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приложение 1" sheetId="1" r:id="rId1"/>
  </sheets>
  <definedNames>
    <definedName name="_xlnm._FilterDatabase" localSheetId="0" hidden="1">'приложение 1'!$A$15:$AV$1741</definedName>
    <definedName name="Print_Titles" localSheetId="0">'приложение 1'!$14:$15</definedName>
    <definedName name="_xlnm.Print_Titles" localSheetId="0">'приложение 1'!$14:$15</definedName>
    <definedName name="_xlnm.Print_Area" localSheetId="0">'приложение 1'!$A$1:$AT$1741</definedName>
  </definedNames>
  <calcPr calcId="145621"/>
</workbook>
</file>

<file path=xl/calcChain.xml><?xml version="1.0" encoding="utf-8"?>
<calcChain xmlns="http://schemas.openxmlformats.org/spreadsheetml/2006/main">
  <c r="AO921" i="1" l="1"/>
  <c r="AP921" i="1" s="1"/>
  <c r="AT921" i="1"/>
  <c r="AT922" i="1"/>
  <c r="AS921" i="1"/>
  <c r="AS922" i="1"/>
  <c r="AP922" i="1"/>
  <c r="AR916" i="1"/>
  <c r="AO916" i="1"/>
  <c r="AP916" i="1" s="1"/>
  <c r="AT916" i="1"/>
  <c r="AT917" i="1"/>
  <c r="AS916" i="1"/>
  <c r="AS917" i="1"/>
  <c r="AP917" i="1"/>
  <c r="AR1738" i="1"/>
  <c r="AR1736" i="1"/>
  <c r="AR1734" i="1"/>
  <c r="AR1728" i="1"/>
  <c r="AR1727" i="1" s="1"/>
  <c r="AR1726" i="1" s="1"/>
  <c r="AR1723" i="1"/>
  <c r="AR1720" i="1"/>
  <c r="AR1715" i="1"/>
  <c r="AR1712" i="1"/>
  <c r="AR1710" i="1"/>
  <c r="AR1706" i="1"/>
  <c r="AR1703" i="1"/>
  <c r="AR1700" i="1"/>
  <c r="AR1696" i="1"/>
  <c r="AR1694" i="1"/>
  <c r="AR1692" i="1"/>
  <c r="AR1688" i="1"/>
  <c r="AR1687" i="1" s="1"/>
  <c r="AR1686" i="1" s="1"/>
  <c r="AR1683" i="1"/>
  <c r="AR1681" i="1"/>
  <c r="AR1679" i="1"/>
  <c r="AR1675" i="1"/>
  <c r="AR1674" i="1" s="1"/>
  <c r="AR1673" i="1" s="1"/>
  <c r="AR1670" i="1"/>
  <c r="AR1668" i="1"/>
  <c r="AR1664" i="1"/>
  <c r="AR1663" i="1" s="1"/>
  <c r="AR1662" i="1" s="1"/>
  <c r="AR1659" i="1"/>
  <c r="AR1658" i="1" s="1"/>
  <c r="AR1656" i="1"/>
  <c r="AR1654" i="1"/>
  <c r="AR1651" i="1"/>
  <c r="AR1650" i="1" s="1"/>
  <c r="AR1648" i="1"/>
  <c r="AR1647" i="1" s="1"/>
  <c r="AR1645" i="1"/>
  <c r="AR1644" i="1" s="1"/>
  <c r="AR1642" i="1"/>
  <c r="AR1641" i="1" s="1"/>
  <c r="AR1639" i="1"/>
  <c r="AR1637" i="1"/>
  <c r="AR1635" i="1"/>
  <c r="AR1632" i="1"/>
  <c r="AR1631" i="1" s="1"/>
  <c r="AR1629" i="1"/>
  <c r="AR1628" i="1" s="1"/>
  <c r="AR1626" i="1"/>
  <c r="AR1624" i="1"/>
  <c r="AR1621" i="1"/>
  <c r="AR1620" i="1" s="1"/>
  <c r="AR1618" i="1"/>
  <c r="AR1617" i="1" s="1"/>
  <c r="AR1615" i="1"/>
  <c r="AR1614" i="1" s="1"/>
  <c r="AR1611" i="1"/>
  <c r="AR1610" i="1" s="1"/>
  <c r="AR1608" i="1"/>
  <c r="AR1607" i="1" s="1"/>
  <c r="AR1605" i="1"/>
  <c r="AR1604" i="1" s="1"/>
  <c r="AR1602" i="1"/>
  <c r="AR1601" i="1" s="1"/>
  <c r="AR1599" i="1"/>
  <c r="AR1598" i="1" s="1"/>
  <c r="AR1596" i="1"/>
  <c r="AR1595" i="1" s="1"/>
  <c r="AR1593" i="1"/>
  <c r="AR1592" i="1" s="1"/>
  <c r="AR1590" i="1"/>
  <c r="AR1589" i="1" s="1"/>
  <c r="AR1587" i="1"/>
  <c r="AR1586" i="1" s="1"/>
  <c r="AR1584" i="1"/>
  <c r="AR1583" i="1" s="1"/>
  <c r="AR1581" i="1"/>
  <c r="AR1579" i="1"/>
  <c r="AR1577" i="1"/>
  <c r="AR1574" i="1"/>
  <c r="AR1573" i="1" s="1"/>
  <c r="AR1571" i="1"/>
  <c r="AR1570" i="1" s="1"/>
  <c r="AR1568" i="1"/>
  <c r="AR1567" i="1" s="1"/>
  <c r="AR1565" i="1"/>
  <c r="AR1564" i="1" s="1"/>
  <c r="AR1562" i="1"/>
  <c r="AR1561" i="1" s="1"/>
  <c r="AR1559" i="1"/>
  <c r="AR1558" i="1" s="1"/>
  <c r="AR1556" i="1"/>
  <c r="AR1555" i="1" s="1"/>
  <c r="AR1553" i="1"/>
  <c r="AR1552" i="1" s="1"/>
  <c r="AR1549" i="1"/>
  <c r="AR1548" i="1" s="1"/>
  <c r="AR1547" i="1" s="1"/>
  <c r="AR1545" i="1"/>
  <c r="AR1544" i="1" s="1"/>
  <c r="AR1543" i="1" s="1"/>
  <c r="AR1541" i="1"/>
  <c r="AR1539" i="1"/>
  <c r="AR1535" i="1"/>
  <c r="AR1534" i="1" s="1"/>
  <c r="AR1532" i="1"/>
  <c r="AR1531" i="1" s="1"/>
  <c r="AR1529" i="1"/>
  <c r="AR1528" i="1" s="1"/>
  <c r="AR1525" i="1"/>
  <c r="AR1524" i="1" s="1"/>
  <c r="AR1522" i="1"/>
  <c r="AR1520" i="1"/>
  <c r="AR1517" i="1"/>
  <c r="AR1514" i="1"/>
  <c r="AR1512" i="1"/>
  <c r="AR1508" i="1"/>
  <c r="AR1506" i="1"/>
  <c r="AR1504" i="1"/>
  <c r="AR1500" i="1"/>
  <c r="AR1498" i="1"/>
  <c r="AR1493" i="1"/>
  <c r="AR1491" i="1"/>
  <c r="AR1489" i="1"/>
  <c r="AR1486" i="1"/>
  <c r="AR1484" i="1"/>
  <c r="AR1480" i="1"/>
  <c r="AR1479" i="1" s="1"/>
  <c r="AR1477" i="1"/>
  <c r="AR1476" i="1" s="1"/>
  <c r="AR1474" i="1"/>
  <c r="AR1473" i="1" s="1"/>
  <c r="AR1471" i="1"/>
  <c r="AR1470" i="1" s="1"/>
  <c r="AR1468" i="1"/>
  <c r="AR1466" i="1"/>
  <c r="AR1462" i="1"/>
  <c r="AR1461" i="1" s="1"/>
  <c r="AR1459" i="1"/>
  <c r="AR1458" i="1" s="1"/>
  <c r="AR1456" i="1"/>
  <c r="AR1454" i="1"/>
  <c r="AR1451" i="1"/>
  <c r="AR1450" i="1" s="1"/>
  <c r="AR1448" i="1"/>
  <c r="AR1447" i="1" s="1"/>
  <c r="AR1443" i="1"/>
  <c r="AR1442" i="1" s="1"/>
  <c r="AR1440" i="1"/>
  <c r="AR1438" i="1"/>
  <c r="AR1435" i="1"/>
  <c r="AR1434" i="1" s="1"/>
  <c r="AR1432" i="1"/>
  <c r="AR1431" i="1" s="1"/>
  <c r="AR1428" i="1"/>
  <c r="AR1427" i="1" s="1"/>
  <c r="AR1425" i="1"/>
  <c r="AR1423" i="1"/>
  <c r="AR1418" i="1"/>
  <c r="AR1417" i="1" s="1"/>
  <c r="AR1416" i="1" s="1"/>
  <c r="AR1415" i="1" s="1"/>
  <c r="AR1413" i="1"/>
  <c r="AR1412" i="1" s="1"/>
  <c r="AR1410" i="1"/>
  <c r="AR1409" i="1" s="1"/>
  <c r="AR1407" i="1"/>
  <c r="AR1406" i="1" s="1"/>
  <c r="AR1404" i="1"/>
  <c r="AR1403" i="1" s="1"/>
  <c r="AR1398" i="1"/>
  <c r="AR1396" i="1"/>
  <c r="AR1393" i="1"/>
  <c r="AR1391" i="1"/>
  <c r="AR1387" i="1"/>
  <c r="AR1385" i="1"/>
  <c r="AR1382" i="1"/>
  <c r="AR1381" i="1" s="1"/>
  <c r="AR1379" i="1"/>
  <c r="AR1377" i="1"/>
  <c r="AR1375" i="1"/>
  <c r="AR1371" i="1"/>
  <c r="AR1370" i="1" s="1"/>
  <c r="AR1368" i="1"/>
  <c r="AR1366" i="1"/>
  <c r="AR1364" i="1"/>
  <c r="AR1360" i="1"/>
  <c r="AR1359" i="1" s="1"/>
  <c r="AR1357" i="1"/>
  <c r="AR1356" i="1" s="1"/>
  <c r="AR1354" i="1"/>
  <c r="AR1352" i="1"/>
  <c r="AR1350" i="1"/>
  <c r="AR1346" i="1"/>
  <c r="AR1345" i="1" s="1"/>
  <c r="AR1343" i="1"/>
  <c r="AR1341" i="1"/>
  <c r="AR1336" i="1"/>
  <c r="AR1335" i="1" s="1"/>
  <c r="AR1334" i="1" s="1"/>
  <c r="AR1333" i="1" s="1"/>
  <c r="AR1331" i="1"/>
  <c r="AR1330" i="1" s="1"/>
  <c r="AR1329" i="1" s="1"/>
  <c r="AR1327" i="1"/>
  <c r="AR1326" i="1" s="1"/>
  <c r="AR1325" i="1" s="1"/>
  <c r="AR1321" i="1"/>
  <c r="AR1319" i="1"/>
  <c r="AR1315" i="1"/>
  <c r="AR1314" i="1" s="1"/>
  <c r="AR1312" i="1"/>
  <c r="AR1310" i="1"/>
  <c r="AR1306" i="1"/>
  <c r="AR1305" i="1" s="1"/>
  <c r="AR1303" i="1"/>
  <c r="AR1302" i="1" s="1"/>
  <c r="AR1300" i="1"/>
  <c r="AR1299" i="1" s="1"/>
  <c r="AR1296" i="1"/>
  <c r="AR1295" i="1" s="1"/>
  <c r="AR1293" i="1"/>
  <c r="AR1292" i="1" s="1"/>
  <c r="AR1290" i="1"/>
  <c r="AR1289" i="1" s="1"/>
  <c r="AR1287" i="1"/>
  <c r="AR1286" i="1" s="1"/>
  <c r="AR1284" i="1"/>
  <c r="AR1283" i="1" s="1"/>
  <c r="AR1280" i="1"/>
  <c r="AR1278" i="1"/>
  <c r="AR1275" i="1"/>
  <c r="AR1273" i="1"/>
  <c r="AR1269" i="1"/>
  <c r="AR1268" i="1" s="1"/>
  <c r="AR1266" i="1"/>
  <c r="AR1265" i="1" s="1"/>
  <c r="AR1263" i="1"/>
  <c r="AR1262" i="1" s="1"/>
  <c r="AR1260" i="1"/>
  <c r="AR1259" i="1" s="1"/>
  <c r="AR1256" i="1"/>
  <c r="AR1255" i="1" s="1"/>
  <c r="AR1253" i="1"/>
  <c r="AR1251" i="1"/>
  <c r="AR1249" i="1"/>
  <c r="AR1244" i="1"/>
  <c r="AR1243" i="1" s="1"/>
  <c r="AR1242" i="1" s="1"/>
  <c r="AR1240" i="1"/>
  <c r="AR1239" i="1" s="1"/>
  <c r="AR1237" i="1"/>
  <c r="AR1236" i="1" s="1"/>
  <c r="AR1233" i="1"/>
  <c r="AR1232" i="1" s="1"/>
  <c r="AR1230" i="1"/>
  <c r="AR1229" i="1" s="1"/>
  <c r="AR1227" i="1"/>
  <c r="AR1226" i="1" s="1"/>
  <c r="AR1224" i="1"/>
  <c r="AR1223" i="1" s="1"/>
  <c r="AR1221" i="1"/>
  <c r="AR1220" i="1" s="1"/>
  <c r="AR1218" i="1"/>
  <c r="AR1217" i="1" s="1"/>
  <c r="AR1215" i="1"/>
  <c r="AR1214" i="1" s="1"/>
  <c r="AR1212" i="1"/>
  <c r="AR1211" i="1" s="1"/>
  <c r="AR1209" i="1"/>
  <c r="AR1208" i="1" s="1"/>
  <c r="AR1206" i="1"/>
  <c r="AR1205" i="1" s="1"/>
  <c r="AR1203" i="1"/>
  <c r="AR1202" i="1" s="1"/>
  <c r="AR1200" i="1"/>
  <c r="AR1199" i="1" s="1"/>
  <c r="AR1197" i="1"/>
  <c r="AR1196" i="1" s="1"/>
  <c r="AR1194" i="1"/>
  <c r="AR1193" i="1" s="1"/>
  <c r="AR1191" i="1"/>
  <c r="AR1190" i="1" s="1"/>
  <c r="AR1188" i="1"/>
  <c r="AR1187" i="1" s="1"/>
  <c r="AR1185" i="1"/>
  <c r="AR1184" i="1" s="1"/>
  <c r="AR1182" i="1"/>
  <c r="AR1181" i="1" s="1"/>
  <c r="AR1177" i="1"/>
  <c r="AR1176" i="1" s="1"/>
  <c r="AR1174" i="1"/>
  <c r="AR1173" i="1" s="1"/>
  <c r="AR1171" i="1"/>
  <c r="AR1170" i="1" s="1"/>
  <c r="AR1168" i="1"/>
  <c r="AR1167" i="1" s="1"/>
  <c r="AR1165" i="1"/>
  <c r="AR1164" i="1" s="1"/>
  <c r="AR1162" i="1"/>
  <c r="AR1161" i="1" s="1"/>
  <c r="AR1159" i="1"/>
  <c r="AR1158" i="1" s="1"/>
  <c r="AR1156" i="1"/>
  <c r="AR1155" i="1" s="1"/>
  <c r="AR1153" i="1"/>
  <c r="AR1152" i="1" s="1"/>
  <c r="AR1150" i="1"/>
  <c r="AR1149" i="1" s="1"/>
  <c r="AR1147" i="1"/>
  <c r="AR1146" i="1" s="1"/>
  <c r="AR1144" i="1"/>
  <c r="AR1143" i="1" s="1"/>
  <c r="AR1140" i="1"/>
  <c r="AR1139" i="1" s="1"/>
  <c r="AR1137" i="1"/>
  <c r="AR1135" i="1"/>
  <c r="AR1132" i="1"/>
  <c r="AR1131" i="1" s="1"/>
  <c r="AR1126" i="1"/>
  <c r="AR1124" i="1"/>
  <c r="AR1122" i="1"/>
  <c r="AR1119" i="1"/>
  <c r="AR1117" i="1"/>
  <c r="AR1113" i="1"/>
  <c r="AR1112" i="1" s="1"/>
  <c r="AR1110" i="1"/>
  <c r="AR1109" i="1" s="1"/>
  <c r="AR1107" i="1"/>
  <c r="AR1106" i="1" s="1"/>
  <c r="AR1104" i="1"/>
  <c r="AR1103" i="1" s="1"/>
  <c r="AR1101" i="1"/>
  <c r="AR1099" i="1"/>
  <c r="AR1096" i="1"/>
  <c r="AR1095" i="1" s="1"/>
  <c r="AR1093" i="1"/>
  <c r="AR1092" i="1" s="1"/>
  <c r="AR1088" i="1"/>
  <c r="AR1087" i="1" s="1"/>
  <c r="AR1086" i="1" s="1"/>
  <c r="AR1085" i="1" s="1"/>
  <c r="AR1082" i="1"/>
  <c r="AR1080" i="1"/>
  <c r="AR1076" i="1"/>
  <c r="AR1075" i="1" s="1"/>
  <c r="AR1073" i="1"/>
  <c r="AR1071" i="1"/>
  <c r="AR1065" i="1"/>
  <c r="AR1063" i="1"/>
  <c r="AR1061" i="1"/>
  <c r="AR1058" i="1"/>
  <c r="AR1056" i="1"/>
  <c r="AR1052" i="1"/>
  <c r="AR1051" i="1" s="1"/>
  <c r="AR1049" i="1"/>
  <c r="AR1048" i="1" s="1"/>
  <c r="AR1046" i="1"/>
  <c r="AR1045" i="1" s="1"/>
  <c r="AR1043" i="1"/>
  <c r="AR1042" i="1" s="1"/>
  <c r="AR1040" i="1"/>
  <c r="AR1039" i="1" s="1"/>
  <c r="AR1037" i="1"/>
  <c r="AR1036" i="1" s="1"/>
  <c r="AR1034" i="1"/>
  <c r="AR1033" i="1" s="1"/>
  <c r="AR1030" i="1"/>
  <c r="AR1029" i="1" s="1"/>
  <c r="AR1027" i="1"/>
  <c r="AR1026" i="1" s="1"/>
  <c r="AR1024" i="1"/>
  <c r="AR1023" i="1" s="1"/>
  <c r="AR1021" i="1"/>
  <c r="AR1020" i="1" s="1"/>
  <c r="AR1018" i="1"/>
  <c r="AR1017" i="1" s="1"/>
  <c r="AR1015" i="1"/>
  <c r="AR1014" i="1" s="1"/>
  <c r="AR1012" i="1"/>
  <c r="AR1011" i="1" s="1"/>
  <c r="AR1009" i="1"/>
  <c r="AR1008" i="1" s="1"/>
  <c r="AR1006" i="1"/>
  <c r="AR1005" i="1" s="1"/>
  <c r="AR1003" i="1"/>
  <c r="AR1002" i="1" s="1"/>
  <c r="AR1000" i="1"/>
  <c r="AR998" i="1"/>
  <c r="AR995" i="1"/>
  <c r="AR994" i="1" s="1"/>
  <c r="AR992" i="1"/>
  <c r="AR991" i="1" s="1"/>
  <c r="AR988" i="1"/>
  <c r="AR987" i="1" s="1"/>
  <c r="AR985" i="1"/>
  <c r="AR984" i="1" s="1"/>
  <c r="AR982" i="1"/>
  <c r="AR981" i="1" s="1"/>
  <c r="AR979" i="1"/>
  <c r="AR978" i="1" s="1"/>
  <c r="AR976" i="1"/>
  <c r="AR975" i="1" s="1"/>
  <c r="AR972" i="1"/>
  <c r="AR970" i="1"/>
  <c r="AR968" i="1"/>
  <c r="AR965" i="1"/>
  <c r="AR964" i="1" s="1"/>
  <c r="AR962" i="1"/>
  <c r="AR961" i="1" s="1"/>
  <c r="AR959" i="1"/>
  <c r="AR957" i="1"/>
  <c r="AR954" i="1"/>
  <c r="AR953" i="1" s="1"/>
  <c r="AR951" i="1"/>
  <c r="AR950" i="1" s="1"/>
  <c r="AR948" i="1"/>
  <c r="AR947" i="1" s="1"/>
  <c r="AR943" i="1"/>
  <c r="AR942" i="1" s="1"/>
  <c r="AR941" i="1" s="1"/>
  <c r="AR939" i="1"/>
  <c r="AR938" i="1" s="1"/>
  <c r="AR937" i="1" s="1"/>
  <c r="AR935" i="1"/>
  <c r="AR934" i="1" s="1"/>
  <c r="AR933" i="1" s="1"/>
  <c r="AR931" i="1"/>
  <c r="AR930" i="1" s="1"/>
  <c r="AR929" i="1" s="1"/>
  <c r="AR927" i="1"/>
  <c r="AR926" i="1" s="1"/>
  <c r="AR925" i="1" s="1"/>
  <c r="AR923" i="1"/>
  <c r="AR920" i="1" s="1"/>
  <c r="AR918" i="1"/>
  <c r="AR915" i="1" s="1"/>
  <c r="AR913" i="1"/>
  <c r="AR912" i="1" s="1"/>
  <c r="AR910" i="1"/>
  <c r="AR909" i="1" s="1"/>
  <c r="AR907" i="1"/>
  <c r="AR906" i="1" s="1"/>
  <c r="AR904" i="1"/>
  <c r="AR903" i="1" s="1"/>
  <c r="AR901" i="1"/>
  <c r="AR900" i="1" s="1"/>
  <c r="AR898" i="1"/>
  <c r="AR897" i="1" s="1"/>
  <c r="AR895" i="1"/>
  <c r="AR894" i="1" s="1"/>
  <c r="AR892" i="1"/>
  <c r="AR891" i="1" s="1"/>
  <c r="AR889" i="1"/>
  <c r="AR888" i="1" s="1"/>
  <c r="AR886" i="1"/>
  <c r="AR885" i="1" s="1"/>
  <c r="AR883" i="1"/>
  <c r="AR882" i="1" s="1"/>
  <c r="AR880" i="1"/>
  <c r="AR879" i="1" s="1"/>
  <c r="AR877" i="1"/>
  <c r="AR876" i="1" s="1"/>
  <c r="AR874" i="1"/>
  <c r="AR873" i="1" s="1"/>
  <c r="AR869" i="1"/>
  <c r="AR867" i="1"/>
  <c r="AR864" i="1"/>
  <c r="AR863" i="1" s="1"/>
  <c r="AR861" i="1"/>
  <c r="AR860" i="1" s="1"/>
  <c r="AR858" i="1"/>
  <c r="AR857" i="1" s="1"/>
  <c r="AR855" i="1"/>
  <c r="AR854" i="1" s="1"/>
  <c r="AR851" i="1"/>
  <c r="AR849" i="1"/>
  <c r="AR844" i="1"/>
  <c r="AR843" i="1" s="1"/>
  <c r="AR841" i="1"/>
  <c r="AR840" i="1" s="1"/>
  <c r="AR837" i="1"/>
  <c r="AR836" i="1" s="1"/>
  <c r="AR835" i="1" s="1"/>
  <c r="AR831" i="1"/>
  <c r="AR829" i="1"/>
  <c r="AR825" i="1"/>
  <c r="AR824" i="1" s="1"/>
  <c r="AR821" i="1"/>
  <c r="AR820" i="1" s="1"/>
  <c r="AR817" i="1"/>
  <c r="AR816" i="1" s="1"/>
  <c r="AR814" i="1"/>
  <c r="AR812" i="1"/>
  <c r="AR811" i="1" s="1"/>
  <c r="AR809" i="1"/>
  <c r="AR807" i="1"/>
  <c r="AR805" i="1"/>
  <c r="AR799" i="1"/>
  <c r="AR797" i="1"/>
  <c r="AR793" i="1"/>
  <c r="AR791" i="1"/>
  <c r="AR788" i="1"/>
  <c r="AR786" i="1"/>
  <c r="AR783" i="1"/>
  <c r="AR781" i="1"/>
  <c r="AR775" i="1"/>
  <c r="AR773" i="1"/>
  <c r="AR770" i="1"/>
  <c r="AR768" i="1"/>
  <c r="AR765" i="1"/>
  <c r="AR763" i="1"/>
  <c r="AR759" i="1"/>
  <c r="AR758" i="1" s="1"/>
  <c r="AR755" i="1"/>
  <c r="AR754" i="1" s="1"/>
  <c r="AR749" i="1"/>
  <c r="AR744" i="1"/>
  <c r="AR741" i="1"/>
  <c r="AR740" i="1" s="1"/>
  <c r="AR733" i="1"/>
  <c r="AR731" i="1"/>
  <c r="AR728" i="1"/>
  <c r="AR727" i="1" s="1"/>
  <c r="AR724" i="1"/>
  <c r="AR723" i="1" s="1"/>
  <c r="AR721" i="1"/>
  <c r="AR720" i="1" s="1"/>
  <c r="AR718" i="1"/>
  <c r="AR717" i="1" s="1"/>
  <c r="AR715" i="1"/>
  <c r="AR713" i="1"/>
  <c r="AR710" i="1"/>
  <c r="AR706" i="1"/>
  <c r="AR704" i="1"/>
  <c r="AR702" i="1"/>
  <c r="AR697" i="1"/>
  <c r="AR696" i="1" s="1"/>
  <c r="AR694" i="1"/>
  <c r="AR692" i="1"/>
  <c r="AR689" i="1"/>
  <c r="AR687" i="1"/>
  <c r="AR685" i="1"/>
  <c r="AR681" i="1"/>
  <c r="AR680" i="1" s="1"/>
  <c r="AR678" i="1"/>
  <c r="AR675" i="1"/>
  <c r="AR673" i="1"/>
  <c r="AR671" i="1"/>
  <c r="AR665" i="1"/>
  <c r="AR663" i="1"/>
  <c r="AR659" i="1"/>
  <c r="AR658" i="1" s="1"/>
  <c r="AR656" i="1"/>
  <c r="AR655" i="1" s="1"/>
  <c r="AR653" i="1"/>
  <c r="AR650" i="1"/>
  <c r="AR648" i="1"/>
  <c r="AR645" i="1"/>
  <c r="AR640" i="1"/>
  <c r="AR639" i="1" s="1"/>
  <c r="AR637" i="1"/>
  <c r="AR636" i="1" s="1"/>
  <c r="AR634" i="1"/>
  <c r="AR633" i="1" s="1"/>
  <c r="AR631" i="1"/>
  <c r="AR630" i="1" s="1"/>
  <c r="AR628" i="1"/>
  <c r="AR627" i="1" s="1"/>
  <c r="AR625" i="1"/>
  <c r="AR624" i="1" s="1"/>
  <c r="AR622" i="1"/>
  <c r="AR620" i="1"/>
  <c r="AR614" i="1"/>
  <c r="AR612" i="1"/>
  <c r="AR610" i="1"/>
  <c r="AR607" i="1"/>
  <c r="AR606" i="1" s="1"/>
  <c r="AR604" i="1"/>
  <c r="AR603" i="1" s="1"/>
  <c r="AR601" i="1"/>
  <c r="AR600" i="1" s="1"/>
  <c r="AR598" i="1"/>
  <c r="AR597" i="1" s="1"/>
  <c r="AR594" i="1"/>
  <c r="AR593" i="1" s="1"/>
  <c r="AR589" i="1"/>
  <c r="AR588" i="1" s="1"/>
  <c r="AR586" i="1"/>
  <c r="AR585" i="1" s="1"/>
  <c r="AR583" i="1"/>
  <c r="AR582" i="1" s="1"/>
  <c r="AR578" i="1"/>
  <c r="AR576" i="1"/>
  <c r="AR572" i="1"/>
  <c r="AR569" i="1"/>
  <c r="AR566" i="1"/>
  <c r="AR565" i="1" s="1"/>
  <c r="AR563" i="1"/>
  <c r="AR562" i="1" s="1"/>
  <c r="AR560" i="1"/>
  <c r="AR559" i="1" s="1"/>
  <c r="AR557" i="1"/>
  <c r="AR556" i="1" s="1"/>
  <c r="AR554" i="1"/>
  <c r="AR553" i="1" s="1"/>
  <c r="AR551" i="1"/>
  <c r="AR550" i="1" s="1"/>
  <c r="AR546" i="1"/>
  <c r="AR544" i="1"/>
  <c r="AR540" i="1"/>
  <c r="AR539" i="1" s="1"/>
  <c r="AR537" i="1"/>
  <c r="AR536" i="1" s="1"/>
  <c r="AR534" i="1"/>
  <c r="AR533" i="1" s="1"/>
  <c r="AR530" i="1"/>
  <c r="AR528" i="1"/>
  <c r="AR525" i="1"/>
  <c r="AR524" i="1" s="1"/>
  <c r="AR519" i="1"/>
  <c r="AR517" i="1"/>
  <c r="AR514" i="1"/>
  <c r="AR512" i="1"/>
  <c r="AR508" i="1"/>
  <c r="AR506" i="1"/>
  <c r="AR503" i="1"/>
  <c r="AR501" i="1"/>
  <c r="AR498" i="1"/>
  <c r="AR496" i="1"/>
  <c r="AR494" i="1"/>
  <c r="AR492" i="1"/>
  <c r="AR490" i="1"/>
  <c r="AR487" i="1"/>
  <c r="AR486" i="1" s="1"/>
  <c r="AR484" i="1"/>
  <c r="AR483" i="1" s="1"/>
  <c r="AR481" i="1"/>
  <c r="AR480" i="1" s="1"/>
  <c r="AR478" i="1"/>
  <c r="AR477" i="1" s="1"/>
  <c r="AR473" i="1"/>
  <c r="AR471" i="1"/>
  <c r="AR465" i="1"/>
  <c r="AR462" i="1"/>
  <c r="AR458" i="1"/>
  <c r="AR457" i="1" s="1"/>
  <c r="AR455" i="1"/>
  <c r="AR454" i="1" s="1"/>
  <c r="AR452" i="1"/>
  <c r="AR451" i="1" s="1"/>
  <c r="AR449" i="1"/>
  <c r="AR448" i="1" s="1"/>
  <c r="AR446" i="1"/>
  <c r="AR444" i="1"/>
  <c r="AR441" i="1"/>
  <c r="AR439" i="1"/>
  <c r="AR433" i="1"/>
  <c r="AR431" i="1"/>
  <c r="AR428" i="1"/>
  <c r="AR426" i="1"/>
  <c r="AR421" i="1"/>
  <c r="AR420" i="1" s="1"/>
  <c r="AR418" i="1"/>
  <c r="AR417" i="1" s="1"/>
  <c r="AR414" i="1"/>
  <c r="AR413" i="1" s="1"/>
  <c r="AR411" i="1"/>
  <c r="AR410" i="1" s="1"/>
  <c r="AR407" i="1"/>
  <c r="AR406" i="1" s="1"/>
  <c r="AR403" i="1"/>
  <c r="AR402" i="1" s="1"/>
  <c r="AR400" i="1"/>
  <c r="AR399" i="1" s="1"/>
  <c r="AR397" i="1"/>
  <c r="AR396" i="1" s="1"/>
  <c r="AR394" i="1"/>
  <c r="AR393" i="1" s="1"/>
  <c r="AR391" i="1"/>
  <c r="AR390" i="1" s="1"/>
  <c r="AR387" i="1"/>
  <c r="AR385" i="1"/>
  <c r="AR382" i="1"/>
  <c r="AR379" i="1"/>
  <c r="AR378" i="1" s="1"/>
  <c r="AR376" i="1"/>
  <c r="AR375" i="1" s="1"/>
  <c r="AR372" i="1"/>
  <c r="AR371" i="1" s="1"/>
  <c r="AR368" i="1"/>
  <c r="AR366" i="1"/>
  <c r="AR362" i="1"/>
  <c r="AR361" i="1" s="1"/>
  <c r="AR357" i="1"/>
  <c r="AR356" i="1" s="1"/>
  <c r="AR354" i="1"/>
  <c r="AR353" i="1" s="1"/>
  <c r="AR349" i="1"/>
  <c r="AR348" i="1" s="1"/>
  <c r="AR347" i="1" s="1"/>
  <c r="AR346" i="1" s="1"/>
  <c r="AR343" i="1"/>
  <c r="AR341" i="1"/>
  <c r="AR339" i="1"/>
  <c r="AR336" i="1"/>
  <c r="AR334" i="1"/>
  <c r="AR330" i="1"/>
  <c r="AR329" i="1" s="1"/>
  <c r="AR327" i="1"/>
  <c r="AR326" i="1" s="1"/>
  <c r="AR324" i="1"/>
  <c r="AR322" i="1"/>
  <c r="AR316" i="1"/>
  <c r="AR314" i="1"/>
  <c r="AR311" i="1"/>
  <c r="AR309" i="1"/>
  <c r="AR305" i="1"/>
  <c r="AR304" i="1" s="1"/>
  <c r="AR302" i="1"/>
  <c r="AR301" i="1" s="1"/>
  <c r="AR299" i="1"/>
  <c r="AR297" i="1"/>
  <c r="AR295" i="1"/>
  <c r="AR292" i="1"/>
  <c r="AR291" i="1" s="1"/>
  <c r="AR289" i="1"/>
  <c r="AR288" i="1" s="1"/>
  <c r="AR286" i="1"/>
  <c r="AR285" i="1" s="1"/>
  <c r="AR282" i="1"/>
  <c r="AR281" i="1" s="1"/>
  <c r="AR278" i="1"/>
  <c r="AR277" i="1" s="1"/>
  <c r="AR275" i="1"/>
  <c r="AR274" i="1" s="1"/>
  <c r="AR271" i="1"/>
  <c r="AR269" i="1"/>
  <c r="AR267" i="1"/>
  <c r="AR264" i="1"/>
  <c r="AR263" i="1" s="1"/>
  <c r="AR258" i="1"/>
  <c r="AR255" i="1"/>
  <c r="AR250" i="1"/>
  <c r="AR249" i="1" s="1"/>
  <c r="AR247" i="1"/>
  <c r="AR245" i="1"/>
  <c r="AR241" i="1"/>
  <c r="AR240" i="1" s="1"/>
  <c r="AR238" i="1"/>
  <c r="AR237" i="1" s="1"/>
  <c r="AR235" i="1"/>
  <c r="AR234" i="1" s="1"/>
  <c r="AR232" i="1"/>
  <c r="AR231" i="1" s="1"/>
  <c r="AR228" i="1"/>
  <c r="AR227" i="1" s="1"/>
  <c r="AR225" i="1"/>
  <c r="AR224" i="1" s="1"/>
  <c r="AR222" i="1"/>
  <c r="AR220" i="1"/>
  <c r="AR218" i="1"/>
  <c r="AR215" i="1"/>
  <c r="AR214" i="1" s="1"/>
  <c r="AR209" i="1"/>
  <c r="AR207" i="1"/>
  <c r="AR203" i="1"/>
  <c r="AR202" i="1" s="1"/>
  <c r="AR200" i="1"/>
  <c r="AR199" i="1" s="1"/>
  <c r="AR196" i="1"/>
  <c r="AR195" i="1" s="1"/>
  <c r="AR192" i="1"/>
  <c r="AR191" i="1" s="1"/>
  <c r="AR189" i="1"/>
  <c r="AR188" i="1" s="1"/>
  <c r="AR186" i="1"/>
  <c r="AR184" i="1"/>
  <c r="AR181" i="1"/>
  <c r="AR180" i="1" s="1"/>
  <c r="AR178" i="1"/>
  <c r="AR176" i="1"/>
  <c r="AR173" i="1"/>
  <c r="AR172" i="1" s="1"/>
  <c r="AR169" i="1"/>
  <c r="AR166" i="1"/>
  <c r="AR163" i="1"/>
  <c r="AR158" i="1"/>
  <c r="AR157" i="1" s="1"/>
  <c r="AR156" i="1" s="1"/>
  <c r="AR154" i="1"/>
  <c r="AR153" i="1" s="1"/>
  <c r="AR151" i="1"/>
  <c r="AR150" i="1" s="1"/>
  <c r="AR148" i="1"/>
  <c r="AR147" i="1" s="1"/>
  <c r="AR145" i="1"/>
  <c r="AR144" i="1" s="1"/>
  <c r="AR142" i="1"/>
  <c r="AR141" i="1" s="1"/>
  <c r="AR139" i="1"/>
  <c r="AR138" i="1" s="1"/>
  <c r="AR136" i="1"/>
  <c r="AR135" i="1" s="1"/>
  <c r="AR133" i="1"/>
  <c r="AR132" i="1" s="1"/>
  <c r="AR130" i="1"/>
  <c r="AR129" i="1" s="1"/>
  <c r="AR127" i="1"/>
  <c r="AR126" i="1" s="1"/>
  <c r="AR124" i="1"/>
  <c r="AR123" i="1" s="1"/>
  <c r="AR121" i="1"/>
  <c r="AR120" i="1" s="1"/>
  <c r="AR118" i="1"/>
  <c r="AR117" i="1" s="1"/>
  <c r="AR115" i="1"/>
  <c r="AR114" i="1" s="1"/>
  <c r="AR112" i="1"/>
  <c r="AR111" i="1" s="1"/>
  <c r="AR109" i="1"/>
  <c r="AR108" i="1" s="1"/>
  <c r="AR106" i="1"/>
  <c r="AR105" i="1" s="1"/>
  <c r="AR103" i="1"/>
  <c r="AR102" i="1" s="1"/>
  <c r="AR100" i="1"/>
  <c r="AR99" i="1" s="1"/>
  <c r="AR97" i="1"/>
  <c r="AR96" i="1" s="1"/>
  <c r="AR94" i="1"/>
  <c r="AR93" i="1" s="1"/>
  <c r="AR87" i="1"/>
  <c r="AR86" i="1" s="1"/>
  <c r="AR84" i="1"/>
  <c r="AR83" i="1" s="1"/>
  <c r="AR81" i="1"/>
  <c r="AR80" i="1" s="1"/>
  <c r="AR78" i="1"/>
  <c r="AR77" i="1" s="1"/>
  <c r="AR75" i="1"/>
  <c r="AR74" i="1" s="1"/>
  <c r="AR72" i="1"/>
  <c r="AR71" i="1" s="1"/>
  <c r="AR69" i="1"/>
  <c r="AR68" i="1" s="1"/>
  <c r="AR66" i="1"/>
  <c r="AR65" i="1" s="1"/>
  <c r="AR63" i="1"/>
  <c r="AR62" i="1" s="1"/>
  <c r="AR60" i="1"/>
  <c r="AR59" i="1" s="1"/>
  <c r="AR57" i="1"/>
  <c r="AR56" i="1" s="1"/>
  <c r="AR51" i="1"/>
  <c r="AR50" i="1" s="1"/>
  <c r="AR48" i="1"/>
  <c r="AR46" i="1"/>
  <c r="AR41" i="1"/>
  <c r="AR40" i="1" s="1"/>
  <c r="AR38" i="1"/>
  <c r="AR36" i="1"/>
  <c r="AR33" i="1"/>
  <c r="AR32" i="1" s="1"/>
  <c r="AR29" i="1"/>
  <c r="AR28" i="1" s="1"/>
  <c r="AR26" i="1"/>
  <c r="AR25" i="1" s="1"/>
  <c r="AR23" i="1"/>
  <c r="AR22" i="1" s="1"/>
  <c r="AR20" i="1"/>
  <c r="AR19" i="1" s="1"/>
  <c r="AO1738" i="1"/>
  <c r="AO1736" i="1"/>
  <c r="AO1734" i="1"/>
  <c r="AO1728" i="1"/>
  <c r="AO1727" i="1" s="1"/>
  <c r="AO1726" i="1" s="1"/>
  <c r="AO1723" i="1"/>
  <c r="AO1720" i="1"/>
  <c r="AO1715" i="1"/>
  <c r="AO1712" i="1"/>
  <c r="AO1710" i="1"/>
  <c r="AO1706" i="1"/>
  <c r="AO1703" i="1"/>
  <c r="AO1700" i="1"/>
  <c r="AO1696" i="1"/>
  <c r="AO1694" i="1"/>
  <c r="AO1692" i="1"/>
  <c r="AO1688" i="1"/>
  <c r="AO1687" i="1" s="1"/>
  <c r="AO1686" i="1" s="1"/>
  <c r="AO1683" i="1"/>
  <c r="AO1681" i="1"/>
  <c r="AO1679" i="1"/>
  <c r="AO1675" i="1"/>
  <c r="AO1674" i="1" s="1"/>
  <c r="AO1673" i="1" s="1"/>
  <c r="AO1670" i="1"/>
  <c r="AO1668" i="1"/>
  <c r="AO1664" i="1"/>
  <c r="AO1663" i="1" s="1"/>
  <c r="AO1662" i="1" s="1"/>
  <c r="AO1659" i="1"/>
  <c r="AO1658" i="1" s="1"/>
  <c r="AO1656" i="1"/>
  <c r="AO1654" i="1"/>
  <c r="AO1651" i="1"/>
  <c r="AO1650" i="1" s="1"/>
  <c r="AO1648" i="1"/>
  <c r="AO1647" i="1" s="1"/>
  <c r="AO1645" i="1"/>
  <c r="AO1644" i="1" s="1"/>
  <c r="AO1642" i="1"/>
  <c r="AO1641" i="1" s="1"/>
  <c r="AO1639" i="1"/>
  <c r="AO1637" i="1"/>
  <c r="AO1635" i="1"/>
  <c r="AO1632" i="1"/>
  <c r="AO1631" i="1" s="1"/>
  <c r="AO1629" i="1"/>
  <c r="AO1628" i="1" s="1"/>
  <c r="AO1626" i="1"/>
  <c r="AO1624" i="1"/>
  <c r="AO1621" i="1"/>
  <c r="AO1620" i="1" s="1"/>
  <c r="AO1618" i="1"/>
  <c r="AO1617" i="1" s="1"/>
  <c r="AO1615" i="1"/>
  <c r="AO1614" i="1" s="1"/>
  <c r="AO1611" i="1"/>
  <c r="AO1610" i="1" s="1"/>
  <c r="AO1608" i="1"/>
  <c r="AO1607" i="1" s="1"/>
  <c r="AO1605" i="1"/>
  <c r="AO1604" i="1" s="1"/>
  <c r="AO1602" i="1"/>
  <c r="AO1601" i="1" s="1"/>
  <c r="AO1599" i="1"/>
  <c r="AO1598" i="1" s="1"/>
  <c r="AO1596" i="1"/>
  <c r="AO1595" i="1" s="1"/>
  <c r="AO1593" i="1"/>
  <c r="AO1592" i="1" s="1"/>
  <c r="AO1590" i="1"/>
  <c r="AO1589" i="1" s="1"/>
  <c r="AO1587" i="1"/>
  <c r="AO1586" i="1" s="1"/>
  <c r="AO1584" i="1"/>
  <c r="AO1583" i="1" s="1"/>
  <c r="AO1581" i="1"/>
  <c r="AO1579" i="1"/>
  <c r="AO1577" i="1"/>
  <c r="AO1574" i="1"/>
  <c r="AO1573" i="1" s="1"/>
  <c r="AO1571" i="1"/>
  <c r="AO1570" i="1" s="1"/>
  <c r="AO1568" i="1"/>
  <c r="AO1567" i="1" s="1"/>
  <c r="AO1565" i="1"/>
  <c r="AO1564" i="1" s="1"/>
  <c r="AO1562" i="1"/>
  <c r="AO1561" i="1" s="1"/>
  <c r="AO1559" i="1"/>
  <c r="AO1558" i="1" s="1"/>
  <c r="AO1556" i="1"/>
  <c r="AO1555" i="1" s="1"/>
  <c r="AO1553" i="1"/>
  <c r="AO1552" i="1" s="1"/>
  <c r="AO1549" i="1"/>
  <c r="AO1548" i="1" s="1"/>
  <c r="AO1547" i="1" s="1"/>
  <c r="AO1545" i="1"/>
  <c r="AO1544" i="1" s="1"/>
  <c r="AO1543" i="1" s="1"/>
  <c r="AO1541" i="1"/>
  <c r="AO1539" i="1"/>
  <c r="AO1535" i="1"/>
  <c r="AO1534" i="1" s="1"/>
  <c r="AO1532" i="1"/>
  <c r="AO1531" i="1" s="1"/>
  <c r="AO1529" i="1"/>
  <c r="AO1528" i="1" s="1"/>
  <c r="AO1525" i="1"/>
  <c r="AO1524" i="1" s="1"/>
  <c r="AO1522" i="1"/>
  <c r="AO1520" i="1"/>
  <c r="AO1517" i="1"/>
  <c r="AO1514" i="1"/>
  <c r="AO1512" i="1"/>
  <c r="AO1508" i="1"/>
  <c r="AO1506" i="1"/>
  <c r="AO1504" i="1"/>
  <c r="AO1500" i="1"/>
  <c r="AO1498" i="1"/>
  <c r="AO1493" i="1"/>
  <c r="AO1491" i="1"/>
  <c r="AO1489" i="1"/>
  <c r="AO1486" i="1"/>
  <c r="AO1484" i="1"/>
  <c r="AO1480" i="1"/>
  <c r="AO1479" i="1" s="1"/>
  <c r="AO1477" i="1"/>
  <c r="AO1476" i="1" s="1"/>
  <c r="AO1474" i="1"/>
  <c r="AO1473" i="1" s="1"/>
  <c r="AO1471" i="1"/>
  <c r="AO1470" i="1" s="1"/>
  <c r="AO1468" i="1"/>
  <c r="AO1466" i="1"/>
  <c r="AO1462" i="1"/>
  <c r="AO1461" i="1" s="1"/>
  <c r="AO1459" i="1"/>
  <c r="AO1458" i="1" s="1"/>
  <c r="AO1456" i="1"/>
  <c r="AO1454" i="1"/>
  <c r="AO1451" i="1"/>
  <c r="AO1450" i="1" s="1"/>
  <c r="AO1448" i="1"/>
  <c r="AO1447" i="1" s="1"/>
  <c r="AO1443" i="1"/>
  <c r="AO1442" i="1" s="1"/>
  <c r="AO1440" i="1"/>
  <c r="AO1438" i="1"/>
  <c r="AO1435" i="1"/>
  <c r="AO1434" i="1" s="1"/>
  <c r="AO1432" i="1"/>
  <c r="AO1431" i="1" s="1"/>
  <c r="AO1428" i="1"/>
  <c r="AO1427" i="1" s="1"/>
  <c r="AO1425" i="1"/>
  <c r="AO1423" i="1"/>
  <c r="AO1418" i="1"/>
  <c r="AO1417" i="1" s="1"/>
  <c r="AO1416" i="1" s="1"/>
  <c r="AO1415" i="1" s="1"/>
  <c r="AO1413" i="1"/>
  <c r="AO1412" i="1" s="1"/>
  <c r="AO1410" i="1"/>
  <c r="AO1409" i="1" s="1"/>
  <c r="AO1407" i="1"/>
  <c r="AO1406" i="1" s="1"/>
  <c r="AO1404" i="1"/>
  <c r="AO1403" i="1" s="1"/>
  <c r="AO1398" i="1"/>
  <c r="AO1396" i="1"/>
  <c r="AO1393" i="1"/>
  <c r="AO1391" i="1"/>
  <c r="AO1387" i="1"/>
  <c r="AO1385" i="1"/>
  <c r="AO1382" i="1"/>
  <c r="AO1381" i="1" s="1"/>
  <c r="AO1379" i="1"/>
  <c r="AO1377" i="1"/>
  <c r="AO1375" i="1"/>
  <c r="AO1371" i="1"/>
  <c r="AO1370" i="1" s="1"/>
  <c r="AO1368" i="1"/>
  <c r="AO1366" i="1"/>
  <c r="AO1364" i="1"/>
  <c r="AO1360" i="1"/>
  <c r="AO1359" i="1" s="1"/>
  <c r="AO1357" i="1"/>
  <c r="AO1356" i="1" s="1"/>
  <c r="AO1354" i="1"/>
  <c r="AO1352" i="1"/>
  <c r="AO1350" i="1"/>
  <c r="AO1346" i="1"/>
  <c r="AO1345" i="1" s="1"/>
  <c r="AO1343" i="1"/>
  <c r="AO1341" i="1"/>
  <c r="AO1336" i="1"/>
  <c r="AO1335" i="1" s="1"/>
  <c r="AO1334" i="1" s="1"/>
  <c r="AO1333" i="1" s="1"/>
  <c r="AO1331" i="1"/>
  <c r="AO1330" i="1" s="1"/>
  <c r="AO1329" i="1" s="1"/>
  <c r="AO1327" i="1"/>
  <c r="AO1326" i="1" s="1"/>
  <c r="AO1325" i="1" s="1"/>
  <c r="AO1321" i="1"/>
  <c r="AO1319" i="1"/>
  <c r="AO1315" i="1"/>
  <c r="AO1314" i="1" s="1"/>
  <c r="AO1312" i="1"/>
  <c r="AO1310" i="1"/>
  <c r="AO1306" i="1"/>
  <c r="AO1305" i="1" s="1"/>
  <c r="AO1303" i="1"/>
  <c r="AO1302" i="1" s="1"/>
  <c r="AO1300" i="1"/>
  <c r="AO1299" i="1" s="1"/>
  <c r="AO1296" i="1"/>
  <c r="AO1295" i="1" s="1"/>
  <c r="AO1293" i="1"/>
  <c r="AO1292" i="1" s="1"/>
  <c r="AO1290" i="1"/>
  <c r="AO1289" i="1" s="1"/>
  <c r="AO1287" i="1"/>
  <c r="AO1286" i="1" s="1"/>
  <c r="AO1284" i="1"/>
  <c r="AO1283" i="1" s="1"/>
  <c r="AO1280" i="1"/>
  <c r="AO1278" i="1"/>
  <c r="AO1275" i="1"/>
  <c r="AO1273" i="1"/>
  <c r="AO1269" i="1"/>
  <c r="AO1268" i="1" s="1"/>
  <c r="AO1266" i="1"/>
  <c r="AO1265" i="1" s="1"/>
  <c r="AO1263" i="1"/>
  <c r="AO1262" i="1" s="1"/>
  <c r="AO1260" i="1"/>
  <c r="AO1259" i="1" s="1"/>
  <c r="AO1256" i="1"/>
  <c r="AO1255" i="1" s="1"/>
  <c r="AO1253" i="1"/>
  <c r="AO1251" i="1"/>
  <c r="AO1249" i="1"/>
  <c r="AO1244" i="1"/>
  <c r="AO1243" i="1" s="1"/>
  <c r="AO1242" i="1" s="1"/>
  <c r="AO1240" i="1"/>
  <c r="AO1239" i="1" s="1"/>
  <c r="AO1237" i="1"/>
  <c r="AO1236" i="1" s="1"/>
  <c r="AO1233" i="1"/>
  <c r="AO1232" i="1" s="1"/>
  <c r="AO1230" i="1"/>
  <c r="AO1229" i="1" s="1"/>
  <c r="AO1227" i="1"/>
  <c r="AO1226" i="1" s="1"/>
  <c r="AO1224" i="1"/>
  <c r="AO1223" i="1" s="1"/>
  <c r="AO1221" i="1"/>
  <c r="AO1220" i="1" s="1"/>
  <c r="AO1218" i="1"/>
  <c r="AO1217" i="1" s="1"/>
  <c r="AO1215" i="1"/>
  <c r="AO1214" i="1" s="1"/>
  <c r="AO1212" i="1"/>
  <c r="AO1211" i="1" s="1"/>
  <c r="AO1209" i="1"/>
  <c r="AO1208" i="1" s="1"/>
  <c r="AO1206" i="1"/>
  <c r="AO1205" i="1" s="1"/>
  <c r="AO1203" i="1"/>
  <c r="AO1202" i="1" s="1"/>
  <c r="AO1200" i="1"/>
  <c r="AO1199" i="1" s="1"/>
  <c r="AO1197" i="1"/>
  <c r="AO1196" i="1" s="1"/>
  <c r="AO1194" i="1"/>
  <c r="AO1193" i="1" s="1"/>
  <c r="AO1191" i="1"/>
  <c r="AO1190" i="1" s="1"/>
  <c r="AO1188" i="1"/>
  <c r="AO1187" i="1" s="1"/>
  <c r="AO1185" i="1"/>
  <c r="AO1184" i="1" s="1"/>
  <c r="AO1182" i="1"/>
  <c r="AO1181" i="1" s="1"/>
  <c r="AO1177" i="1"/>
  <c r="AO1176" i="1" s="1"/>
  <c r="AO1174" i="1"/>
  <c r="AO1173" i="1" s="1"/>
  <c r="AO1171" i="1"/>
  <c r="AO1170" i="1" s="1"/>
  <c r="AO1168" i="1"/>
  <c r="AO1167" i="1" s="1"/>
  <c r="AO1165" i="1"/>
  <c r="AO1164" i="1" s="1"/>
  <c r="AO1162" i="1"/>
  <c r="AO1161" i="1" s="1"/>
  <c r="AO1159" i="1"/>
  <c r="AO1158" i="1" s="1"/>
  <c r="AO1156" i="1"/>
  <c r="AO1155" i="1" s="1"/>
  <c r="AO1153" i="1"/>
  <c r="AO1152" i="1" s="1"/>
  <c r="AO1150" i="1"/>
  <c r="AO1149" i="1" s="1"/>
  <c r="AO1147" i="1"/>
  <c r="AO1146" i="1" s="1"/>
  <c r="AO1144" i="1"/>
  <c r="AO1143" i="1" s="1"/>
  <c r="AO1140" i="1"/>
  <c r="AO1139" i="1" s="1"/>
  <c r="AO1137" i="1"/>
  <c r="AO1135" i="1"/>
  <c r="AO1132" i="1"/>
  <c r="AO1131" i="1" s="1"/>
  <c r="AO1126" i="1"/>
  <c r="AO1124" i="1"/>
  <c r="AO1122" i="1"/>
  <c r="AO1119" i="1"/>
  <c r="AO1117" i="1"/>
  <c r="AO1113" i="1"/>
  <c r="AO1112" i="1" s="1"/>
  <c r="AO1110" i="1"/>
  <c r="AO1109" i="1" s="1"/>
  <c r="AO1107" i="1"/>
  <c r="AO1106" i="1" s="1"/>
  <c r="AO1104" i="1"/>
  <c r="AO1103" i="1" s="1"/>
  <c r="AO1101" i="1"/>
  <c r="AO1099" i="1"/>
  <c r="AO1096" i="1"/>
  <c r="AO1095" i="1" s="1"/>
  <c r="AO1093" i="1"/>
  <c r="AO1092" i="1" s="1"/>
  <c r="AO1088" i="1"/>
  <c r="AO1087" i="1" s="1"/>
  <c r="AO1086" i="1" s="1"/>
  <c r="AO1085" i="1" s="1"/>
  <c r="AO1082" i="1"/>
  <c r="AO1080" i="1"/>
  <c r="AO1076" i="1"/>
  <c r="AO1075" i="1" s="1"/>
  <c r="AO1073" i="1"/>
  <c r="AO1071" i="1"/>
  <c r="AO1065" i="1"/>
  <c r="AO1063" i="1"/>
  <c r="AO1061" i="1"/>
  <c r="AO1058" i="1"/>
  <c r="AO1056" i="1"/>
  <c r="AO1052" i="1"/>
  <c r="AO1051" i="1" s="1"/>
  <c r="AO1049" i="1"/>
  <c r="AO1048" i="1" s="1"/>
  <c r="AO1046" i="1"/>
  <c r="AO1045" i="1" s="1"/>
  <c r="AO1043" i="1"/>
  <c r="AO1042" i="1" s="1"/>
  <c r="AO1040" i="1"/>
  <c r="AO1039" i="1" s="1"/>
  <c r="AO1037" i="1"/>
  <c r="AO1036" i="1" s="1"/>
  <c r="AO1034" i="1"/>
  <c r="AO1033" i="1" s="1"/>
  <c r="AO1030" i="1"/>
  <c r="AO1029" i="1" s="1"/>
  <c r="AO1027" i="1"/>
  <c r="AO1026" i="1" s="1"/>
  <c r="AO1024" i="1"/>
  <c r="AO1023" i="1" s="1"/>
  <c r="AO1021" i="1"/>
  <c r="AO1020" i="1" s="1"/>
  <c r="AO1018" i="1"/>
  <c r="AO1017" i="1" s="1"/>
  <c r="AO1015" i="1"/>
  <c r="AO1014" i="1" s="1"/>
  <c r="AO1012" i="1"/>
  <c r="AO1011" i="1" s="1"/>
  <c r="AO1009" i="1"/>
  <c r="AO1008" i="1" s="1"/>
  <c r="AO1006" i="1"/>
  <c r="AO1005" i="1" s="1"/>
  <c r="AO1003" i="1"/>
  <c r="AO1002" i="1" s="1"/>
  <c r="AO1000" i="1"/>
  <c r="AO998" i="1"/>
  <c r="AO995" i="1"/>
  <c r="AO994" i="1" s="1"/>
  <c r="AO992" i="1"/>
  <c r="AO991" i="1" s="1"/>
  <c r="AO988" i="1"/>
  <c r="AO987" i="1" s="1"/>
  <c r="AO985" i="1"/>
  <c r="AO984" i="1" s="1"/>
  <c r="AO982" i="1"/>
  <c r="AO981" i="1" s="1"/>
  <c r="AO979" i="1"/>
  <c r="AO978" i="1" s="1"/>
  <c r="AO976" i="1"/>
  <c r="AO975" i="1" s="1"/>
  <c r="AO972" i="1"/>
  <c r="AO970" i="1"/>
  <c r="AO968" i="1"/>
  <c r="AO965" i="1"/>
  <c r="AO964" i="1" s="1"/>
  <c r="AO962" i="1"/>
  <c r="AO961" i="1" s="1"/>
  <c r="AO959" i="1"/>
  <c r="AO957" i="1"/>
  <c r="AO954" i="1"/>
  <c r="AO953" i="1" s="1"/>
  <c r="AO951" i="1"/>
  <c r="AO950" i="1" s="1"/>
  <c r="AO948" i="1"/>
  <c r="AO947" i="1" s="1"/>
  <c r="AO943" i="1"/>
  <c r="AO942" i="1" s="1"/>
  <c r="AO941" i="1" s="1"/>
  <c r="AO939" i="1"/>
  <c r="AO938" i="1" s="1"/>
  <c r="AO937" i="1" s="1"/>
  <c r="AO935" i="1"/>
  <c r="AO934" i="1" s="1"/>
  <c r="AO933" i="1" s="1"/>
  <c r="AO931" i="1"/>
  <c r="AO930" i="1" s="1"/>
  <c r="AO929" i="1" s="1"/>
  <c r="AO927" i="1"/>
  <c r="AO926" i="1" s="1"/>
  <c r="AO925" i="1" s="1"/>
  <c r="AO923" i="1"/>
  <c r="AO920" i="1" s="1"/>
  <c r="AO918" i="1"/>
  <c r="AO915" i="1" s="1"/>
  <c r="AO913" i="1"/>
  <c r="AO912" i="1" s="1"/>
  <c r="AO910" i="1"/>
  <c r="AO909" i="1" s="1"/>
  <c r="AO907" i="1"/>
  <c r="AO906" i="1" s="1"/>
  <c r="AO904" i="1"/>
  <c r="AO903" i="1" s="1"/>
  <c r="AO901" i="1"/>
  <c r="AO900" i="1" s="1"/>
  <c r="AO898" i="1"/>
  <c r="AO897" i="1" s="1"/>
  <c r="AO895" i="1"/>
  <c r="AO894" i="1" s="1"/>
  <c r="AO892" i="1"/>
  <c r="AO891" i="1" s="1"/>
  <c r="AO889" i="1"/>
  <c r="AO888" i="1" s="1"/>
  <c r="AO886" i="1"/>
  <c r="AO885" i="1" s="1"/>
  <c r="AO883" i="1"/>
  <c r="AO882" i="1" s="1"/>
  <c r="AO880" i="1"/>
  <c r="AO879" i="1" s="1"/>
  <c r="AO877" i="1"/>
  <c r="AO876" i="1" s="1"/>
  <c r="AO874" i="1"/>
  <c r="AO873" i="1" s="1"/>
  <c r="AO869" i="1"/>
  <c r="AO867" i="1"/>
  <c r="AO864" i="1"/>
  <c r="AO863" i="1" s="1"/>
  <c r="AO861" i="1"/>
  <c r="AO860" i="1" s="1"/>
  <c r="AO858" i="1"/>
  <c r="AO857" i="1" s="1"/>
  <c r="AO855" i="1"/>
  <c r="AO854" i="1" s="1"/>
  <c r="AO851" i="1"/>
  <c r="AO849" i="1"/>
  <c r="AO844" i="1"/>
  <c r="AO843" i="1" s="1"/>
  <c r="AO841" i="1"/>
  <c r="AO840" i="1" s="1"/>
  <c r="AO837" i="1"/>
  <c r="AO836" i="1" s="1"/>
  <c r="AO835" i="1" s="1"/>
  <c r="AO831" i="1"/>
  <c r="AO829" i="1"/>
  <c r="AO825" i="1"/>
  <c r="AO824" i="1" s="1"/>
  <c r="AO821" i="1"/>
  <c r="AO820" i="1" s="1"/>
  <c r="AO817" i="1"/>
  <c r="AO816" i="1" s="1"/>
  <c r="AO814" i="1"/>
  <c r="AO812" i="1"/>
  <c r="AO811" i="1" s="1"/>
  <c r="AO809" i="1"/>
  <c r="AO807" i="1"/>
  <c r="AO805" i="1"/>
  <c r="AO799" i="1"/>
  <c r="AO797" i="1"/>
  <c r="AO793" i="1"/>
  <c r="AO791" i="1"/>
  <c r="AO788" i="1"/>
  <c r="AO786" i="1"/>
  <c r="AO783" i="1"/>
  <c r="AO781" i="1"/>
  <c r="AO775" i="1"/>
  <c r="AO773" i="1"/>
  <c r="AO770" i="1"/>
  <c r="AO768" i="1"/>
  <c r="AO765" i="1"/>
  <c r="AO763" i="1"/>
  <c r="AO759" i="1"/>
  <c r="AO758" i="1" s="1"/>
  <c r="AO755" i="1"/>
  <c r="AO754" i="1" s="1"/>
  <c r="AO749" i="1"/>
  <c r="AO744" i="1"/>
  <c r="AO741" i="1"/>
  <c r="AO740" i="1" s="1"/>
  <c r="AO733" i="1"/>
  <c r="AO731" i="1"/>
  <c r="AO728" i="1"/>
  <c r="AO727" i="1" s="1"/>
  <c r="AO724" i="1"/>
  <c r="AO723" i="1" s="1"/>
  <c r="AO721" i="1"/>
  <c r="AO720" i="1" s="1"/>
  <c r="AO718" i="1"/>
  <c r="AO717" i="1" s="1"/>
  <c r="AO715" i="1"/>
  <c r="AO713" i="1"/>
  <c r="AO710" i="1"/>
  <c r="AO706" i="1"/>
  <c r="AO704" i="1"/>
  <c r="AO702" i="1"/>
  <c r="AO697" i="1"/>
  <c r="AO696" i="1" s="1"/>
  <c r="AO694" i="1"/>
  <c r="AO692" i="1"/>
  <c r="AO689" i="1"/>
  <c r="AO687" i="1"/>
  <c r="AO685" i="1"/>
  <c r="AO681" i="1"/>
  <c r="AO680" i="1" s="1"/>
  <c r="AO678" i="1"/>
  <c r="AO675" i="1"/>
  <c r="AO673" i="1"/>
  <c r="AO671" i="1"/>
  <c r="AO665" i="1"/>
  <c r="AO663" i="1"/>
  <c r="AO659" i="1"/>
  <c r="AO658" i="1" s="1"/>
  <c r="AO656" i="1"/>
  <c r="AO655" i="1" s="1"/>
  <c r="AO653" i="1"/>
  <c r="AO650" i="1"/>
  <c r="AO648" i="1"/>
  <c r="AO645" i="1"/>
  <c r="AO640" i="1"/>
  <c r="AO639" i="1" s="1"/>
  <c r="AO637" i="1"/>
  <c r="AO636" i="1" s="1"/>
  <c r="AO634" i="1"/>
  <c r="AO633" i="1" s="1"/>
  <c r="AO631" i="1"/>
  <c r="AO630" i="1" s="1"/>
  <c r="AO628" i="1"/>
  <c r="AO627" i="1" s="1"/>
  <c r="AO625" i="1"/>
  <c r="AO624" i="1" s="1"/>
  <c r="AO622" i="1"/>
  <c r="AO620" i="1"/>
  <c r="AO614" i="1"/>
  <c r="AO612" i="1"/>
  <c r="AO610" i="1"/>
  <c r="AO607" i="1"/>
  <c r="AO606" i="1" s="1"/>
  <c r="AO604" i="1"/>
  <c r="AO603" i="1" s="1"/>
  <c r="AO601" i="1"/>
  <c r="AO600" i="1" s="1"/>
  <c r="AO598" i="1"/>
  <c r="AO597" i="1" s="1"/>
  <c r="AO594" i="1"/>
  <c r="AO593" i="1" s="1"/>
  <c r="AO589" i="1"/>
  <c r="AO588" i="1" s="1"/>
  <c r="AO586" i="1"/>
  <c r="AO585" i="1" s="1"/>
  <c r="AO583" i="1"/>
  <c r="AO582" i="1" s="1"/>
  <c r="AO578" i="1"/>
  <c r="AO575" i="1" s="1"/>
  <c r="AO574" i="1" s="1"/>
  <c r="AO576" i="1"/>
  <c r="AO572" i="1"/>
  <c r="AO569" i="1"/>
  <c r="AO566" i="1"/>
  <c r="AO565" i="1" s="1"/>
  <c r="AO563" i="1"/>
  <c r="AO562" i="1" s="1"/>
  <c r="AO560" i="1"/>
  <c r="AO559" i="1" s="1"/>
  <c r="AO557" i="1"/>
  <c r="AO556" i="1" s="1"/>
  <c r="AO554" i="1"/>
  <c r="AO553" i="1" s="1"/>
  <c r="AO551" i="1"/>
  <c r="AO550" i="1" s="1"/>
  <c r="AO546" i="1"/>
  <c r="AO544" i="1"/>
  <c r="AO540" i="1"/>
  <c r="AO539" i="1" s="1"/>
  <c r="AO537" i="1"/>
  <c r="AO536" i="1" s="1"/>
  <c r="AO534" i="1"/>
  <c r="AO533" i="1" s="1"/>
  <c r="AO530" i="1"/>
  <c r="AO528" i="1"/>
  <c r="AO525" i="1"/>
  <c r="AO524" i="1" s="1"/>
  <c r="AO519" i="1"/>
  <c r="AO517" i="1"/>
  <c r="AO514" i="1"/>
  <c r="AO512" i="1"/>
  <c r="AO508" i="1"/>
  <c r="AO506" i="1"/>
  <c r="AO503" i="1"/>
  <c r="AO501" i="1"/>
  <c r="AO498" i="1"/>
  <c r="AO496" i="1"/>
  <c r="AO494" i="1"/>
  <c r="AO492" i="1"/>
  <c r="AO490" i="1"/>
  <c r="AO487" i="1"/>
  <c r="AO486" i="1" s="1"/>
  <c r="AO484" i="1"/>
  <c r="AO483" i="1" s="1"/>
  <c r="AO481" i="1"/>
  <c r="AO480" i="1" s="1"/>
  <c r="AO478" i="1"/>
  <c r="AO477" i="1" s="1"/>
  <c r="AO473" i="1"/>
  <c r="AO471" i="1"/>
  <c r="AO465" i="1"/>
  <c r="AO462" i="1"/>
  <c r="AO458" i="1"/>
  <c r="AO457" i="1" s="1"/>
  <c r="AO455" i="1"/>
  <c r="AO454" i="1" s="1"/>
  <c r="AO452" i="1"/>
  <c r="AO451" i="1" s="1"/>
  <c r="AO449" i="1"/>
  <c r="AO448" i="1" s="1"/>
  <c r="AO446" i="1"/>
  <c r="AO444" i="1"/>
  <c r="AO441" i="1"/>
  <c r="AO439" i="1"/>
  <c r="AO433" i="1"/>
  <c r="AO431" i="1"/>
  <c r="AO428" i="1"/>
  <c r="AO426" i="1"/>
  <c r="AO421" i="1"/>
  <c r="AO420" i="1" s="1"/>
  <c r="AO418" i="1"/>
  <c r="AO417" i="1" s="1"/>
  <c r="AO414" i="1"/>
  <c r="AO413" i="1" s="1"/>
  <c r="AO411" i="1"/>
  <c r="AO410" i="1" s="1"/>
  <c r="AO407" i="1"/>
  <c r="AO406" i="1" s="1"/>
  <c r="AO403" i="1"/>
  <c r="AO402" i="1" s="1"/>
  <c r="AO400" i="1"/>
  <c r="AO399" i="1" s="1"/>
  <c r="AO397" i="1"/>
  <c r="AO396" i="1" s="1"/>
  <c r="AO394" i="1"/>
  <c r="AO393" i="1" s="1"/>
  <c r="AO391" i="1"/>
  <c r="AO390" i="1" s="1"/>
  <c r="AO387" i="1"/>
  <c r="AO385" i="1"/>
  <c r="AO382" i="1"/>
  <c r="AO379" i="1"/>
  <c r="AO378" i="1" s="1"/>
  <c r="AO376" i="1"/>
  <c r="AO375" i="1" s="1"/>
  <c r="AO372" i="1"/>
  <c r="AO371" i="1" s="1"/>
  <c r="AO368" i="1"/>
  <c r="AO366" i="1"/>
  <c r="AO362" i="1"/>
  <c r="AO361" i="1" s="1"/>
  <c r="AO357" i="1"/>
  <c r="AO356" i="1" s="1"/>
  <c r="AO354" i="1"/>
  <c r="AO353" i="1" s="1"/>
  <c r="AO349" i="1"/>
  <c r="AO348" i="1" s="1"/>
  <c r="AO347" i="1" s="1"/>
  <c r="AO346" i="1" s="1"/>
  <c r="AO343" i="1"/>
  <c r="AO341" i="1"/>
  <c r="AO339" i="1"/>
  <c r="AO336" i="1"/>
  <c r="AO334" i="1"/>
  <c r="AO330" i="1"/>
  <c r="AO329" i="1" s="1"/>
  <c r="AO327" i="1"/>
  <c r="AO326" i="1" s="1"/>
  <c r="AO324" i="1"/>
  <c r="AO322" i="1"/>
  <c r="AO316" i="1"/>
  <c r="AO314" i="1"/>
  <c r="AO311" i="1"/>
  <c r="AO309" i="1"/>
  <c r="AO305" i="1"/>
  <c r="AO304" i="1" s="1"/>
  <c r="AO302" i="1"/>
  <c r="AO301" i="1" s="1"/>
  <c r="AO299" i="1"/>
  <c r="AO297" i="1"/>
  <c r="AO295" i="1"/>
  <c r="AO292" i="1"/>
  <c r="AO291" i="1" s="1"/>
  <c r="AO289" i="1"/>
  <c r="AO288" i="1" s="1"/>
  <c r="AO286" i="1"/>
  <c r="AO285" i="1" s="1"/>
  <c r="AO282" i="1"/>
  <c r="AO281" i="1" s="1"/>
  <c r="AO278" i="1"/>
  <c r="AO277" i="1" s="1"/>
  <c r="AO275" i="1"/>
  <c r="AO274" i="1" s="1"/>
  <c r="AO271" i="1"/>
  <c r="AO269" i="1"/>
  <c r="AO267" i="1"/>
  <c r="AO264" i="1"/>
  <c r="AO263" i="1" s="1"/>
  <c r="AO258" i="1"/>
  <c r="AO255" i="1"/>
  <c r="AO250" i="1"/>
  <c r="AO249" i="1" s="1"/>
  <c r="AO247" i="1"/>
  <c r="AO245" i="1"/>
  <c r="AO241" i="1"/>
  <c r="AO240" i="1" s="1"/>
  <c r="AO238" i="1"/>
  <c r="AO237" i="1" s="1"/>
  <c r="AO235" i="1"/>
  <c r="AO234" i="1" s="1"/>
  <c r="AO232" i="1"/>
  <c r="AO231" i="1" s="1"/>
  <c r="AO228" i="1"/>
  <c r="AO227" i="1" s="1"/>
  <c r="AO225" i="1"/>
  <c r="AO224" i="1" s="1"/>
  <c r="AO222" i="1"/>
  <c r="AO220" i="1"/>
  <c r="AO218" i="1"/>
  <c r="AO215" i="1"/>
  <c r="AO214" i="1" s="1"/>
  <c r="AO209" i="1"/>
  <c r="AO207" i="1"/>
  <c r="AO203" i="1"/>
  <c r="AO202" i="1" s="1"/>
  <c r="AO200" i="1"/>
  <c r="AO199" i="1" s="1"/>
  <c r="AO196" i="1"/>
  <c r="AO195" i="1" s="1"/>
  <c r="AO192" i="1"/>
  <c r="AO191" i="1" s="1"/>
  <c r="AO189" i="1"/>
  <c r="AO188" i="1" s="1"/>
  <c r="AO186" i="1"/>
  <c r="AO184" i="1"/>
  <c r="AO181" i="1"/>
  <c r="AO180" i="1" s="1"/>
  <c r="AO178" i="1"/>
  <c r="AO176" i="1"/>
  <c r="AO173" i="1"/>
  <c r="AO172" i="1" s="1"/>
  <c r="AO169" i="1"/>
  <c r="AO166" i="1"/>
  <c r="AO163" i="1"/>
  <c r="AO158" i="1"/>
  <c r="AO157" i="1" s="1"/>
  <c r="AO156" i="1" s="1"/>
  <c r="AO154" i="1"/>
  <c r="AO153" i="1" s="1"/>
  <c r="AO151" i="1"/>
  <c r="AO150" i="1" s="1"/>
  <c r="AO148" i="1"/>
  <c r="AO147" i="1" s="1"/>
  <c r="AO145" i="1"/>
  <c r="AO144" i="1" s="1"/>
  <c r="AO142" i="1"/>
  <c r="AO141" i="1" s="1"/>
  <c r="AO139" i="1"/>
  <c r="AO138" i="1" s="1"/>
  <c r="AO136" i="1"/>
  <c r="AO135" i="1" s="1"/>
  <c r="AO133" i="1"/>
  <c r="AO132" i="1" s="1"/>
  <c r="AO130" i="1"/>
  <c r="AO129" i="1" s="1"/>
  <c r="AO127" i="1"/>
  <c r="AO126" i="1" s="1"/>
  <c r="AO124" i="1"/>
  <c r="AO123" i="1" s="1"/>
  <c r="AO121" i="1"/>
  <c r="AO120" i="1" s="1"/>
  <c r="AO118" i="1"/>
  <c r="AO117" i="1" s="1"/>
  <c r="AO115" i="1"/>
  <c r="AO114" i="1" s="1"/>
  <c r="AO112" i="1"/>
  <c r="AO111" i="1" s="1"/>
  <c r="AO109" i="1"/>
  <c r="AO108" i="1" s="1"/>
  <c r="AO106" i="1"/>
  <c r="AO105" i="1" s="1"/>
  <c r="AO103" i="1"/>
  <c r="AO102" i="1" s="1"/>
  <c r="AO100" i="1"/>
  <c r="AO99" i="1" s="1"/>
  <c r="AO97" i="1"/>
  <c r="AO96" i="1" s="1"/>
  <c r="AO94" i="1"/>
  <c r="AO93" i="1" s="1"/>
  <c r="AO87" i="1"/>
  <c r="AO86" i="1" s="1"/>
  <c r="AO84" i="1"/>
  <c r="AO83" i="1" s="1"/>
  <c r="AO81" i="1"/>
  <c r="AO80" i="1" s="1"/>
  <c r="AO78" i="1"/>
  <c r="AO77" i="1" s="1"/>
  <c r="AO75" i="1"/>
  <c r="AO74" i="1" s="1"/>
  <c r="AO72" i="1"/>
  <c r="AO71" i="1" s="1"/>
  <c r="AO69" i="1"/>
  <c r="AO68" i="1" s="1"/>
  <c r="AO66" i="1"/>
  <c r="AO65" i="1" s="1"/>
  <c r="AO63" i="1"/>
  <c r="AO62" i="1" s="1"/>
  <c r="AO60" i="1"/>
  <c r="AO59" i="1" s="1"/>
  <c r="AO57" i="1"/>
  <c r="AO56" i="1" s="1"/>
  <c r="AO51" i="1"/>
  <c r="AO50" i="1" s="1"/>
  <c r="AO48" i="1"/>
  <c r="AO46" i="1"/>
  <c r="AO41" i="1"/>
  <c r="AO40" i="1" s="1"/>
  <c r="AO38" i="1"/>
  <c r="AO36" i="1"/>
  <c r="AO33" i="1"/>
  <c r="AO32" i="1" s="1"/>
  <c r="AO29" i="1"/>
  <c r="AO28" i="1" s="1"/>
  <c r="AO26" i="1"/>
  <c r="AO25" i="1" s="1"/>
  <c r="AO23" i="1"/>
  <c r="AO22" i="1" s="1"/>
  <c r="AO20" i="1"/>
  <c r="AO19" i="1" s="1"/>
  <c r="M1740" i="1"/>
  <c r="S1740" i="1" s="1"/>
  <c r="W1740" i="1" s="1"/>
  <c r="AC1740" i="1" s="1"/>
  <c r="AI1740" i="1" s="1"/>
  <c r="AQ1740" i="1" s="1"/>
  <c r="AS1740" i="1" s="1"/>
  <c r="L1740" i="1"/>
  <c r="R1740" i="1" s="1"/>
  <c r="V1740" i="1" s="1"/>
  <c r="AB1740" i="1" s="1"/>
  <c r="AH1740" i="1" s="1"/>
  <c r="AN1740" i="1" s="1"/>
  <c r="AP1740" i="1" s="1"/>
  <c r="H1740" i="1"/>
  <c r="N1740" i="1" s="1"/>
  <c r="T1740" i="1" s="1"/>
  <c r="X1740" i="1" s="1"/>
  <c r="AD1740" i="1" s="1"/>
  <c r="AJ1740" i="1" s="1"/>
  <c r="AT1740" i="1" s="1"/>
  <c r="N1739" i="1"/>
  <c r="T1739" i="1" s="1"/>
  <c r="X1739" i="1" s="1"/>
  <c r="AD1739" i="1" s="1"/>
  <c r="AJ1739" i="1" s="1"/>
  <c r="AT1739" i="1" s="1"/>
  <c r="M1739" i="1"/>
  <c r="S1739" i="1" s="1"/>
  <c r="W1739" i="1" s="1"/>
  <c r="AC1739" i="1" s="1"/>
  <c r="AI1739" i="1" s="1"/>
  <c r="AQ1739" i="1" s="1"/>
  <c r="AS1739" i="1" s="1"/>
  <c r="L1739" i="1"/>
  <c r="R1739" i="1" s="1"/>
  <c r="V1739" i="1" s="1"/>
  <c r="AB1739" i="1" s="1"/>
  <c r="AH1739" i="1" s="1"/>
  <c r="AN1739" i="1" s="1"/>
  <c r="AP1739" i="1" s="1"/>
  <c r="AU1738" i="1"/>
  <c r="AM1738" i="1"/>
  <c r="AL1738" i="1"/>
  <c r="AK1738" i="1"/>
  <c r="AG1738" i="1"/>
  <c r="AF1738" i="1"/>
  <c r="AE1738" i="1"/>
  <c r="AA1738" i="1"/>
  <c r="Z1738" i="1"/>
  <c r="Y1738" i="1"/>
  <c r="U1738" i="1"/>
  <c r="Q1738" i="1"/>
  <c r="P1738" i="1"/>
  <c r="O1738" i="1"/>
  <c r="K1738" i="1"/>
  <c r="J1738" i="1"/>
  <c r="I1738" i="1"/>
  <c r="H1738" i="1"/>
  <c r="G1738" i="1"/>
  <c r="F1738" i="1"/>
  <c r="N1737" i="1"/>
  <c r="T1737" i="1" s="1"/>
  <c r="X1737" i="1" s="1"/>
  <c r="AD1737" i="1" s="1"/>
  <c r="AJ1737" i="1" s="1"/>
  <c r="AT1737" i="1" s="1"/>
  <c r="M1737" i="1"/>
  <c r="S1737" i="1" s="1"/>
  <c r="W1737" i="1" s="1"/>
  <c r="AC1737" i="1" s="1"/>
  <c r="AI1737" i="1" s="1"/>
  <c r="AQ1737" i="1" s="1"/>
  <c r="AS1737" i="1" s="1"/>
  <c r="L1737" i="1"/>
  <c r="R1737" i="1" s="1"/>
  <c r="V1737" i="1" s="1"/>
  <c r="AB1737" i="1" s="1"/>
  <c r="AH1737" i="1" s="1"/>
  <c r="AN1737" i="1" s="1"/>
  <c r="AP1737" i="1" s="1"/>
  <c r="AU1736" i="1"/>
  <c r="AM1736" i="1"/>
  <c r="AL1736" i="1"/>
  <c r="AK1736" i="1"/>
  <c r="AG1736" i="1"/>
  <c r="AF1736" i="1"/>
  <c r="AE1736" i="1"/>
  <c r="AA1736" i="1"/>
  <c r="Z1736" i="1"/>
  <c r="Y1736" i="1"/>
  <c r="U1736" i="1"/>
  <c r="Q1736" i="1"/>
  <c r="P1736" i="1"/>
  <c r="O1736" i="1"/>
  <c r="K1736" i="1"/>
  <c r="J1736" i="1"/>
  <c r="I1736" i="1"/>
  <c r="H1736" i="1"/>
  <c r="G1736" i="1"/>
  <c r="F1736" i="1"/>
  <c r="N1735" i="1"/>
  <c r="T1735" i="1" s="1"/>
  <c r="X1735" i="1" s="1"/>
  <c r="AD1735" i="1" s="1"/>
  <c r="AJ1735" i="1" s="1"/>
  <c r="AT1735" i="1" s="1"/>
  <c r="M1735" i="1"/>
  <c r="S1735" i="1" s="1"/>
  <c r="W1735" i="1" s="1"/>
  <c r="AC1735" i="1" s="1"/>
  <c r="AI1735" i="1" s="1"/>
  <c r="AQ1735" i="1" s="1"/>
  <c r="AS1735" i="1" s="1"/>
  <c r="L1735" i="1"/>
  <c r="R1735" i="1" s="1"/>
  <c r="V1735" i="1" s="1"/>
  <c r="AB1735" i="1" s="1"/>
  <c r="AH1735" i="1" s="1"/>
  <c r="AN1735" i="1" s="1"/>
  <c r="AP1735" i="1" s="1"/>
  <c r="AU1734" i="1"/>
  <c r="AM1734" i="1"/>
  <c r="AL1734" i="1"/>
  <c r="AK1734" i="1"/>
  <c r="AG1734" i="1"/>
  <c r="AF1734" i="1"/>
  <c r="AE1734" i="1"/>
  <c r="AA1734" i="1"/>
  <c r="Z1734" i="1"/>
  <c r="Y1734" i="1"/>
  <c r="U1734" i="1"/>
  <c r="Q1734" i="1"/>
  <c r="P1734" i="1"/>
  <c r="O1734" i="1"/>
  <c r="K1734" i="1"/>
  <c r="J1734" i="1"/>
  <c r="I1734" i="1"/>
  <c r="H1734" i="1"/>
  <c r="G1734" i="1"/>
  <c r="F1734" i="1"/>
  <c r="AT1730" i="1"/>
  <c r="AQ1730" i="1"/>
  <c r="AN1730" i="1"/>
  <c r="N1729" i="1"/>
  <c r="T1729" i="1" s="1"/>
  <c r="X1729" i="1" s="1"/>
  <c r="AD1729" i="1" s="1"/>
  <c r="AJ1729" i="1" s="1"/>
  <c r="AT1729" i="1" s="1"/>
  <c r="M1729" i="1"/>
  <c r="S1729" i="1" s="1"/>
  <c r="W1729" i="1" s="1"/>
  <c r="AC1729" i="1" s="1"/>
  <c r="AI1729" i="1" s="1"/>
  <c r="AQ1729" i="1" s="1"/>
  <c r="AS1729" i="1" s="1"/>
  <c r="L1729" i="1"/>
  <c r="R1729" i="1" s="1"/>
  <c r="V1729" i="1" s="1"/>
  <c r="AB1729" i="1" s="1"/>
  <c r="AH1729" i="1" s="1"/>
  <c r="AN1729" i="1" s="1"/>
  <c r="AP1729" i="1" s="1"/>
  <c r="AU1728" i="1"/>
  <c r="AU1727" i="1" s="1"/>
  <c r="AU1726" i="1" s="1"/>
  <c r="AM1728" i="1"/>
  <c r="AM1727" i="1" s="1"/>
  <c r="AM1726" i="1" s="1"/>
  <c r="AL1728" i="1"/>
  <c r="AL1727" i="1" s="1"/>
  <c r="AL1726" i="1" s="1"/>
  <c r="AK1728" i="1"/>
  <c r="AK1727" i="1" s="1"/>
  <c r="AK1726" i="1" s="1"/>
  <c r="AG1728" i="1"/>
  <c r="AG1727" i="1" s="1"/>
  <c r="AG1726" i="1" s="1"/>
  <c r="AF1728" i="1"/>
  <c r="AF1727" i="1" s="1"/>
  <c r="AF1726" i="1" s="1"/>
  <c r="AE1728" i="1"/>
  <c r="AE1727" i="1" s="1"/>
  <c r="AE1726" i="1" s="1"/>
  <c r="AA1728" i="1"/>
  <c r="AA1727" i="1" s="1"/>
  <c r="AA1726" i="1" s="1"/>
  <c r="Z1728" i="1"/>
  <c r="Z1727" i="1" s="1"/>
  <c r="Z1726" i="1" s="1"/>
  <c r="Y1728" i="1"/>
  <c r="Y1727" i="1" s="1"/>
  <c r="Y1726" i="1" s="1"/>
  <c r="U1728" i="1"/>
  <c r="U1727" i="1" s="1"/>
  <c r="U1726" i="1" s="1"/>
  <c r="Q1728" i="1"/>
  <c r="Q1727" i="1" s="1"/>
  <c r="Q1726" i="1" s="1"/>
  <c r="P1728" i="1"/>
  <c r="P1727" i="1" s="1"/>
  <c r="P1726" i="1" s="1"/>
  <c r="O1728" i="1"/>
  <c r="O1727" i="1" s="1"/>
  <c r="O1726" i="1" s="1"/>
  <c r="K1728" i="1"/>
  <c r="K1727" i="1" s="1"/>
  <c r="K1726" i="1" s="1"/>
  <c r="J1728" i="1"/>
  <c r="J1727" i="1" s="1"/>
  <c r="J1726" i="1" s="1"/>
  <c r="I1728" i="1"/>
  <c r="I1727" i="1" s="1"/>
  <c r="H1728" i="1"/>
  <c r="H1727" i="1" s="1"/>
  <c r="G1728" i="1"/>
  <c r="G1727" i="1" s="1"/>
  <c r="F1728" i="1"/>
  <c r="F1727" i="1" s="1"/>
  <c r="I1726" i="1"/>
  <c r="AT1725" i="1"/>
  <c r="AQ1725" i="1"/>
  <c r="AS1725" i="1" s="1"/>
  <c r="AN1725" i="1"/>
  <c r="AP1725" i="1" s="1"/>
  <c r="N1724" i="1"/>
  <c r="T1724" i="1" s="1"/>
  <c r="X1724" i="1" s="1"/>
  <c r="AD1724" i="1" s="1"/>
  <c r="AJ1724" i="1" s="1"/>
  <c r="AT1724" i="1" s="1"/>
  <c r="M1724" i="1"/>
  <c r="S1724" i="1" s="1"/>
  <c r="W1724" i="1" s="1"/>
  <c r="AC1724" i="1" s="1"/>
  <c r="AI1724" i="1" s="1"/>
  <c r="AQ1724" i="1" s="1"/>
  <c r="AS1724" i="1" s="1"/>
  <c r="L1724" i="1"/>
  <c r="R1724" i="1" s="1"/>
  <c r="V1724" i="1" s="1"/>
  <c r="AB1724" i="1" s="1"/>
  <c r="AH1724" i="1" s="1"/>
  <c r="AN1724" i="1" s="1"/>
  <c r="AP1724" i="1" s="1"/>
  <c r="AU1723" i="1"/>
  <c r="AM1723" i="1"/>
  <c r="AL1723" i="1"/>
  <c r="AK1723" i="1"/>
  <c r="AG1723" i="1"/>
  <c r="AF1723" i="1"/>
  <c r="AE1723" i="1"/>
  <c r="AA1723" i="1"/>
  <c r="Z1723" i="1"/>
  <c r="Y1723" i="1"/>
  <c r="U1723" i="1"/>
  <c r="Q1723" i="1"/>
  <c r="P1723" i="1"/>
  <c r="O1723" i="1"/>
  <c r="K1723" i="1"/>
  <c r="J1723" i="1"/>
  <c r="I1723" i="1"/>
  <c r="H1723" i="1"/>
  <c r="G1723" i="1"/>
  <c r="F1723" i="1"/>
  <c r="N1722" i="1"/>
  <c r="T1722" i="1" s="1"/>
  <c r="X1722" i="1" s="1"/>
  <c r="AD1722" i="1" s="1"/>
  <c r="AJ1722" i="1" s="1"/>
  <c r="AT1722" i="1" s="1"/>
  <c r="M1722" i="1"/>
  <c r="S1722" i="1" s="1"/>
  <c r="W1722" i="1" s="1"/>
  <c r="AC1722" i="1" s="1"/>
  <c r="AI1722" i="1" s="1"/>
  <c r="AQ1722" i="1" s="1"/>
  <c r="AS1722" i="1" s="1"/>
  <c r="L1722" i="1"/>
  <c r="R1722" i="1" s="1"/>
  <c r="V1722" i="1" s="1"/>
  <c r="AB1722" i="1" s="1"/>
  <c r="AH1722" i="1" s="1"/>
  <c r="AN1722" i="1" s="1"/>
  <c r="AP1722" i="1" s="1"/>
  <c r="AE1721" i="1"/>
  <c r="AD1721" i="1"/>
  <c r="AJ1721" i="1" s="1"/>
  <c r="AT1721" i="1" s="1"/>
  <c r="AC1721" i="1"/>
  <c r="AI1721" i="1" s="1"/>
  <c r="AQ1721" i="1" s="1"/>
  <c r="AS1721" i="1" s="1"/>
  <c r="Y1721" i="1"/>
  <c r="AB1721" i="1" s="1"/>
  <c r="AH1721" i="1" s="1"/>
  <c r="AN1721" i="1" s="1"/>
  <c r="AP1721" i="1" s="1"/>
  <c r="AU1720" i="1"/>
  <c r="AM1720" i="1"/>
  <c r="AL1720" i="1"/>
  <c r="AK1720" i="1"/>
  <c r="AG1720" i="1"/>
  <c r="AF1720" i="1"/>
  <c r="AE1720" i="1"/>
  <c r="AA1720" i="1"/>
  <c r="Z1720" i="1"/>
  <c r="U1720" i="1"/>
  <c r="Q1720" i="1"/>
  <c r="P1720" i="1"/>
  <c r="O1720" i="1"/>
  <c r="K1720" i="1"/>
  <c r="J1720" i="1"/>
  <c r="I1720" i="1"/>
  <c r="H1720" i="1"/>
  <c r="G1720" i="1"/>
  <c r="F1720" i="1"/>
  <c r="I1719" i="1"/>
  <c r="I1718" i="1" s="1"/>
  <c r="N1716" i="1"/>
  <c r="T1716" i="1" s="1"/>
  <c r="X1716" i="1" s="1"/>
  <c r="AD1716" i="1" s="1"/>
  <c r="AJ1716" i="1" s="1"/>
  <c r="AT1716" i="1" s="1"/>
  <c r="M1716" i="1"/>
  <c r="S1716" i="1" s="1"/>
  <c r="W1716" i="1" s="1"/>
  <c r="AC1716" i="1" s="1"/>
  <c r="AI1716" i="1" s="1"/>
  <c r="AQ1716" i="1" s="1"/>
  <c r="AS1716" i="1" s="1"/>
  <c r="L1716" i="1"/>
  <c r="R1716" i="1" s="1"/>
  <c r="V1716" i="1" s="1"/>
  <c r="AB1716" i="1" s="1"/>
  <c r="AH1716" i="1" s="1"/>
  <c r="AN1716" i="1" s="1"/>
  <c r="AP1716" i="1" s="1"/>
  <c r="AU1715" i="1"/>
  <c r="AM1715" i="1"/>
  <c r="AL1715" i="1"/>
  <c r="AK1715" i="1"/>
  <c r="AG1715" i="1"/>
  <c r="AF1715" i="1"/>
  <c r="AE1715" i="1"/>
  <c r="AA1715" i="1"/>
  <c r="Z1715" i="1"/>
  <c r="Y1715" i="1"/>
  <c r="U1715" i="1"/>
  <c r="Q1715" i="1"/>
  <c r="P1715" i="1"/>
  <c r="O1715" i="1"/>
  <c r="K1715" i="1"/>
  <c r="J1715" i="1"/>
  <c r="I1715" i="1"/>
  <c r="H1715" i="1"/>
  <c r="G1715" i="1"/>
  <c r="F1715" i="1"/>
  <c r="N1714" i="1"/>
  <c r="T1714" i="1" s="1"/>
  <c r="X1714" i="1" s="1"/>
  <c r="AD1714" i="1" s="1"/>
  <c r="AJ1714" i="1" s="1"/>
  <c r="AT1714" i="1" s="1"/>
  <c r="M1714" i="1"/>
  <c r="S1714" i="1" s="1"/>
  <c r="W1714" i="1" s="1"/>
  <c r="AC1714" i="1" s="1"/>
  <c r="AI1714" i="1" s="1"/>
  <c r="AQ1714" i="1" s="1"/>
  <c r="AS1714" i="1" s="1"/>
  <c r="L1714" i="1"/>
  <c r="R1714" i="1" s="1"/>
  <c r="V1714" i="1" s="1"/>
  <c r="AB1714" i="1" s="1"/>
  <c r="AH1714" i="1" s="1"/>
  <c r="AN1714" i="1" s="1"/>
  <c r="AP1714" i="1" s="1"/>
  <c r="L1713" i="1"/>
  <c r="R1713" i="1" s="1"/>
  <c r="V1713" i="1" s="1"/>
  <c r="AB1713" i="1" s="1"/>
  <c r="AH1713" i="1" s="1"/>
  <c r="AN1713" i="1" s="1"/>
  <c r="AP1713" i="1" s="1"/>
  <c r="H1713" i="1"/>
  <c r="G1713" i="1"/>
  <c r="M1713" i="1" s="1"/>
  <c r="S1713" i="1" s="1"/>
  <c r="W1713" i="1" s="1"/>
  <c r="AC1713" i="1" s="1"/>
  <c r="AI1713" i="1" s="1"/>
  <c r="AQ1713" i="1" s="1"/>
  <c r="AS1713" i="1" s="1"/>
  <c r="F1713" i="1"/>
  <c r="AU1712" i="1"/>
  <c r="AM1712" i="1"/>
  <c r="AL1712" i="1"/>
  <c r="AK1712" i="1"/>
  <c r="AG1712" i="1"/>
  <c r="AF1712" i="1"/>
  <c r="AE1712" i="1"/>
  <c r="AA1712" i="1"/>
  <c r="Z1712" i="1"/>
  <c r="Y1712" i="1"/>
  <c r="U1712" i="1"/>
  <c r="Q1712" i="1"/>
  <c r="P1712" i="1"/>
  <c r="O1712" i="1"/>
  <c r="K1712" i="1"/>
  <c r="J1712" i="1"/>
  <c r="I1712" i="1"/>
  <c r="G1712" i="1"/>
  <c r="F1712" i="1"/>
  <c r="N1711" i="1"/>
  <c r="T1711" i="1" s="1"/>
  <c r="X1711" i="1" s="1"/>
  <c r="AD1711" i="1" s="1"/>
  <c r="AJ1711" i="1" s="1"/>
  <c r="AT1711" i="1" s="1"/>
  <c r="M1711" i="1"/>
  <c r="S1711" i="1" s="1"/>
  <c r="W1711" i="1" s="1"/>
  <c r="AC1711" i="1" s="1"/>
  <c r="AI1711" i="1" s="1"/>
  <c r="AQ1711" i="1" s="1"/>
  <c r="AS1711" i="1" s="1"/>
  <c r="L1711" i="1"/>
  <c r="R1711" i="1" s="1"/>
  <c r="V1711" i="1" s="1"/>
  <c r="AB1711" i="1" s="1"/>
  <c r="AH1711" i="1" s="1"/>
  <c r="AN1711" i="1" s="1"/>
  <c r="AP1711" i="1" s="1"/>
  <c r="AU1710" i="1"/>
  <c r="AM1710" i="1"/>
  <c r="AL1710" i="1"/>
  <c r="AK1710" i="1"/>
  <c r="AG1710" i="1"/>
  <c r="AF1710" i="1"/>
  <c r="AE1710" i="1"/>
  <c r="AA1710" i="1"/>
  <c r="Z1710" i="1"/>
  <c r="Y1710" i="1"/>
  <c r="U1710" i="1"/>
  <c r="Q1710" i="1"/>
  <c r="P1710" i="1"/>
  <c r="O1710" i="1"/>
  <c r="K1710" i="1"/>
  <c r="J1710" i="1"/>
  <c r="I1710" i="1"/>
  <c r="H1710" i="1"/>
  <c r="G1710" i="1"/>
  <c r="F1710" i="1"/>
  <c r="N1707" i="1"/>
  <c r="T1707" i="1" s="1"/>
  <c r="X1707" i="1" s="1"/>
  <c r="AD1707" i="1" s="1"/>
  <c r="AJ1707" i="1" s="1"/>
  <c r="AT1707" i="1" s="1"/>
  <c r="M1707" i="1"/>
  <c r="S1707" i="1" s="1"/>
  <c r="W1707" i="1" s="1"/>
  <c r="AC1707" i="1" s="1"/>
  <c r="AI1707" i="1" s="1"/>
  <c r="AQ1707" i="1" s="1"/>
  <c r="AS1707" i="1" s="1"/>
  <c r="L1707" i="1"/>
  <c r="R1707" i="1" s="1"/>
  <c r="V1707" i="1" s="1"/>
  <c r="AB1707" i="1" s="1"/>
  <c r="AH1707" i="1" s="1"/>
  <c r="AN1707" i="1" s="1"/>
  <c r="AP1707" i="1" s="1"/>
  <c r="AU1706" i="1"/>
  <c r="AM1706" i="1"/>
  <c r="AL1706" i="1"/>
  <c r="AK1706" i="1"/>
  <c r="AG1706" i="1"/>
  <c r="AF1706" i="1"/>
  <c r="AE1706" i="1"/>
  <c r="AA1706" i="1"/>
  <c r="Z1706" i="1"/>
  <c r="Y1706" i="1"/>
  <c r="U1706" i="1"/>
  <c r="Q1706" i="1"/>
  <c r="P1706" i="1"/>
  <c r="O1706" i="1"/>
  <c r="K1706" i="1"/>
  <c r="J1706" i="1"/>
  <c r="I1706" i="1"/>
  <c r="H1706" i="1"/>
  <c r="G1706" i="1"/>
  <c r="F1706" i="1"/>
  <c r="N1705" i="1"/>
  <c r="T1705" i="1" s="1"/>
  <c r="X1705" i="1" s="1"/>
  <c r="AD1705" i="1" s="1"/>
  <c r="AJ1705" i="1" s="1"/>
  <c r="AT1705" i="1" s="1"/>
  <c r="M1705" i="1"/>
  <c r="S1705" i="1" s="1"/>
  <c r="W1705" i="1" s="1"/>
  <c r="AC1705" i="1" s="1"/>
  <c r="AI1705" i="1" s="1"/>
  <c r="AQ1705" i="1" s="1"/>
  <c r="AS1705" i="1" s="1"/>
  <c r="L1705" i="1"/>
  <c r="R1705" i="1" s="1"/>
  <c r="V1705" i="1" s="1"/>
  <c r="AB1705" i="1" s="1"/>
  <c r="AH1705" i="1" s="1"/>
  <c r="AN1705" i="1" s="1"/>
  <c r="AP1705" i="1" s="1"/>
  <c r="N1704" i="1"/>
  <c r="T1704" i="1" s="1"/>
  <c r="X1704" i="1" s="1"/>
  <c r="AD1704" i="1" s="1"/>
  <c r="AJ1704" i="1" s="1"/>
  <c r="AT1704" i="1" s="1"/>
  <c r="M1704" i="1"/>
  <c r="S1704" i="1" s="1"/>
  <c r="W1704" i="1" s="1"/>
  <c r="AC1704" i="1" s="1"/>
  <c r="AI1704" i="1" s="1"/>
  <c r="AQ1704" i="1" s="1"/>
  <c r="AS1704" i="1" s="1"/>
  <c r="L1704" i="1"/>
  <c r="R1704" i="1" s="1"/>
  <c r="V1704" i="1" s="1"/>
  <c r="AB1704" i="1" s="1"/>
  <c r="AH1704" i="1" s="1"/>
  <c r="AN1704" i="1" s="1"/>
  <c r="AP1704" i="1" s="1"/>
  <c r="AU1703" i="1"/>
  <c r="AM1703" i="1"/>
  <c r="AL1703" i="1"/>
  <c r="AK1703" i="1"/>
  <c r="AG1703" i="1"/>
  <c r="AF1703" i="1"/>
  <c r="AE1703" i="1"/>
  <c r="AA1703" i="1"/>
  <c r="Z1703" i="1"/>
  <c r="Y1703" i="1"/>
  <c r="U1703" i="1"/>
  <c r="Q1703" i="1"/>
  <c r="P1703" i="1"/>
  <c r="O1703" i="1"/>
  <c r="K1703" i="1"/>
  <c r="J1703" i="1"/>
  <c r="I1703" i="1"/>
  <c r="H1703" i="1"/>
  <c r="G1703" i="1"/>
  <c r="F1703" i="1"/>
  <c r="Y1702" i="1"/>
  <c r="N1702" i="1"/>
  <c r="T1702" i="1" s="1"/>
  <c r="X1702" i="1" s="1"/>
  <c r="AD1702" i="1" s="1"/>
  <c r="AJ1702" i="1" s="1"/>
  <c r="AT1702" i="1" s="1"/>
  <c r="M1702" i="1"/>
  <c r="S1702" i="1" s="1"/>
  <c r="W1702" i="1" s="1"/>
  <c r="AC1702" i="1" s="1"/>
  <c r="AI1702" i="1" s="1"/>
  <c r="AQ1702" i="1" s="1"/>
  <c r="AS1702" i="1" s="1"/>
  <c r="L1702" i="1"/>
  <c r="R1702" i="1" s="1"/>
  <c r="V1702" i="1" s="1"/>
  <c r="AB1702" i="1" s="1"/>
  <c r="AH1702" i="1" s="1"/>
  <c r="AN1702" i="1" s="1"/>
  <c r="AP1702" i="1" s="1"/>
  <c r="Y1701" i="1"/>
  <c r="N1701" i="1"/>
  <c r="T1701" i="1" s="1"/>
  <c r="X1701" i="1" s="1"/>
  <c r="AD1701" i="1" s="1"/>
  <c r="AJ1701" i="1" s="1"/>
  <c r="AT1701" i="1" s="1"/>
  <c r="M1701" i="1"/>
  <c r="S1701" i="1" s="1"/>
  <c r="W1701" i="1" s="1"/>
  <c r="AC1701" i="1" s="1"/>
  <c r="AI1701" i="1" s="1"/>
  <c r="AQ1701" i="1" s="1"/>
  <c r="AS1701" i="1" s="1"/>
  <c r="L1701" i="1"/>
  <c r="R1701" i="1" s="1"/>
  <c r="V1701" i="1" s="1"/>
  <c r="AB1701" i="1" s="1"/>
  <c r="AH1701" i="1" s="1"/>
  <c r="AN1701" i="1" s="1"/>
  <c r="AP1701" i="1" s="1"/>
  <c r="AU1700" i="1"/>
  <c r="AM1700" i="1"/>
  <c r="AL1700" i="1"/>
  <c r="AK1700" i="1"/>
  <c r="AG1700" i="1"/>
  <c r="AF1700" i="1"/>
  <c r="AF1699" i="1" s="1"/>
  <c r="AF1698" i="1" s="1"/>
  <c r="AE1700" i="1"/>
  <c r="AA1700" i="1"/>
  <c r="Z1700" i="1"/>
  <c r="Y1700" i="1"/>
  <c r="U1700" i="1"/>
  <c r="Q1700" i="1"/>
  <c r="P1700" i="1"/>
  <c r="O1700" i="1"/>
  <c r="O1699" i="1" s="1"/>
  <c r="O1698" i="1" s="1"/>
  <c r="K1700" i="1"/>
  <c r="J1700" i="1"/>
  <c r="I1700" i="1"/>
  <c r="H1700" i="1"/>
  <c r="H1699" i="1" s="1"/>
  <c r="G1700" i="1"/>
  <c r="F1700" i="1"/>
  <c r="N1697" i="1"/>
  <c r="T1697" i="1" s="1"/>
  <c r="X1697" i="1" s="1"/>
  <c r="AD1697" i="1" s="1"/>
  <c r="AJ1697" i="1" s="1"/>
  <c r="AT1697" i="1" s="1"/>
  <c r="M1697" i="1"/>
  <c r="S1697" i="1" s="1"/>
  <c r="W1697" i="1" s="1"/>
  <c r="AC1697" i="1" s="1"/>
  <c r="AI1697" i="1" s="1"/>
  <c r="AQ1697" i="1" s="1"/>
  <c r="AS1697" i="1" s="1"/>
  <c r="L1697" i="1"/>
  <c r="R1697" i="1" s="1"/>
  <c r="V1697" i="1" s="1"/>
  <c r="AB1697" i="1" s="1"/>
  <c r="AH1697" i="1" s="1"/>
  <c r="AN1697" i="1" s="1"/>
  <c r="AP1697" i="1" s="1"/>
  <c r="AU1696" i="1"/>
  <c r="AM1696" i="1"/>
  <c r="AL1696" i="1"/>
  <c r="AK1696" i="1"/>
  <c r="AG1696" i="1"/>
  <c r="AF1696" i="1"/>
  <c r="AE1696" i="1"/>
  <c r="AA1696" i="1"/>
  <c r="Z1696" i="1"/>
  <c r="Y1696" i="1"/>
  <c r="U1696" i="1"/>
  <c r="Q1696" i="1"/>
  <c r="P1696" i="1"/>
  <c r="O1696" i="1"/>
  <c r="K1696" i="1"/>
  <c r="J1696" i="1"/>
  <c r="I1696" i="1"/>
  <c r="H1696" i="1"/>
  <c r="G1696" i="1"/>
  <c r="F1696" i="1"/>
  <c r="N1695" i="1"/>
  <c r="T1695" i="1" s="1"/>
  <c r="X1695" i="1" s="1"/>
  <c r="AD1695" i="1" s="1"/>
  <c r="AJ1695" i="1" s="1"/>
  <c r="AT1695" i="1" s="1"/>
  <c r="M1695" i="1"/>
  <c r="S1695" i="1" s="1"/>
  <c r="W1695" i="1" s="1"/>
  <c r="AC1695" i="1" s="1"/>
  <c r="AI1695" i="1" s="1"/>
  <c r="AQ1695" i="1" s="1"/>
  <c r="AS1695" i="1" s="1"/>
  <c r="L1695" i="1"/>
  <c r="R1695" i="1" s="1"/>
  <c r="V1695" i="1" s="1"/>
  <c r="AB1695" i="1" s="1"/>
  <c r="AH1695" i="1" s="1"/>
  <c r="AN1695" i="1" s="1"/>
  <c r="AP1695" i="1" s="1"/>
  <c r="AU1694" i="1"/>
  <c r="AM1694" i="1"/>
  <c r="AL1694" i="1"/>
  <c r="AK1694" i="1"/>
  <c r="AG1694" i="1"/>
  <c r="AF1694" i="1"/>
  <c r="AE1694" i="1"/>
  <c r="AA1694" i="1"/>
  <c r="Z1694" i="1"/>
  <c r="Y1694" i="1"/>
  <c r="U1694" i="1"/>
  <c r="Q1694" i="1"/>
  <c r="P1694" i="1"/>
  <c r="O1694" i="1"/>
  <c r="K1694" i="1"/>
  <c r="J1694" i="1"/>
  <c r="I1694" i="1"/>
  <c r="H1694" i="1"/>
  <c r="G1694" i="1"/>
  <c r="F1694" i="1"/>
  <c r="Y1693" i="1"/>
  <c r="Y1692" i="1" s="1"/>
  <c r="N1693" i="1"/>
  <c r="T1693" i="1" s="1"/>
  <c r="X1693" i="1" s="1"/>
  <c r="AD1693" i="1" s="1"/>
  <c r="AJ1693" i="1" s="1"/>
  <c r="AT1693" i="1" s="1"/>
  <c r="M1693" i="1"/>
  <c r="S1693" i="1" s="1"/>
  <c r="W1693" i="1" s="1"/>
  <c r="AC1693" i="1" s="1"/>
  <c r="AI1693" i="1" s="1"/>
  <c r="AQ1693" i="1" s="1"/>
  <c r="AS1693" i="1" s="1"/>
  <c r="L1693" i="1"/>
  <c r="R1693" i="1" s="1"/>
  <c r="V1693" i="1" s="1"/>
  <c r="AU1692" i="1"/>
  <c r="AU1691" i="1" s="1"/>
  <c r="AU1690" i="1" s="1"/>
  <c r="AM1692" i="1"/>
  <c r="AL1692" i="1"/>
  <c r="AK1692" i="1"/>
  <c r="AG1692" i="1"/>
  <c r="AG1691" i="1" s="1"/>
  <c r="AG1690" i="1" s="1"/>
  <c r="AF1692" i="1"/>
  <c r="AE1692" i="1"/>
  <c r="AA1692" i="1"/>
  <c r="Z1692" i="1"/>
  <c r="U1692" i="1"/>
  <c r="Q1692" i="1"/>
  <c r="P1692" i="1"/>
  <c r="P1691" i="1" s="1"/>
  <c r="P1690" i="1" s="1"/>
  <c r="O1692" i="1"/>
  <c r="K1692" i="1"/>
  <c r="J1692" i="1"/>
  <c r="I1692" i="1"/>
  <c r="H1692" i="1"/>
  <c r="G1692" i="1"/>
  <c r="F1692" i="1"/>
  <c r="N1689" i="1"/>
  <c r="T1689" i="1" s="1"/>
  <c r="X1689" i="1" s="1"/>
  <c r="AD1689" i="1" s="1"/>
  <c r="AJ1689" i="1" s="1"/>
  <c r="AT1689" i="1" s="1"/>
  <c r="M1689" i="1"/>
  <c r="S1689" i="1" s="1"/>
  <c r="W1689" i="1" s="1"/>
  <c r="AC1689" i="1" s="1"/>
  <c r="AI1689" i="1" s="1"/>
  <c r="AQ1689" i="1" s="1"/>
  <c r="AS1689" i="1" s="1"/>
  <c r="L1689" i="1"/>
  <c r="R1689" i="1" s="1"/>
  <c r="V1689" i="1" s="1"/>
  <c r="AB1689" i="1" s="1"/>
  <c r="AH1689" i="1" s="1"/>
  <c r="AN1689" i="1" s="1"/>
  <c r="AP1689" i="1" s="1"/>
  <c r="AU1688" i="1"/>
  <c r="AU1687" i="1" s="1"/>
  <c r="AU1686" i="1" s="1"/>
  <c r="AM1688" i="1"/>
  <c r="AM1687" i="1" s="1"/>
  <c r="AM1686" i="1" s="1"/>
  <c r="AL1688" i="1"/>
  <c r="AL1687" i="1" s="1"/>
  <c r="AL1686" i="1" s="1"/>
  <c r="AK1688" i="1"/>
  <c r="AK1687" i="1" s="1"/>
  <c r="AK1686" i="1" s="1"/>
  <c r="AG1688" i="1"/>
  <c r="AG1687" i="1" s="1"/>
  <c r="AG1686" i="1" s="1"/>
  <c r="AF1688" i="1"/>
  <c r="AF1687" i="1" s="1"/>
  <c r="AF1686" i="1" s="1"/>
  <c r="AE1688" i="1"/>
  <c r="AE1687" i="1" s="1"/>
  <c r="AE1686" i="1" s="1"/>
  <c r="AA1688" i="1"/>
  <c r="AA1687" i="1" s="1"/>
  <c r="AA1686" i="1" s="1"/>
  <c r="Z1688" i="1"/>
  <c r="Z1687" i="1" s="1"/>
  <c r="Z1686" i="1" s="1"/>
  <c r="Y1688" i="1"/>
  <c r="Y1687" i="1" s="1"/>
  <c r="Y1686" i="1" s="1"/>
  <c r="U1688" i="1"/>
  <c r="U1687" i="1" s="1"/>
  <c r="U1686" i="1" s="1"/>
  <c r="Q1688" i="1"/>
  <c r="Q1687" i="1" s="1"/>
  <c r="Q1686" i="1" s="1"/>
  <c r="P1688" i="1"/>
  <c r="P1687" i="1" s="1"/>
  <c r="P1686" i="1" s="1"/>
  <c r="O1688" i="1"/>
  <c r="O1687" i="1" s="1"/>
  <c r="O1686" i="1" s="1"/>
  <c r="K1688" i="1"/>
  <c r="K1687" i="1" s="1"/>
  <c r="K1686" i="1" s="1"/>
  <c r="J1688" i="1"/>
  <c r="J1687" i="1" s="1"/>
  <c r="J1686" i="1" s="1"/>
  <c r="I1688" i="1"/>
  <c r="I1687" i="1" s="1"/>
  <c r="I1686" i="1" s="1"/>
  <c r="H1688" i="1"/>
  <c r="G1688" i="1"/>
  <c r="F1688" i="1"/>
  <c r="N1684" i="1"/>
  <c r="T1684" i="1" s="1"/>
  <c r="X1684" i="1" s="1"/>
  <c r="AD1684" i="1" s="1"/>
  <c r="AJ1684" i="1" s="1"/>
  <c r="AT1684" i="1" s="1"/>
  <c r="M1684" i="1"/>
  <c r="S1684" i="1" s="1"/>
  <c r="W1684" i="1" s="1"/>
  <c r="AC1684" i="1" s="1"/>
  <c r="AI1684" i="1" s="1"/>
  <c r="AQ1684" i="1" s="1"/>
  <c r="AS1684" i="1" s="1"/>
  <c r="L1684" i="1"/>
  <c r="R1684" i="1" s="1"/>
  <c r="V1684" i="1" s="1"/>
  <c r="AB1684" i="1" s="1"/>
  <c r="AH1684" i="1" s="1"/>
  <c r="AN1684" i="1" s="1"/>
  <c r="AP1684" i="1" s="1"/>
  <c r="AU1683" i="1"/>
  <c r="AM1683" i="1"/>
  <c r="AL1683" i="1"/>
  <c r="AK1683" i="1"/>
  <c r="AG1683" i="1"/>
  <c r="AF1683" i="1"/>
  <c r="AE1683" i="1"/>
  <c r="AA1683" i="1"/>
  <c r="Z1683" i="1"/>
  <c r="Y1683" i="1"/>
  <c r="U1683" i="1"/>
  <c r="Q1683" i="1"/>
  <c r="P1683" i="1"/>
  <c r="O1683" i="1"/>
  <c r="K1683" i="1"/>
  <c r="J1683" i="1"/>
  <c r="I1683" i="1"/>
  <c r="H1683" i="1"/>
  <c r="G1683" i="1"/>
  <c r="F1683" i="1"/>
  <c r="N1682" i="1"/>
  <c r="T1682" i="1" s="1"/>
  <c r="X1682" i="1" s="1"/>
  <c r="AD1682" i="1" s="1"/>
  <c r="AJ1682" i="1" s="1"/>
  <c r="AT1682" i="1" s="1"/>
  <c r="M1682" i="1"/>
  <c r="S1682" i="1" s="1"/>
  <c r="W1682" i="1" s="1"/>
  <c r="AC1682" i="1" s="1"/>
  <c r="AI1682" i="1" s="1"/>
  <c r="AQ1682" i="1" s="1"/>
  <c r="AS1682" i="1" s="1"/>
  <c r="L1682" i="1"/>
  <c r="R1682" i="1" s="1"/>
  <c r="V1682" i="1" s="1"/>
  <c r="AB1682" i="1" s="1"/>
  <c r="AH1682" i="1" s="1"/>
  <c r="AN1682" i="1" s="1"/>
  <c r="AP1682" i="1" s="1"/>
  <c r="AU1681" i="1"/>
  <c r="AM1681" i="1"/>
  <c r="AL1681" i="1"/>
  <c r="AK1681" i="1"/>
  <c r="AG1681" i="1"/>
  <c r="AF1681" i="1"/>
  <c r="AE1681" i="1"/>
  <c r="AA1681" i="1"/>
  <c r="Z1681" i="1"/>
  <c r="Y1681" i="1"/>
  <c r="U1681" i="1"/>
  <c r="Q1681" i="1"/>
  <c r="P1681" i="1"/>
  <c r="O1681" i="1"/>
  <c r="K1681" i="1"/>
  <c r="J1681" i="1"/>
  <c r="I1681" i="1"/>
  <c r="H1681" i="1"/>
  <c r="G1681" i="1"/>
  <c r="F1681" i="1"/>
  <c r="N1680" i="1"/>
  <c r="T1680" i="1" s="1"/>
  <c r="X1680" i="1" s="1"/>
  <c r="AD1680" i="1" s="1"/>
  <c r="AJ1680" i="1" s="1"/>
  <c r="AT1680" i="1" s="1"/>
  <c r="M1680" i="1"/>
  <c r="S1680" i="1" s="1"/>
  <c r="W1680" i="1" s="1"/>
  <c r="AC1680" i="1" s="1"/>
  <c r="AI1680" i="1" s="1"/>
  <c r="AQ1680" i="1" s="1"/>
  <c r="AS1680" i="1" s="1"/>
  <c r="L1680" i="1"/>
  <c r="R1680" i="1" s="1"/>
  <c r="V1680" i="1" s="1"/>
  <c r="AB1680" i="1" s="1"/>
  <c r="AH1680" i="1" s="1"/>
  <c r="AN1680" i="1" s="1"/>
  <c r="AP1680" i="1" s="1"/>
  <c r="AU1679" i="1"/>
  <c r="AM1679" i="1"/>
  <c r="AL1679" i="1"/>
  <c r="AK1679" i="1"/>
  <c r="AG1679" i="1"/>
  <c r="AF1679" i="1"/>
  <c r="AE1679" i="1"/>
  <c r="AA1679" i="1"/>
  <c r="Z1679" i="1"/>
  <c r="Y1679" i="1"/>
  <c r="U1679" i="1"/>
  <c r="Q1679" i="1"/>
  <c r="P1679" i="1"/>
  <c r="O1679" i="1"/>
  <c r="K1679" i="1"/>
  <c r="J1679" i="1"/>
  <c r="I1679" i="1"/>
  <c r="H1679" i="1"/>
  <c r="G1679" i="1"/>
  <c r="F1679" i="1"/>
  <c r="N1676" i="1"/>
  <c r="T1676" i="1" s="1"/>
  <c r="X1676" i="1" s="1"/>
  <c r="AD1676" i="1" s="1"/>
  <c r="AJ1676" i="1" s="1"/>
  <c r="AT1676" i="1" s="1"/>
  <c r="M1676" i="1"/>
  <c r="S1676" i="1" s="1"/>
  <c r="W1676" i="1" s="1"/>
  <c r="AC1676" i="1" s="1"/>
  <c r="AI1676" i="1" s="1"/>
  <c r="AQ1676" i="1" s="1"/>
  <c r="AS1676" i="1" s="1"/>
  <c r="L1676" i="1"/>
  <c r="R1676" i="1" s="1"/>
  <c r="V1676" i="1" s="1"/>
  <c r="AB1676" i="1" s="1"/>
  <c r="AH1676" i="1" s="1"/>
  <c r="AN1676" i="1" s="1"/>
  <c r="AP1676" i="1" s="1"/>
  <c r="AU1675" i="1"/>
  <c r="AU1674" i="1" s="1"/>
  <c r="AU1673" i="1" s="1"/>
  <c r="AM1675" i="1"/>
  <c r="AM1674" i="1" s="1"/>
  <c r="AM1673" i="1" s="1"/>
  <c r="AL1675" i="1"/>
  <c r="AL1674" i="1" s="1"/>
  <c r="AL1673" i="1" s="1"/>
  <c r="AK1675" i="1"/>
  <c r="AK1674" i="1" s="1"/>
  <c r="AK1673" i="1" s="1"/>
  <c r="AG1675" i="1"/>
  <c r="AG1674" i="1" s="1"/>
  <c r="AG1673" i="1" s="1"/>
  <c r="AF1675" i="1"/>
  <c r="AF1674" i="1" s="1"/>
  <c r="AF1673" i="1" s="1"/>
  <c r="AE1675" i="1"/>
  <c r="AE1674" i="1" s="1"/>
  <c r="AE1673" i="1" s="1"/>
  <c r="AA1675" i="1"/>
  <c r="AA1674" i="1" s="1"/>
  <c r="AA1673" i="1" s="1"/>
  <c r="Z1675" i="1"/>
  <c r="Z1674" i="1" s="1"/>
  <c r="Z1673" i="1" s="1"/>
  <c r="Y1675" i="1"/>
  <c r="Y1674" i="1" s="1"/>
  <c r="Y1673" i="1" s="1"/>
  <c r="U1675" i="1"/>
  <c r="U1674" i="1" s="1"/>
  <c r="U1673" i="1" s="1"/>
  <c r="Q1675" i="1"/>
  <c r="Q1674" i="1" s="1"/>
  <c r="Q1673" i="1" s="1"/>
  <c r="P1675" i="1"/>
  <c r="P1674" i="1" s="1"/>
  <c r="P1673" i="1" s="1"/>
  <c r="O1675" i="1"/>
  <c r="O1674" i="1" s="1"/>
  <c r="O1673" i="1" s="1"/>
  <c r="K1675" i="1"/>
  <c r="K1674" i="1" s="1"/>
  <c r="K1673" i="1" s="1"/>
  <c r="J1675" i="1"/>
  <c r="J1674" i="1" s="1"/>
  <c r="J1673" i="1" s="1"/>
  <c r="I1675" i="1"/>
  <c r="I1674" i="1" s="1"/>
  <c r="I1673" i="1" s="1"/>
  <c r="H1675" i="1"/>
  <c r="G1675" i="1"/>
  <c r="F1675" i="1"/>
  <c r="F1674" i="1" s="1"/>
  <c r="N1671" i="1"/>
  <c r="T1671" i="1" s="1"/>
  <c r="X1671" i="1" s="1"/>
  <c r="AD1671" i="1" s="1"/>
  <c r="AJ1671" i="1" s="1"/>
  <c r="AT1671" i="1" s="1"/>
  <c r="M1671" i="1"/>
  <c r="S1671" i="1" s="1"/>
  <c r="W1671" i="1" s="1"/>
  <c r="AC1671" i="1" s="1"/>
  <c r="AI1671" i="1" s="1"/>
  <c r="AQ1671" i="1" s="1"/>
  <c r="AS1671" i="1" s="1"/>
  <c r="L1671" i="1"/>
  <c r="R1671" i="1" s="1"/>
  <c r="V1671" i="1" s="1"/>
  <c r="AB1671" i="1" s="1"/>
  <c r="AH1671" i="1" s="1"/>
  <c r="AN1671" i="1" s="1"/>
  <c r="AP1671" i="1" s="1"/>
  <c r="AU1670" i="1"/>
  <c r="AM1670" i="1"/>
  <c r="AL1670" i="1"/>
  <c r="AK1670" i="1"/>
  <c r="AG1670" i="1"/>
  <c r="AF1670" i="1"/>
  <c r="AE1670" i="1"/>
  <c r="AA1670" i="1"/>
  <c r="Z1670" i="1"/>
  <c r="Y1670" i="1"/>
  <c r="U1670" i="1"/>
  <c r="Q1670" i="1"/>
  <c r="P1670" i="1"/>
  <c r="O1670" i="1"/>
  <c r="K1670" i="1"/>
  <c r="J1670" i="1"/>
  <c r="I1670" i="1"/>
  <c r="H1670" i="1"/>
  <c r="G1670" i="1"/>
  <c r="F1670" i="1"/>
  <c r="N1669" i="1"/>
  <c r="T1669" i="1" s="1"/>
  <c r="X1669" i="1" s="1"/>
  <c r="AD1669" i="1" s="1"/>
  <c r="AJ1669" i="1" s="1"/>
  <c r="AT1669" i="1" s="1"/>
  <c r="M1669" i="1"/>
  <c r="S1669" i="1" s="1"/>
  <c r="W1669" i="1" s="1"/>
  <c r="AC1669" i="1" s="1"/>
  <c r="AI1669" i="1" s="1"/>
  <c r="AQ1669" i="1" s="1"/>
  <c r="AS1669" i="1" s="1"/>
  <c r="L1669" i="1"/>
  <c r="R1669" i="1" s="1"/>
  <c r="V1669" i="1" s="1"/>
  <c r="AB1669" i="1" s="1"/>
  <c r="AH1669" i="1" s="1"/>
  <c r="AN1669" i="1" s="1"/>
  <c r="AP1669" i="1" s="1"/>
  <c r="AU1668" i="1"/>
  <c r="AM1668" i="1"/>
  <c r="AL1668" i="1"/>
  <c r="AK1668" i="1"/>
  <c r="AG1668" i="1"/>
  <c r="AF1668" i="1"/>
  <c r="AE1668" i="1"/>
  <c r="AA1668" i="1"/>
  <c r="AA1667" i="1" s="1"/>
  <c r="AA1666" i="1" s="1"/>
  <c r="Z1668" i="1"/>
  <c r="Y1668" i="1"/>
  <c r="U1668" i="1"/>
  <c r="Q1668" i="1"/>
  <c r="P1668" i="1"/>
  <c r="O1668" i="1"/>
  <c r="K1668" i="1"/>
  <c r="J1668" i="1"/>
  <c r="I1668" i="1"/>
  <c r="H1668" i="1"/>
  <c r="G1668" i="1"/>
  <c r="F1668" i="1"/>
  <c r="N1665" i="1"/>
  <c r="T1665" i="1" s="1"/>
  <c r="X1665" i="1" s="1"/>
  <c r="AD1665" i="1" s="1"/>
  <c r="AJ1665" i="1" s="1"/>
  <c r="AT1665" i="1" s="1"/>
  <c r="M1665" i="1"/>
  <c r="S1665" i="1" s="1"/>
  <c r="W1665" i="1" s="1"/>
  <c r="AC1665" i="1" s="1"/>
  <c r="AI1665" i="1" s="1"/>
  <c r="AQ1665" i="1" s="1"/>
  <c r="AS1665" i="1" s="1"/>
  <c r="L1665" i="1"/>
  <c r="R1665" i="1" s="1"/>
  <c r="V1665" i="1" s="1"/>
  <c r="AB1665" i="1" s="1"/>
  <c r="AH1665" i="1" s="1"/>
  <c r="AN1665" i="1" s="1"/>
  <c r="AP1665" i="1" s="1"/>
  <c r="AU1664" i="1"/>
  <c r="AM1664" i="1"/>
  <c r="AL1664" i="1"/>
  <c r="AL1663" i="1" s="1"/>
  <c r="AL1662" i="1" s="1"/>
  <c r="AK1664" i="1"/>
  <c r="AK1663" i="1" s="1"/>
  <c r="AK1662" i="1" s="1"/>
  <c r="AG1664" i="1"/>
  <c r="AG1663" i="1" s="1"/>
  <c r="AG1662" i="1" s="1"/>
  <c r="AF1664" i="1"/>
  <c r="AF1663" i="1" s="1"/>
  <c r="AF1662" i="1" s="1"/>
  <c r="AE1664" i="1"/>
  <c r="AE1663" i="1" s="1"/>
  <c r="AE1662" i="1" s="1"/>
  <c r="AA1664" i="1"/>
  <c r="AA1663" i="1" s="1"/>
  <c r="AA1662" i="1" s="1"/>
  <c r="Z1664" i="1"/>
  <c r="Z1663" i="1" s="1"/>
  <c r="Z1662" i="1" s="1"/>
  <c r="Y1664" i="1"/>
  <c r="Y1663" i="1" s="1"/>
  <c r="Y1662" i="1" s="1"/>
  <c r="U1664" i="1"/>
  <c r="U1663" i="1" s="1"/>
  <c r="U1662" i="1" s="1"/>
  <c r="Q1664" i="1"/>
  <c r="Q1663" i="1" s="1"/>
  <c r="Q1662" i="1" s="1"/>
  <c r="P1664" i="1"/>
  <c r="P1663" i="1" s="1"/>
  <c r="P1662" i="1" s="1"/>
  <c r="O1664" i="1"/>
  <c r="O1663" i="1" s="1"/>
  <c r="O1662" i="1" s="1"/>
  <c r="K1664" i="1"/>
  <c r="K1663" i="1" s="1"/>
  <c r="K1662" i="1" s="1"/>
  <c r="J1664" i="1"/>
  <c r="I1664" i="1"/>
  <c r="I1663" i="1" s="1"/>
  <c r="I1662" i="1" s="1"/>
  <c r="H1664" i="1"/>
  <c r="H1663" i="1" s="1"/>
  <c r="G1664" i="1"/>
  <c r="G1663" i="1" s="1"/>
  <c r="F1664" i="1"/>
  <c r="AU1663" i="1"/>
  <c r="AU1662" i="1" s="1"/>
  <c r="AM1663" i="1"/>
  <c r="AM1662" i="1" s="1"/>
  <c r="AT1660" i="1"/>
  <c r="AQ1660" i="1"/>
  <c r="AS1660" i="1" s="1"/>
  <c r="AN1660" i="1"/>
  <c r="AP1660" i="1" s="1"/>
  <c r="AU1659" i="1"/>
  <c r="AU1658" i="1" s="1"/>
  <c r="AM1659" i="1"/>
  <c r="AM1658" i="1" s="1"/>
  <c r="AT1658" i="1" s="1"/>
  <c r="AL1659" i="1"/>
  <c r="AK1659" i="1"/>
  <c r="N1657" i="1"/>
  <c r="T1657" i="1" s="1"/>
  <c r="X1657" i="1" s="1"/>
  <c r="AD1657" i="1" s="1"/>
  <c r="AJ1657" i="1" s="1"/>
  <c r="AT1657" i="1" s="1"/>
  <c r="M1657" i="1"/>
  <c r="S1657" i="1" s="1"/>
  <c r="W1657" i="1" s="1"/>
  <c r="AC1657" i="1" s="1"/>
  <c r="AI1657" i="1" s="1"/>
  <c r="AQ1657" i="1" s="1"/>
  <c r="AS1657" i="1" s="1"/>
  <c r="L1657" i="1"/>
  <c r="R1657" i="1" s="1"/>
  <c r="V1657" i="1" s="1"/>
  <c r="AB1657" i="1" s="1"/>
  <c r="AH1657" i="1" s="1"/>
  <c r="AN1657" i="1" s="1"/>
  <c r="AP1657" i="1" s="1"/>
  <c r="AU1656" i="1"/>
  <c r="AM1656" i="1"/>
  <c r="AL1656" i="1"/>
  <c r="AK1656" i="1"/>
  <c r="AG1656" i="1"/>
  <c r="AF1656" i="1"/>
  <c r="AE1656" i="1"/>
  <c r="AA1656" i="1"/>
  <c r="Z1656" i="1"/>
  <c r="Y1656" i="1"/>
  <c r="U1656" i="1"/>
  <c r="Q1656" i="1"/>
  <c r="P1656" i="1"/>
  <c r="O1656" i="1"/>
  <c r="K1656" i="1"/>
  <c r="J1656" i="1"/>
  <c r="I1656" i="1"/>
  <c r="H1656" i="1"/>
  <c r="G1656" i="1"/>
  <c r="F1656" i="1"/>
  <c r="N1655" i="1"/>
  <c r="T1655" i="1" s="1"/>
  <c r="X1655" i="1" s="1"/>
  <c r="AD1655" i="1" s="1"/>
  <c r="AJ1655" i="1" s="1"/>
  <c r="AT1655" i="1" s="1"/>
  <c r="M1655" i="1"/>
  <c r="S1655" i="1" s="1"/>
  <c r="W1655" i="1" s="1"/>
  <c r="AC1655" i="1" s="1"/>
  <c r="AI1655" i="1" s="1"/>
  <c r="AQ1655" i="1" s="1"/>
  <c r="AS1655" i="1" s="1"/>
  <c r="L1655" i="1"/>
  <c r="R1655" i="1" s="1"/>
  <c r="V1655" i="1" s="1"/>
  <c r="AB1655" i="1" s="1"/>
  <c r="AH1655" i="1" s="1"/>
  <c r="AN1655" i="1" s="1"/>
  <c r="AP1655" i="1" s="1"/>
  <c r="AU1654" i="1"/>
  <c r="AM1654" i="1"/>
  <c r="AL1654" i="1"/>
  <c r="AK1654" i="1"/>
  <c r="AG1654" i="1"/>
  <c r="AF1654" i="1"/>
  <c r="AE1654" i="1"/>
  <c r="AA1654" i="1"/>
  <c r="Z1654" i="1"/>
  <c r="Y1654" i="1"/>
  <c r="U1654" i="1"/>
  <c r="Q1654" i="1"/>
  <c r="P1654" i="1"/>
  <c r="O1654" i="1"/>
  <c r="K1654" i="1"/>
  <c r="J1654" i="1"/>
  <c r="I1654" i="1"/>
  <c r="H1654" i="1"/>
  <c r="G1654" i="1"/>
  <c r="F1654" i="1"/>
  <c r="N1652" i="1"/>
  <c r="T1652" i="1" s="1"/>
  <c r="X1652" i="1" s="1"/>
  <c r="AD1652" i="1" s="1"/>
  <c r="AJ1652" i="1" s="1"/>
  <c r="AT1652" i="1" s="1"/>
  <c r="M1652" i="1"/>
  <c r="S1652" i="1" s="1"/>
  <c r="W1652" i="1" s="1"/>
  <c r="AC1652" i="1" s="1"/>
  <c r="AI1652" i="1" s="1"/>
  <c r="AQ1652" i="1" s="1"/>
  <c r="AS1652" i="1" s="1"/>
  <c r="L1652" i="1"/>
  <c r="R1652" i="1" s="1"/>
  <c r="V1652" i="1" s="1"/>
  <c r="AB1652" i="1" s="1"/>
  <c r="AH1652" i="1" s="1"/>
  <c r="AN1652" i="1" s="1"/>
  <c r="AP1652" i="1" s="1"/>
  <c r="AU1651" i="1"/>
  <c r="AU1650" i="1" s="1"/>
  <c r="AM1651" i="1"/>
  <c r="AM1650" i="1" s="1"/>
  <c r="AL1651" i="1"/>
  <c r="AL1650" i="1" s="1"/>
  <c r="AK1651" i="1"/>
  <c r="AK1650" i="1" s="1"/>
  <c r="AG1651" i="1"/>
  <c r="AG1650" i="1" s="1"/>
  <c r="AF1651" i="1"/>
  <c r="AF1650" i="1" s="1"/>
  <c r="AE1651" i="1"/>
  <c r="AE1650" i="1" s="1"/>
  <c r="AA1651" i="1"/>
  <c r="AA1650" i="1" s="1"/>
  <c r="Z1651" i="1"/>
  <c r="Z1650" i="1" s="1"/>
  <c r="Y1651" i="1"/>
  <c r="Y1650" i="1" s="1"/>
  <c r="U1651" i="1"/>
  <c r="U1650" i="1" s="1"/>
  <c r="Q1651" i="1"/>
  <c r="Q1650" i="1" s="1"/>
  <c r="P1651" i="1"/>
  <c r="P1650" i="1" s="1"/>
  <c r="O1651" i="1"/>
  <c r="O1650" i="1" s="1"/>
  <c r="K1651" i="1"/>
  <c r="J1651" i="1"/>
  <c r="J1650" i="1" s="1"/>
  <c r="I1651" i="1"/>
  <c r="I1650" i="1" s="1"/>
  <c r="H1651" i="1"/>
  <c r="H1650" i="1" s="1"/>
  <c r="G1651" i="1"/>
  <c r="F1651" i="1"/>
  <c r="N1649" i="1"/>
  <c r="T1649" i="1" s="1"/>
  <c r="X1649" i="1" s="1"/>
  <c r="AD1649" i="1" s="1"/>
  <c r="AJ1649" i="1" s="1"/>
  <c r="AT1649" i="1" s="1"/>
  <c r="M1649" i="1"/>
  <c r="S1649" i="1" s="1"/>
  <c r="W1649" i="1" s="1"/>
  <c r="AC1649" i="1" s="1"/>
  <c r="AI1649" i="1" s="1"/>
  <c r="AQ1649" i="1" s="1"/>
  <c r="AS1649" i="1" s="1"/>
  <c r="L1649" i="1"/>
  <c r="R1649" i="1" s="1"/>
  <c r="V1649" i="1" s="1"/>
  <c r="AB1649" i="1" s="1"/>
  <c r="AH1649" i="1" s="1"/>
  <c r="AN1649" i="1" s="1"/>
  <c r="AP1649" i="1" s="1"/>
  <c r="AU1648" i="1"/>
  <c r="AU1647" i="1" s="1"/>
  <c r="AM1648" i="1"/>
  <c r="AM1647" i="1" s="1"/>
  <c r="AL1648" i="1"/>
  <c r="AL1647" i="1" s="1"/>
  <c r="AK1648" i="1"/>
  <c r="AK1647" i="1" s="1"/>
  <c r="AG1648" i="1"/>
  <c r="AG1647" i="1" s="1"/>
  <c r="AF1648" i="1"/>
  <c r="AF1647" i="1" s="1"/>
  <c r="AE1648" i="1"/>
  <c r="AE1647" i="1" s="1"/>
  <c r="AA1648" i="1"/>
  <c r="AA1647" i="1" s="1"/>
  <c r="Z1648" i="1"/>
  <c r="Z1647" i="1" s="1"/>
  <c r="Y1648" i="1"/>
  <c r="Y1647" i="1" s="1"/>
  <c r="U1648" i="1"/>
  <c r="U1647" i="1" s="1"/>
  <c r="Q1648" i="1"/>
  <c r="Q1647" i="1" s="1"/>
  <c r="P1648" i="1"/>
  <c r="P1647" i="1" s="1"/>
  <c r="O1648" i="1"/>
  <c r="O1647" i="1" s="1"/>
  <c r="K1648" i="1"/>
  <c r="K1647" i="1" s="1"/>
  <c r="J1648" i="1"/>
  <c r="J1647" i="1" s="1"/>
  <c r="I1648" i="1"/>
  <c r="H1648" i="1"/>
  <c r="G1648" i="1"/>
  <c r="F1648" i="1"/>
  <c r="F1647" i="1" s="1"/>
  <c r="N1646" i="1"/>
  <c r="T1646" i="1" s="1"/>
  <c r="X1646" i="1" s="1"/>
  <c r="AD1646" i="1" s="1"/>
  <c r="AJ1646" i="1" s="1"/>
  <c r="AT1646" i="1" s="1"/>
  <c r="M1646" i="1"/>
  <c r="S1646" i="1" s="1"/>
  <c r="W1646" i="1" s="1"/>
  <c r="AC1646" i="1" s="1"/>
  <c r="AI1646" i="1" s="1"/>
  <c r="AQ1646" i="1" s="1"/>
  <c r="AS1646" i="1" s="1"/>
  <c r="L1646" i="1"/>
  <c r="R1646" i="1" s="1"/>
  <c r="V1646" i="1" s="1"/>
  <c r="AB1646" i="1" s="1"/>
  <c r="AH1646" i="1" s="1"/>
  <c r="AN1646" i="1" s="1"/>
  <c r="AP1646" i="1" s="1"/>
  <c r="AU1645" i="1"/>
  <c r="AU1644" i="1" s="1"/>
  <c r="AM1645" i="1"/>
  <c r="AM1644" i="1" s="1"/>
  <c r="AL1645" i="1"/>
  <c r="AL1644" i="1" s="1"/>
  <c r="AK1645" i="1"/>
  <c r="AK1644" i="1" s="1"/>
  <c r="AG1645" i="1"/>
  <c r="AG1644" i="1" s="1"/>
  <c r="AF1645" i="1"/>
  <c r="AF1644" i="1" s="1"/>
  <c r="AE1645" i="1"/>
  <c r="AE1644" i="1" s="1"/>
  <c r="AA1645" i="1"/>
  <c r="AA1644" i="1" s="1"/>
  <c r="Z1645" i="1"/>
  <c r="Z1644" i="1" s="1"/>
  <c r="Y1645" i="1"/>
  <c r="Y1644" i="1" s="1"/>
  <c r="U1645" i="1"/>
  <c r="U1644" i="1" s="1"/>
  <c r="Q1645" i="1"/>
  <c r="Q1644" i="1" s="1"/>
  <c r="P1645" i="1"/>
  <c r="P1644" i="1" s="1"/>
  <c r="O1645" i="1"/>
  <c r="O1644" i="1" s="1"/>
  <c r="K1645" i="1"/>
  <c r="K1644" i="1" s="1"/>
  <c r="J1645" i="1"/>
  <c r="J1644" i="1" s="1"/>
  <c r="I1645" i="1"/>
  <c r="I1644" i="1" s="1"/>
  <c r="H1645" i="1"/>
  <c r="H1644" i="1" s="1"/>
  <c r="G1645" i="1"/>
  <c r="G1644" i="1" s="1"/>
  <c r="F1645" i="1"/>
  <c r="N1643" i="1"/>
  <c r="T1643" i="1" s="1"/>
  <c r="X1643" i="1" s="1"/>
  <c r="AD1643" i="1" s="1"/>
  <c r="AJ1643" i="1" s="1"/>
  <c r="AT1643" i="1" s="1"/>
  <c r="M1643" i="1"/>
  <c r="S1643" i="1" s="1"/>
  <c r="W1643" i="1" s="1"/>
  <c r="AC1643" i="1" s="1"/>
  <c r="AI1643" i="1" s="1"/>
  <c r="AQ1643" i="1" s="1"/>
  <c r="AS1643" i="1" s="1"/>
  <c r="L1643" i="1"/>
  <c r="R1643" i="1" s="1"/>
  <c r="V1643" i="1" s="1"/>
  <c r="AB1643" i="1" s="1"/>
  <c r="AH1643" i="1" s="1"/>
  <c r="AN1643" i="1" s="1"/>
  <c r="AP1643" i="1" s="1"/>
  <c r="AU1642" i="1"/>
  <c r="AU1641" i="1" s="1"/>
  <c r="AM1642" i="1"/>
  <c r="AM1641" i="1" s="1"/>
  <c r="AL1642" i="1"/>
  <c r="AL1641" i="1" s="1"/>
  <c r="AK1642" i="1"/>
  <c r="AK1641" i="1" s="1"/>
  <c r="AG1642" i="1"/>
  <c r="AG1641" i="1" s="1"/>
  <c r="AF1642" i="1"/>
  <c r="AF1641" i="1" s="1"/>
  <c r="AE1642" i="1"/>
  <c r="AE1641" i="1" s="1"/>
  <c r="AA1642" i="1"/>
  <c r="AA1641" i="1" s="1"/>
  <c r="Z1642" i="1"/>
  <c r="Z1641" i="1" s="1"/>
  <c r="Y1642" i="1"/>
  <c r="U1642" i="1"/>
  <c r="U1641" i="1" s="1"/>
  <c r="Q1642" i="1"/>
  <c r="Q1641" i="1" s="1"/>
  <c r="P1642" i="1"/>
  <c r="P1641" i="1" s="1"/>
  <c r="O1642" i="1"/>
  <c r="O1641" i="1" s="1"/>
  <c r="K1642" i="1"/>
  <c r="K1641" i="1" s="1"/>
  <c r="J1642" i="1"/>
  <c r="J1641" i="1" s="1"/>
  <c r="I1642" i="1"/>
  <c r="I1641" i="1" s="1"/>
  <c r="H1642" i="1"/>
  <c r="G1642" i="1"/>
  <c r="F1642" i="1"/>
  <c r="F1641" i="1" s="1"/>
  <c r="Y1641" i="1"/>
  <c r="N1640" i="1"/>
  <c r="T1640" i="1" s="1"/>
  <c r="X1640" i="1" s="1"/>
  <c r="AD1640" i="1" s="1"/>
  <c r="AJ1640" i="1" s="1"/>
  <c r="AT1640" i="1" s="1"/>
  <c r="M1640" i="1"/>
  <c r="S1640" i="1" s="1"/>
  <c r="W1640" i="1" s="1"/>
  <c r="AC1640" i="1" s="1"/>
  <c r="AI1640" i="1" s="1"/>
  <c r="AQ1640" i="1" s="1"/>
  <c r="AS1640" i="1" s="1"/>
  <c r="L1640" i="1"/>
  <c r="R1640" i="1" s="1"/>
  <c r="V1640" i="1" s="1"/>
  <c r="AB1640" i="1" s="1"/>
  <c r="AH1640" i="1" s="1"/>
  <c r="AN1640" i="1" s="1"/>
  <c r="AP1640" i="1" s="1"/>
  <c r="AU1639" i="1"/>
  <c r="AM1639" i="1"/>
  <c r="AL1639" i="1"/>
  <c r="AK1639" i="1"/>
  <c r="AG1639" i="1"/>
  <c r="AF1639" i="1"/>
  <c r="AE1639" i="1"/>
  <c r="AA1639" i="1"/>
  <c r="Z1639" i="1"/>
  <c r="Y1639" i="1"/>
  <c r="U1639" i="1"/>
  <c r="Q1639" i="1"/>
  <c r="P1639" i="1"/>
  <c r="O1639" i="1"/>
  <c r="K1639" i="1"/>
  <c r="J1639" i="1"/>
  <c r="I1639" i="1"/>
  <c r="H1639" i="1"/>
  <c r="G1639" i="1"/>
  <c r="F1639" i="1"/>
  <c r="N1638" i="1"/>
  <c r="T1638" i="1" s="1"/>
  <c r="X1638" i="1" s="1"/>
  <c r="AD1638" i="1" s="1"/>
  <c r="AJ1638" i="1" s="1"/>
  <c r="AT1638" i="1" s="1"/>
  <c r="M1638" i="1"/>
  <c r="S1638" i="1" s="1"/>
  <c r="W1638" i="1" s="1"/>
  <c r="AC1638" i="1" s="1"/>
  <c r="AI1638" i="1" s="1"/>
  <c r="AQ1638" i="1" s="1"/>
  <c r="AS1638" i="1" s="1"/>
  <c r="L1638" i="1"/>
  <c r="R1638" i="1" s="1"/>
  <c r="V1638" i="1" s="1"/>
  <c r="AB1638" i="1" s="1"/>
  <c r="AH1638" i="1" s="1"/>
  <c r="AN1638" i="1" s="1"/>
  <c r="AP1638" i="1" s="1"/>
  <c r="AU1637" i="1"/>
  <c r="AM1637" i="1"/>
  <c r="AL1637" i="1"/>
  <c r="AK1637" i="1"/>
  <c r="AG1637" i="1"/>
  <c r="AF1637" i="1"/>
  <c r="AE1637" i="1"/>
  <c r="AA1637" i="1"/>
  <c r="Z1637" i="1"/>
  <c r="Y1637" i="1"/>
  <c r="U1637" i="1"/>
  <c r="Q1637" i="1"/>
  <c r="P1637" i="1"/>
  <c r="O1637" i="1"/>
  <c r="K1637" i="1"/>
  <c r="J1637" i="1"/>
  <c r="I1637" i="1"/>
  <c r="H1637" i="1"/>
  <c r="G1637" i="1"/>
  <c r="F1637" i="1"/>
  <c r="N1636" i="1"/>
  <c r="T1636" i="1" s="1"/>
  <c r="X1636" i="1" s="1"/>
  <c r="AD1636" i="1" s="1"/>
  <c r="AJ1636" i="1" s="1"/>
  <c r="AT1636" i="1" s="1"/>
  <c r="M1636" i="1"/>
  <c r="S1636" i="1" s="1"/>
  <c r="W1636" i="1" s="1"/>
  <c r="AC1636" i="1" s="1"/>
  <c r="AI1636" i="1" s="1"/>
  <c r="AQ1636" i="1" s="1"/>
  <c r="AS1636" i="1" s="1"/>
  <c r="L1636" i="1"/>
  <c r="R1636" i="1" s="1"/>
  <c r="V1636" i="1" s="1"/>
  <c r="AB1636" i="1" s="1"/>
  <c r="AH1636" i="1" s="1"/>
  <c r="AN1636" i="1" s="1"/>
  <c r="AP1636" i="1" s="1"/>
  <c r="AU1635" i="1"/>
  <c r="AM1635" i="1"/>
  <c r="AL1635" i="1"/>
  <c r="AK1635" i="1"/>
  <c r="AG1635" i="1"/>
  <c r="AF1635" i="1"/>
  <c r="AE1635" i="1"/>
  <c r="AA1635" i="1"/>
  <c r="Z1635" i="1"/>
  <c r="Y1635" i="1"/>
  <c r="U1635" i="1"/>
  <c r="Q1635" i="1"/>
  <c r="P1635" i="1"/>
  <c r="O1635" i="1"/>
  <c r="K1635" i="1"/>
  <c r="J1635" i="1"/>
  <c r="I1635" i="1"/>
  <c r="H1635" i="1"/>
  <c r="G1635" i="1"/>
  <c r="F1635" i="1"/>
  <c r="N1633" i="1"/>
  <c r="T1633" i="1" s="1"/>
  <c r="X1633" i="1" s="1"/>
  <c r="AD1633" i="1" s="1"/>
  <c r="AJ1633" i="1" s="1"/>
  <c r="AT1633" i="1" s="1"/>
  <c r="M1633" i="1"/>
  <c r="S1633" i="1" s="1"/>
  <c r="W1633" i="1" s="1"/>
  <c r="AC1633" i="1" s="1"/>
  <c r="AI1633" i="1" s="1"/>
  <c r="AQ1633" i="1" s="1"/>
  <c r="AS1633" i="1" s="1"/>
  <c r="L1633" i="1"/>
  <c r="R1633" i="1" s="1"/>
  <c r="V1633" i="1" s="1"/>
  <c r="AB1633" i="1" s="1"/>
  <c r="AH1633" i="1" s="1"/>
  <c r="AN1633" i="1" s="1"/>
  <c r="AP1633" i="1" s="1"/>
  <c r="AU1632" i="1"/>
  <c r="AU1631" i="1" s="1"/>
  <c r="AM1632" i="1"/>
  <c r="AM1631" i="1" s="1"/>
  <c r="AL1632" i="1"/>
  <c r="AL1631" i="1" s="1"/>
  <c r="AK1632" i="1"/>
  <c r="AK1631" i="1" s="1"/>
  <c r="AG1632" i="1"/>
  <c r="AG1631" i="1" s="1"/>
  <c r="AF1632" i="1"/>
  <c r="AF1631" i="1" s="1"/>
  <c r="AE1632" i="1"/>
  <c r="AE1631" i="1" s="1"/>
  <c r="AA1632" i="1"/>
  <c r="AA1631" i="1" s="1"/>
  <c r="Z1632" i="1"/>
  <c r="Y1632" i="1"/>
  <c r="U1632" i="1"/>
  <c r="Q1632" i="1"/>
  <c r="Q1631" i="1" s="1"/>
  <c r="P1632" i="1"/>
  <c r="P1631" i="1" s="1"/>
  <c r="O1632" i="1"/>
  <c r="O1631" i="1" s="1"/>
  <c r="K1632" i="1"/>
  <c r="K1631" i="1" s="1"/>
  <c r="J1632" i="1"/>
  <c r="I1632" i="1"/>
  <c r="H1632" i="1"/>
  <c r="G1632" i="1"/>
  <c r="F1632" i="1"/>
  <c r="Z1631" i="1"/>
  <c r="Y1631" i="1"/>
  <c r="U1631" i="1"/>
  <c r="J1631" i="1"/>
  <c r="I1631" i="1"/>
  <c r="N1630" i="1"/>
  <c r="T1630" i="1" s="1"/>
  <c r="X1630" i="1" s="1"/>
  <c r="AD1630" i="1" s="1"/>
  <c r="AJ1630" i="1" s="1"/>
  <c r="AT1630" i="1" s="1"/>
  <c r="M1630" i="1"/>
  <c r="S1630" i="1" s="1"/>
  <c r="W1630" i="1" s="1"/>
  <c r="AC1630" i="1" s="1"/>
  <c r="AI1630" i="1" s="1"/>
  <c r="AQ1630" i="1" s="1"/>
  <c r="AS1630" i="1" s="1"/>
  <c r="L1630" i="1"/>
  <c r="R1630" i="1" s="1"/>
  <c r="V1630" i="1" s="1"/>
  <c r="AB1630" i="1" s="1"/>
  <c r="AH1630" i="1" s="1"/>
  <c r="AN1630" i="1" s="1"/>
  <c r="AP1630" i="1" s="1"/>
  <c r="AU1629" i="1"/>
  <c r="AU1628" i="1" s="1"/>
  <c r="AM1629" i="1"/>
  <c r="AM1628" i="1" s="1"/>
  <c r="AL1629" i="1"/>
  <c r="AL1628" i="1" s="1"/>
  <c r="AK1629" i="1"/>
  <c r="AK1628" i="1" s="1"/>
  <c r="AG1629" i="1"/>
  <c r="AG1628" i="1" s="1"/>
  <c r="AF1629" i="1"/>
  <c r="AF1628" i="1" s="1"/>
  <c r="AE1629" i="1"/>
  <c r="AE1628" i="1" s="1"/>
  <c r="AA1629" i="1"/>
  <c r="AA1628" i="1" s="1"/>
  <c r="Z1629" i="1"/>
  <c r="Z1628" i="1" s="1"/>
  <c r="Y1629" i="1"/>
  <c r="Y1628" i="1" s="1"/>
  <c r="U1629" i="1"/>
  <c r="U1628" i="1" s="1"/>
  <c r="Q1629" i="1"/>
  <c r="Q1628" i="1" s="1"/>
  <c r="P1629" i="1"/>
  <c r="P1628" i="1" s="1"/>
  <c r="O1629" i="1"/>
  <c r="O1628" i="1" s="1"/>
  <c r="K1629" i="1"/>
  <c r="K1628" i="1" s="1"/>
  <c r="J1629" i="1"/>
  <c r="J1628" i="1" s="1"/>
  <c r="I1629" i="1"/>
  <c r="I1628" i="1" s="1"/>
  <c r="H1629" i="1"/>
  <c r="H1628" i="1" s="1"/>
  <c r="G1629" i="1"/>
  <c r="F1629" i="1"/>
  <c r="N1627" i="1"/>
  <c r="T1627" i="1" s="1"/>
  <c r="X1627" i="1" s="1"/>
  <c r="AD1627" i="1" s="1"/>
  <c r="AJ1627" i="1" s="1"/>
  <c r="AT1627" i="1" s="1"/>
  <c r="M1627" i="1"/>
  <c r="S1627" i="1" s="1"/>
  <c r="W1627" i="1" s="1"/>
  <c r="AC1627" i="1" s="1"/>
  <c r="AI1627" i="1" s="1"/>
  <c r="AQ1627" i="1" s="1"/>
  <c r="AS1627" i="1" s="1"/>
  <c r="L1627" i="1"/>
  <c r="R1627" i="1" s="1"/>
  <c r="V1627" i="1" s="1"/>
  <c r="AB1627" i="1" s="1"/>
  <c r="AH1627" i="1" s="1"/>
  <c r="AN1627" i="1" s="1"/>
  <c r="AP1627" i="1" s="1"/>
  <c r="AU1626" i="1"/>
  <c r="AM1626" i="1"/>
  <c r="AL1626" i="1"/>
  <c r="AK1626" i="1"/>
  <c r="AG1626" i="1"/>
  <c r="AF1626" i="1"/>
  <c r="AE1626" i="1"/>
  <c r="AA1626" i="1"/>
  <c r="Z1626" i="1"/>
  <c r="Y1626" i="1"/>
  <c r="U1626" i="1"/>
  <c r="Q1626" i="1"/>
  <c r="P1626" i="1"/>
  <c r="O1626" i="1"/>
  <c r="K1626" i="1"/>
  <c r="J1626" i="1"/>
  <c r="I1626" i="1"/>
  <c r="H1626" i="1"/>
  <c r="G1626" i="1"/>
  <c r="F1626" i="1"/>
  <c r="N1625" i="1"/>
  <c r="T1625" i="1" s="1"/>
  <c r="X1625" i="1" s="1"/>
  <c r="AD1625" i="1" s="1"/>
  <c r="AJ1625" i="1" s="1"/>
  <c r="AT1625" i="1" s="1"/>
  <c r="M1625" i="1"/>
  <c r="S1625" i="1" s="1"/>
  <c r="W1625" i="1" s="1"/>
  <c r="AC1625" i="1" s="1"/>
  <c r="AI1625" i="1" s="1"/>
  <c r="AQ1625" i="1" s="1"/>
  <c r="AS1625" i="1" s="1"/>
  <c r="L1625" i="1"/>
  <c r="R1625" i="1" s="1"/>
  <c r="V1625" i="1" s="1"/>
  <c r="AB1625" i="1" s="1"/>
  <c r="AH1625" i="1" s="1"/>
  <c r="AN1625" i="1" s="1"/>
  <c r="AP1625" i="1" s="1"/>
  <c r="AU1624" i="1"/>
  <c r="AM1624" i="1"/>
  <c r="AL1624" i="1"/>
  <c r="AK1624" i="1"/>
  <c r="AG1624" i="1"/>
  <c r="AF1624" i="1"/>
  <c r="AE1624" i="1"/>
  <c r="AA1624" i="1"/>
  <c r="Z1624" i="1"/>
  <c r="Y1624" i="1"/>
  <c r="U1624" i="1"/>
  <c r="Q1624" i="1"/>
  <c r="P1624" i="1"/>
  <c r="O1624" i="1"/>
  <c r="K1624" i="1"/>
  <c r="J1624" i="1"/>
  <c r="I1624" i="1"/>
  <c r="H1624" i="1"/>
  <c r="G1624" i="1"/>
  <c r="F1624" i="1"/>
  <c r="N1622" i="1"/>
  <c r="T1622" i="1" s="1"/>
  <c r="X1622" i="1" s="1"/>
  <c r="AD1622" i="1" s="1"/>
  <c r="AJ1622" i="1" s="1"/>
  <c r="AT1622" i="1" s="1"/>
  <c r="M1622" i="1"/>
  <c r="S1622" i="1" s="1"/>
  <c r="W1622" i="1" s="1"/>
  <c r="AC1622" i="1" s="1"/>
  <c r="AI1622" i="1" s="1"/>
  <c r="AQ1622" i="1" s="1"/>
  <c r="AS1622" i="1" s="1"/>
  <c r="L1622" i="1"/>
  <c r="R1622" i="1" s="1"/>
  <c r="V1622" i="1" s="1"/>
  <c r="AB1622" i="1" s="1"/>
  <c r="AH1622" i="1" s="1"/>
  <c r="AN1622" i="1" s="1"/>
  <c r="AP1622" i="1" s="1"/>
  <c r="AU1621" i="1"/>
  <c r="AU1620" i="1" s="1"/>
  <c r="AM1621" i="1"/>
  <c r="AM1620" i="1" s="1"/>
  <c r="AL1621" i="1"/>
  <c r="AL1620" i="1" s="1"/>
  <c r="AK1621" i="1"/>
  <c r="AK1620" i="1" s="1"/>
  <c r="AG1621" i="1"/>
  <c r="AG1620" i="1" s="1"/>
  <c r="AF1621" i="1"/>
  <c r="AF1620" i="1" s="1"/>
  <c r="AE1621" i="1"/>
  <c r="AE1620" i="1" s="1"/>
  <c r="AA1621" i="1"/>
  <c r="AA1620" i="1" s="1"/>
  <c r="Z1621" i="1"/>
  <c r="Z1620" i="1" s="1"/>
  <c r="Y1621" i="1"/>
  <c r="Y1620" i="1" s="1"/>
  <c r="U1621" i="1"/>
  <c r="U1620" i="1" s="1"/>
  <c r="Q1621" i="1"/>
  <c r="Q1620" i="1" s="1"/>
  <c r="P1621" i="1"/>
  <c r="P1620" i="1" s="1"/>
  <c r="O1621" i="1"/>
  <c r="O1620" i="1" s="1"/>
  <c r="K1621" i="1"/>
  <c r="K1620" i="1" s="1"/>
  <c r="J1621" i="1"/>
  <c r="J1620" i="1" s="1"/>
  <c r="I1621" i="1"/>
  <c r="I1620" i="1" s="1"/>
  <c r="H1621" i="1"/>
  <c r="H1620" i="1" s="1"/>
  <c r="G1621" i="1"/>
  <c r="F1621" i="1"/>
  <c r="N1619" i="1"/>
  <c r="T1619" i="1" s="1"/>
  <c r="X1619" i="1" s="1"/>
  <c r="AD1619" i="1" s="1"/>
  <c r="AJ1619" i="1" s="1"/>
  <c r="AT1619" i="1" s="1"/>
  <c r="M1619" i="1"/>
  <c r="S1619" i="1" s="1"/>
  <c r="W1619" i="1" s="1"/>
  <c r="AC1619" i="1" s="1"/>
  <c r="AI1619" i="1" s="1"/>
  <c r="AQ1619" i="1" s="1"/>
  <c r="AS1619" i="1" s="1"/>
  <c r="L1619" i="1"/>
  <c r="R1619" i="1" s="1"/>
  <c r="V1619" i="1" s="1"/>
  <c r="AB1619" i="1" s="1"/>
  <c r="AH1619" i="1" s="1"/>
  <c r="AN1619" i="1" s="1"/>
  <c r="AP1619" i="1" s="1"/>
  <c r="AU1618" i="1"/>
  <c r="AM1618" i="1"/>
  <c r="AL1618" i="1"/>
  <c r="AL1617" i="1" s="1"/>
  <c r="AK1618" i="1"/>
  <c r="AK1617" i="1" s="1"/>
  <c r="AG1618" i="1"/>
  <c r="AG1617" i="1" s="1"/>
  <c r="AF1618" i="1"/>
  <c r="AF1617" i="1" s="1"/>
  <c r="AE1618" i="1"/>
  <c r="AE1617" i="1" s="1"/>
  <c r="AA1618" i="1"/>
  <c r="AA1617" i="1" s="1"/>
  <c r="Z1618" i="1"/>
  <c r="Z1617" i="1" s="1"/>
  <c r="Y1618" i="1"/>
  <c r="Y1617" i="1" s="1"/>
  <c r="U1618" i="1"/>
  <c r="U1617" i="1" s="1"/>
  <c r="Q1618" i="1"/>
  <c r="Q1617" i="1" s="1"/>
  <c r="P1618" i="1"/>
  <c r="O1618" i="1"/>
  <c r="O1617" i="1" s="1"/>
  <c r="K1618" i="1"/>
  <c r="K1617" i="1" s="1"/>
  <c r="J1618" i="1"/>
  <c r="I1618" i="1"/>
  <c r="I1617" i="1" s="1"/>
  <c r="H1618" i="1"/>
  <c r="H1617" i="1" s="1"/>
  <c r="G1618" i="1"/>
  <c r="G1617" i="1" s="1"/>
  <c r="F1618" i="1"/>
  <c r="AU1617" i="1"/>
  <c r="AM1617" i="1"/>
  <c r="P1617" i="1"/>
  <c r="AD1616" i="1"/>
  <c r="AJ1616" i="1" s="1"/>
  <c r="AT1616" i="1" s="1"/>
  <c r="AC1616" i="1"/>
  <c r="AI1616" i="1" s="1"/>
  <c r="AQ1616" i="1" s="1"/>
  <c r="AS1616" i="1" s="1"/>
  <c r="AB1616" i="1"/>
  <c r="AH1616" i="1" s="1"/>
  <c r="AN1616" i="1" s="1"/>
  <c r="AP1616" i="1" s="1"/>
  <c r="AU1615" i="1"/>
  <c r="AU1614" i="1" s="1"/>
  <c r="AM1615" i="1"/>
  <c r="AM1614" i="1" s="1"/>
  <c r="AL1615" i="1"/>
  <c r="AL1614" i="1" s="1"/>
  <c r="AK1615" i="1"/>
  <c r="AK1614" i="1" s="1"/>
  <c r="AG1615" i="1"/>
  <c r="AG1614" i="1" s="1"/>
  <c r="AF1615" i="1"/>
  <c r="AF1614" i="1" s="1"/>
  <c r="AE1615" i="1"/>
  <c r="AE1614" i="1" s="1"/>
  <c r="AA1615" i="1"/>
  <c r="Z1615" i="1"/>
  <c r="Y1615" i="1"/>
  <c r="Y1614" i="1" s="1"/>
  <c r="AB1614" i="1" s="1"/>
  <c r="AH1614" i="1" s="1"/>
  <c r="T1613" i="1"/>
  <c r="X1613" i="1" s="1"/>
  <c r="AD1613" i="1" s="1"/>
  <c r="AJ1613" i="1" s="1"/>
  <c r="AT1613" i="1" s="1"/>
  <c r="S1613" i="1"/>
  <c r="W1613" i="1" s="1"/>
  <c r="AC1613" i="1" s="1"/>
  <c r="AI1613" i="1" s="1"/>
  <c r="AQ1613" i="1" s="1"/>
  <c r="AS1613" i="1" s="1"/>
  <c r="O1613" i="1"/>
  <c r="O1611" i="1" s="1"/>
  <c r="T1612" i="1"/>
  <c r="X1612" i="1" s="1"/>
  <c r="AD1612" i="1" s="1"/>
  <c r="AJ1612" i="1" s="1"/>
  <c r="AT1612" i="1" s="1"/>
  <c r="S1612" i="1"/>
  <c r="W1612" i="1" s="1"/>
  <c r="AC1612" i="1" s="1"/>
  <c r="AI1612" i="1" s="1"/>
  <c r="AQ1612" i="1" s="1"/>
  <c r="AS1612" i="1" s="1"/>
  <c r="R1612" i="1"/>
  <c r="V1612" i="1" s="1"/>
  <c r="AB1612" i="1" s="1"/>
  <c r="AH1612" i="1" s="1"/>
  <c r="AN1612" i="1" s="1"/>
  <c r="AP1612" i="1" s="1"/>
  <c r="AU1611" i="1"/>
  <c r="AU1610" i="1" s="1"/>
  <c r="AM1611" i="1"/>
  <c r="AM1610" i="1" s="1"/>
  <c r="AL1611" i="1"/>
  <c r="AL1610" i="1" s="1"/>
  <c r="AK1611" i="1"/>
  <c r="AK1610" i="1" s="1"/>
  <c r="AG1611" i="1"/>
  <c r="AG1610" i="1" s="1"/>
  <c r="AF1611" i="1"/>
  <c r="AF1610" i="1" s="1"/>
  <c r="AE1611" i="1"/>
  <c r="AE1610" i="1" s="1"/>
  <c r="AA1611" i="1"/>
  <c r="AA1610" i="1" s="1"/>
  <c r="Z1611" i="1"/>
  <c r="Z1610" i="1" s="1"/>
  <c r="Y1611" i="1"/>
  <c r="Y1610" i="1" s="1"/>
  <c r="U1611" i="1"/>
  <c r="U1610" i="1" s="1"/>
  <c r="Q1611" i="1"/>
  <c r="T1611" i="1" s="1"/>
  <c r="X1611" i="1" s="1"/>
  <c r="AD1611" i="1" s="1"/>
  <c r="P1611" i="1"/>
  <c r="N1609" i="1"/>
  <c r="T1609" i="1" s="1"/>
  <c r="X1609" i="1" s="1"/>
  <c r="AD1609" i="1" s="1"/>
  <c r="AJ1609" i="1" s="1"/>
  <c r="AT1609" i="1" s="1"/>
  <c r="M1609" i="1"/>
  <c r="S1609" i="1" s="1"/>
  <c r="W1609" i="1" s="1"/>
  <c r="AC1609" i="1" s="1"/>
  <c r="AI1609" i="1" s="1"/>
  <c r="AQ1609" i="1" s="1"/>
  <c r="AS1609" i="1" s="1"/>
  <c r="L1609" i="1"/>
  <c r="R1609" i="1" s="1"/>
  <c r="V1609" i="1" s="1"/>
  <c r="AB1609" i="1" s="1"/>
  <c r="AH1609" i="1" s="1"/>
  <c r="AN1609" i="1" s="1"/>
  <c r="AP1609" i="1" s="1"/>
  <c r="AU1608" i="1"/>
  <c r="AU1607" i="1" s="1"/>
  <c r="AM1608" i="1"/>
  <c r="AM1607" i="1" s="1"/>
  <c r="AL1608" i="1"/>
  <c r="AL1607" i="1" s="1"/>
  <c r="AK1608" i="1"/>
  <c r="AK1607" i="1" s="1"/>
  <c r="AG1608" i="1"/>
  <c r="AG1607" i="1" s="1"/>
  <c r="AF1608" i="1"/>
  <c r="AF1607" i="1" s="1"/>
  <c r="AE1608" i="1"/>
  <c r="AE1607" i="1" s="1"/>
  <c r="AA1608" i="1"/>
  <c r="AA1607" i="1" s="1"/>
  <c r="Z1608" i="1"/>
  <c r="Z1607" i="1" s="1"/>
  <c r="Y1608" i="1"/>
  <c r="Y1607" i="1" s="1"/>
  <c r="U1608" i="1"/>
  <c r="U1607" i="1" s="1"/>
  <c r="Q1608" i="1"/>
  <c r="Q1607" i="1" s="1"/>
  <c r="P1608" i="1"/>
  <c r="P1607" i="1" s="1"/>
  <c r="O1608" i="1"/>
  <c r="O1607" i="1" s="1"/>
  <c r="K1608" i="1"/>
  <c r="K1607" i="1" s="1"/>
  <c r="J1608" i="1"/>
  <c r="J1607" i="1" s="1"/>
  <c r="I1608" i="1"/>
  <c r="I1607" i="1" s="1"/>
  <c r="H1608" i="1"/>
  <c r="G1608" i="1"/>
  <c r="F1608" i="1"/>
  <c r="AF1606" i="1"/>
  <c r="N1606" i="1"/>
  <c r="T1606" i="1" s="1"/>
  <c r="X1606" i="1" s="1"/>
  <c r="AD1606" i="1" s="1"/>
  <c r="AJ1606" i="1" s="1"/>
  <c r="AT1606" i="1" s="1"/>
  <c r="M1606" i="1"/>
  <c r="S1606" i="1" s="1"/>
  <c r="W1606" i="1" s="1"/>
  <c r="AC1606" i="1" s="1"/>
  <c r="AI1606" i="1" s="1"/>
  <c r="AQ1606" i="1" s="1"/>
  <c r="AS1606" i="1" s="1"/>
  <c r="L1606" i="1"/>
  <c r="R1606" i="1" s="1"/>
  <c r="V1606" i="1" s="1"/>
  <c r="AB1606" i="1" s="1"/>
  <c r="AH1606" i="1" s="1"/>
  <c r="AN1606" i="1" s="1"/>
  <c r="AP1606" i="1" s="1"/>
  <c r="AU1605" i="1"/>
  <c r="AU1604" i="1" s="1"/>
  <c r="AM1605" i="1"/>
  <c r="AM1604" i="1" s="1"/>
  <c r="AL1605" i="1"/>
  <c r="AL1604" i="1" s="1"/>
  <c r="AK1605" i="1"/>
  <c r="AK1604" i="1" s="1"/>
  <c r="AG1605" i="1"/>
  <c r="AG1604" i="1" s="1"/>
  <c r="AF1605" i="1"/>
  <c r="AF1604" i="1" s="1"/>
  <c r="AE1605" i="1"/>
  <c r="AE1604" i="1" s="1"/>
  <c r="AA1605" i="1"/>
  <c r="AA1604" i="1" s="1"/>
  <c r="Z1605" i="1"/>
  <c r="Z1604" i="1" s="1"/>
  <c r="Y1605" i="1"/>
  <c r="Y1604" i="1" s="1"/>
  <c r="U1605" i="1"/>
  <c r="U1604" i="1" s="1"/>
  <c r="Q1605" i="1"/>
  <c r="Q1604" i="1" s="1"/>
  <c r="P1605" i="1"/>
  <c r="P1604" i="1" s="1"/>
  <c r="O1605" i="1"/>
  <c r="O1604" i="1" s="1"/>
  <c r="K1605" i="1"/>
  <c r="J1605" i="1"/>
  <c r="J1604" i="1" s="1"/>
  <c r="I1605" i="1"/>
  <c r="I1604" i="1" s="1"/>
  <c r="H1605" i="1"/>
  <c r="H1604" i="1" s="1"/>
  <c r="G1605" i="1"/>
  <c r="F1605" i="1"/>
  <c r="N1603" i="1"/>
  <c r="T1603" i="1" s="1"/>
  <c r="X1603" i="1" s="1"/>
  <c r="AD1603" i="1" s="1"/>
  <c r="AJ1603" i="1" s="1"/>
  <c r="AT1603" i="1" s="1"/>
  <c r="M1603" i="1"/>
  <c r="S1603" i="1" s="1"/>
  <c r="W1603" i="1" s="1"/>
  <c r="AC1603" i="1" s="1"/>
  <c r="AI1603" i="1" s="1"/>
  <c r="AQ1603" i="1" s="1"/>
  <c r="AS1603" i="1" s="1"/>
  <c r="L1603" i="1"/>
  <c r="R1603" i="1" s="1"/>
  <c r="V1603" i="1" s="1"/>
  <c r="AB1603" i="1" s="1"/>
  <c r="AH1603" i="1" s="1"/>
  <c r="AN1603" i="1" s="1"/>
  <c r="AP1603" i="1" s="1"/>
  <c r="AU1602" i="1"/>
  <c r="AU1601" i="1" s="1"/>
  <c r="AM1602" i="1"/>
  <c r="AM1601" i="1" s="1"/>
  <c r="AL1602" i="1"/>
  <c r="AL1601" i="1" s="1"/>
  <c r="AK1602" i="1"/>
  <c r="AK1601" i="1" s="1"/>
  <c r="AG1602" i="1"/>
  <c r="AG1601" i="1" s="1"/>
  <c r="AF1602" i="1"/>
  <c r="AF1601" i="1" s="1"/>
  <c r="AE1602" i="1"/>
  <c r="AE1601" i="1" s="1"/>
  <c r="AA1602" i="1"/>
  <c r="AA1601" i="1" s="1"/>
  <c r="Z1602" i="1"/>
  <c r="Z1601" i="1" s="1"/>
  <c r="Y1602" i="1"/>
  <c r="Y1601" i="1" s="1"/>
  <c r="U1602" i="1"/>
  <c r="U1601" i="1" s="1"/>
  <c r="Q1602" i="1"/>
  <c r="Q1601" i="1" s="1"/>
  <c r="P1602" i="1"/>
  <c r="P1601" i="1" s="1"/>
  <c r="O1602" i="1"/>
  <c r="O1601" i="1" s="1"/>
  <c r="K1602" i="1"/>
  <c r="K1601" i="1" s="1"/>
  <c r="J1602" i="1"/>
  <c r="J1601" i="1" s="1"/>
  <c r="I1602" i="1"/>
  <c r="H1602" i="1"/>
  <c r="G1602" i="1"/>
  <c r="F1602" i="1"/>
  <c r="F1601" i="1" s="1"/>
  <c r="N1600" i="1"/>
  <c r="T1600" i="1" s="1"/>
  <c r="X1600" i="1" s="1"/>
  <c r="AD1600" i="1" s="1"/>
  <c r="AJ1600" i="1" s="1"/>
  <c r="AT1600" i="1" s="1"/>
  <c r="M1600" i="1"/>
  <c r="S1600" i="1" s="1"/>
  <c r="W1600" i="1" s="1"/>
  <c r="AC1600" i="1" s="1"/>
  <c r="AI1600" i="1" s="1"/>
  <c r="AQ1600" i="1" s="1"/>
  <c r="AS1600" i="1" s="1"/>
  <c r="L1600" i="1"/>
  <c r="R1600" i="1" s="1"/>
  <c r="V1600" i="1" s="1"/>
  <c r="AB1600" i="1" s="1"/>
  <c r="AH1600" i="1" s="1"/>
  <c r="AN1600" i="1" s="1"/>
  <c r="AP1600" i="1" s="1"/>
  <c r="AU1599" i="1"/>
  <c r="AU1598" i="1" s="1"/>
  <c r="AM1599" i="1"/>
  <c r="AM1598" i="1" s="1"/>
  <c r="AL1599" i="1"/>
  <c r="AL1598" i="1" s="1"/>
  <c r="AK1599" i="1"/>
  <c r="AK1598" i="1" s="1"/>
  <c r="AG1599" i="1"/>
  <c r="AG1598" i="1" s="1"/>
  <c r="AF1599" i="1"/>
  <c r="AF1598" i="1" s="1"/>
  <c r="AE1599" i="1"/>
  <c r="AE1598" i="1" s="1"/>
  <c r="AA1599" i="1"/>
  <c r="AA1598" i="1" s="1"/>
  <c r="Z1599" i="1"/>
  <c r="Z1598" i="1" s="1"/>
  <c r="Y1599" i="1"/>
  <c r="Y1598" i="1" s="1"/>
  <c r="U1599" i="1"/>
  <c r="U1598" i="1" s="1"/>
  <c r="Q1599" i="1"/>
  <c r="Q1598" i="1" s="1"/>
  <c r="P1599" i="1"/>
  <c r="P1598" i="1" s="1"/>
  <c r="O1599" i="1"/>
  <c r="O1598" i="1" s="1"/>
  <c r="K1599" i="1"/>
  <c r="J1599" i="1"/>
  <c r="J1598" i="1" s="1"/>
  <c r="I1599" i="1"/>
  <c r="I1598" i="1" s="1"/>
  <c r="H1599" i="1"/>
  <c r="G1599" i="1"/>
  <c r="F1599" i="1"/>
  <c r="H1598" i="1"/>
  <c r="AK1597" i="1"/>
  <c r="N1597" i="1"/>
  <c r="T1597" i="1" s="1"/>
  <c r="X1597" i="1" s="1"/>
  <c r="AD1597" i="1" s="1"/>
  <c r="AJ1597" i="1" s="1"/>
  <c r="AT1597" i="1" s="1"/>
  <c r="M1597" i="1"/>
  <c r="S1597" i="1" s="1"/>
  <c r="W1597" i="1" s="1"/>
  <c r="AC1597" i="1" s="1"/>
  <c r="AI1597" i="1" s="1"/>
  <c r="AQ1597" i="1" s="1"/>
  <c r="AS1597" i="1" s="1"/>
  <c r="L1597" i="1"/>
  <c r="R1597" i="1" s="1"/>
  <c r="V1597" i="1" s="1"/>
  <c r="AB1597" i="1" s="1"/>
  <c r="AH1597" i="1" s="1"/>
  <c r="AN1597" i="1" s="1"/>
  <c r="AP1597" i="1" s="1"/>
  <c r="AU1596" i="1"/>
  <c r="AU1595" i="1" s="1"/>
  <c r="AM1596" i="1"/>
  <c r="AM1595" i="1" s="1"/>
  <c r="AL1596" i="1"/>
  <c r="AL1595" i="1" s="1"/>
  <c r="AK1596" i="1"/>
  <c r="AK1595" i="1" s="1"/>
  <c r="AG1596" i="1"/>
  <c r="AG1595" i="1" s="1"/>
  <c r="AF1596" i="1"/>
  <c r="AE1596" i="1"/>
  <c r="AE1595" i="1" s="1"/>
  <c r="AA1596" i="1"/>
  <c r="AA1595" i="1" s="1"/>
  <c r="Z1596" i="1"/>
  <c r="Z1595" i="1" s="1"/>
  <c r="Y1596" i="1"/>
  <c r="Y1595" i="1" s="1"/>
  <c r="U1596" i="1"/>
  <c r="U1595" i="1" s="1"/>
  <c r="Q1596" i="1"/>
  <c r="Q1595" i="1" s="1"/>
  <c r="P1596" i="1"/>
  <c r="P1595" i="1" s="1"/>
  <c r="O1596" i="1"/>
  <c r="K1596" i="1"/>
  <c r="K1595" i="1" s="1"/>
  <c r="J1596" i="1"/>
  <c r="I1596" i="1"/>
  <c r="I1595" i="1" s="1"/>
  <c r="H1596" i="1"/>
  <c r="H1595" i="1" s="1"/>
  <c r="G1596" i="1"/>
  <c r="G1595" i="1" s="1"/>
  <c r="F1596" i="1"/>
  <c r="AF1595" i="1"/>
  <c r="O1595" i="1"/>
  <c r="N1594" i="1"/>
  <c r="T1594" i="1" s="1"/>
  <c r="X1594" i="1" s="1"/>
  <c r="AD1594" i="1" s="1"/>
  <c r="AJ1594" i="1" s="1"/>
  <c r="AT1594" i="1" s="1"/>
  <c r="M1594" i="1"/>
  <c r="S1594" i="1" s="1"/>
  <c r="W1594" i="1" s="1"/>
  <c r="AC1594" i="1" s="1"/>
  <c r="AI1594" i="1" s="1"/>
  <c r="AQ1594" i="1" s="1"/>
  <c r="AS1594" i="1" s="1"/>
  <c r="L1594" i="1"/>
  <c r="R1594" i="1" s="1"/>
  <c r="V1594" i="1" s="1"/>
  <c r="AB1594" i="1" s="1"/>
  <c r="AH1594" i="1" s="1"/>
  <c r="AN1594" i="1" s="1"/>
  <c r="AP1594" i="1" s="1"/>
  <c r="AU1593" i="1"/>
  <c r="AU1592" i="1" s="1"/>
  <c r="AM1593" i="1"/>
  <c r="AM1592" i="1" s="1"/>
  <c r="AL1593" i="1"/>
  <c r="AL1592" i="1" s="1"/>
  <c r="AK1593" i="1"/>
  <c r="AK1592" i="1" s="1"/>
  <c r="AG1593" i="1"/>
  <c r="AG1592" i="1" s="1"/>
  <c r="AF1593" i="1"/>
  <c r="AF1592" i="1" s="1"/>
  <c r="AE1593" i="1"/>
  <c r="AE1592" i="1" s="1"/>
  <c r="AA1593" i="1"/>
  <c r="AA1592" i="1" s="1"/>
  <c r="Z1593" i="1"/>
  <c r="Z1592" i="1" s="1"/>
  <c r="Y1593" i="1"/>
  <c r="Y1592" i="1" s="1"/>
  <c r="U1593" i="1"/>
  <c r="U1592" i="1" s="1"/>
  <c r="Q1593" i="1"/>
  <c r="Q1592" i="1" s="1"/>
  <c r="P1593" i="1"/>
  <c r="P1592" i="1" s="1"/>
  <c r="O1593" i="1"/>
  <c r="O1592" i="1" s="1"/>
  <c r="K1593" i="1"/>
  <c r="K1592" i="1" s="1"/>
  <c r="J1593" i="1"/>
  <c r="I1593" i="1"/>
  <c r="I1592" i="1" s="1"/>
  <c r="H1593" i="1"/>
  <c r="G1593" i="1"/>
  <c r="F1593" i="1"/>
  <c r="J1592" i="1"/>
  <c r="N1591" i="1"/>
  <c r="T1591" i="1" s="1"/>
  <c r="X1591" i="1" s="1"/>
  <c r="AD1591" i="1" s="1"/>
  <c r="AJ1591" i="1" s="1"/>
  <c r="AT1591" i="1" s="1"/>
  <c r="M1591" i="1"/>
  <c r="S1591" i="1" s="1"/>
  <c r="W1591" i="1" s="1"/>
  <c r="AC1591" i="1" s="1"/>
  <c r="AI1591" i="1" s="1"/>
  <c r="AQ1591" i="1" s="1"/>
  <c r="AS1591" i="1" s="1"/>
  <c r="L1591" i="1"/>
  <c r="R1591" i="1" s="1"/>
  <c r="V1591" i="1" s="1"/>
  <c r="AB1591" i="1" s="1"/>
  <c r="AH1591" i="1" s="1"/>
  <c r="AN1591" i="1" s="1"/>
  <c r="AP1591" i="1" s="1"/>
  <c r="AU1590" i="1"/>
  <c r="AU1589" i="1" s="1"/>
  <c r="AM1590" i="1"/>
  <c r="AM1589" i="1" s="1"/>
  <c r="AL1590" i="1"/>
  <c r="AL1589" i="1" s="1"/>
  <c r="AK1590" i="1"/>
  <c r="AK1589" i="1" s="1"/>
  <c r="AG1590" i="1"/>
  <c r="AG1589" i="1" s="1"/>
  <c r="AF1590" i="1"/>
  <c r="AF1589" i="1" s="1"/>
  <c r="AE1590" i="1"/>
  <c r="AA1590" i="1"/>
  <c r="AA1589" i="1" s="1"/>
  <c r="Z1590" i="1"/>
  <c r="Z1589" i="1" s="1"/>
  <c r="Y1590" i="1"/>
  <c r="Y1589" i="1" s="1"/>
  <c r="U1590" i="1"/>
  <c r="U1589" i="1" s="1"/>
  <c r="Q1590" i="1"/>
  <c r="Q1589" i="1" s="1"/>
  <c r="P1590" i="1"/>
  <c r="P1589" i="1" s="1"/>
  <c r="O1590" i="1"/>
  <c r="O1589" i="1" s="1"/>
  <c r="K1590" i="1"/>
  <c r="K1589" i="1" s="1"/>
  <c r="J1590" i="1"/>
  <c r="I1590" i="1"/>
  <c r="I1589" i="1" s="1"/>
  <c r="H1590" i="1"/>
  <c r="G1590" i="1"/>
  <c r="F1590" i="1"/>
  <c r="AE1589" i="1"/>
  <c r="H1589" i="1"/>
  <c r="G1589" i="1"/>
  <c r="N1588" i="1"/>
  <c r="T1588" i="1" s="1"/>
  <c r="X1588" i="1" s="1"/>
  <c r="AD1588" i="1" s="1"/>
  <c r="AJ1588" i="1" s="1"/>
  <c r="AT1588" i="1" s="1"/>
  <c r="M1588" i="1"/>
  <c r="S1588" i="1" s="1"/>
  <c r="W1588" i="1" s="1"/>
  <c r="AC1588" i="1" s="1"/>
  <c r="AI1588" i="1" s="1"/>
  <c r="AQ1588" i="1" s="1"/>
  <c r="AS1588" i="1" s="1"/>
  <c r="L1588" i="1"/>
  <c r="R1588" i="1" s="1"/>
  <c r="V1588" i="1" s="1"/>
  <c r="AB1588" i="1" s="1"/>
  <c r="AH1588" i="1" s="1"/>
  <c r="AN1588" i="1" s="1"/>
  <c r="AP1588" i="1" s="1"/>
  <c r="AU1587" i="1"/>
  <c r="AU1586" i="1" s="1"/>
  <c r="AM1587" i="1"/>
  <c r="AM1586" i="1" s="1"/>
  <c r="AL1587" i="1"/>
  <c r="AL1586" i="1" s="1"/>
  <c r="AK1587" i="1"/>
  <c r="AK1586" i="1" s="1"/>
  <c r="AG1587" i="1"/>
  <c r="AG1586" i="1" s="1"/>
  <c r="AF1587" i="1"/>
  <c r="AF1586" i="1" s="1"/>
  <c r="AE1587" i="1"/>
  <c r="AE1586" i="1" s="1"/>
  <c r="AA1587" i="1"/>
  <c r="AA1586" i="1" s="1"/>
  <c r="Z1587" i="1"/>
  <c r="Z1586" i="1" s="1"/>
  <c r="Y1587" i="1"/>
  <c r="Y1586" i="1" s="1"/>
  <c r="U1587" i="1"/>
  <c r="U1586" i="1" s="1"/>
  <c r="Q1587" i="1"/>
  <c r="Q1586" i="1" s="1"/>
  <c r="P1587" i="1"/>
  <c r="P1586" i="1" s="1"/>
  <c r="O1587" i="1"/>
  <c r="O1586" i="1" s="1"/>
  <c r="K1587" i="1"/>
  <c r="K1586" i="1" s="1"/>
  <c r="J1587" i="1"/>
  <c r="J1586" i="1" s="1"/>
  <c r="I1587" i="1"/>
  <c r="H1587" i="1"/>
  <c r="G1587" i="1"/>
  <c r="F1587" i="1"/>
  <c r="I1586" i="1"/>
  <c r="N1585" i="1"/>
  <c r="T1585" i="1" s="1"/>
  <c r="X1585" i="1" s="1"/>
  <c r="AD1585" i="1" s="1"/>
  <c r="AJ1585" i="1" s="1"/>
  <c r="AT1585" i="1" s="1"/>
  <c r="M1585" i="1"/>
  <c r="S1585" i="1" s="1"/>
  <c r="W1585" i="1" s="1"/>
  <c r="AC1585" i="1" s="1"/>
  <c r="AI1585" i="1" s="1"/>
  <c r="AQ1585" i="1" s="1"/>
  <c r="AS1585" i="1" s="1"/>
  <c r="L1585" i="1"/>
  <c r="R1585" i="1" s="1"/>
  <c r="V1585" i="1" s="1"/>
  <c r="AB1585" i="1" s="1"/>
  <c r="AH1585" i="1" s="1"/>
  <c r="AN1585" i="1" s="1"/>
  <c r="AP1585" i="1" s="1"/>
  <c r="AU1584" i="1"/>
  <c r="AM1584" i="1"/>
  <c r="AM1583" i="1" s="1"/>
  <c r="AL1584" i="1"/>
  <c r="AL1583" i="1" s="1"/>
  <c r="AK1584" i="1"/>
  <c r="AK1583" i="1" s="1"/>
  <c r="AG1584" i="1"/>
  <c r="AG1583" i="1" s="1"/>
  <c r="AF1584" i="1"/>
  <c r="AF1583" i="1" s="1"/>
  <c r="AE1584" i="1"/>
  <c r="AE1583" i="1" s="1"/>
  <c r="AA1584" i="1"/>
  <c r="AA1583" i="1" s="1"/>
  <c r="Z1584" i="1"/>
  <c r="Z1583" i="1" s="1"/>
  <c r="Y1584" i="1"/>
  <c r="Y1583" i="1" s="1"/>
  <c r="U1584" i="1"/>
  <c r="U1583" i="1" s="1"/>
  <c r="Q1584" i="1"/>
  <c r="Q1583" i="1" s="1"/>
  <c r="P1584" i="1"/>
  <c r="P1583" i="1" s="1"/>
  <c r="O1584" i="1"/>
  <c r="O1583" i="1" s="1"/>
  <c r="K1584" i="1"/>
  <c r="K1583" i="1" s="1"/>
  <c r="J1584" i="1"/>
  <c r="I1584" i="1"/>
  <c r="I1583" i="1" s="1"/>
  <c r="H1584" i="1"/>
  <c r="G1584" i="1"/>
  <c r="G1583" i="1" s="1"/>
  <c r="F1584" i="1"/>
  <c r="AU1583" i="1"/>
  <c r="N1582" i="1"/>
  <c r="T1582" i="1" s="1"/>
  <c r="X1582" i="1" s="1"/>
  <c r="AD1582" i="1" s="1"/>
  <c r="AJ1582" i="1" s="1"/>
  <c r="AT1582" i="1" s="1"/>
  <c r="M1582" i="1"/>
  <c r="S1582" i="1" s="1"/>
  <c r="W1582" i="1" s="1"/>
  <c r="AC1582" i="1" s="1"/>
  <c r="AI1582" i="1" s="1"/>
  <c r="AQ1582" i="1" s="1"/>
  <c r="AS1582" i="1" s="1"/>
  <c r="L1582" i="1"/>
  <c r="R1582" i="1" s="1"/>
  <c r="V1582" i="1" s="1"/>
  <c r="AB1582" i="1" s="1"/>
  <c r="AH1582" i="1" s="1"/>
  <c r="AN1582" i="1" s="1"/>
  <c r="AP1582" i="1" s="1"/>
  <c r="AU1581" i="1"/>
  <c r="AM1581" i="1"/>
  <c r="AL1581" i="1"/>
  <c r="AK1581" i="1"/>
  <c r="AG1581" i="1"/>
  <c r="AF1581" i="1"/>
  <c r="AE1581" i="1"/>
  <c r="AA1581" i="1"/>
  <c r="Z1581" i="1"/>
  <c r="Y1581" i="1"/>
  <c r="U1581" i="1"/>
  <c r="Q1581" i="1"/>
  <c r="P1581" i="1"/>
  <c r="O1581" i="1"/>
  <c r="K1581" i="1"/>
  <c r="J1581" i="1"/>
  <c r="I1581" i="1"/>
  <c r="H1581" i="1"/>
  <c r="G1581" i="1"/>
  <c r="F1581" i="1"/>
  <c r="N1580" i="1"/>
  <c r="T1580" i="1" s="1"/>
  <c r="X1580" i="1" s="1"/>
  <c r="AD1580" i="1" s="1"/>
  <c r="AJ1580" i="1" s="1"/>
  <c r="AT1580" i="1" s="1"/>
  <c r="M1580" i="1"/>
  <c r="S1580" i="1" s="1"/>
  <c r="W1580" i="1" s="1"/>
  <c r="AC1580" i="1" s="1"/>
  <c r="AI1580" i="1" s="1"/>
  <c r="AQ1580" i="1" s="1"/>
  <c r="AS1580" i="1" s="1"/>
  <c r="L1580" i="1"/>
  <c r="R1580" i="1" s="1"/>
  <c r="V1580" i="1" s="1"/>
  <c r="AB1580" i="1" s="1"/>
  <c r="AH1580" i="1" s="1"/>
  <c r="AN1580" i="1" s="1"/>
  <c r="AP1580" i="1" s="1"/>
  <c r="AU1579" i="1"/>
  <c r="AM1579" i="1"/>
  <c r="AL1579" i="1"/>
  <c r="AK1579" i="1"/>
  <c r="AG1579" i="1"/>
  <c r="AF1579" i="1"/>
  <c r="AE1579" i="1"/>
  <c r="AA1579" i="1"/>
  <c r="Z1579" i="1"/>
  <c r="Y1579" i="1"/>
  <c r="U1579" i="1"/>
  <c r="Q1579" i="1"/>
  <c r="P1579" i="1"/>
  <c r="O1579" i="1"/>
  <c r="K1579" i="1"/>
  <c r="J1579" i="1"/>
  <c r="I1579" i="1"/>
  <c r="H1579" i="1"/>
  <c r="G1579" i="1"/>
  <c r="F1579" i="1"/>
  <c r="N1578" i="1"/>
  <c r="T1578" i="1" s="1"/>
  <c r="X1578" i="1" s="1"/>
  <c r="AD1578" i="1" s="1"/>
  <c r="AJ1578" i="1" s="1"/>
  <c r="AT1578" i="1" s="1"/>
  <c r="M1578" i="1"/>
  <c r="S1578" i="1" s="1"/>
  <c r="W1578" i="1" s="1"/>
  <c r="AC1578" i="1" s="1"/>
  <c r="AI1578" i="1" s="1"/>
  <c r="AQ1578" i="1" s="1"/>
  <c r="AS1578" i="1" s="1"/>
  <c r="L1578" i="1"/>
  <c r="R1578" i="1" s="1"/>
  <c r="V1578" i="1" s="1"/>
  <c r="AB1578" i="1" s="1"/>
  <c r="AH1578" i="1" s="1"/>
  <c r="AN1578" i="1" s="1"/>
  <c r="AP1578" i="1" s="1"/>
  <c r="AU1577" i="1"/>
  <c r="AM1577" i="1"/>
  <c r="AL1577" i="1"/>
  <c r="AK1577" i="1"/>
  <c r="AG1577" i="1"/>
  <c r="AF1577" i="1"/>
  <c r="AE1577" i="1"/>
  <c r="AA1577" i="1"/>
  <c r="Z1577" i="1"/>
  <c r="Y1577" i="1"/>
  <c r="U1577" i="1"/>
  <c r="Q1577" i="1"/>
  <c r="P1577" i="1"/>
  <c r="O1577" i="1"/>
  <c r="K1577" i="1"/>
  <c r="J1577" i="1"/>
  <c r="I1577" i="1"/>
  <c r="H1577" i="1"/>
  <c r="G1577" i="1"/>
  <c r="F1577" i="1"/>
  <c r="H1575" i="1"/>
  <c r="N1575" i="1" s="1"/>
  <c r="T1575" i="1" s="1"/>
  <c r="X1575" i="1" s="1"/>
  <c r="AD1575" i="1" s="1"/>
  <c r="AJ1575" i="1" s="1"/>
  <c r="AT1575" i="1" s="1"/>
  <c r="G1575" i="1"/>
  <c r="F1575" i="1"/>
  <c r="L1575" i="1" s="1"/>
  <c r="R1575" i="1" s="1"/>
  <c r="V1575" i="1" s="1"/>
  <c r="AB1575" i="1" s="1"/>
  <c r="AH1575" i="1" s="1"/>
  <c r="AN1575" i="1" s="1"/>
  <c r="AP1575" i="1" s="1"/>
  <c r="AU1574" i="1"/>
  <c r="AU1573" i="1" s="1"/>
  <c r="AM1574" i="1"/>
  <c r="AM1573" i="1" s="1"/>
  <c r="AL1574" i="1"/>
  <c r="AL1573" i="1" s="1"/>
  <c r="AK1574" i="1"/>
  <c r="AK1573" i="1" s="1"/>
  <c r="AG1574" i="1"/>
  <c r="AG1573" i="1" s="1"/>
  <c r="AF1574" i="1"/>
  <c r="AF1573" i="1" s="1"/>
  <c r="AE1574" i="1"/>
  <c r="AE1573" i="1" s="1"/>
  <c r="AA1574" i="1"/>
  <c r="AA1573" i="1" s="1"/>
  <c r="Z1574" i="1"/>
  <c r="Z1573" i="1" s="1"/>
  <c r="Y1574" i="1"/>
  <c r="Y1573" i="1" s="1"/>
  <c r="U1574" i="1"/>
  <c r="U1573" i="1" s="1"/>
  <c r="Q1574" i="1"/>
  <c r="Q1573" i="1" s="1"/>
  <c r="P1574" i="1"/>
  <c r="P1573" i="1" s="1"/>
  <c r="O1574" i="1"/>
  <c r="O1573" i="1" s="1"/>
  <c r="K1574" i="1"/>
  <c r="K1573" i="1" s="1"/>
  <c r="J1574" i="1"/>
  <c r="J1573" i="1" s="1"/>
  <c r="I1574" i="1"/>
  <c r="I1573" i="1" s="1"/>
  <c r="H1574" i="1"/>
  <c r="N1572" i="1"/>
  <c r="T1572" i="1" s="1"/>
  <c r="X1572" i="1" s="1"/>
  <c r="AD1572" i="1" s="1"/>
  <c r="AJ1572" i="1" s="1"/>
  <c r="AT1572" i="1" s="1"/>
  <c r="M1572" i="1"/>
  <c r="S1572" i="1" s="1"/>
  <c r="W1572" i="1" s="1"/>
  <c r="AC1572" i="1" s="1"/>
  <c r="AI1572" i="1" s="1"/>
  <c r="AQ1572" i="1" s="1"/>
  <c r="AS1572" i="1" s="1"/>
  <c r="L1572" i="1"/>
  <c r="R1572" i="1" s="1"/>
  <c r="V1572" i="1" s="1"/>
  <c r="AB1572" i="1" s="1"/>
  <c r="AH1572" i="1" s="1"/>
  <c r="AN1572" i="1" s="1"/>
  <c r="AP1572" i="1" s="1"/>
  <c r="AU1571" i="1"/>
  <c r="AM1571" i="1"/>
  <c r="AM1570" i="1" s="1"/>
  <c r="AL1571" i="1"/>
  <c r="AL1570" i="1" s="1"/>
  <c r="AK1571" i="1"/>
  <c r="AK1570" i="1" s="1"/>
  <c r="AG1571" i="1"/>
  <c r="AG1570" i="1" s="1"/>
  <c r="AF1571" i="1"/>
  <c r="AF1570" i="1" s="1"/>
  <c r="AE1571" i="1"/>
  <c r="AE1570" i="1" s="1"/>
  <c r="AA1571" i="1"/>
  <c r="AA1570" i="1" s="1"/>
  <c r="Z1571" i="1"/>
  <c r="Z1570" i="1" s="1"/>
  <c r="Y1571" i="1"/>
  <c r="Y1570" i="1" s="1"/>
  <c r="U1571" i="1"/>
  <c r="U1570" i="1" s="1"/>
  <c r="Q1571" i="1"/>
  <c r="Q1570" i="1" s="1"/>
  <c r="P1571" i="1"/>
  <c r="P1570" i="1" s="1"/>
  <c r="O1571" i="1"/>
  <c r="K1571" i="1"/>
  <c r="K1570" i="1" s="1"/>
  <c r="J1571" i="1"/>
  <c r="I1571" i="1"/>
  <c r="I1570" i="1" s="1"/>
  <c r="H1571" i="1"/>
  <c r="H1570" i="1" s="1"/>
  <c r="G1571" i="1"/>
  <c r="G1570" i="1" s="1"/>
  <c r="F1571" i="1"/>
  <c r="AU1570" i="1"/>
  <c r="O1570" i="1"/>
  <c r="H1569" i="1"/>
  <c r="N1569" i="1" s="1"/>
  <c r="T1569" i="1" s="1"/>
  <c r="X1569" i="1" s="1"/>
  <c r="AD1569" i="1" s="1"/>
  <c r="AJ1569" i="1" s="1"/>
  <c r="AT1569" i="1" s="1"/>
  <c r="G1569" i="1"/>
  <c r="M1569" i="1" s="1"/>
  <c r="S1569" i="1" s="1"/>
  <c r="W1569" i="1" s="1"/>
  <c r="AC1569" i="1" s="1"/>
  <c r="AI1569" i="1" s="1"/>
  <c r="AQ1569" i="1" s="1"/>
  <c r="AS1569" i="1" s="1"/>
  <c r="F1569" i="1"/>
  <c r="F1568" i="1" s="1"/>
  <c r="AU1568" i="1"/>
  <c r="AU1567" i="1" s="1"/>
  <c r="AM1568" i="1"/>
  <c r="AM1567" i="1" s="1"/>
  <c r="AL1568" i="1"/>
  <c r="AL1567" i="1" s="1"/>
  <c r="AK1568" i="1"/>
  <c r="AG1568" i="1"/>
  <c r="AG1567" i="1" s="1"/>
  <c r="AF1568" i="1"/>
  <c r="AF1567" i="1" s="1"/>
  <c r="AE1568" i="1"/>
  <c r="AE1567" i="1" s="1"/>
  <c r="AA1568" i="1"/>
  <c r="AA1567" i="1" s="1"/>
  <c r="Z1568" i="1"/>
  <c r="Y1568" i="1"/>
  <c r="Y1567" i="1" s="1"/>
  <c r="U1568" i="1"/>
  <c r="U1567" i="1" s="1"/>
  <c r="Q1568" i="1"/>
  <c r="Q1567" i="1" s="1"/>
  <c r="P1568" i="1"/>
  <c r="P1567" i="1" s="1"/>
  <c r="O1568" i="1"/>
  <c r="O1567" i="1" s="1"/>
  <c r="K1568" i="1"/>
  <c r="K1567" i="1" s="1"/>
  <c r="J1568" i="1"/>
  <c r="J1567" i="1" s="1"/>
  <c r="I1568" i="1"/>
  <c r="I1567" i="1" s="1"/>
  <c r="H1568" i="1"/>
  <c r="G1568" i="1"/>
  <c r="AK1567" i="1"/>
  <c r="Z1567" i="1"/>
  <c r="N1566" i="1"/>
  <c r="T1566" i="1" s="1"/>
  <c r="X1566" i="1" s="1"/>
  <c r="AD1566" i="1" s="1"/>
  <c r="AJ1566" i="1" s="1"/>
  <c r="AT1566" i="1" s="1"/>
  <c r="M1566" i="1"/>
  <c r="S1566" i="1" s="1"/>
  <c r="W1566" i="1" s="1"/>
  <c r="AC1566" i="1" s="1"/>
  <c r="AI1566" i="1" s="1"/>
  <c r="AQ1566" i="1" s="1"/>
  <c r="AS1566" i="1" s="1"/>
  <c r="L1566" i="1"/>
  <c r="R1566" i="1" s="1"/>
  <c r="V1566" i="1" s="1"/>
  <c r="AB1566" i="1" s="1"/>
  <c r="AH1566" i="1" s="1"/>
  <c r="AN1566" i="1" s="1"/>
  <c r="AP1566" i="1" s="1"/>
  <c r="AU1565" i="1"/>
  <c r="AU1564" i="1" s="1"/>
  <c r="AM1565" i="1"/>
  <c r="AM1564" i="1" s="1"/>
  <c r="AL1565" i="1"/>
  <c r="AL1564" i="1" s="1"/>
  <c r="AK1565" i="1"/>
  <c r="AK1564" i="1" s="1"/>
  <c r="AG1565" i="1"/>
  <c r="AG1564" i="1" s="1"/>
  <c r="AF1565" i="1"/>
  <c r="AF1564" i="1" s="1"/>
  <c r="AE1565" i="1"/>
  <c r="AE1564" i="1" s="1"/>
  <c r="AA1565" i="1"/>
  <c r="AA1564" i="1" s="1"/>
  <c r="Z1565" i="1"/>
  <c r="Y1565" i="1"/>
  <c r="Y1564" i="1" s="1"/>
  <c r="U1565" i="1"/>
  <c r="U1564" i="1" s="1"/>
  <c r="Q1565" i="1"/>
  <c r="Q1564" i="1" s="1"/>
  <c r="P1565" i="1"/>
  <c r="P1564" i="1" s="1"/>
  <c r="O1565" i="1"/>
  <c r="O1564" i="1" s="1"/>
  <c r="K1565" i="1"/>
  <c r="K1564" i="1" s="1"/>
  <c r="J1565" i="1"/>
  <c r="J1564" i="1" s="1"/>
  <c r="I1565" i="1"/>
  <c r="I1564" i="1" s="1"/>
  <c r="H1565" i="1"/>
  <c r="H1564" i="1" s="1"/>
  <c r="G1565" i="1"/>
  <c r="G1564" i="1" s="1"/>
  <c r="F1565" i="1"/>
  <c r="F1564" i="1" s="1"/>
  <c r="Z1564" i="1"/>
  <c r="N1563" i="1"/>
  <c r="T1563" i="1" s="1"/>
  <c r="X1563" i="1" s="1"/>
  <c r="AD1563" i="1" s="1"/>
  <c r="AJ1563" i="1" s="1"/>
  <c r="AT1563" i="1" s="1"/>
  <c r="M1563" i="1"/>
  <c r="S1563" i="1" s="1"/>
  <c r="W1563" i="1" s="1"/>
  <c r="AC1563" i="1" s="1"/>
  <c r="AI1563" i="1" s="1"/>
  <c r="AQ1563" i="1" s="1"/>
  <c r="AS1563" i="1" s="1"/>
  <c r="L1563" i="1"/>
  <c r="R1563" i="1" s="1"/>
  <c r="V1563" i="1" s="1"/>
  <c r="AB1563" i="1" s="1"/>
  <c r="AH1563" i="1" s="1"/>
  <c r="AN1563" i="1" s="1"/>
  <c r="AP1563" i="1" s="1"/>
  <c r="AU1562" i="1"/>
  <c r="AU1561" i="1" s="1"/>
  <c r="AM1562" i="1"/>
  <c r="AM1561" i="1" s="1"/>
  <c r="AL1562" i="1"/>
  <c r="AL1561" i="1" s="1"/>
  <c r="AK1562" i="1"/>
  <c r="AK1561" i="1" s="1"/>
  <c r="AG1562" i="1"/>
  <c r="AG1561" i="1" s="1"/>
  <c r="AF1562" i="1"/>
  <c r="AF1561" i="1" s="1"/>
  <c r="AE1562" i="1"/>
  <c r="AE1561" i="1" s="1"/>
  <c r="AA1562" i="1"/>
  <c r="AA1561" i="1" s="1"/>
  <c r="Z1562" i="1"/>
  <c r="Y1562" i="1"/>
  <c r="Y1561" i="1" s="1"/>
  <c r="U1562" i="1"/>
  <c r="U1561" i="1" s="1"/>
  <c r="Q1562" i="1"/>
  <c r="Q1561" i="1" s="1"/>
  <c r="P1562" i="1"/>
  <c r="P1561" i="1" s="1"/>
  <c r="O1562" i="1"/>
  <c r="O1561" i="1" s="1"/>
  <c r="K1562" i="1"/>
  <c r="K1561" i="1" s="1"/>
  <c r="J1562" i="1"/>
  <c r="J1561" i="1" s="1"/>
  <c r="I1562" i="1"/>
  <c r="H1562" i="1"/>
  <c r="G1562" i="1"/>
  <c r="F1562" i="1"/>
  <c r="F1561" i="1" s="1"/>
  <c r="Z1561" i="1"/>
  <c r="AT1560" i="1"/>
  <c r="AQ1560" i="1"/>
  <c r="AS1560" i="1" s="1"/>
  <c r="AN1560" i="1"/>
  <c r="AP1560" i="1" s="1"/>
  <c r="AU1559" i="1"/>
  <c r="AU1558" i="1" s="1"/>
  <c r="AM1559" i="1"/>
  <c r="AL1559" i="1"/>
  <c r="AK1559" i="1"/>
  <c r="AD1557" i="1"/>
  <c r="AJ1557" i="1" s="1"/>
  <c r="AT1557" i="1" s="1"/>
  <c r="AC1557" i="1"/>
  <c r="AI1557" i="1" s="1"/>
  <c r="AQ1557" i="1" s="1"/>
  <c r="AS1557" i="1" s="1"/>
  <c r="AB1557" i="1"/>
  <c r="AH1557" i="1" s="1"/>
  <c r="AN1557" i="1" s="1"/>
  <c r="AP1557" i="1" s="1"/>
  <c r="AU1556" i="1"/>
  <c r="AU1555" i="1" s="1"/>
  <c r="AM1556" i="1"/>
  <c r="AM1555" i="1" s="1"/>
  <c r="AL1556" i="1"/>
  <c r="AL1555" i="1" s="1"/>
  <c r="AK1556" i="1"/>
  <c r="AK1555" i="1" s="1"/>
  <c r="AG1556" i="1"/>
  <c r="AG1555" i="1" s="1"/>
  <c r="AF1556" i="1"/>
  <c r="AF1555" i="1" s="1"/>
  <c r="AE1556" i="1"/>
  <c r="AE1555" i="1" s="1"/>
  <c r="AA1556" i="1"/>
  <c r="AD1556" i="1" s="1"/>
  <c r="Z1556" i="1"/>
  <c r="Y1556" i="1"/>
  <c r="AB1556" i="1" s="1"/>
  <c r="N1554" i="1"/>
  <c r="T1554" i="1" s="1"/>
  <c r="X1554" i="1" s="1"/>
  <c r="AD1554" i="1" s="1"/>
  <c r="AJ1554" i="1" s="1"/>
  <c r="AT1554" i="1" s="1"/>
  <c r="M1554" i="1"/>
  <c r="S1554" i="1" s="1"/>
  <c r="W1554" i="1" s="1"/>
  <c r="AC1554" i="1" s="1"/>
  <c r="AI1554" i="1" s="1"/>
  <c r="AQ1554" i="1" s="1"/>
  <c r="AS1554" i="1" s="1"/>
  <c r="L1554" i="1"/>
  <c r="R1554" i="1" s="1"/>
  <c r="V1554" i="1" s="1"/>
  <c r="AB1554" i="1" s="1"/>
  <c r="AH1554" i="1" s="1"/>
  <c r="AN1554" i="1" s="1"/>
  <c r="AP1554" i="1" s="1"/>
  <c r="AU1553" i="1"/>
  <c r="AU1552" i="1" s="1"/>
  <c r="AM1553" i="1"/>
  <c r="AM1552" i="1" s="1"/>
  <c r="AL1553" i="1"/>
  <c r="AL1552" i="1" s="1"/>
  <c r="AK1553" i="1"/>
  <c r="AK1552" i="1" s="1"/>
  <c r="AG1553" i="1"/>
  <c r="AG1552" i="1" s="1"/>
  <c r="AF1553" i="1"/>
  <c r="AF1552" i="1" s="1"/>
  <c r="AE1553" i="1"/>
  <c r="AE1552" i="1" s="1"/>
  <c r="AA1553" i="1"/>
  <c r="AA1552" i="1" s="1"/>
  <c r="Z1553" i="1"/>
  <c r="Z1552" i="1" s="1"/>
  <c r="Y1553" i="1"/>
  <c r="Y1552" i="1" s="1"/>
  <c r="U1553" i="1"/>
  <c r="U1552" i="1" s="1"/>
  <c r="Q1553" i="1"/>
  <c r="Q1552" i="1" s="1"/>
  <c r="P1553" i="1"/>
  <c r="P1552" i="1" s="1"/>
  <c r="O1553" i="1"/>
  <c r="O1552" i="1" s="1"/>
  <c r="K1553" i="1"/>
  <c r="K1552" i="1" s="1"/>
  <c r="J1553" i="1"/>
  <c r="J1552" i="1" s="1"/>
  <c r="I1553" i="1"/>
  <c r="I1552" i="1" s="1"/>
  <c r="H1553" i="1"/>
  <c r="H1552" i="1" s="1"/>
  <c r="G1553" i="1"/>
  <c r="F1553" i="1"/>
  <c r="T1550" i="1"/>
  <c r="X1550" i="1" s="1"/>
  <c r="AD1550" i="1" s="1"/>
  <c r="AJ1550" i="1" s="1"/>
  <c r="AT1550" i="1" s="1"/>
  <c r="S1550" i="1"/>
  <c r="W1550" i="1" s="1"/>
  <c r="AC1550" i="1" s="1"/>
  <c r="AI1550" i="1" s="1"/>
  <c r="AQ1550" i="1" s="1"/>
  <c r="AS1550" i="1" s="1"/>
  <c r="R1550" i="1"/>
  <c r="V1550" i="1" s="1"/>
  <c r="AB1550" i="1" s="1"/>
  <c r="AH1550" i="1" s="1"/>
  <c r="AN1550" i="1" s="1"/>
  <c r="AP1550" i="1" s="1"/>
  <c r="AU1549" i="1"/>
  <c r="AU1548" i="1" s="1"/>
  <c r="AU1547" i="1" s="1"/>
  <c r="AM1549" i="1"/>
  <c r="AM1548" i="1" s="1"/>
  <c r="AM1547" i="1" s="1"/>
  <c r="AL1549" i="1"/>
  <c r="AK1549" i="1"/>
  <c r="AG1549" i="1"/>
  <c r="AG1548" i="1" s="1"/>
  <c r="AG1547" i="1" s="1"/>
  <c r="AF1549" i="1"/>
  <c r="AF1548" i="1" s="1"/>
  <c r="AF1547" i="1" s="1"/>
  <c r="AE1549" i="1"/>
  <c r="AE1548" i="1" s="1"/>
  <c r="AE1547" i="1" s="1"/>
  <c r="AA1549" i="1"/>
  <c r="AA1548" i="1" s="1"/>
  <c r="AA1547" i="1" s="1"/>
  <c r="Z1549" i="1"/>
  <c r="Y1549" i="1"/>
  <c r="Y1548" i="1" s="1"/>
  <c r="Y1547" i="1" s="1"/>
  <c r="U1549" i="1"/>
  <c r="U1548" i="1" s="1"/>
  <c r="U1547" i="1" s="1"/>
  <c r="Q1549" i="1"/>
  <c r="T1549" i="1" s="1"/>
  <c r="X1549" i="1" s="1"/>
  <c r="AD1549" i="1" s="1"/>
  <c r="P1549" i="1"/>
  <c r="O1549" i="1"/>
  <c r="AL1548" i="1"/>
  <c r="AL1547" i="1" s="1"/>
  <c r="AK1548" i="1"/>
  <c r="AK1547" i="1" s="1"/>
  <c r="Z1548" i="1"/>
  <c r="Z1547" i="1" s="1"/>
  <c r="N1546" i="1"/>
  <c r="T1546" i="1" s="1"/>
  <c r="X1546" i="1" s="1"/>
  <c r="AD1546" i="1" s="1"/>
  <c r="AJ1546" i="1" s="1"/>
  <c r="AT1546" i="1" s="1"/>
  <c r="M1546" i="1"/>
  <c r="S1546" i="1" s="1"/>
  <c r="W1546" i="1" s="1"/>
  <c r="AC1546" i="1" s="1"/>
  <c r="AI1546" i="1" s="1"/>
  <c r="AQ1546" i="1" s="1"/>
  <c r="AS1546" i="1" s="1"/>
  <c r="L1546" i="1"/>
  <c r="R1546" i="1" s="1"/>
  <c r="V1546" i="1" s="1"/>
  <c r="AB1546" i="1" s="1"/>
  <c r="AH1546" i="1" s="1"/>
  <c r="AN1546" i="1" s="1"/>
  <c r="AP1546" i="1" s="1"/>
  <c r="AU1545" i="1"/>
  <c r="AM1545" i="1"/>
  <c r="AM1544" i="1" s="1"/>
  <c r="AM1543" i="1" s="1"/>
  <c r="AL1545" i="1"/>
  <c r="AL1544" i="1" s="1"/>
  <c r="AL1543" i="1" s="1"/>
  <c r="AK1545" i="1"/>
  <c r="AK1544" i="1" s="1"/>
  <c r="AK1543" i="1" s="1"/>
  <c r="AG1545" i="1"/>
  <c r="AG1544" i="1" s="1"/>
  <c r="AG1543" i="1" s="1"/>
  <c r="AF1545" i="1"/>
  <c r="AF1544" i="1" s="1"/>
  <c r="AF1543" i="1" s="1"/>
  <c r="AE1545" i="1"/>
  <c r="AE1544" i="1" s="1"/>
  <c r="AE1543" i="1" s="1"/>
  <c r="AA1545" i="1"/>
  <c r="AA1544" i="1" s="1"/>
  <c r="AA1543" i="1" s="1"/>
  <c r="Z1545" i="1"/>
  <c r="Z1544" i="1" s="1"/>
  <c r="Z1543" i="1" s="1"/>
  <c r="Y1545" i="1"/>
  <c r="Y1544" i="1" s="1"/>
  <c r="Y1543" i="1" s="1"/>
  <c r="U1545" i="1"/>
  <c r="U1544" i="1" s="1"/>
  <c r="U1543" i="1" s="1"/>
  <c r="Q1545" i="1"/>
  <c r="Q1544" i="1" s="1"/>
  <c r="Q1543" i="1" s="1"/>
  <c r="P1545" i="1"/>
  <c r="P1544" i="1" s="1"/>
  <c r="P1543" i="1" s="1"/>
  <c r="O1545" i="1"/>
  <c r="O1544" i="1" s="1"/>
  <c r="O1543" i="1" s="1"/>
  <c r="K1545" i="1"/>
  <c r="K1544" i="1" s="1"/>
  <c r="K1543" i="1" s="1"/>
  <c r="J1545" i="1"/>
  <c r="J1544" i="1" s="1"/>
  <c r="J1543" i="1" s="1"/>
  <c r="I1545" i="1"/>
  <c r="I1544" i="1" s="1"/>
  <c r="I1543" i="1" s="1"/>
  <c r="H1545" i="1"/>
  <c r="G1545" i="1"/>
  <c r="G1544" i="1" s="1"/>
  <c r="G1543" i="1" s="1"/>
  <c r="F1545" i="1"/>
  <c r="AU1544" i="1"/>
  <c r="AU1543" i="1" s="1"/>
  <c r="N1542" i="1"/>
  <c r="T1542" i="1" s="1"/>
  <c r="X1542" i="1" s="1"/>
  <c r="AD1542" i="1" s="1"/>
  <c r="AJ1542" i="1" s="1"/>
  <c r="AT1542" i="1" s="1"/>
  <c r="M1542" i="1"/>
  <c r="S1542" i="1" s="1"/>
  <c r="W1542" i="1" s="1"/>
  <c r="AC1542" i="1" s="1"/>
  <c r="AI1542" i="1" s="1"/>
  <c r="AQ1542" i="1" s="1"/>
  <c r="AS1542" i="1" s="1"/>
  <c r="L1542" i="1"/>
  <c r="R1542" i="1" s="1"/>
  <c r="V1542" i="1" s="1"/>
  <c r="AB1542" i="1" s="1"/>
  <c r="AH1542" i="1" s="1"/>
  <c r="AN1542" i="1" s="1"/>
  <c r="AP1542" i="1" s="1"/>
  <c r="AU1541" i="1"/>
  <c r="AM1541" i="1"/>
  <c r="AL1541" i="1"/>
  <c r="AK1541" i="1"/>
  <c r="AG1541" i="1"/>
  <c r="AF1541" i="1"/>
  <c r="AE1541" i="1"/>
  <c r="AA1541" i="1"/>
  <c r="Z1541" i="1"/>
  <c r="Y1541" i="1"/>
  <c r="U1541" i="1"/>
  <c r="Q1541" i="1"/>
  <c r="P1541" i="1"/>
  <c r="O1541" i="1"/>
  <c r="K1541" i="1"/>
  <c r="J1541" i="1"/>
  <c r="I1541" i="1"/>
  <c r="H1541" i="1"/>
  <c r="G1541" i="1"/>
  <c r="F1541" i="1"/>
  <c r="N1540" i="1"/>
  <c r="T1540" i="1" s="1"/>
  <c r="X1540" i="1" s="1"/>
  <c r="AD1540" i="1" s="1"/>
  <c r="AJ1540" i="1" s="1"/>
  <c r="AT1540" i="1" s="1"/>
  <c r="M1540" i="1"/>
  <c r="S1540" i="1" s="1"/>
  <c r="W1540" i="1" s="1"/>
  <c r="AC1540" i="1" s="1"/>
  <c r="AI1540" i="1" s="1"/>
  <c r="AQ1540" i="1" s="1"/>
  <c r="AS1540" i="1" s="1"/>
  <c r="L1540" i="1"/>
  <c r="R1540" i="1" s="1"/>
  <c r="V1540" i="1" s="1"/>
  <c r="AB1540" i="1" s="1"/>
  <c r="AH1540" i="1" s="1"/>
  <c r="AN1540" i="1" s="1"/>
  <c r="AP1540" i="1" s="1"/>
  <c r="AU1539" i="1"/>
  <c r="AM1539" i="1"/>
  <c r="AL1539" i="1"/>
  <c r="AK1539" i="1"/>
  <c r="AG1539" i="1"/>
  <c r="AF1539" i="1"/>
  <c r="AE1539" i="1"/>
  <c r="AA1539" i="1"/>
  <c r="AA1538" i="1" s="1"/>
  <c r="AA1537" i="1" s="1"/>
  <c r="Z1539" i="1"/>
  <c r="Y1539" i="1"/>
  <c r="U1539" i="1"/>
  <c r="Q1539" i="1"/>
  <c r="Q1538" i="1" s="1"/>
  <c r="Q1537" i="1" s="1"/>
  <c r="P1539" i="1"/>
  <c r="O1539" i="1"/>
  <c r="K1539" i="1"/>
  <c r="J1539" i="1"/>
  <c r="J1538" i="1" s="1"/>
  <c r="J1537" i="1" s="1"/>
  <c r="I1539" i="1"/>
  <c r="H1539" i="1"/>
  <c r="G1539" i="1"/>
  <c r="F1539" i="1"/>
  <c r="N1536" i="1"/>
  <c r="T1536" i="1" s="1"/>
  <c r="X1536" i="1" s="1"/>
  <c r="AD1536" i="1" s="1"/>
  <c r="AJ1536" i="1" s="1"/>
  <c r="AT1536" i="1" s="1"/>
  <c r="M1536" i="1"/>
  <c r="S1536" i="1" s="1"/>
  <c r="W1536" i="1" s="1"/>
  <c r="AC1536" i="1" s="1"/>
  <c r="AI1536" i="1" s="1"/>
  <c r="AQ1536" i="1" s="1"/>
  <c r="AS1536" i="1" s="1"/>
  <c r="L1536" i="1"/>
  <c r="R1536" i="1" s="1"/>
  <c r="V1536" i="1" s="1"/>
  <c r="AB1536" i="1" s="1"/>
  <c r="AH1536" i="1" s="1"/>
  <c r="AN1536" i="1" s="1"/>
  <c r="AP1536" i="1" s="1"/>
  <c r="AU1535" i="1"/>
  <c r="AU1534" i="1" s="1"/>
  <c r="AM1535" i="1"/>
  <c r="AL1535" i="1"/>
  <c r="AL1534" i="1" s="1"/>
  <c r="AK1535" i="1"/>
  <c r="AK1534" i="1" s="1"/>
  <c r="AG1535" i="1"/>
  <c r="AG1534" i="1" s="1"/>
  <c r="AF1535" i="1"/>
  <c r="AF1534" i="1" s="1"/>
  <c r="AE1535" i="1"/>
  <c r="AE1534" i="1" s="1"/>
  <c r="AA1535" i="1"/>
  <c r="AA1534" i="1" s="1"/>
  <c r="Z1535" i="1"/>
  <c r="Z1534" i="1" s="1"/>
  <c r="Y1535" i="1"/>
  <c r="Y1534" i="1" s="1"/>
  <c r="U1535" i="1"/>
  <c r="U1534" i="1" s="1"/>
  <c r="Q1535" i="1"/>
  <c r="Q1534" i="1" s="1"/>
  <c r="P1535" i="1"/>
  <c r="P1534" i="1" s="1"/>
  <c r="O1535" i="1"/>
  <c r="O1534" i="1" s="1"/>
  <c r="K1535" i="1"/>
  <c r="K1534" i="1" s="1"/>
  <c r="J1535" i="1"/>
  <c r="J1534" i="1" s="1"/>
  <c r="I1535" i="1"/>
  <c r="I1534" i="1" s="1"/>
  <c r="H1535" i="1"/>
  <c r="G1535" i="1"/>
  <c r="F1535" i="1"/>
  <c r="AM1534" i="1"/>
  <c r="N1533" i="1"/>
  <c r="T1533" i="1" s="1"/>
  <c r="X1533" i="1" s="1"/>
  <c r="AD1533" i="1" s="1"/>
  <c r="AJ1533" i="1" s="1"/>
  <c r="AT1533" i="1" s="1"/>
  <c r="M1533" i="1"/>
  <c r="S1533" i="1" s="1"/>
  <c r="W1533" i="1" s="1"/>
  <c r="AC1533" i="1" s="1"/>
  <c r="AI1533" i="1" s="1"/>
  <c r="AQ1533" i="1" s="1"/>
  <c r="AS1533" i="1" s="1"/>
  <c r="L1533" i="1"/>
  <c r="R1533" i="1" s="1"/>
  <c r="V1533" i="1" s="1"/>
  <c r="AB1533" i="1" s="1"/>
  <c r="AH1533" i="1" s="1"/>
  <c r="AN1533" i="1" s="1"/>
  <c r="AP1533" i="1" s="1"/>
  <c r="AU1532" i="1"/>
  <c r="AM1532" i="1"/>
  <c r="AL1532" i="1"/>
  <c r="AL1531" i="1" s="1"/>
  <c r="AK1532" i="1"/>
  <c r="AK1531" i="1" s="1"/>
  <c r="AG1532" i="1"/>
  <c r="AG1531" i="1" s="1"/>
  <c r="AF1532" i="1"/>
  <c r="AF1531" i="1" s="1"/>
  <c r="AE1532" i="1"/>
  <c r="AE1531" i="1" s="1"/>
  <c r="AA1532" i="1"/>
  <c r="AA1531" i="1" s="1"/>
  <c r="Z1532" i="1"/>
  <c r="Z1531" i="1" s="1"/>
  <c r="Y1532" i="1"/>
  <c r="Y1531" i="1" s="1"/>
  <c r="U1532" i="1"/>
  <c r="U1531" i="1" s="1"/>
  <c r="Q1532" i="1"/>
  <c r="Q1531" i="1" s="1"/>
  <c r="P1532" i="1"/>
  <c r="P1531" i="1" s="1"/>
  <c r="O1532" i="1"/>
  <c r="O1531" i="1" s="1"/>
  <c r="K1532" i="1"/>
  <c r="K1531" i="1" s="1"/>
  <c r="J1532" i="1"/>
  <c r="I1532" i="1"/>
  <c r="I1531" i="1" s="1"/>
  <c r="H1532" i="1"/>
  <c r="H1531" i="1" s="1"/>
  <c r="G1532" i="1"/>
  <c r="G1531" i="1" s="1"/>
  <c r="F1532" i="1"/>
  <c r="AU1531" i="1"/>
  <c r="AM1531" i="1"/>
  <c r="N1530" i="1"/>
  <c r="T1530" i="1" s="1"/>
  <c r="X1530" i="1" s="1"/>
  <c r="AD1530" i="1" s="1"/>
  <c r="AJ1530" i="1" s="1"/>
  <c r="AT1530" i="1" s="1"/>
  <c r="M1530" i="1"/>
  <c r="S1530" i="1" s="1"/>
  <c r="W1530" i="1" s="1"/>
  <c r="AC1530" i="1" s="1"/>
  <c r="AI1530" i="1" s="1"/>
  <c r="AQ1530" i="1" s="1"/>
  <c r="AS1530" i="1" s="1"/>
  <c r="L1530" i="1"/>
  <c r="R1530" i="1" s="1"/>
  <c r="V1530" i="1" s="1"/>
  <c r="AB1530" i="1" s="1"/>
  <c r="AH1530" i="1" s="1"/>
  <c r="AN1530" i="1" s="1"/>
  <c r="AP1530" i="1" s="1"/>
  <c r="AU1529" i="1"/>
  <c r="AU1528" i="1" s="1"/>
  <c r="AM1529" i="1"/>
  <c r="AM1528" i="1" s="1"/>
  <c r="AL1529" i="1"/>
  <c r="AL1528" i="1" s="1"/>
  <c r="AK1529" i="1"/>
  <c r="AK1528" i="1" s="1"/>
  <c r="AG1529" i="1"/>
  <c r="AG1528" i="1" s="1"/>
  <c r="AF1529" i="1"/>
  <c r="AF1528" i="1" s="1"/>
  <c r="AE1529" i="1"/>
  <c r="AE1528" i="1" s="1"/>
  <c r="AA1529" i="1"/>
  <c r="AA1528" i="1" s="1"/>
  <c r="Z1529" i="1"/>
  <c r="Y1529" i="1"/>
  <c r="Y1528" i="1" s="1"/>
  <c r="U1529" i="1"/>
  <c r="U1528" i="1" s="1"/>
  <c r="Q1529" i="1"/>
  <c r="Q1528" i="1" s="1"/>
  <c r="P1529" i="1"/>
  <c r="P1528" i="1" s="1"/>
  <c r="O1529" i="1"/>
  <c r="O1528" i="1" s="1"/>
  <c r="K1529" i="1"/>
  <c r="K1528" i="1" s="1"/>
  <c r="J1529" i="1"/>
  <c r="J1528" i="1" s="1"/>
  <c r="I1529" i="1"/>
  <c r="H1529" i="1"/>
  <c r="G1529" i="1"/>
  <c r="G1528" i="1" s="1"/>
  <c r="F1529" i="1"/>
  <c r="Z1528" i="1"/>
  <c r="I1528" i="1"/>
  <c r="N1526" i="1"/>
  <c r="T1526" i="1" s="1"/>
  <c r="X1526" i="1" s="1"/>
  <c r="AD1526" i="1" s="1"/>
  <c r="AJ1526" i="1" s="1"/>
  <c r="AT1526" i="1" s="1"/>
  <c r="M1526" i="1"/>
  <c r="S1526" i="1" s="1"/>
  <c r="W1526" i="1" s="1"/>
  <c r="AC1526" i="1" s="1"/>
  <c r="AI1526" i="1" s="1"/>
  <c r="AQ1526" i="1" s="1"/>
  <c r="AS1526" i="1" s="1"/>
  <c r="L1526" i="1"/>
  <c r="R1526" i="1" s="1"/>
  <c r="V1526" i="1" s="1"/>
  <c r="AB1526" i="1" s="1"/>
  <c r="AH1526" i="1" s="1"/>
  <c r="AN1526" i="1" s="1"/>
  <c r="AP1526" i="1" s="1"/>
  <c r="AU1525" i="1"/>
  <c r="AU1524" i="1" s="1"/>
  <c r="AM1525" i="1"/>
  <c r="AM1524" i="1" s="1"/>
  <c r="AL1525" i="1"/>
  <c r="AL1524" i="1" s="1"/>
  <c r="AK1525" i="1"/>
  <c r="AK1524" i="1" s="1"/>
  <c r="AG1525" i="1"/>
  <c r="AG1524" i="1" s="1"/>
  <c r="AF1525" i="1"/>
  <c r="AF1524" i="1" s="1"/>
  <c r="AE1525" i="1"/>
  <c r="AE1524" i="1" s="1"/>
  <c r="AA1525" i="1"/>
  <c r="AA1524" i="1" s="1"/>
  <c r="Z1525" i="1"/>
  <c r="Z1524" i="1" s="1"/>
  <c r="Y1525" i="1"/>
  <c r="Y1524" i="1" s="1"/>
  <c r="U1525" i="1"/>
  <c r="U1524" i="1" s="1"/>
  <c r="Q1525" i="1"/>
  <c r="Q1524" i="1" s="1"/>
  <c r="P1525" i="1"/>
  <c r="P1524" i="1" s="1"/>
  <c r="O1525" i="1"/>
  <c r="O1524" i="1" s="1"/>
  <c r="K1525" i="1"/>
  <c r="K1524" i="1" s="1"/>
  <c r="J1525" i="1"/>
  <c r="J1524" i="1" s="1"/>
  <c r="I1525" i="1"/>
  <c r="I1524" i="1" s="1"/>
  <c r="H1525" i="1"/>
  <c r="G1525" i="1"/>
  <c r="F1525" i="1"/>
  <c r="F1524" i="1" s="1"/>
  <c r="N1523" i="1"/>
  <c r="T1523" i="1" s="1"/>
  <c r="X1523" i="1" s="1"/>
  <c r="AD1523" i="1" s="1"/>
  <c r="AJ1523" i="1" s="1"/>
  <c r="AT1523" i="1" s="1"/>
  <c r="L1523" i="1"/>
  <c r="R1523" i="1" s="1"/>
  <c r="V1523" i="1" s="1"/>
  <c r="AB1523" i="1" s="1"/>
  <c r="AH1523" i="1" s="1"/>
  <c r="AN1523" i="1" s="1"/>
  <c r="AP1523" i="1" s="1"/>
  <c r="H1523" i="1"/>
  <c r="G1523" i="1"/>
  <c r="AU1522" i="1"/>
  <c r="AM1522" i="1"/>
  <c r="AL1522" i="1"/>
  <c r="AK1522" i="1"/>
  <c r="AG1522" i="1"/>
  <c r="AF1522" i="1"/>
  <c r="AE1522" i="1"/>
  <c r="AA1522" i="1"/>
  <c r="Z1522" i="1"/>
  <c r="Y1522" i="1"/>
  <c r="U1522" i="1"/>
  <c r="Q1522" i="1"/>
  <c r="P1522" i="1"/>
  <c r="O1522" i="1"/>
  <c r="K1522" i="1"/>
  <c r="J1522" i="1"/>
  <c r="I1522" i="1"/>
  <c r="H1522" i="1"/>
  <c r="F1522" i="1"/>
  <c r="AK1521" i="1"/>
  <c r="O1521" i="1"/>
  <c r="O1520" i="1" s="1"/>
  <c r="N1521" i="1"/>
  <c r="T1521" i="1" s="1"/>
  <c r="X1521" i="1" s="1"/>
  <c r="AD1521" i="1" s="1"/>
  <c r="AJ1521" i="1" s="1"/>
  <c r="AT1521" i="1" s="1"/>
  <c r="L1521" i="1"/>
  <c r="H1521" i="1"/>
  <c r="G1521" i="1"/>
  <c r="AU1520" i="1"/>
  <c r="AM1520" i="1"/>
  <c r="AL1520" i="1"/>
  <c r="AK1520" i="1"/>
  <c r="AG1520" i="1"/>
  <c r="AF1520" i="1"/>
  <c r="AE1520" i="1"/>
  <c r="AA1520" i="1"/>
  <c r="Z1520" i="1"/>
  <c r="Y1520" i="1"/>
  <c r="U1520" i="1"/>
  <c r="Q1520" i="1"/>
  <c r="P1520" i="1"/>
  <c r="K1520" i="1"/>
  <c r="J1520" i="1"/>
  <c r="I1520" i="1"/>
  <c r="H1520" i="1"/>
  <c r="F1520" i="1"/>
  <c r="N1518" i="1"/>
  <c r="T1518" i="1" s="1"/>
  <c r="X1518" i="1" s="1"/>
  <c r="AD1518" i="1" s="1"/>
  <c r="AJ1518" i="1" s="1"/>
  <c r="AT1518" i="1" s="1"/>
  <c r="M1518" i="1"/>
  <c r="S1518" i="1" s="1"/>
  <c r="W1518" i="1" s="1"/>
  <c r="AC1518" i="1" s="1"/>
  <c r="AI1518" i="1" s="1"/>
  <c r="AQ1518" i="1" s="1"/>
  <c r="AS1518" i="1" s="1"/>
  <c r="L1518" i="1"/>
  <c r="R1518" i="1" s="1"/>
  <c r="V1518" i="1" s="1"/>
  <c r="AB1518" i="1" s="1"/>
  <c r="AH1518" i="1" s="1"/>
  <c r="AN1518" i="1" s="1"/>
  <c r="AP1518" i="1" s="1"/>
  <c r="AU1517" i="1"/>
  <c r="AM1517" i="1"/>
  <c r="AL1517" i="1"/>
  <c r="AK1517" i="1"/>
  <c r="AG1517" i="1"/>
  <c r="AF1517" i="1"/>
  <c r="AE1517" i="1"/>
  <c r="AA1517" i="1"/>
  <c r="Z1517" i="1"/>
  <c r="Y1517" i="1"/>
  <c r="U1517" i="1"/>
  <c r="Q1517" i="1"/>
  <c r="P1517" i="1"/>
  <c r="O1517" i="1"/>
  <c r="K1517" i="1"/>
  <c r="J1517" i="1"/>
  <c r="I1517" i="1"/>
  <c r="H1517" i="1"/>
  <c r="G1517" i="1"/>
  <c r="F1517" i="1"/>
  <c r="N1516" i="1"/>
  <c r="T1516" i="1" s="1"/>
  <c r="X1516" i="1" s="1"/>
  <c r="AD1516" i="1" s="1"/>
  <c r="AJ1516" i="1" s="1"/>
  <c r="AT1516" i="1" s="1"/>
  <c r="M1516" i="1"/>
  <c r="S1516" i="1" s="1"/>
  <c r="W1516" i="1" s="1"/>
  <c r="AC1516" i="1" s="1"/>
  <c r="AI1516" i="1" s="1"/>
  <c r="AQ1516" i="1" s="1"/>
  <c r="AS1516" i="1" s="1"/>
  <c r="L1516" i="1"/>
  <c r="R1516" i="1" s="1"/>
  <c r="V1516" i="1" s="1"/>
  <c r="AB1516" i="1" s="1"/>
  <c r="AH1516" i="1" s="1"/>
  <c r="AN1516" i="1" s="1"/>
  <c r="AP1516" i="1" s="1"/>
  <c r="N1515" i="1"/>
  <c r="T1515" i="1" s="1"/>
  <c r="X1515" i="1" s="1"/>
  <c r="AD1515" i="1" s="1"/>
  <c r="AJ1515" i="1" s="1"/>
  <c r="AT1515" i="1" s="1"/>
  <c r="M1515" i="1"/>
  <c r="S1515" i="1" s="1"/>
  <c r="W1515" i="1" s="1"/>
  <c r="AC1515" i="1" s="1"/>
  <c r="AI1515" i="1" s="1"/>
  <c r="AQ1515" i="1" s="1"/>
  <c r="AS1515" i="1" s="1"/>
  <c r="L1515" i="1"/>
  <c r="R1515" i="1" s="1"/>
  <c r="V1515" i="1" s="1"/>
  <c r="AB1515" i="1" s="1"/>
  <c r="AH1515" i="1" s="1"/>
  <c r="AN1515" i="1" s="1"/>
  <c r="AP1515" i="1" s="1"/>
  <c r="AU1514" i="1"/>
  <c r="AM1514" i="1"/>
  <c r="AL1514" i="1"/>
  <c r="AK1514" i="1"/>
  <c r="AG1514" i="1"/>
  <c r="AF1514" i="1"/>
  <c r="AE1514" i="1"/>
  <c r="AA1514" i="1"/>
  <c r="Z1514" i="1"/>
  <c r="Y1514" i="1"/>
  <c r="U1514" i="1"/>
  <c r="Q1514" i="1"/>
  <c r="P1514" i="1"/>
  <c r="O1514" i="1"/>
  <c r="K1514" i="1"/>
  <c r="J1514" i="1"/>
  <c r="I1514" i="1"/>
  <c r="H1514" i="1"/>
  <c r="G1514" i="1"/>
  <c r="F1514" i="1"/>
  <c r="N1513" i="1"/>
  <c r="T1513" i="1" s="1"/>
  <c r="X1513" i="1" s="1"/>
  <c r="AD1513" i="1" s="1"/>
  <c r="AJ1513" i="1" s="1"/>
  <c r="AT1513" i="1" s="1"/>
  <c r="M1513" i="1"/>
  <c r="S1513" i="1" s="1"/>
  <c r="W1513" i="1" s="1"/>
  <c r="AC1513" i="1" s="1"/>
  <c r="AI1513" i="1" s="1"/>
  <c r="AQ1513" i="1" s="1"/>
  <c r="AS1513" i="1" s="1"/>
  <c r="L1513" i="1"/>
  <c r="R1513" i="1" s="1"/>
  <c r="V1513" i="1" s="1"/>
  <c r="AB1513" i="1" s="1"/>
  <c r="AH1513" i="1" s="1"/>
  <c r="AN1513" i="1" s="1"/>
  <c r="AP1513" i="1" s="1"/>
  <c r="AU1512" i="1"/>
  <c r="AM1512" i="1"/>
  <c r="AL1512" i="1"/>
  <c r="AK1512" i="1"/>
  <c r="AG1512" i="1"/>
  <c r="AF1512" i="1"/>
  <c r="AE1512" i="1"/>
  <c r="AA1512" i="1"/>
  <c r="Z1512" i="1"/>
  <c r="Y1512" i="1"/>
  <c r="U1512" i="1"/>
  <c r="Q1512" i="1"/>
  <c r="P1512" i="1"/>
  <c r="O1512" i="1"/>
  <c r="K1512" i="1"/>
  <c r="J1512" i="1"/>
  <c r="I1512" i="1"/>
  <c r="H1512" i="1"/>
  <c r="G1512" i="1"/>
  <c r="F1512" i="1"/>
  <c r="N1509" i="1"/>
  <c r="T1509" i="1" s="1"/>
  <c r="X1509" i="1" s="1"/>
  <c r="AD1509" i="1" s="1"/>
  <c r="AJ1509" i="1" s="1"/>
  <c r="AT1509" i="1" s="1"/>
  <c r="M1509" i="1"/>
  <c r="S1509" i="1" s="1"/>
  <c r="W1509" i="1" s="1"/>
  <c r="AC1509" i="1" s="1"/>
  <c r="AI1509" i="1" s="1"/>
  <c r="AQ1509" i="1" s="1"/>
  <c r="AS1509" i="1" s="1"/>
  <c r="L1509" i="1"/>
  <c r="R1509" i="1" s="1"/>
  <c r="V1509" i="1" s="1"/>
  <c r="AB1509" i="1" s="1"/>
  <c r="AH1509" i="1" s="1"/>
  <c r="AN1509" i="1" s="1"/>
  <c r="AP1509" i="1" s="1"/>
  <c r="AU1508" i="1"/>
  <c r="AM1508" i="1"/>
  <c r="AL1508" i="1"/>
  <c r="AK1508" i="1"/>
  <c r="AG1508" i="1"/>
  <c r="AF1508" i="1"/>
  <c r="AE1508" i="1"/>
  <c r="AA1508" i="1"/>
  <c r="Z1508" i="1"/>
  <c r="Y1508" i="1"/>
  <c r="U1508" i="1"/>
  <c r="Q1508" i="1"/>
  <c r="P1508" i="1"/>
  <c r="O1508" i="1"/>
  <c r="K1508" i="1"/>
  <c r="J1508" i="1"/>
  <c r="I1508" i="1"/>
  <c r="H1508" i="1"/>
  <c r="G1508" i="1"/>
  <c r="F1508" i="1"/>
  <c r="N1507" i="1"/>
  <c r="T1507" i="1" s="1"/>
  <c r="X1507" i="1" s="1"/>
  <c r="AD1507" i="1" s="1"/>
  <c r="AJ1507" i="1" s="1"/>
  <c r="AT1507" i="1" s="1"/>
  <c r="M1507" i="1"/>
  <c r="S1507" i="1" s="1"/>
  <c r="W1507" i="1" s="1"/>
  <c r="AC1507" i="1" s="1"/>
  <c r="AI1507" i="1" s="1"/>
  <c r="AQ1507" i="1" s="1"/>
  <c r="AS1507" i="1" s="1"/>
  <c r="L1507" i="1"/>
  <c r="R1507" i="1" s="1"/>
  <c r="V1507" i="1" s="1"/>
  <c r="AB1507" i="1" s="1"/>
  <c r="AH1507" i="1" s="1"/>
  <c r="AN1507" i="1" s="1"/>
  <c r="AP1507" i="1" s="1"/>
  <c r="AU1506" i="1"/>
  <c r="AM1506" i="1"/>
  <c r="AL1506" i="1"/>
  <c r="AK1506" i="1"/>
  <c r="AG1506" i="1"/>
  <c r="AF1506" i="1"/>
  <c r="AE1506" i="1"/>
  <c r="AA1506" i="1"/>
  <c r="Z1506" i="1"/>
  <c r="Y1506" i="1"/>
  <c r="U1506" i="1"/>
  <c r="Q1506" i="1"/>
  <c r="P1506" i="1"/>
  <c r="O1506" i="1"/>
  <c r="K1506" i="1"/>
  <c r="J1506" i="1"/>
  <c r="I1506" i="1"/>
  <c r="H1506" i="1"/>
  <c r="G1506" i="1"/>
  <c r="F1506" i="1"/>
  <c r="Y1505" i="1"/>
  <c r="N1505" i="1"/>
  <c r="T1505" i="1" s="1"/>
  <c r="X1505" i="1" s="1"/>
  <c r="AD1505" i="1" s="1"/>
  <c r="AJ1505" i="1" s="1"/>
  <c r="AT1505" i="1" s="1"/>
  <c r="M1505" i="1"/>
  <c r="S1505" i="1" s="1"/>
  <c r="W1505" i="1" s="1"/>
  <c r="AC1505" i="1" s="1"/>
  <c r="AI1505" i="1" s="1"/>
  <c r="AQ1505" i="1" s="1"/>
  <c r="AS1505" i="1" s="1"/>
  <c r="L1505" i="1"/>
  <c r="R1505" i="1" s="1"/>
  <c r="V1505" i="1" s="1"/>
  <c r="AB1505" i="1" s="1"/>
  <c r="AH1505" i="1" s="1"/>
  <c r="AN1505" i="1" s="1"/>
  <c r="AP1505" i="1" s="1"/>
  <c r="AU1504" i="1"/>
  <c r="AM1504" i="1"/>
  <c r="AL1504" i="1"/>
  <c r="AK1504" i="1"/>
  <c r="AG1504" i="1"/>
  <c r="AF1504" i="1"/>
  <c r="AE1504" i="1"/>
  <c r="AA1504" i="1"/>
  <c r="Z1504" i="1"/>
  <c r="Y1504" i="1"/>
  <c r="U1504" i="1"/>
  <c r="Q1504" i="1"/>
  <c r="P1504" i="1"/>
  <c r="O1504" i="1"/>
  <c r="K1504" i="1"/>
  <c r="J1504" i="1"/>
  <c r="I1504" i="1"/>
  <c r="H1504" i="1"/>
  <c r="H1503" i="1" s="1"/>
  <c r="G1504" i="1"/>
  <c r="F1504" i="1"/>
  <c r="N1501" i="1"/>
  <c r="T1501" i="1" s="1"/>
  <c r="X1501" i="1" s="1"/>
  <c r="AD1501" i="1" s="1"/>
  <c r="AJ1501" i="1" s="1"/>
  <c r="AT1501" i="1" s="1"/>
  <c r="M1501" i="1"/>
  <c r="S1501" i="1" s="1"/>
  <c r="W1501" i="1" s="1"/>
  <c r="AC1501" i="1" s="1"/>
  <c r="AI1501" i="1" s="1"/>
  <c r="AQ1501" i="1" s="1"/>
  <c r="AS1501" i="1" s="1"/>
  <c r="L1501" i="1"/>
  <c r="R1501" i="1" s="1"/>
  <c r="V1501" i="1" s="1"/>
  <c r="AB1501" i="1" s="1"/>
  <c r="AH1501" i="1" s="1"/>
  <c r="AN1501" i="1" s="1"/>
  <c r="AP1501" i="1" s="1"/>
  <c r="AU1500" i="1"/>
  <c r="AM1500" i="1"/>
  <c r="AL1500" i="1"/>
  <c r="AK1500" i="1"/>
  <c r="AG1500" i="1"/>
  <c r="AF1500" i="1"/>
  <c r="AE1500" i="1"/>
  <c r="AA1500" i="1"/>
  <c r="Z1500" i="1"/>
  <c r="Y1500" i="1"/>
  <c r="U1500" i="1"/>
  <c r="Q1500" i="1"/>
  <c r="P1500" i="1"/>
  <c r="O1500" i="1"/>
  <c r="K1500" i="1"/>
  <c r="J1500" i="1"/>
  <c r="I1500" i="1"/>
  <c r="H1500" i="1"/>
  <c r="G1500" i="1"/>
  <c r="F1500" i="1"/>
  <c r="N1499" i="1"/>
  <c r="T1499" i="1" s="1"/>
  <c r="X1499" i="1" s="1"/>
  <c r="AD1499" i="1" s="1"/>
  <c r="AJ1499" i="1" s="1"/>
  <c r="AT1499" i="1" s="1"/>
  <c r="M1499" i="1"/>
  <c r="S1499" i="1" s="1"/>
  <c r="W1499" i="1" s="1"/>
  <c r="AC1499" i="1" s="1"/>
  <c r="AI1499" i="1" s="1"/>
  <c r="AQ1499" i="1" s="1"/>
  <c r="AS1499" i="1" s="1"/>
  <c r="L1499" i="1"/>
  <c r="R1499" i="1" s="1"/>
  <c r="V1499" i="1" s="1"/>
  <c r="AB1499" i="1" s="1"/>
  <c r="AH1499" i="1" s="1"/>
  <c r="AN1499" i="1" s="1"/>
  <c r="AP1499" i="1" s="1"/>
  <c r="AU1498" i="1"/>
  <c r="AM1498" i="1"/>
  <c r="AL1498" i="1"/>
  <c r="AK1498" i="1"/>
  <c r="AG1498" i="1"/>
  <c r="AF1498" i="1"/>
  <c r="AE1498" i="1"/>
  <c r="AA1498" i="1"/>
  <c r="Z1498" i="1"/>
  <c r="Y1498" i="1"/>
  <c r="U1498" i="1"/>
  <c r="Q1498" i="1"/>
  <c r="P1498" i="1"/>
  <c r="O1498" i="1"/>
  <c r="K1498" i="1"/>
  <c r="J1498" i="1"/>
  <c r="I1498" i="1"/>
  <c r="H1498" i="1"/>
  <c r="G1498" i="1"/>
  <c r="F1498" i="1"/>
  <c r="N1494" i="1"/>
  <c r="T1494" i="1" s="1"/>
  <c r="X1494" i="1" s="1"/>
  <c r="AD1494" i="1" s="1"/>
  <c r="AJ1494" i="1" s="1"/>
  <c r="AT1494" i="1" s="1"/>
  <c r="M1494" i="1"/>
  <c r="S1494" i="1" s="1"/>
  <c r="W1494" i="1" s="1"/>
  <c r="AC1494" i="1" s="1"/>
  <c r="AI1494" i="1" s="1"/>
  <c r="AQ1494" i="1" s="1"/>
  <c r="AS1494" i="1" s="1"/>
  <c r="L1494" i="1"/>
  <c r="R1494" i="1" s="1"/>
  <c r="V1494" i="1" s="1"/>
  <c r="AB1494" i="1" s="1"/>
  <c r="AH1494" i="1" s="1"/>
  <c r="AN1494" i="1" s="1"/>
  <c r="AP1494" i="1" s="1"/>
  <c r="AU1493" i="1"/>
  <c r="AM1493" i="1"/>
  <c r="AL1493" i="1"/>
  <c r="AK1493" i="1"/>
  <c r="AG1493" i="1"/>
  <c r="AF1493" i="1"/>
  <c r="AE1493" i="1"/>
  <c r="AA1493" i="1"/>
  <c r="Z1493" i="1"/>
  <c r="Y1493" i="1"/>
  <c r="U1493" i="1"/>
  <c r="Q1493" i="1"/>
  <c r="P1493" i="1"/>
  <c r="O1493" i="1"/>
  <c r="K1493" i="1"/>
  <c r="J1493" i="1"/>
  <c r="I1493" i="1"/>
  <c r="H1493" i="1"/>
  <c r="G1493" i="1"/>
  <c r="F1493" i="1"/>
  <c r="N1492" i="1"/>
  <c r="T1492" i="1" s="1"/>
  <c r="X1492" i="1" s="1"/>
  <c r="AD1492" i="1" s="1"/>
  <c r="AJ1492" i="1" s="1"/>
  <c r="AT1492" i="1" s="1"/>
  <c r="M1492" i="1"/>
  <c r="S1492" i="1" s="1"/>
  <c r="W1492" i="1" s="1"/>
  <c r="AC1492" i="1" s="1"/>
  <c r="AI1492" i="1" s="1"/>
  <c r="AQ1492" i="1" s="1"/>
  <c r="AS1492" i="1" s="1"/>
  <c r="L1492" i="1"/>
  <c r="R1492" i="1" s="1"/>
  <c r="V1492" i="1" s="1"/>
  <c r="AB1492" i="1" s="1"/>
  <c r="AH1492" i="1" s="1"/>
  <c r="AN1492" i="1" s="1"/>
  <c r="AP1492" i="1" s="1"/>
  <c r="AU1491" i="1"/>
  <c r="AM1491" i="1"/>
  <c r="AL1491" i="1"/>
  <c r="AK1491" i="1"/>
  <c r="AG1491" i="1"/>
  <c r="AF1491" i="1"/>
  <c r="AE1491" i="1"/>
  <c r="AA1491" i="1"/>
  <c r="Z1491" i="1"/>
  <c r="Y1491" i="1"/>
  <c r="U1491" i="1"/>
  <c r="Q1491" i="1"/>
  <c r="P1491" i="1"/>
  <c r="O1491" i="1"/>
  <c r="K1491" i="1"/>
  <c r="J1491" i="1"/>
  <c r="I1491" i="1"/>
  <c r="H1491" i="1"/>
  <c r="G1491" i="1"/>
  <c r="F1491" i="1"/>
  <c r="N1490" i="1"/>
  <c r="T1490" i="1" s="1"/>
  <c r="X1490" i="1" s="1"/>
  <c r="AD1490" i="1" s="1"/>
  <c r="AJ1490" i="1" s="1"/>
  <c r="AT1490" i="1" s="1"/>
  <c r="M1490" i="1"/>
  <c r="S1490" i="1" s="1"/>
  <c r="W1490" i="1" s="1"/>
  <c r="AC1490" i="1" s="1"/>
  <c r="AI1490" i="1" s="1"/>
  <c r="AQ1490" i="1" s="1"/>
  <c r="AS1490" i="1" s="1"/>
  <c r="L1490" i="1"/>
  <c r="R1490" i="1" s="1"/>
  <c r="V1490" i="1" s="1"/>
  <c r="AB1490" i="1" s="1"/>
  <c r="AH1490" i="1" s="1"/>
  <c r="AN1490" i="1" s="1"/>
  <c r="AP1490" i="1" s="1"/>
  <c r="AU1489" i="1"/>
  <c r="AM1489" i="1"/>
  <c r="AL1489" i="1"/>
  <c r="AK1489" i="1"/>
  <c r="AG1489" i="1"/>
  <c r="AF1489" i="1"/>
  <c r="AE1489" i="1"/>
  <c r="AA1489" i="1"/>
  <c r="Z1489" i="1"/>
  <c r="Y1489" i="1"/>
  <c r="U1489" i="1"/>
  <c r="Q1489" i="1"/>
  <c r="P1489" i="1"/>
  <c r="O1489" i="1"/>
  <c r="K1489" i="1"/>
  <c r="J1489" i="1"/>
  <c r="I1489" i="1"/>
  <c r="H1489" i="1"/>
  <c r="G1489" i="1"/>
  <c r="F1489" i="1"/>
  <c r="N1487" i="1"/>
  <c r="T1487" i="1" s="1"/>
  <c r="X1487" i="1" s="1"/>
  <c r="AD1487" i="1" s="1"/>
  <c r="AJ1487" i="1" s="1"/>
  <c r="AT1487" i="1" s="1"/>
  <c r="M1487" i="1"/>
  <c r="S1487" i="1" s="1"/>
  <c r="W1487" i="1" s="1"/>
  <c r="AC1487" i="1" s="1"/>
  <c r="AI1487" i="1" s="1"/>
  <c r="AQ1487" i="1" s="1"/>
  <c r="AS1487" i="1" s="1"/>
  <c r="L1487" i="1"/>
  <c r="R1487" i="1" s="1"/>
  <c r="V1487" i="1" s="1"/>
  <c r="AB1487" i="1" s="1"/>
  <c r="AH1487" i="1" s="1"/>
  <c r="AN1487" i="1" s="1"/>
  <c r="AP1487" i="1" s="1"/>
  <c r="AU1486" i="1"/>
  <c r="AM1486" i="1"/>
  <c r="AL1486" i="1"/>
  <c r="AK1486" i="1"/>
  <c r="AG1486" i="1"/>
  <c r="AF1486" i="1"/>
  <c r="AE1486" i="1"/>
  <c r="AA1486" i="1"/>
  <c r="Z1486" i="1"/>
  <c r="Y1486" i="1"/>
  <c r="U1486" i="1"/>
  <c r="Q1486" i="1"/>
  <c r="P1486" i="1"/>
  <c r="O1486" i="1"/>
  <c r="K1486" i="1"/>
  <c r="J1486" i="1"/>
  <c r="I1486" i="1"/>
  <c r="H1486" i="1"/>
  <c r="G1486" i="1"/>
  <c r="F1486" i="1"/>
  <c r="N1485" i="1"/>
  <c r="T1485" i="1" s="1"/>
  <c r="X1485" i="1" s="1"/>
  <c r="AD1485" i="1" s="1"/>
  <c r="AJ1485" i="1" s="1"/>
  <c r="AT1485" i="1" s="1"/>
  <c r="M1485" i="1"/>
  <c r="S1485" i="1" s="1"/>
  <c r="W1485" i="1" s="1"/>
  <c r="AC1485" i="1" s="1"/>
  <c r="AI1485" i="1" s="1"/>
  <c r="AQ1485" i="1" s="1"/>
  <c r="AS1485" i="1" s="1"/>
  <c r="L1485" i="1"/>
  <c r="R1485" i="1" s="1"/>
  <c r="V1485" i="1" s="1"/>
  <c r="AB1485" i="1" s="1"/>
  <c r="AH1485" i="1" s="1"/>
  <c r="AN1485" i="1" s="1"/>
  <c r="AP1485" i="1" s="1"/>
  <c r="AU1484" i="1"/>
  <c r="AM1484" i="1"/>
  <c r="AL1484" i="1"/>
  <c r="AK1484" i="1"/>
  <c r="AK1483" i="1" s="1"/>
  <c r="AG1484" i="1"/>
  <c r="AF1484" i="1"/>
  <c r="AE1484" i="1"/>
  <c r="AA1484" i="1"/>
  <c r="AA1483" i="1" s="1"/>
  <c r="Z1484" i="1"/>
  <c r="Y1484" i="1"/>
  <c r="U1484" i="1"/>
  <c r="Q1484" i="1"/>
  <c r="P1484" i="1"/>
  <c r="O1484" i="1"/>
  <c r="K1484" i="1"/>
  <c r="J1484" i="1"/>
  <c r="I1484" i="1"/>
  <c r="H1484" i="1"/>
  <c r="G1484" i="1"/>
  <c r="F1484" i="1"/>
  <c r="AK1481" i="1"/>
  <c r="AK1480" i="1" s="1"/>
  <c r="N1481" i="1"/>
  <c r="T1481" i="1" s="1"/>
  <c r="X1481" i="1" s="1"/>
  <c r="AD1481" i="1" s="1"/>
  <c r="AJ1481" i="1" s="1"/>
  <c r="AT1481" i="1" s="1"/>
  <c r="M1481" i="1"/>
  <c r="S1481" i="1" s="1"/>
  <c r="W1481" i="1" s="1"/>
  <c r="AC1481" i="1" s="1"/>
  <c r="AI1481" i="1" s="1"/>
  <c r="AQ1481" i="1" s="1"/>
  <c r="AS1481" i="1" s="1"/>
  <c r="L1481" i="1"/>
  <c r="R1481" i="1" s="1"/>
  <c r="V1481" i="1" s="1"/>
  <c r="AB1481" i="1" s="1"/>
  <c r="AH1481" i="1" s="1"/>
  <c r="AN1481" i="1" s="1"/>
  <c r="AP1481" i="1" s="1"/>
  <c r="AU1480" i="1"/>
  <c r="AU1479" i="1" s="1"/>
  <c r="AM1480" i="1"/>
  <c r="AM1479" i="1" s="1"/>
  <c r="AL1480" i="1"/>
  <c r="AL1479" i="1" s="1"/>
  <c r="AG1480" i="1"/>
  <c r="AG1479" i="1" s="1"/>
  <c r="AF1480" i="1"/>
  <c r="AF1479" i="1" s="1"/>
  <c r="AE1480" i="1"/>
  <c r="AE1479" i="1" s="1"/>
  <c r="AA1480" i="1"/>
  <c r="AA1479" i="1" s="1"/>
  <c r="Z1480" i="1"/>
  <c r="Z1479" i="1" s="1"/>
  <c r="Y1480" i="1"/>
  <c r="Y1479" i="1" s="1"/>
  <c r="U1480" i="1"/>
  <c r="U1479" i="1" s="1"/>
  <c r="Q1480" i="1"/>
  <c r="Q1479" i="1" s="1"/>
  <c r="P1480" i="1"/>
  <c r="P1479" i="1" s="1"/>
  <c r="O1480" i="1"/>
  <c r="O1479" i="1" s="1"/>
  <c r="K1480" i="1"/>
  <c r="J1480" i="1"/>
  <c r="J1479" i="1" s="1"/>
  <c r="I1480" i="1"/>
  <c r="I1479" i="1" s="1"/>
  <c r="H1480" i="1"/>
  <c r="H1479" i="1" s="1"/>
  <c r="G1480" i="1"/>
  <c r="F1480" i="1"/>
  <c r="AK1479" i="1"/>
  <c r="N1478" i="1"/>
  <c r="T1478" i="1" s="1"/>
  <c r="X1478" i="1" s="1"/>
  <c r="AD1478" i="1" s="1"/>
  <c r="AJ1478" i="1" s="1"/>
  <c r="AT1478" i="1" s="1"/>
  <c r="M1478" i="1"/>
  <c r="S1478" i="1" s="1"/>
  <c r="W1478" i="1" s="1"/>
  <c r="AC1478" i="1" s="1"/>
  <c r="AI1478" i="1" s="1"/>
  <c r="AQ1478" i="1" s="1"/>
  <c r="AS1478" i="1" s="1"/>
  <c r="L1478" i="1"/>
  <c r="R1478" i="1" s="1"/>
  <c r="V1478" i="1" s="1"/>
  <c r="AB1478" i="1" s="1"/>
  <c r="AH1478" i="1" s="1"/>
  <c r="AN1478" i="1" s="1"/>
  <c r="AP1478" i="1" s="1"/>
  <c r="AU1477" i="1"/>
  <c r="AM1477" i="1"/>
  <c r="AM1476" i="1" s="1"/>
  <c r="AL1477" i="1"/>
  <c r="AL1476" i="1" s="1"/>
  <c r="AK1477" i="1"/>
  <c r="AK1476" i="1" s="1"/>
  <c r="AG1477" i="1"/>
  <c r="AG1476" i="1" s="1"/>
  <c r="AF1477" i="1"/>
  <c r="AF1476" i="1" s="1"/>
  <c r="AE1477" i="1"/>
  <c r="AE1476" i="1" s="1"/>
  <c r="AA1477" i="1"/>
  <c r="AA1476" i="1" s="1"/>
  <c r="Z1477" i="1"/>
  <c r="Z1476" i="1" s="1"/>
  <c r="Y1477" i="1"/>
  <c r="Y1476" i="1" s="1"/>
  <c r="U1477" i="1"/>
  <c r="U1476" i="1" s="1"/>
  <c r="Q1477" i="1"/>
  <c r="Q1476" i="1" s="1"/>
  <c r="P1477" i="1"/>
  <c r="P1476" i="1" s="1"/>
  <c r="O1477" i="1"/>
  <c r="O1476" i="1" s="1"/>
  <c r="K1477" i="1"/>
  <c r="K1476" i="1" s="1"/>
  <c r="J1477" i="1"/>
  <c r="I1477" i="1"/>
  <c r="H1477" i="1"/>
  <c r="G1477" i="1"/>
  <c r="G1476" i="1" s="1"/>
  <c r="F1477" i="1"/>
  <c r="F1476" i="1" s="1"/>
  <c r="AU1476" i="1"/>
  <c r="N1475" i="1"/>
  <c r="T1475" i="1" s="1"/>
  <c r="X1475" i="1" s="1"/>
  <c r="AD1475" i="1" s="1"/>
  <c r="AJ1475" i="1" s="1"/>
  <c r="AT1475" i="1" s="1"/>
  <c r="M1475" i="1"/>
  <c r="S1475" i="1" s="1"/>
  <c r="W1475" i="1" s="1"/>
  <c r="AC1475" i="1" s="1"/>
  <c r="AI1475" i="1" s="1"/>
  <c r="AQ1475" i="1" s="1"/>
  <c r="AS1475" i="1" s="1"/>
  <c r="L1475" i="1"/>
  <c r="R1475" i="1" s="1"/>
  <c r="V1475" i="1" s="1"/>
  <c r="AB1475" i="1" s="1"/>
  <c r="AH1475" i="1" s="1"/>
  <c r="AN1475" i="1" s="1"/>
  <c r="AP1475" i="1" s="1"/>
  <c r="AU1474" i="1"/>
  <c r="AU1473" i="1" s="1"/>
  <c r="AM1474" i="1"/>
  <c r="AM1473" i="1" s="1"/>
  <c r="AL1474" i="1"/>
  <c r="AL1473" i="1" s="1"/>
  <c r="AK1474" i="1"/>
  <c r="AK1473" i="1" s="1"/>
  <c r="AG1474" i="1"/>
  <c r="AF1474" i="1"/>
  <c r="AE1474" i="1"/>
  <c r="AE1473" i="1" s="1"/>
  <c r="AA1474" i="1"/>
  <c r="AA1473" i="1" s="1"/>
  <c r="Z1474" i="1"/>
  <c r="Z1473" i="1" s="1"/>
  <c r="Y1474" i="1"/>
  <c r="Y1473" i="1" s="1"/>
  <c r="U1474" i="1"/>
  <c r="U1473" i="1" s="1"/>
  <c r="Q1474" i="1"/>
  <c r="Q1473" i="1" s="1"/>
  <c r="P1474" i="1"/>
  <c r="P1473" i="1" s="1"/>
  <c r="O1474" i="1"/>
  <c r="O1473" i="1" s="1"/>
  <c r="K1474" i="1"/>
  <c r="J1474" i="1"/>
  <c r="J1473" i="1" s="1"/>
  <c r="I1474" i="1"/>
  <c r="I1473" i="1" s="1"/>
  <c r="H1474" i="1"/>
  <c r="H1473" i="1" s="1"/>
  <c r="G1474" i="1"/>
  <c r="F1474" i="1"/>
  <c r="AG1473" i="1"/>
  <c r="AF1473" i="1"/>
  <c r="N1472" i="1"/>
  <c r="T1472" i="1" s="1"/>
  <c r="X1472" i="1" s="1"/>
  <c r="AD1472" i="1" s="1"/>
  <c r="AJ1472" i="1" s="1"/>
  <c r="AT1472" i="1" s="1"/>
  <c r="M1472" i="1"/>
  <c r="S1472" i="1" s="1"/>
  <c r="W1472" i="1" s="1"/>
  <c r="AC1472" i="1" s="1"/>
  <c r="AI1472" i="1" s="1"/>
  <c r="AQ1472" i="1" s="1"/>
  <c r="AS1472" i="1" s="1"/>
  <c r="L1472" i="1"/>
  <c r="R1472" i="1" s="1"/>
  <c r="V1472" i="1" s="1"/>
  <c r="AB1472" i="1" s="1"/>
  <c r="AH1472" i="1" s="1"/>
  <c r="AN1472" i="1" s="1"/>
  <c r="AP1472" i="1" s="1"/>
  <c r="AU1471" i="1"/>
  <c r="AU1470" i="1" s="1"/>
  <c r="AM1471" i="1"/>
  <c r="AM1470" i="1" s="1"/>
  <c r="AL1471" i="1"/>
  <c r="AL1470" i="1" s="1"/>
  <c r="AK1471" i="1"/>
  <c r="AK1470" i="1" s="1"/>
  <c r="AG1471" i="1"/>
  <c r="AG1470" i="1" s="1"/>
  <c r="AF1471" i="1"/>
  <c r="AF1470" i="1" s="1"/>
  <c r="AE1471" i="1"/>
  <c r="AE1470" i="1" s="1"/>
  <c r="AA1471" i="1"/>
  <c r="AA1470" i="1" s="1"/>
  <c r="Z1471" i="1"/>
  <c r="Z1470" i="1" s="1"/>
  <c r="Y1471" i="1"/>
  <c r="Y1470" i="1" s="1"/>
  <c r="U1471" i="1"/>
  <c r="U1470" i="1" s="1"/>
  <c r="Q1471" i="1"/>
  <c r="Q1470" i="1" s="1"/>
  <c r="P1471" i="1"/>
  <c r="P1470" i="1" s="1"/>
  <c r="O1471" i="1"/>
  <c r="O1470" i="1" s="1"/>
  <c r="K1471" i="1"/>
  <c r="K1470" i="1" s="1"/>
  <c r="J1471" i="1"/>
  <c r="J1470" i="1" s="1"/>
  <c r="I1471" i="1"/>
  <c r="H1471" i="1"/>
  <c r="G1471" i="1"/>
  <c r="F1471" i="1"/>
  <c r="F1470" i="1" s="1"/>
  <c r="N1469" i="1"/>
  <c r="T1469" i="1" s="1"/>
  <c r="X1469" i="1" s="1"/>
  <c r="AD1469" i="1" s="1"/>
  <c r="AJ1469" i="1" s="1"/>
  <c r="AT1469" i="1" s="1"/>
  <c r="M1469" i="1"/>
  <c r="S1469" i="1" s="1"/>
  <c r="W1469" i="1" s="1"/>
  <c r="AC1469" i="1" s="1"/>
  <c r="AI1469" i="1" s="1"/>
  <c r="AQ1469" i="1" s="1"/>
  <c r="AS1469" i="1" s="1"/>
  <c r="L1469" i="1"/>
  <c r="R1469" i="1" s="1"/>
  <c r="V1469" i="1" s="1"/>
  <c r="AB1469" i="1" s="1"/>
  <c r="AH1469" i="1" s="1"/>
  <c r="AN1469" i="1" s="1"/>
  <c r="AP1469" i="1" s="1"/>
  <c r="AU1468" i="1"/>
  <c r="AM1468" i="1"/>
  <c r="AL1468" i="1"/>
  <c r="AK1468" i="1"/>
  <c r="AG1468" i="1"/>
  <c r="AF1468" i="1"/>
  <c r="AE1468" i="1"/>
  <c r="AA1468" i="1"/>
  <c r="Z1468" i="1"/>
  <c r="Y1468" i="1"/>
  <c r="U1468" i="1"/>
  <c r="Q1468" i="1"/>
  <c r="P1468" i="1"/>
  <c r="O1468" i="1"/>
  <c r="K1468" i="1"/>
  <c r="J1468" i="1"/>
  <c r="I1468" i="1"/>
  <c r="H1468" i="1"/>
  <c r="G1468" i="1"/>
  <c r="F1468" i="1"/>
  <c r="N1467" i="1"/>
  <c r="T1467" i="1" s="1"/>
  <c r="X1467" i="1" s="1"/>
  <c r="AD1467" i="1" s="1"/>
  <c r="AJ1467" i="1" s="1"/>
  <c r="AT1467" i="1" s="1"/>
  <c r="M1467" i="1"/>
  <c r="S1467" i="1" s="1"/>
  <c r="W1467" i="1" s="1"/>
  <c r="AC1467" i="1" s="1"/>
  <c r="AI1467" i="1" s="1"/>
  <c r="AQ1467" i="1" s="1"/>
  <c r="AS1467" i="1" s="1"/>
  <c r="L1467" i="1"/>
  <c r="R1467" i="1" s="1"/>
  <c r="V1467" i="1" s="1"/>
  <c r="AB1467" i="1" s="1"/>
  <c r="AH1467" i="1" s="1"/>
  <c r="AN1467" i="1" s="1"/>
  <c r="AP1467" i="1" s="1"/>
  <c r="AU1466" i="1"/>
  <c r="AM1466" i="1"/>
  <c r="AL1466" i="1"/>
  <c r="AK1466" i="1"/>
  <c r="AK1465" i="1" s="1"/>
  <c r="AG1466" i="1"/>
  <c r="AF1466" i="1"/>
  <c r="AE1466" i="1"/>
  <c r="AA1466" i="1"/>
  <c r="Z1466" i="1"/>
  <c r="Y1466" i="1"/>
  <c r="U1466" i="1"/>
  <c r="Q1466" i="1"/>
  <c r="Q1465" i="1" s="1"/>
  <c r="P1466" i="1"/>
  <c r="O1466" i="1"/>
  <c r="K1466" i="1"/>
  <c r="J1466" i="1"/>
  <c r="I1466" i="1"/>
  <c r="H1466" i="1"/>
  <c r="G1466" i="1"/>
  <c r="F1466" i="1"/>
  <c r="N1463" i="1"/>
  <c r="T1463" i="1" s="1"/>
  <c r="X1463" i="1" s="1"/>
  <c r="AD1463" i="1" s="1"/>
  <c r="AJ1463" i="1" s="1"/>
  <c r="AT1463" i="1" s="1"/>
  <c r="M1463" i="1"/>
  <c r="S1463" i="1" s="1"/>
  <c r="W1463" i="1" s="1"/>
  <c r="AC1463" i="1" s="1"/>
  <c r="AI1463" i="1" s="1"/>
  <c r="AQ1463" i="1" s="1"/>
  <c r="L1463" i="1"/>
  <c r="R1463" i="1" s="1"/>
  <c r="V1463" i="1" s="1"/>
  <c r="AB1463" i="1" s="1"/>
  <c r="AH1463" i="1" s="1"/>
  <c r="AN1463" i="1" s="1"/>
  <c r="AU1462" i="1"/>
  <c r="AU1461" i="1" s="1"/>
  <c r="AM1462" i="1"/>
  <c r="AM1461" i="1" s="1"/>
  <c r="AL1462" i="1"/>
  <c r="AL1461" i="1" s="1"/>
  <c r="AK1462" i="1"/>
  <c r="AK1461" i="1" s="1"/>
  <c r="AG1462" i="1"/>
  <c r="AG1461" i="1" s="1"/>
  <c r="AF1462" i="1"/>
  <c r="AF1461" i="1" s="1"/>
  <c r="AE1462" i="1"/>
  <c r="AE1461" i="1" s="1"/>
  <c r="AA1462" i="1"/>
  <c r="AA1461" i="1" s="1"/>
  <c r="Z1462" i="1"/>
  <c r="Z1461" i="1" s="1"/>
  <c r="Y1462" i="1"/>
  <c r="Y1461" i="1" s="1"/>
  <c r="U1462" i="1"/>
  <c r="U1461" i="1" s="1"/>
  <c r="Q1462" i="1"/>
  <c r="Q1461" i="1" s="1"/>
  <c r="P1462" i="1"/>
  <c r="P1461" i="1" s="1"/>
  <c r="O1462" i="1"/>
  <c r="O1461" i="1" s="1"/>
  <c r="K1462" i="1"/>
  <c r="K1461" i="1" s="1"/>
  <c r="J1462" i="1"/>
  <c r="J1461" i="1" s="1"/>
  <c r="I1462" i="1"/>
  <c r="H1462" i="1"/>
  <c r="H1461" i="1" s="1"/>
  <c r="G1462" i="1"/>
  <c r="F1462" i="1"/>
  <c r="I1461" i="1"/>
  <c r="N1460" i="1"/>
  <c r="T1460" i="1" s="1"/>
  <c r="X1460" i="1" s="1"/>
  <c r="AD1460" i="1" s="1"/>
  <c r="AJ1460" i="1" s="1"/>
  <c r="AT1460" i="1" s="1"/>
  <c r="M1460" i="1"/>
  <c r="S1460" i="1" s="1"/>
  <c r="W1460" i="1" s="1"/>
  <c r="AC1460" i="1" s="1"/>
  <c r="AI1460" i="1" s="1"/>
  <c r="AQ1460" i="1" s="1"/>
  <c r="AS1460" i="1" s="1"/>
  <c r="L1460" i="1"/>
  <c r="R1460" i="1" s="1"/>
  <c r="V1460" i="1" s="1"/>
  <c r="AB1460" i="1" s="1"/>
  <c r="AH1460" i="1" s="1"/>
  <c r="AN1460" i="1" s="1"/>
  <c r="AP1460" i="1" s="1"/>
  <c r="AU1459" i="1"/>
  <c r="AM1459" i="1"/>
  <c r="AM1458" i="1" s="1"/>
  <c r="AL1459" i="1"/>
  <c r="AL1458" i="1" s="1"/>
  <c r="AK1459" i="1"/>
  <c r="AK1458" i="1" s="1"/>
  <c r="AG1459" i="1"/>
  <c r="AG1458" i="1" s="1"/>
  <c r="AF1459" i="1"/>
  <c r="AF1458" i="1" s="1"/>
  <c r="AE1459" i="1"/>
  <c r="AE1458" i="1" s="1"/>
  <c r="AA1459" i="1"/>
  <c r="AA1458" i="1" s="1"/>
  <c r="Z1459" i="1"/>
  <c r="Z1458" i="1" s="1"/>
  <c r="Y1459" i="1"/>
  <c r="Y1458" i="1" s="1"/>
  <c r="U1459" i="1"/>
  <c r="U1458" i="1" s="1"/>
  <c r="Q1459" i="1"/>
  <c r="Q1458" i="1" s="1"/>
  <c r="P1459" i="1"/>
  <c r="P1458" i="1" s="1"/>
  <c r="O1459" i="1"/>
  <c r="O1458" i="1" s="1"/>
  <c r="K1459" i="1"/>
  <c r="K1458" i="1" s="1"/>
  <c r="J1459" i="1"/>
  <c r="J1458" i="1" s="1"/>
  <c r="I1459" i="1"/>
  <c r="I1458" i="1" s="1"/>
  <c r="H1459" i="1"/>
  <c r="G1459" i="1"/>
  <c r="F1459" i="1"/>
  <c r="F1458" i="1" s="1"/>
  <c r="AU1458" i="1"/>
  <c r="N1457" i="1"/>
  <c r="T1457" i="1" s="1"/>
  <c r="X1457" i="1" s="1"/>
  <c r="AD1457" i="1" s="1"/>
  <c r="AJ1457" i="1" s="1"/>
  <c r="AT1457" i="1" s="1"/>
  <c r="M1457" i="1"/>
  <c r="S1457" i="1" s="1"/>
  <c r="W1457" i="1" s="1"/>
  <c r="AC1457" i="1" s="1"/>
  <c r="AI1457" i="1" s="1"/>
  <c r="AQ1457" i="1" s="1"/>
  <c r="AS1457" i="1" s="1"/>
  <c r="L1457" i="1"/>
  <c r="R1457" i="1" s="1"/>
  <c r="V1457" i="1" s="1"/>
  <c r="AB1457" i="1" s="1"/>
  <c r="AH1457" i="1" s="1"/>
  <c r="AN1457" i="1" s="1"/>
  <c r="AP1457" i="1" s="1"/>
  <c r="AU1456" i="1"/>
  <c r="AM1456" i="1"/>
  <c r="AL1456" i="1"/>
  <c r="AK1456" i="1"/>
  <c r="AG1456" i="1"/>
  <c r="AF1456" i="1"/>
  <c r="AE1456" i="1"/>
  <c r="AA1456" i="1"/>
  <c r="Z1456" i="1"/>
  <c r="Y1456" i="1"/>
  <c r="U1456" i="1"/>
  <c r="Q1456" i="1"/>
  <c r="P1456" i="1"/>
  <c r="O1456" i="1"/>
  <c r="K1456" i="1"/>
  <c r="J1456" i="1"/>
  <c r="I1456" i="1"/>
  <c r="H1456" i="1"/>
  <c r="G1456" i="1"/>
  <c r="F1456" i="1"/>
  <c r="N1455" i="1"/>
  <c r="T1455" i="1" s="1"/>
  <c r="X1455" i="1" s="1"/>
  <c r="AD1455" i="1" s="1"/>
  <c r="AJ1455" i="1" s="1"/>
  <c r="AT1455" i="1" s="1"/>
  <c r="M1455" i="1"/>
  <c r="S1455" i="1" s="1"/>
  <c r="W1455" i="1" s="1"/>
  <c r="AC1455" i="1" s="1"/>
  <c r="AI1455" i="1" s="1"/>
  <c r="AQ1455" i="1" s="1"/>
  <c r="AS1455" i="1" s="1"/>
  <c r="L1455" i="1"/>
  <c r="R1455" i="1" s="1"/>
  <c r="V1455" i="1" s="1"/>
  <c r="AB1455" i="1" s="1"/>
  <c r="AH1455" i="1" s="1"/>
  <c r="AN1455" i="1" s="1"/>
  <c r="AP1455" i="1" s="1"/>
  <c r="AU1454" i="1"/>
  <c r="AM1454" i="1"/>
  <c r="AL1454" i="1"/>
  <c r="AK1454" i="1"/>
  <c r="AG1454" i="1"/>
  <c r="AF1454" i="1"/>
  <c r="AE1454" i="1"/>
  <c r="AA1454" i="1"/>
  <c r="Z1454" i="1"/>
  <c r="Y1454" i="1"/>
  <c r="U1454" i="1"/>
  <c r="U1453" i="1" s="1"/>
  <c r="Q1454" i="1"/>
  <c r="P1454" i="1"/>
  <c r="O1454" i="1"/>
  <c r="K1454" i="1"/>
  <c r="J1454" i="1"/>
  <c r="I1454" i="1"/>
  <c r="H1454" i="1"/>
  <c r="G1454" i="1"/>
  <c r="F1454" i="1"/>
  <c r="N1452" i="1"/>
  <c r="T1452" i="1" s="1"/>
  <c r="X1452" i="1" s="1"/>
  <c r="AD1452" i="1" s="1"/>
  <c r="AJ1452" i="1" s="1"/>
  <c r="AT1452" i="1" s="1"/>
  <c r="M1452" i="1"/>
  <c r="S1452" i="1" s="1"/>
  <c r="W1452" i="1" s="1"/>
  <c r="AC1452" i="1" s="1"/>
  <c r="AI1452" i="1" s="1"/>
  <c r="AQ1452" i="1" s="1"/>
  <c r="L1452" i="1"/>
  <c r="R1452" i="1" s="1"/>
  <c r="V1452" i="1" s="1"/>
  <c r="AB1452" i="1" s="1"/>
  <c r="AH1452" i="1" s="1"/>
  <c r="AN1452" i="1" s="1"/>
  <c r="AU1451" i="1"/>
  <c r="AU1450" i="1" s="1"/>
  <c r="AM1451" i="1"/>
  <c r="AM1450" i="1" s="1"/>
  <c r="AL1451" i="1"/>
  <c r="AL1450" i="1" s="1"/>
  <c r="AK1451" i="1"/>
  <c r="AK1450" i="1" s="1"/>
  <c r="AG1451" i="1"/>
  <c r="AG1450" i="1" s="1"/>
  <c r="AF1451" i="1"/>
  <c r="AF1450" i="1" s="1"/>
  <c r="AE1451" i="1"/>
  <c r="AE1450" i="1" s="1"/>
  <c r="AA1451" i="1"/>
  <c r="AA1450" i="1" s="1"/>
  <c r="Z1451" i="1"/>
  <c r="Z1450" i="1" s="1"/>
  <c r="Y1451" i="1"/>
  <c r="Y1450" i="1" s="1"/>
  <c r="U1451" i="1"/>
  <c r="U1450" i="1" s="1"/>
  <c r="Q1451" i="1"/>
  <c r="Q1450" i="1" s="1"/>
  <c r="P1451" i="1"/>
  <c r="P1450" i="1" s="1"/>
  <c r="O1451" i="1"/>
  <c r="O1450" i="1" s="1"/>
  <c r="K1451" i="1"/>
  <c r="K1450" i="1" s="1"/>
  <c r="J1451" i="1"/>
  <c r="J1450" i="1" s="1"/>
  <c r="I1451" i="1"/>
  <c r="H1451" i="1"/>
  <c r="G1451" i="1"/>
  <c r="F1451" i="1"/>
  <c r="F1450" i="1" s="1"/>
  <c r="N1449" i="1"/>
  <c r="T1449" i="1" s="1"/>
  <c r="X1449" i="1" s="1"/>
  <c r="AD1449" i="1" s="1"/>
  <c r="AJ1449" i="1" s="1"/>
  <c r="AT1449" i="1" s="1"/>
  <c r="M1449" i="1"/>
  <c r="S1449" i="1" s="1"/>
  <c r="W1449" i="1" s="1"/>
  <c r="AC1449" i="1" s="1"/>
  <c r="AI1449" i="1" s="1"/>
  <c r="AQ1449" i="1" s="1"/>
  <c r="L1449" i="1"/>
  <c r="R1449" i="1" s="1"/>
  <c r="V1449" i="1" s="1"/>
  <c r="AB1449" i="1" s="1"/>
  <c r="AH1449" i="1" s="1"/>
  <c r="AN1449" i="1" s="1"/>
  <c r="AU1448" i="1"/>
  <c r="AU1447" i="1" s="1"/>
  <c r="AM1448" i="1"/>
  <c r="AM1447" i="1" s="1"/>
  <c r="AL1448" i="1"/>
  <c r="AL1447" i="1" s="1"/>
  <c r="AK1448" i="1"/>
  <c r="AK1447" i="1" s="1"/>
  <c r="AG1448" i="1"/>
  <c r="AG1447" i="1" s="1"/>
  <c r="AF1448" i="1"/>
  <c r="AF1447" i="1" s="1"/>
  <c r="AE1448" i="1"/>
  <c r="AE1447" i="1" s="1"/>
  <c r="AA1448" i="1"/>
  <c r="AA1447" i="1" s="1"/>
  <c r="Z1448" i="1"/>
  <c r="Z1447" i="1" s="1"/>
  <c r="Y1448" i="1"/>
  <c r="Y1447" i="1" s="1"/>
  <c r="U1448" i="1"/>
  <c r="U1447" i="1" s="1"/>
  <c r="Q1448" i="1"/>
  <c r="Q1447" i="1" s="1"/>
  <c r="P1448" i="1"/>
  <c r="P1447" i="1" s="1"/>
  <c r="O1448" i="1"/>
  <c r="O1447" i="1" s="1"/>
  <c r="K1448" i="1"/>
  <c r="J1448" i="1"/>
  <c r="J1447" i="1" s="1"/>
  <c r="I1448" i="1"/>
  <c r="I1447" i="1" s="1"/>
  <c r="H1448" i="1"/>
  <c r="H1447" i="1" s="1"/>
  <c r="G1448" i="1"/>
  <c r="F1448" i="1"/>
  <c r="N1444" i="1"/>
  <c r="T1444" i="1" s="1"/>
  <c r="X1444" i="1" s="1"/>
  <c r="AD1444" i="1" s="1"/>
  <c r="AJ1444" i="1" s="1"/>
  <c r="AT1444" i="1" s="1"/>
  <c r="M1444" i="1"/>
  <c r="S1444" i="1" s="1"/>
  <c r="W1444" i="1" s="1"/>
  <c r="AC1444" i="1" s="1"/>
  <c r="AI1444" i="1" s="1"/>
  <c r="AQ1444" i="1" s="1"/>
  <c r="AS1444" i="1" s="1"/>
  <c r="L1444" i="1"/>
  <c r="R1444" i="1" s="1"/>
  <c r="V1444" i="1" s="1"/>
  <c r="AB1444" i="1" s="1"/>
  <c r="AH1444" i="1" s="1"/>
  <c r="AN1444" i="1" s="1"/>
  <c r="AP1444" i="1" s="1"/>
  <c r="AU1443" i="1"/>
  <c r="AU1442" i="1" s="1"/>
  <c r="AM1443" i="1"/>
  <c r="AM1442" i="1" s="1"/>
  <c r="AL1443" i="1"/>
  <c r="AL1442" i="1" s="1"/>
  <c r="AK1443" i="1"/>
  <c r="AK1442" i="1" s="1"/>
  <c r="AG1443" i="1"/>
  <c r="AG1442" i="1" s="1"/>
  <c r="AF1443" i="1"/>
  <c r="AF1442" i="1" s="1"/>
  <c r="AE1443" i="1"/>
  <c r="AE1442" i="1" s="1"/>
  <c r="AA1443" i="1"/>
  <c r="AA1442" i="1" s="1"/>
  <c r="Z1443" i="1"/>
  <c r="Z1442" i="1" s="1"/>
  <c r="Y1443" i="1"/>
  <c r="Y1442" i="1" s="1"/>
  <c r="U1443" i="1"/>
  <c r="U1442" i="1" s="1"/>
  <c r="Q1443" i="1"/>
  <c r="Q1442" i="1" s="1"/>
  <c r="P1443" i="1"/>
  <c r="P1442" i="1" s="1"/>
  <c r="O1443" i="1"/>
  <c r="O1442" i="1" s="1"/>
  <c r="K1443" i="1"/>
  <c r="K1442" i="1" s="1"/>
  <c r="J1443" i="1"/>
  <c r="J1442" i="1" s="1"/>
  <c r="I1443" i="1"/>
  <c r="I1442" i="1" s="1"/>
  <c r="H1443" i="1"/>
  <c r="G1443" i="1"/>
  <c r="G1442" i="1" s="1"/>
  <c r="F1443" i="1"/>
  <c r="F1442" i="1" s="1"/>
  <c r="H1441" i="1"/>
  <c r="G1441" i="1"/>
  <c r="M1441" i="1" s="1"/>
  <c r="S1441" i="1" s="1"/>
  <c r="W1441" i="1" s="1"/>
  <c r="AC1441" i="1" s="1"/>
  <c r="AI1441" i="1" s="1"/>
  <c r="AQ1441" i="1" s="1"/>
  <c r="AS1441" i="1" s="1"/>
  <c r="F1441" i="1"/>
  <c r="L1441" i="1" s="1"/>
  <c r="R1441" i="1" s="1"/>
  <c r="V1441" i="1" s="1"/>
  <c r="AB1441" i="1" s="1"/>
  <c r="AH1441" i="1" s="1"/>
  <c r="AN1441" i="1" s="1"/>
  <c r="AP1441" i="1" s="1"/>
  <c r="AU1440" i="1"/>
  <c r="AM1440" i="1"/>
  <c r="AL1440" i="1"/>
  <c r="AK1440" i="1"/>
  <c r="AG1440" i="1"/>
  <c r="AF1440" i="1"/>
  <c r="AE1440" i="1"/>
  <c r="AA1440" i="1"/>
  <c r="Z1440" i="1"/>
  <c r="Y1440" i="1"/>
  <c r="U1440" i="1"/>
  <c r="Q1440" i="1"/>
  <c r="P1440" i="1"/>
  <c r="O1440" i="1"/>
  <c r="K1440" i="1"/>
  <c r="J1440" i="1"/>
  <c r="I1440" i="1"/>
  <c r="G1440" i="1"/>
  <c r="F1440" i="1"/>
  <c r="N1439" i="1"/>
  <c r="T1439" i="1" s="1"/>
  <c r="X1439" i="1" s="1"/>
  <c r="AD1439" i="1" s="1"/>
  <c r="AJ1439" i="1" s="1"/>
  <c r="AT1439" i="1" s="1"/>
  <c r="G1439" i="1"/>
  <c r="M1439" i="1" s="1"/>
  <c r="S1439" i="1" s="1"/>
  <c r="W1439" i="1" s="1"/>
  <c r="AC1439" i="1" s="1"/>
  <c r="AI1439" i="1" s="1"/>
  <c r="AQ1439" i="1" s="1"/>
  <c r="AS1439" i="1" s="1"/>
  <c r="F1439" i="1"/>
  <c r="AU1438" i="1"/>
  <c r="AM1438" i="1"/>
  <c r="AL1438" i="1"/>
  <c r="AK1438" i="1"/>
  <c r="AG1438" i="1"/>
  <c r="AF1438" i="1"/>
  <c r="AE1438" i="1"/>
  <c r="AA1438" i="1"/>
  <c r="Z1438" i="1"/>
  <c r="Y1438" i="1"/>
  <c r="U1438" i="1"/>
  <c r="Q1438" i="1"/>
  <c r="P1438" i="1"/>
  <c r="O1438" i="1"/>
  <c r="K1438" i="1"/>
  <c r="J1438" i="1"/>
  <c r="I1438" i="1"/>
  <c r="H1438" i="1"/>
  <c r="G1438" i="1"/>
  <c r="N1436" i="1"/>
  <c r="T1436" i="1" s="1"/>
  <c r="X1436" i="1" s="1"/>
  <c r="AD1436" i="1" s="1"/>
  <c r="AJ1436" i="1" s="1"/>
  <c r="AT1436" i="1" s="1"/>
  <c r="M1436" i="1"/>
  <c r="S1436" i="1" s="1"/>
  <c r="W1436" i="1" s="1"/>
  <c r="AC1436" i="1" s="1"/>
  <c r="AI1436" i="1" s="1"/>
  <c r="AQ1436" i="1" s="1"/>
  <c r="AS1436" i="1" s="1"/>
  <c r="L1436" i="1"/>
  <c r="R1436" i="1" s="1"/>
  <c r="V1436" i="1" s="1"/>
  <c r="AB1436" i="1" s="1"/>
  <c r="AH1436" i="1" s="1"/>
  <c r="AN1436" i="1" s="1"/>
  <c r="AP1436" i="1" s="1"/>
  <c r="AU1435" i="1"/>
  <c r="AM1435" i="1"/>
  <c r="AL1435" i="1"/>
  <c r="AL1434" i="1" s="1"/>
  <c r="AK1435" i="1"/>
  <c r="AK1434" i="1" s="1"/>
  <c r="AG1435" i="1"/>
  <c r="AG1434" i="1" s="1"/>
  <c r="AF1435" i="1"/>
  <c r="AF1434" i="1" s="1"/>
  <c r="AE1435" i="1"/>
  <c r="AA1435" i="1"/>
  <c r="AA1434" i="1" s="1"/>
  <c r="Z1435" i="1"/>
  <c r="Z1434" i="1" s="1"/>
  <c r="Y1435" i="1"/>
  <c r="Y1434" i="1" s="1"/>
  <c r="U1435" i="1"/>
  <c r="U1434" i="1" s="1"/>
  <c r="Q1435" i="1"/>
  <c r="Q1434" i="1" s="1"/>
  <c r="P1435" i="1"/>
  <c r="P1434" i="1" s="1"/>
  <c r="O1435" i="1"/>
  <c r="O1434" i="1" s="1"/>
  <c r="K1435" i="1"/>
  <c r="K1434" i="1" s="1"/>
  <c r="J1435" i="1"/>
  <c r="J1434" i="1" s="1"/>
  <c r="I1435" i="1"/>
  <c r="I1434" i="1" s="1"/>
  <c r="H1435" i="1"/>
  <c r="H1434" i="1" s="1"/>
  <c r="G1435" i="1"/>
  <c r="F1435" i="1"/>
  <c r="AU1434" i="1"/>
  <c r="AM1434" i="1"/>
  <c r="AE1434" i="1"/>
  <c r="N1433" i="1"/>
  <c r="T1433" i="1" s="1"/>
  <c r="X1433" i="1" s="1"/>
  <c r="AD1433" i="1" s="1"/>
  <c r="AJ1433" i="1" s="1"/>
  <c r="AT1433" i="1" s="1"/>
  <c r="M1433" i="1"/>
  <c r="S1433" i="1" s="1"/>
  <c r="W1433" i="1" s="1"/>
  <c r="AC1433" i="1" s="1"/>
  <c r="AI1433" i="1" s="1"/>
  <c r="AQ1433" i="1" s="1"/>
  <c r="AS1433" i="1" s="1"/>
  <c r="L1433" i="1"/>
  <c r="R1433" i="1" s="1"/>
  <c r="V1433" i="1" s="1"/>
  <c r="AB1433" i="1" s="1"/>
  <c r="AH1433" i="1" s="1"/>
  <c r="AN1433" i="1" s="1"/>
  <c r="AP1433" i="1" s="1"/>
  <c r="AU1432" i="1"/>
  <c r="AU1431" i="1" s="1"/>
  <c r="AM1432" i="1"/>
  <c r="AM1431" i="1" s="1"/>
  <c r="AL1432" i="1"/>
  <c r="AL1431" i="1" s="1"/>
  <c r="AK1432" i="1"/>
  <c r="AK1431" i="1" s="1"/>
  <c r="AG1432" i="1"/>
  <c r="AG1431" i="1" s="1"/>
  <c r="AF1432" i="1"/>
  <c r="AF1431" i="1" s="1"/>
  <c r="AE1432" i="1"/>
  <c r="AE1431" i="1" s="1"/>
  <c r="AA1432" i="1"/>
  <c r="AA1431" i="1" s="1"/>
  <c r="Z1432" i="1"/>
  <c r="Z1431" i="1" s="1"/>
  <c r="Y1432" i="1"/>
  <c r="Y1431" i="1" s="1"/>
  <c r="U1432" i="1"/>
  <c r="U1431" i="1" s="1"/>
  <c r="Q1432" i="1"/>
  <c r="Q1431" i="1" s="1"/>
  <c r="P1432" i="1"/>
  <c r="P1431" i="1" s="1"/>
  <c r="O1432" i="1"/>
  <c r="O1431" i="1" s="1"/>
  <c r="K1432" i="1"/>
  <c r="K1431" i="1" s="1"/>
  <c r="J1432" i="1"/>
  <c r="J1431" i="1" s="1"/>
  <c r="I1432" i="1"/>
  <c r="I1431" i="1" s="1"/>
  <c r="H1432" i="1"/>
  <c r="G1432" i="1"/>
  <c r="F1432" i="1"/>
  <c r="N1429" i="1"/>
  <c r="T1429" i="1" s="1"/>
  <c r="X1429" i="1" s="1"/>
  <c r="AD1429" i="1" s="1"/>
  <c r="AJ1429" i="1" s="1"/>
  <c r="AT1429" i="1" s="1"/>
  <c r="M1429" i="1"/>
  <c r="S1429" i="1" s="1"/>
  <c r="W1429" i="1" s="1"/>
  <c r="AC1429" i="1" s="1"/>
  <c r="AI1429" i="1" s="1"/>
  <c r="AQ1429" i="1" s="1"/>
  <c r="AS1429" i="1" s="1"/>
  <c r="L1429" i="1"/>
  <c r="R1429" i="1" s="1"/>
  <c r="V1429" i="1" s="1"/>
  <c r="AB1429" i="1" s="1"/>
  <c r="AH1429" i="1" s="1"/>
  <c r="AN1429" i="1" s="1"/>
  <c r="AP1429" i="1" s="1"/>
  <c r="AU1428" i="1"/>
  <c r="AU1427" i="1" s="1"/>
  <c r="AM1428" i="1"/>
  <c r="AM1427" i="1" s="1"/>
  <c r="AL1428" i="1"/>
  <c r="AL1427" i="1" s="1"/>
  <c r="AK1428" i="1"/>
  <c r="AK1427" i="1" s="1"/>
  <c r="AG1428" i="1"/>
  <c r="AG1427" i="1" s="1"/>
  <c r="AF1428" i="1"/>
  <c r="AF1427" i="1" s="1"/>
  <c r="AE1428" i="1"/>
  <c r="AE1427" i="1" s="1"/>
  <c r="AA1428" i="1"/>
  <c r="AA1427" i="1" s="1"/>
  <c r="Z1428" i="1"/>
  <c r="Z1427" i="1" s="1"/>
  <c r="Y1428" i="1"/>
  <c r="Y1427" i="1" s="1"/>
  <c r="U1428" i="1"/>
  <c r="U1427" i="1" s="1"/>
  <c r="Q1428" i="1"/>
  <c r="Q1427" i="1" s="1"/>
  <c r="P1428" i="1"/>
  <c r="P1427" i="1" s="1"/>
  <c r="O1428" i="1"/>
  <c r="O1427" i="1" s="1"/>
  <c r="K1428" i="1"/>
  <c r="K1427" i="1" s="1"/>
  <c r="J1428" i="1"/>
  <c r="J1427" i="1" s="1"/>
  <c r="I1428" i="1"/>
  <c r="I1427" i="1" s="1"/>
  <c r="H1428" i="1"/>
  <c r="G1428" i="1"/>
  <c r="G1427" i="1" s="1"/>
  <c r="F1428" i="1"/>
  <c r="T1426" i="1"/>
  <c r="X1426" i="1" s="1"/>
  <c r="AD1426" i="1" s="1"/>
  <c r="AJ1426" i="1" s="1"/>
  <c r="AT1426" i="1" s="1"/>
  <c r="S1426" i="1"/>
  <c r="W1426" i="1" s="1"/>
  <c r="AC1426" i="1" s="1"/>
  <c r="AI1426" i="1" s="1"/>
  <c r="AQ1426" i="1" s="1"/>
  <c r="AS1426" i="1" s="1"/>
  <c r="R1426" i="1"/>
  <c r="V1426" i="1" s="1"/>
  <c r="AB1426" i="1" s="1"/>
  <c r="AH1426" i="1" s="1"/>
  <c r="AN1426" i="1" s="1"/>
  <c r="AP1426" i="1" s="1"/>
  <c r="AU1425" i="1"/>
  <c r="AM1425" i="1"/>
  <c r="AL1425" i="1"/>
  <c r="AK1425" i="1"/>
  <c r="AG1425" i="1"/>
  <c r="AF1425" i="1"/>
  <c r="AE1425" i="1"/>
  <c r="AA1425" i="1"/>
  <c r="Z1425" i="1"/>
  <c r="Y1425" i="1"/>
  <c r="U1425" i="1"/>
  <c r="Q1425" i="1"/>
  <c r="T1425" i="1" s="1"/>
  <c r="X1425" i="1" s="1"/>
  <c r="P1425" i="1"/>
  <c r="S1425" i="1" s="1"/>
  <c r="W1425" i="1" s="1"/>
  <c r="AC1425" i="1" s="1"/>
  <c r="O1425" i="1"/>
  <c r="R1425" i="1" s="1"/>
  <c r="AE1424" i="1"/>
  <c r="AE1423" i="1" s="1"/>
  <c r="N1424" i="1"/>
  <c r="T1424" i="1" s="1"/>
  <c r="X1424" i="1" s="1"/>
  <c r="AD1424" i="1" s="1"/>
  <c r="AJ1424" i="1" s="1"/>
  <c r="AT1424" i="1" s="1"/>
  <c r="M1424" i="1"/>
  <c r="S1424" i="1" s="1"/>
  <c r="W1424" i="1" s="1"/>
  <c r="AC1424" i="1" s="1"/>
  <c r="AI1424" i="1" s="1"/>
  <c r="AQ1424" i="1" s="1"/>
  <c r="AS1424" i="1" s="1"/>
  <c r="L1424" i="1"/>
  <c r="R1424" i="1" s="1"/>
  <c r="V1424" i="1" s="1"/>
  <c r="AB1424" i="1" s="1"/>
  <c r="AU1423" i="1"/>
  <c r="AM1423" i="1"/>
  <c r="AL1423" i="1"/>
  <c r="AK1423" i="1"/>
  <c r="AG1423" i="1"/>
  <c r="AF1423" i="1"/>
  <c r="AA1423" i="1"/>
  <c r="Z1423" i="1"/>
  <c r="Y1423" i="1"/>
  <c r="U1423" i="1"/>
  <c r="Q1423" i="1"/>
  <c r="P1423" i="1"/>
  <c r="O1423" i="1"/>
  <c r="K1423" i="1"/>
  <c r="K1422" i="1" s="1"/>
  <c r="J1423" i="1"/>
  <c r="J1422" i="1" s="1"/>
  <c r="I1423" i="1"/>
  <c r="I1422" i="1" s="1"/>
  <c r="I1421" i="1" s="1"/>
  <c r="H1423" i="1"/>
  <c r="H1422" i="1" s="1"/>
  <c r="G1423" i="1"/>
  <c r="F1423" i="1"/>
  <c r="U1422" i="1"/>
  <c r="N1419" i="1"/>
  <c r="T1419" i="1" s="1"/>
  <c r="X1419" i="1" s="1"/>
  <c r="AD1419" i="1" s="1"/>
  <c r="AJ1419" i="1" s="1"/>
  <c r="AT1419" i="1" s="1"/>
  <c r="M1419" i="1"/>
  <c r="S1419" i="1" s="1"/>
  <c r="W1419" i="1" s="1"/>
  <c r="AC1419" i="1" s="1"/>
  <c r="AI1419" i="1" s="1"/>
  <c r="AQ1419" i="1" s="1"/>
  <c r="AS1419" i="1" s="1"/>
  <c r="L1419" i="1"/>
  <c r="R1419" i="1" s="1"/>
  <c r="V1419" i="1" s="1"/>
  <c r="AB1419" i="1" s="1"/>
  <c r="AH1419" i="1" s="1"/>
  <c r="AN1419" i="1" s="1"/>
  <c r="AP1419" i="1" s="1"/>
  <c r="AU1418" i="1"/>
  <c r="AM1418" i="1"/>
  <c r="AM1417" i="1" s="1"/>
  <c r="AM1416" i="1" s="1"/>
  <c r="AM1415" i="1" s="1"/>
  <c r="AL1418" i="1"/>
  <c r="AL1417" i="1" s="1"/>
  <c r="AL1416" i="1" s="1"/>
  <c r="AL1415" i="1" s="1"/>
  <c r="AK1418" i="1"/>
  <c r="AK1417" i="1" s="1"/>
  <c r="AK1416" i="1" s="1"/>
  <c r="AK1415" i="1" s="1"/>
  <c r="AG1418" i="1"/>
  <c r="AG1417" i="1" s="1"/>
  <c r="AG1416" i="1" s="1"/>
  <c r="AG1415" i="1" s="1"/>
  <c r="AF1418" i="1"/>
  <c r="AE1418" i="1"/>
  <c r="AA1418" i="1"/>
  <c r="AA1417" i="1" s="1"/>
  <c r="AA1416" i="1" s="1"/>
  <c r="Z1418" i="1"/>
  <c r="Z1417" i="1" s="1"/>
  <c r="Z1416" i="1" s="1"/>
  <c r="Z1415" i="1" s="1"/>
  <c r="Y1418" i="1"/>
  <c r="Y1417" i="1" s="1"/>
  <c r="Y1416" i="1" s="1"/>
  <c r="Y1415" i="1" s="1"/>
  <c r="U1418" i="1"/>
  <c r="U1417" i="1" s="1"/>
  <c r="U1416" i="1" s="1"/>
  <c r="U1415" i="1" s="1"/>
  <c r="Q1418" i="1"/>
  <c r="Q1417" i="1" s="1"/>
  <c r="Q1416" i="1" s="1"/>
  <c r="Q1415" i="1" s="1"/>
  <c r="P1418" i="1"/>
  <c r="P1417" i="1" s="1"/>
  <c r="P1416" i="1" s="1"/>
  <c r="P1415" i="1" s="1"/>
  <c r="O1418" i="1"/>
  <c r="O1417" i="1" s="1"/>
  <c r="O1416" i="1" s="1"/>
  <c r="O1415" i="1" s="1"/>
  <c r="K1418" i="1"/>
  <c r="K1417" i="1" s="1"/>
  <c r="K1416" i="1" s="1"/>
  <c r="K1415" i="1" s="1"/>
  <c r="J1418" i="1"/>
  <c r="J1417" i="1" s="1"/>
  <c r="J1416" i="1" s="1"/>
  <c r="J1415" i="1" s="1"/>
  <c r="I1418" i="1"/>
  <c r="I1417" i="1" s="1"/>
  <c r="I1416" i="1" s="1"/>
  <c r="H1418" i="1"/>
  <c r="H1417" i="1" s="1"/>
  <c r="G1418" i="1"/>
  <c r="G1417" i="1" s="1"/>
  <c r="F1418" i="1"/>
  <c r="AU1417" i="1"/>
  <c r="AU1416" i="1" s="1"/>
  <c r="AU1415" i="1" s="1"/>
  <c r="AF1417" i="1"/>
  <c r="AF1416" i="1" s="1"/>
  <c r="AF1415" i="1" s="1"/>
  <c r="AE1417" i="1"/>
  <c r="AE1416" i="1" s="1"/>
  <c r="AE1415" i="1" s="1"/>
  <c r="AA1415" i="1"/>
  <c r="H1414" i="1"/>
  <c r="G1414" i="1"/>
  <c r="M1414" i="1" s="1"/>
  <c r="S1414" i="1" s="1"/>
  <c r="W1414" i="1" s="1"/>
  <c r="AC1414" i="1" s="1"/>
  <c r="AI1414" i="1" s="1"/>
  <c r="AQ1414" i="1" s="1"/>
  <c r="AS1414" i="1" s="1"/>
  <c r="F1414" i="1"/>
  <c r="L1414" i="1" s="1"/>
  <c r="R1414" i="1" s="1"/>
  <c r="V1414" i="1" s="1"/>
  <c r="AB1414" i="1" s="1"/>
  <c r="AH1414" i="1" s="1"/>
  <c r="AN1414" i="1" s="1"/>
  <c r="AP1414" i="1" s="1"/>
  <c r="AU1413" i="1"/>
  <c r="AU1412" i="1" s="1"/>
  <c r="AM1413" i="1"/>
  <c r="AM1412" i="1" s="1"/>
  <c r="AL1413" i="1"/>
  <c r="AL1412" i="1" s="1"/>
  <c r="AK1413" i="1"/>
  <c r="AG1413" i="1"/>
  <c r="AF1413" i="1"/>
  <c r="AF1412" i="1" s="1"/>
  <c r="AE1413" i="1"/>
  <c r="AE1412" i="1" s="1"/>
  <c r="AA1413" i="1"/>
  <c r="AA1412" i="1" s="1"/>
  <c r="Z1413" i="1"/>
  <c r="Z1412" i="1" s="1"/>
  <c r="Y1413" i="1"/>
  <c r="Y1412" i="1" s="1"/>
  <c r="U1413" i="1"/>
  <c r="U1412" i="1" s="1"/>
  <c r="Q1413" i="1"/>
  <c r="Q1412" i="1" s="1"/>
  <c r="P1413" i="1"/>
  <c r="P1412" i="1" s="1"/>
  <c r="O1413" i="1"/>
  <c r="K1413" i="1"/>
  <c r="K1412" i="1" s="1"/>
  <c r="J1413" i="1"/>
  <c r="I1413" i="1"/>
  <c r="I1412" i="1" s="1"/>
  <c r="G1413" i="1"/>
  <c r="G1412" i="1" s="1"/>
  <c r="F1413" i="1"/>
  <c r="AK1412" i="1"/>
  <c r="AG1412" i="1"/>
  <c r="O1412" i="1"/>
  <c r="N1411" i="1"/>
  <c r="T1411" i="1" s="1"/>
  <c r="X1411" i="1" s="1"/>
  <c r="AD1411" i="1" s="1"/>
  <c r="AJ1411" i="1" s="1"/>
  <c r="AT1411" i="1" s="1"/>
  <c r="M1411" i="1"/>
  <c r="S1411" i="1" s="1"/>
  <c r="W1411" i="1" s="1"/>
  <c r="AC1411" i="1" s="1"/>
  <c r="AI1411" i="1" s="1"/>
  <c r="AQ1411" i="1" s="1"/>
  <c r="AS1411" i="1" s="1"/>
  <c r="L1411" i="1"/>
  <c r="R1411" i="1" s="1"/>
  <c r="V1411" i="1" s="1"/>
  <c r="AB1411" i="1" s="1"/>
  <c r="AH1411" i="1" s="1"/>
  <c r="AN1411" i="1" s="1"/>
  <c r="AP1411" i="1" s="1"/>
  <c r="AU1410" i="1"/>
  <c r="AU1409" i="1" s="1"/>
  <c r="AM1410" i="1"/>
  <c r="AM1409" i="1" s="1"/>
  <c r="AL1410" i="1"/>
  <c r="AL1409" i="1" s="1"/>
  <c r="AK1410" i="1"/>
  <c r="AK1409" i="1" s="1"/>
  <c r="AG1410" i="1"/>
  <c r="AG1409" i="1" s="1"/>
  <c r="AF1410" i="1"/>
  <c r="AF1409" i="1" s="1"/>
  <c r="AE1410" i="1"/>
  <c r="AE1409" i="1" s="1"/>
  <c r="AA1410" i="1"/>
  <c r="AA1409" i="1" s="1"/>
  <c r="Z1410" i="1"/>
  <c r="Z1409" i="1" s="1"/>
  <c r="Y1410" i="1"/>
  <c r="Y1409" i="1" s="1"/>
  <c r="U1410" i="1"/>
  <c r="U1409" i="1" s="1"/>
  <c r="Q1410" i="1"/>
  <c r="Q1409" i="1" s="1"/>
  <c r="P1410" i="1"/>
  <c r="P1409" i="1" s="1"/>
  <c r="O1410" i="1"/>
  <c r="O1409" i="1" s="1"/>
  <c r="K1410" i="1"/>
  <c r="K1409" i="1" s="1"/>
  <c r="J1410" i="1"/>
  <c r="J1409" i="1" s="1"/>
  <c r="I1410" i="1"/>
  <c r="I1409" i="1" s="1"/>
  <c r="H1410" i="1"/>
  <c r="G1410" i="1"/>
  <c r="G1409" i="1" s="1"/>
  <c r="F1410" i="1"/>
  <c r="N1408" i="1"/>
  <c r="T1408" i="1" s="1"/>
  <c r="X1408" i="1" s="1"/>
  <c r="AD1408" i="1" s="1"/>
  <c r="AJ1408" i="1" s="1"/>
  <c r="AT1408" i="1" s="1"/>
  <c r="M1408" i="1"/>
  <c r="S1408" i="1" s="1"/>
  <c r="W1408" i="1" s="1"/>
  <c r="AC1408" i="1" s="1"/>
  <c r="AI1408" i="1" s="1"/>
  <c r="AQ1408" i="1" s="1"/>
  <c r="AS1408" i="1" s="1"/>
  <c r="L1408" i="1"/>
  <c r="R1408" i="1" s="1"/>
  <c r="V1408" i="1" s="1"/>
  <c r="AB1408" i="1" s="1"/>
  <c r="AH1408" i="1" s="1"/>
  <c r="AN1408" i="1" s="1"/>
  <c r="AP1408" i="1" s="1"/>
  <c r="AU1407" i="1"/>
  <c r="AU1406" i="1" s="1"/>
  <c r="AM1407" i="1"/>
  <c r="AM1406" i="1" s="1"/>
  <c r="AL1407" i="1"/>
  <c r="AL1406" i="1" s="1"/>
  <c r="AK1407" i="1"/>
  <c r="AK1406" i="1" s="1"/>
  <c r="AG1407" i="1"/>
  <c r="AG1406" i="1" s="1"/>
  <c r="AF1407" i="1"/>
  <c r="AF1406" i="1" s="1"/>
  <c r="AE1407" i="1"/>
  <c r="AE1406" i="1" s="1"/>
  <c r="AA1407" i="1"/>
  <c r="AA1406" i="1" s="1"/>
  <c r="Z1407" i="1"/>
  <c r="Z1406" i="1" s="1"/>
  <c r="Y1407" i="1"/>
  <c r="Y1406" i="1" s="1"/>
  <c r="U1407" i="1"/>
  <c r="U1406" i="1" s="1"/>
  <c r="Q1407" i="1"/>
  <c r="Q1406" i="1" s="1"/>
  <c r="P1407" i="1"/>
  <c r="P1406" i="1" s="1"/>
  <c r="O1407" i="1"/>
  <c r="O1406" i="1" s="1"/>
  <c r="K1407" i="1"/>
  <c r="K1406" i="1" s="1"/>
  <c r="J1407" i="1"/>
  <c r="I1407" i="1"/>
  <c r="I1406" i="1" s="1"/>
  <c r="H1407" i="1"/>
  <c r="H1406" i="1" s="1"/>
  <c r="G1407" i="1"/>
  <c r="G1406" i="1" s="1"/>
  <c r="F1407" i="1"/>
  <c r="N1405" i="1"/>
  <c r="T1405" i="1" s="1"/>
  <c r="X1405" i="1" s="1"/>
  <c r="AD1405" i="1" s="1"/>
  <c r="AJ1405" i="1" s="1"/>
  <c r="AT1405" i="1" s="1"/>
  <c r="M1405" i="1"/>
  <c r="S1405" i="1" s="1"/>
  <c r="W1405" i="1" s="1"/>
  <c r="AC1405" i="1" s="1"/>
  <c r="AI1405" i="1" s="1"/>
  <c r="AQ1405" i="1" s="1"/>
  <c r="AS1405" i="1" s="1"/>
  <c r="L1405" i="1"/>
  <c r="R1405" i="1" s="1"/>
  <c r="V1405" i="1" s="1"/>
  <c r="AB1405" i="1" s="1"/>
  <c r="AH1405" i="1" s="1"/>
  <c r="AN1405" i="1" s="1"/>
  <c r="AP1405" i="1" s="1"/>
  <c r="AU1404" i="1"/>
  <c r="AU1403" i="1" s="1"/>
  <c r="AM1404" i="1"/>
  <c r="AM1403" i="1" s="1"/>
  <c r="AL1404" i="1"/>
  <c r="AL1403" i="1" s="1"/>
  <c r="AK1404" i="1"/>
  <c r="AK1403" i="1" s="1"/>
  <c r="AG1404" i="1"/>
  <c r="AG1403" i="1" s="1"/>
  <c r="AF1404" i="1"/>
  <c r="AF1403" i="1" s="1"/>
  <c r="AE1404" i="1"/>
  <c r="AE1403" i="1" s="1"/>
  <c r="AA1404" i="1"/>
  <c r="AA1403" i="1" s="1"/>
  <c r="Z1404" i="1"/>
  <c r="Z1403" i="1" s="1"/>
  <c r="Y1404" i="1"/>
  <c r="Y1403" i="1" s="1"/>
  <c r="U1404" i="1"/>
  <c r="U1403" i="1" s="1"/>
  <c r="Q1404" i="1"/>
  <c r="Q1403" i="1" s="1"/>
  <c r="P1404" i="1"/>
  <c r="P1403" i="1" s="1"/>
  <c r="O1404" i="1"/>
  <c r="O1403" i="1" s="1"/>
  <c r="K1404" i="1"/>
  <c r="K1403" i="1" s="1"/>
  <c r="J1404" i="1"/>
  <c r="J1403" i="1" s="1"/>
  <c r="I1404" i="1"/>
  <c r="I1403" i="1" s="1"/>
  <c r="H1404" i="1"/>
  <c r="G1404" i="1"/>
  <c r="F1404" i="1"/>
  <c r="N1399" i="1"/>
  <c r="T1399" i="1" s="1"/>
  <c r="X1399" i="1" s="1"/>
  <c r="AD1399" i="1" s="1"/>
  <c r="AJ1399" i="1" s="1"/>
  <c r="AT1399" i="1" s="1"/>
  <c r="M1399" i="1"/>
  <c r="S1399" i="1" s="1"/>
  <c r="W1399" i="1" s="1"/>
  <c r="AC1399" i="1" s="1"/>
  <c r="AI1399" i="1" s="1"/>
  <c r="AQ1399" i="1" s="1"/>
  <c r="AS1399" i="1" s="1"/>
  <c r="L1399" i="1"/>
  <c r="R1399" i="1" s="1"/>
  <c r="V1399" i="1" s="1"/>
  <c r="AB1399" i="1" s="1"/>
  <c r="AH1399" i="1" s="1"/>
  <c r="AN1399" i="1" s="1"/>
  <c r="AP1399" i="1" s="1"/>
  <c r="AU1398" i="1"/>
  <c r="AM1398" i="1"/>
  <c r="AL1398" i="1"/>
  <c r="AK1398" i="1"/>
  <c r="AG1398" i="1"/>
  <c r="AF1398" i="1"/>
  <c r="AE1398" i="1"/>
  <c r="AA1398" i="1"/>
  <c r="Z1398" i="1"/>
  <c r="Y1398" i="1"/>
  <c r="U1398" i="1"/>
  <c r="Q1398" i="1"/>
  <c r="P1398" i="1"/>
  <c r="O1398" i="1"/>
  <c r="K1398" i="1"/>
  <c r="J1398" i="1"/>
  <c r="I1398" i="1"/>
  <c r="H1398" i="1"/>
  <c r="G1398" i="1"/>
  <c r="F1398" i="1"/>
  <c r="N1397" i="1"/>
  <c r="T1397" i="1" s="1"/>
  <c r="X1397" i="1" s="1"/>
  <c r="AD1397" i="1" s="1"/>
  <c r="AJ1397" i="1" s="1"/>
  <c r="AT1397" i="1" s="1"/>
  <c r="M1397" i="1"/>
  <c r="S1397" i="1" s="1"/>
  <c r="W1397" i="1" s="1"/>
  <c r="AC1397" i="1" s="1"/>
  <c r="AI1397" i="1" s="1"/>
  <c r="AQ1397" i="1" s="1"/>
  <c r="AS1397" i="1" s="1"/>
  <c r="L1397" i="1"/>
  <c r="R1397" i="1" s="1"/>
  <c r="V1397" i="1" s="1"/>
  <c r="AB1397" i="1" s="1"/>
  <c r="AH1397" i="1" s="1"/>
  <c r="AN1397" i="1" s="1"/>
  <c r="AP1397" i="1" s="1"/>
  <c r="AU1396" i="1"/>
  <c r="AM1396" i="1"/>
  <c r="AL1396" i="1"/>
  <c r="AK1396" i="1"/>
  <c r="AG1396" i="1"/>
  <c r="AF1396" i="1"/>
  <c r="AE1396" i="1"/>
  <c r="AA1396" i="1"/>
  <c r="Z1396" i="1"/>
  <c r="Y1396" i="1"/>
  <c r="U1396" i="1"/>
  <c r="Q1396" i="1"/>
  <c r="P1396" i="1"/>
  <c r="O1396" i="1"/>
  <c r="K1396" i="1"/>
  <c r="J1396" i="1"/>
  <c r="I1396" i="1"/>
  <c r="H1396" i="1"/>
  <c r="G1396" i="1"/>
  <c r="F1396" i="1"/>
  <c r="N1394" i="1"/>
  <c r="T1394" i="1" s="1"/>
  <c r="X1394" i="1" s="1"/>
  <c r="AD1394" i="1" s="1"/>
  <c r="AJ1394" i="1" s="1"/>
  <c r="AT1394" i="1" s="1"/>
  <c r="M1394" i="1"/>
  <c r="S1394" i="1" s="1"/>
  <c r="W1394" i="1" s="1"/>
  <c r="AC1394" i="1" s="1"/>
  <c r="AI1394" i="1" s="1"/>
  <c r="AQ1394" i="1" s="1"/>
  <c r="AS1394" i="1" s="1"/>
  <c r="L1394" i="1"/>
  <c r="R1394" i="1" s="1"/>
  <c r="V1394" i="1" s="1"/>
  <c r="AB1394" i="1" s="1"/>
  <c r="AH1394" i="1" s="1"/>
  <c r="AN1394" i="1" s="1"/>
  <c r="AP1394" i="1" s="1"/>
  <c r="AU1393" i="1"/>
  <c r="AM1393" i="1"/>
  <c r="AL1393" i="1"/>
  <c r="AK1393" i="1"/>
  <c r="AG1393" i="1"/>
  <c r="AF1393" i="1"/>
  <c r="AE1393" i="1"/>
  <c r="AA1393" i="1"/>
  <c r="Z1393" i="1"/>
  <c r="Y1393" i="1"/>
  <c r="U1393" i="1"/>
  <c r="Q1393" i="1"/>
  <c r="P1393" i="1"/>
  <c r="O1393" i="1"/>
  <c r="K1393" i="1"/>
  <c r="J1393" i="1"/>
  <c r="I1393" i="1"/>
  <c r="H1393" i="1"/>
  <c r="G1393" i="1"/>
  <c r="F1393" i="1"/>
  <c r="N1392" i="1"/>
  <c r="T1392" i="1" s="1"/>
  <c r="X1392" i="1" s="1"/>
  <c r="AD1392" i="1" s="1"/>
  <c r="AJ1392" i="1" s="1"/>
  <c r="AT1392" i="1" s="1"/>
  <c r="M1392" i="1"/>
  <c r="S1392" i="1" s="1"/>
  <c r="W1392" i="1" s="1"/>
  <c r="AC1392" i="1" s="1"/>
  <c r="AI1392" i="1" s="1"/>
  <c r="AQ1392" i="1" s="1"/>
  <c r="AS1392" i="1" s="1"/>
  <c r="L1392" i="1"/>
  <c r="R1392" i="1" s="1"/>
  <c r="V1392" i="1" s="1"/>
  <c r="AB1392" i="1" s="1"/>
  <c r="AH1392" i="1" s="1"/>
  <c r="AN1392" i="1" s="1"/>
  <c r="AP1392" i="1" s="1"/>
  <c r="AU1391" i="1"/>
  <c r="AM1391" i="1"/>
  <c r="AL1391" i="1"/>
  <c r="AK1391" i="1"/>
  <c r="AG1391" i="1"/>
  <c r="AF1391" i="1"/>
  <c r="AE1391" i="1"/>
  <c r="AE1390" i="1" s="1"/>
  <c r="AA1391" i="1"/>
  <c r="Z1391" i="1"/>
  <c r="Y1391" i="1"/>
  <c r="U1391" i="1"/>
  <c r="U1390" i="1" s="1"/>
  <c r="Q1391" i="1"/>
  <c r="P1391" i="1"/>
  <c r="O1391" i="1"/>
  <c r="O1390" i="1" s="1"/>
  <c r="K1391" i="1"/>
  <c r="K1390" i="1" s="1"/>
  <c r="J1391" i="1"/>
  <c r="I1391" i="1"/>
  <c r="H1391" i="1"/>
  <c r="H1390" i="1" s="1"/>
  <c r="G1391" i="1"/>
  <c r="G1390" i="1" s="1"/>
  <c r="F1391" i="1"/>
  <c r="N1388" i="1"/>
  <c r="T1388" i="1" s="1"/>
  <c r="X1388" i="1" s="1"/>
  <c r="AD1388" i="1" s="1"/>
  <c r="AJ1388" i="1" s="1"/>
  <c r="AT1388" i="1" s="1"/>
  <c r="M1388" i="1"/>
  <c r="S1388" i="1" s="1"/>
  <c r="W1388" i="1" s="1"/>
  <c r="AC1388" i="1" s="1"/>
  <c r="AI1388" i="1" s="1"/>
  <c r="AQ1388" i="1" s="1"/>
  <c r="AS1388" i="1" s="1"/>
  <c r="L1388" i="1"/>
  <c r="R1388" i="1" s="1"/>
  <c r="V1388" i="1" s="1"/>
  <c r="AB1388" i="1" s="1"/>
  <c r="AH1388" i="1" s="1"/>
  <c r="AN1388" i="1" s="1"/>
  <c r="AP1388" i="1" s="1"/>
  <c r="AU1387" i="1"/>
  <c r="AM1387" i="1"/>
  <c r="AL1387" i="1"/>
  <c r="AK1387" i="1"/>
  <c r="AG1387" i="1"/>
  <c r="AF1387" i="1"/>
  <c r="AE1387" i="1"/>
  <c r="AA1387" i="1"/>
  <c r="Z1387" i="1"/>
  <c r="Y1387" i="1"/>
  <c r="U1387" i="1"/>
  <c r="Q1387" i="1"/>
  <c r="P1387" i="1"/>
  <c r="O1387" i="1"/>
  <c r="K1387" i="1"/>
  <c r="J1387" i="1"/>
  <c r="I1387" i="1"/>
  <c r="H1387" i="1"/>
  <c r="G1387" i="1"/>
  <c r="F1387" i="1"/>
  <c r="N1386" i="1"/>
  <c r="T1386" i="1" s="1"/>
  <c r="X1386" i="1" s="1"/>
  <c r="AD1386" i="1" s="1"/>
  <c r="AJ1386" i="1" s="1"/>
  <c r="AT1386" i="1" s="1"/>
  <c r="M1386" i="1"/>
  <c r="S1386" i="1" s="1"/>
  <c r="W1386" i="1" s="1"/>
  <c r="AC1386" i="1" s="1"/>
  <c r="AI1386" i="1" s="1"/>
  <c r="AQ1386" i="1" s="1"/>
  <c r="AS1386" i="1" s="1"/>
  <c r="L1386" i="1"/>
  <c r="R1386" i="1" s="1"/>
  <c r="V1386" i="1" s="1"/>
  <c r="AB1386" i="1" s="1"/>
  <c r="AH1386" i="1" s="1"/>
  <c r="AN1386" i="1" s="1"/>
  <c r="AP1386" i="1" s="1"/>
  <c r="AU1385" i="1"/>
  <c r="AM1385" i="1"/>
  <c r="AL1385" i="1"/>
  <c r="AK1385" i="1"/>
  <c r="AG1385" i="1"/>
  <c r="AF1385" i="1"/>
  <c r="AE1385" i="1"/>
  <c r="AA1385" i="1"/>
  <c r="Z1385" i="1"/>
  <c r="Y1385" i="1"/>
  <c r="U1385" i="1"/>
  <c r="Q1385" i="1"/>
  <c r="P1385" i="1"/>
  <c r="O1385" i="1"/>
  <c r="K1385" i="1"/>
  <c r="K1384" i="1" s="1"/>
  <c r="J1385" i="1"/>
  <c r="I1385" i="1"/>
  <c r="H1385" i="1"/>
  <c r="G1385" i="1"/>
  <c r="G1384" i="1" s="1"/>
  <c r="F1385" i="1"/>
  <c r="Y1383" i="1"/>
  <c r="N1383" i="1"/>
  <c r="T1383" i="1" s="1"/>
  <c r="X1383" i="1" s="1"/>
  <c r="AD1383" i="1" s="1"/>
  <c r="AJ1383" i="1" s="1"/>
  <c r="AT1383" i="1" s="1"/>
  <c r="M1383" i="1"/>
  <c r="S1383" i="1" s="1"/>
  <c r="W1383" i="1" s="1"/>
  <c r="AC1383" i="1" s="1"/>
  <c r="AI1383" i="1" s="1"/>
  <c r="AQ1383" i="1" s="1"/>
  <c r="AS1383" i="1" s="1"/>
  <c r="L1383" i="1"/>
  <c r="R1383" i="1" s="1"/>
  <c r="V1383" i="1" s="1"/>
  <c r="AB1383" i="1" s="1"/>
  <c r="AH1383" i="1" s="1"/>
  <c r="AN1383" i="1" s="1"/>
  <c r="AP1383" i="1" s="1"/>
  <c r="AU1382" i="1"/>
  <c r="AU1381" i="1" s="1"/>
  <c r="AM1382" i="1"/>
  <c r="AM1381" i="1" s="1"/>
  <c r="AL1382" i="1"/>
  <c r="AL1381" i="1" s="1"/>
  <c r="AK1382" i="1"/>
  <c r="AK1381" i="1" s="1"/>
  <c r="AG1382" i="1"/>
  <c r="AG1381" i="1" s="1"/>
  <c r="AF1382" i="1"/>
  <c r="AF1381" i="1" s="1"/>
  <c r="AE1382" i="1"/>
  <c r="AE1381" i="1" s="1"/>
  <c r="AA1382" i="1"/>
  <c r="AA1381" i="1" s="1"/>
  <c r="Z1382" i="1"/>
  <c r="Z1381" i="1" s="1"/>
  <c r="Y1382" i="1"/>
  <c r="Y1381" i="1" s="1"/>
  <c r="U1382" i="1"/>
  <c r="U1381" i="1" s="1"/>
  <c r="Q1382" i="1"/>
  <c r="Q1381" i="1" s="1"/>
  <c r="P1382" i="1"/>
  <c r="P1381" i="1" s="1"/>
  <c r="O1382" i="1"/>
  <c r="O1381" i="1" s="1"/>
  <c r="K1382" i="1"/>
  <c r="K1381" i="1" s="1"/>
  <c r="J1382" i="1"/>
  <c r="I1382" i="1"/>
  <c r="I1381" i="1" s="1"/>
  <c r="H1382" i="1"/>
  <c r="G1382" i="1"/>
  <c r="G1381" i="1" s="1"/>
  <c r="F1382" i="1"/>
  <c r="F1381" i="1" s="1"/>
  <c r="N1380" i="1"/>
  <c r="T1380" i="1" s="1"/>
  <c r="X1380" i="1" s="1"/>
  <c r="AD1380" i="1" s="1"/>
  <c r="AJ1380" i="1" s="1"/>
  <c r="AT1380" i="1" s="1"/>
  <c r="M1380" i="1"/>
  <c r="S1380" i="1" s="1"/>
  <c r="W1380" i="1" s="1"/>
  <c r="AC1380" i="1" s="1"/>
  <c r="AI1380" i="1" s="1"/>
  <c r="AQ1380" i="1" s="1"/>
  <c r="AS1380" i="1" s="1"/>
  <c r="L1380" i="1"/>
  <c r="R1380" i="1" s="1"/>
  <c r="V1380" i="1" s="1"/>
  <c r="AB1380" i="1" s="1"/>
  <c r="AH1380" i="1" s="1"/>
  <c r="AN1380" i="1" s="1"/>
  <c r="AP1380" i="1" s="1"/>
  <c r="AU1379" i="1"/>
  <c r="AM1379" i="1"/>
  <c r="AL1379" i="1"/>
  <c r="AK1379" i="1"/>
  <c r="AG1379" i="1"/>
  <c r="AF1379" i="1"/>
  <c r="AE1379" i="1"/>
  <c r="AA1379" i="1"/>
  <c r="Z1379" i="1"/>
  <c r="Y1379" i="1"/>
  <c r="U1379" i="1"/>
  <c r="Q1379" i="1"/>
  <c r="P1379" i="1"/>
  <c r="O1379" i="1"/>
  <c r="K1379" i="1"/>
  <c r="J1379" i="1"/>
  <c r="I1379" i="1"/>
  <c r="H1379" i="1"/>
  <c r="G1379" i="1"/>
  <c r="F1379" i="1"/>
  <c r="N1378" i="1"/>
  <c r="T1378" i="1" s="1"/>
  <c r="X1378" i="1" s="1"/>
  <c r="AD1378" i="1" s="1"/>
  <c r="AJ1378" i="1" s="1"/>
  <c r="AT1378" i="1" s="1"/>
  <c r="M1378" i="1"/>
  <c r="S1378" i="1" s="1"/>
  <c r="W1378" i="1" s="1"/>
  <c r="AC1378" i="1" s="1"/>
  <c r="AI1378" i="1" s="1"/>
  <c r="AQ1378" i="1" s="1"/>
  <c r="AS1378" i="1" s="1"/>
  <c r="L1378" i="1"/>
  <c r="R1378" i="1" s="1"/>
  <c r="V1378" i="1" s="1"/>
  <c r="AB1378" i="1" s="1"/>
  <c r="AH1378" i="1" s="1"/>
  <c r="AN1378" i="1" s="1"/>
  <c r="AP1378" i="1" s="1"/>
  <c r="AU1377" i="1"/>
  <c r="AM1377" i="1"/>
  <c r="AL1377" i="1"/>
  <c r="AK1377" i="1"/>
  <c r="AG1377" i="1"/>
  <c r="AF1377" i="1"/>
  <c r="AE1377" i="1"/>
  <c r="AA1377" i="1"/>
  <c r="Z1377" i="1"/>
  <c r="Y1377" i="1"/>
  <c r="U1377" i="1"/>
  <c r="Q1377" i="1"/>
  <c r="P1377" i="1"/>
  <c r="O1377" i="1"/>
  <c r="K1377" i="1"/>
  <c r="J1377" i="1"/>
  <c r="I1377" i="1"/>
  <c r="H1377" i="1"/>
  <c r="G1377" i="1"/>
  <c r="F1377" i="1"/>
  <c r="N1376" i="1"/>
  <c r="T1376" i="1" s="1"/>
  <c r="X1376" i="1" s="1"/>
  <c r="AD1376" i="1" s="1"/>
  <c r="AJ1376" i="1" s="1"/>
  <c r="AT1376" i="1" s="1"/>
  <c r="M1376" i="1"/>
  <c r="S1376" i="1" s="1"/>
  <c r="W1376" i="1" s="1"/>
  <c r="AC1376" i="1" s="1"/>
  <c r="AI1376" i="1" s="1"/>
  <c r="AQ1376" i="1" s="1"/>
  <c r="AS1376" i="1" s="1"/>
  <c r="L1376" i="1"/>
  <c r="R1376" i="1" s="1"/>
  <c r="V1376" i="1" s="1"/>
  <c r="AB1376" i="1" s="1"/>
  <c r="AH1376" i="1" s="1"/>
  <c r="AN1376" i="1" s="1"/>
  <c r="AP1376" i="1" s="1"/>
  <c r="AU1375" i="1"/>
  <c r="AM1375" i="1"/>
  <c r="AL1375" i="1"/>
  <c r="AK1375" i="1"/>
  <c r="AG1375" i="1"/>
  <c r="AF1375" i="1"/>
  <c r="AE1375" i="1"/>
  <c r="AA1375" i="1"/>
  <c r="Z1375" i="1"/>
  <c r="Y1375" i="1"/>
  <c r="U1375" i="1"/>
  <c r="Q1375" i="1"/>
  <c r="P1375" i="1"/>
  <c r="O1375" i="1"/>
  <c r="K1375" i="1"/>
  <c r="J1375" i="1"/>
  <c r="I1375" i="1"/>
  <c r="H1375" i="1"/>
  <c r="G1375" i="1"/>
  <c r="F1375" i="1"/>
  <c r="Y1372" i="1"/>
  <c r="Y1371" i="1" s="1"/>
  <c r="Y1370" i="1" s="1"/>
  <c r="O1372" i="1"/>
  <c r="O1371" i="1" s="1"/>
  <c r="O1370" i="1" s="1"/>
  <c r="N1372" i="1"/>
  <c r="T1372" i="1" s="1"/>
  <c r="X1372" i="1" s="1"/>
  <c r="AD1372" i="1" s="1"/>
  <c r="AJ1372" i="1" s="1"/>
  <c r="AT1372" i="1" s="1"/>
  <c r="M1372" i="1"/>
  <c r="S1372" i="1" s="1"/>
  <c r="W1372" i="1" s="1"/>
  <c r="AC1372" i="1" s="1"/>
  <c r="AI1372" i="1" s="1"/>
  <c r="AQ1372" i="1" s="1"/>
  <c r="AS1372" i="1" s="1"/>
  <c r="L1372" i="1"/>
  <c r="AU1371" i="1"/>
  <c r="AU1370" i="1" s="1"/>
  <c r="AM1371" i="1"/>
  <c r="AM1370" i="1" s="1"/>
  <c r="AL1371" i="1"/>
  <c r="AL1370" i="1" s="1"/>
  <c r="AK1371" i="1"/>
  <c r="AK1370" i="1" s="1"/>
  <c r="AG1371" i="1"/>
  <c r="AG1370" i="1" s="1"/>
  <c r="AF1371" i="1"/>
  <c r="AF1370" i="1" s="1"/>
  <c r="AE1371" i="1"/>
  <c r="AE1370" i="1" s="1"/>
  <c r="AA1371" i="1"/>
  <c r="AA1370" i="1" s="1"/>
  <c r="Z1371" i="1"/>
  <c r="Z1370" i="1" s="1"/>
  <c r="U1371" i="1"/>
  <c r="U1370" i="1" s="1"/>
  <c r="Q1371" i="1"/>
  <c r="Q1370" i="1" s="1"/>
  <c r="P1371" i="1"/>
  <c r="P1370" i="1" s="1"/>
  <c r="K1371" i="1"/>
  <c r="K1370" i="1" s="1"/>
  <c r="J1371" i="1"/>
  <c r="J1370" i="1" s="1"/>
  <c r="I1371" i="1"/>
  <c r="H1371" i="1"/>
  <c r="G1371" i="1"/>
  <c r="G1370" i="1" s="1"/>
  <c r="F1371" i="1"/>
  <c r="F1370" i="1" s="1"/>
  <c r="N1369" i="1"/>
  <c r="T1369" i="1" s="1"/>
  <c r="X1369" i="1" s="1"/>
  <c r="AD1369" i="1" s="1"/>
  <c r="AJ1369" i="1" s="1"/>
  <c r="AT1369" i="1" s="1"/>
  <c r="M1369" i="1"/>
  <c r="S1369" i="1" s="1"/>
  <c r="W1369" i="1" s="1"/>
  <c r="AC1369" i="1" s="1"/>
  <c r="AI1369" i="1" s="1"/>
  <c r="AQ1369" i="1" s="1"/>
  <c r="AS1369" i="1" s="1"/>
  <c r="L1369" i="1"/>
  <c r="R1369" i="1" s="1"/>
  <c r="V1369" i="1" s="1"/>
  <c r="AB1369" i="1" s="1"/>
  <c r="AH1369" i="1" s="1"/>
  <c r="AN1369" i="1" s="1"/>
  <c r="AP1369" i="1" s="1"/>
  <c r="AU1368" i="1"/>
  <c r="AM1368" i="1"/>
  <c r="AL1368" i="1"/>
  <c r="AK1368" i="1"/>
  <c r="AG1368" i="1"/>
  <c r="AF1368" i="1"/>
  <c r="AE1368" i="1"/>
  <c r="AA1368" i="1"/>
  <c r="Z1368" i="1"/>
  <c r="Y1368" i="1"/>
  <c r="U1368" i="1"/>
  <c r="Q1368" i="1"/>
  <c r="P1368" i="1"/>
  <c r="O1368" i="1"/>
  <c r="K1368" i="1"/>
  <c r="J1368" i="1"/>
  <c r="I1368" i="1"/>
  <c r="H1368" i="1"/>
  <c r="G1368" i="1"/>
  <c r="F1368" i="1"/>
  <c r="N1367" i="1"/>
  <c r="T1367" i="1" s="1"/>
  <c r="X1367" i="1" s="1"/>
  <c r="AD1367" i="1" s="1"/>
  <c r="AJ1367" i="1" s="1"/>
  <c r="AT1367" i="1" s="1"/>
  <c r="M1367" i="1"/>
  <c r="S1367" i="1" s="1"/>
  <c r="W1367" i="1" s="1"/>
  <c r="AC1367" i="1" s="1"/>
  <c r="AI1367" i="1" s="1"/>
  <c r="AQ1367" i="1" s="1"/>
  <c r="AS1367" i="1" s="1"/>
  <c r="L1367" i="1"/>
  <c r="R1367" i="1" s="1"/>
  <c r="V1367" i="1" s="1"/>
  <c r="AB1367" i="1" s="1"/>
  <c r="AH1367" i="1" s="1"/>
  <c r="AN1367" i="1" s="1"/>
  <c r="AP1367" i="1" s="1"/>
  <c r="AU1366" i="1"/>
  <c r="AM1366" i="1"/>
  <c r="AL1366" i="1"/>
  <c r="AK1366" i="1"/>
  <c r="AG1366" i="1"/>
  <c r="AF1366" i="1"/>
  <c r="AE1366" i="1"/>
  <c r="AA1366" i="1"/>
  <c r="Z1366" i="1"/>
  <c r="Y1366" i="1"/>
  <c r="U1366" i="1"/>
  <c r="Q1366" i="1"/>
  <c r="P1366" i="1"/>
  <c r="O1366" i="1"/>
  <c r="K1366" i="1"/>
  <c r="J1366" i="1"/>
  <c r="I1366" i="1"/>
  <c r="H1366" i="1"/>
  <c r="G1366" i="1"/>
  <c r="M1366" i="1" s="1"/>
  <c r="F1366" i="1"/>
  <c r="N1365" i="1"/>
  <c r="T1365" i="1" s="1"/>
  <c r="X1365" i="1" s="1"/>
  <c r="AD1365" i="1" s="1"/>
  <c r="AJ1365" i="1" s="1"/>
  <c r="AT1365" i="1" s="1"/>
  <c r="M1365" i="1"/>
  <c r="S1365" i="1" s="1"/>
  <c r="W1365" i="1" s="1"/>
  <c r="AC1365" i="1" s="1"/>
  <c r="AI1365" i="1" s="1"/>
  <c r="AQ1365" i="1" s="1"/>
  <c r="AS1365" i="1" s="1"/>
  <c r="L1365" i="1"/>
  <c r="R1365" i="1" s="1"/>
  <c r="V1365" i="1" s="1"/>
  <c r="AB1365" i="1" s="1"/>
  <c r="AH1365" i="1" s="1"/>
  <c r="AN1365" i="1" s="1"/>
  <c r="AP1365" i="1" s="1"/>
  <c r="AU1364" i="1"/>
  <c r="AM1364" i="1"/>
  <c r="AL1364" i="1"/>
  <c r="AK1364" i="1"/>
  <c r="AG1364" i="1"/>
  <c r="AF1364" i="1"/>
  <c r="AE1364" i="1"/>
  <c r="AA1364" i="1"/>
  <c r="Z1364" i="1"/>
  <c r="Y1364" i="1"/>
  <c r="U1364" i="1"/>
  <c r="Q1364" i="1"/>
  <c r="P1364" i="1"/>
  <c r="O1364" i="1"/>
  <c r="K1364" i="1"/>
  <c r="J1364" i="1"/>
  <c r="I1364" i="1"/>
  <c r="H1364" i="1"/>
  <c r="G1364" i="1"/>
  <c r="F1364" i="1"/>
  <c r="N1361" i="1"/>
  <c r="T1361" i="1" s="1"/>
  <c r="X1361" i="1" s="1"/>
  <c r="AD1361" i="1" s="1"/>
  <c r="AJ1361" i="1" s="1"/>
  <c r="AT1361" i="1" s="1"/>
  <c r="M1361" i="1"/>
  <c r="S1361" i="1" s="1"/>
  <c r="W1361" i="1" s="1"/>
  <c r="AC1361" i="1" s="1"/>
  <c r="AI1361" i="1" s="1"/>
  <c r="AQ1361" i="1" s="1"/>
  <c r="AS1361" i="1" s="1"/>
  <c r="L1361" i="1"/>
  <c r="R1361" i="1" s="1"/>
  <c r="V1361" i="1" s="1"/>
  <c r="AB1361" i="1" s="1"/>
  <c r="AH1361" i="1" s="1"/>
  <c r="AN1361" i="1" s="1"/>
  <c r="AP1361" i="1" s="1"/>
  <c r="AU1360" i="1"/>
  <c r="AU1359" i="1" s="1"/>
  <c r="AM1360" i="1"/>
  <c r="AM1359" i="1" s="1"/>
  <c r="AL1360" i="1"/>
  <c r="AL1359" i="1" s="1"/>
  <c r="AK1360" i="1"/>
  <c r="AK1359" i="1" s="1"/>
  <c r="AG1360" i="1"/>
  <c r="AF1360" i="1"/>
  <c r="AF1359" i="1" s="1"/>
  <c r="AE1360" i="1"/>
  <c r="AE1359" i="1" s="1"/>
  <c r="AA1360" i="1"/>
  <c r="AA1359" i="1" s="1"/>
  <c r="Z1360" i="1"/>
  <c r="Z1359" i="1" s="1"/>
  <c r="Y1360" i="1"/>
  <c r="U1360" i="1"/>
  <c r="U1359" i="1" s="1"/>
  <c r="Q1360" i="1"/>
  <c r="Q1359" i="1" s="1"/>
  <c r="P1360" i="1"/>
  <c r="P1359" i="1" s="1"/>
  <c r="O1360" i="1"/>
  <c r="O1359" i="1" s="1"/>
  <c r="K1360" i="1"/>
  <c r="K1359" i="1" s="1"/>
  <c r="J1360" i="1"/>
  <c r="J1359" i="1" s="1"/>
  <c r="I1360" i="1"/>
  <c r="I1359" i="1" s="1"/>
  <c r="H1360" i="1"/>
  <c r="G1360" i="1"/>
  <c r="F1360" i="1"/>
  <c r="AG1359" i="1"/>
  <c r="Y1359" i="1"/>
  <c r="AK1358" i="1"/>
  <c r="AK1357" i="1" s="1"/>
  <c r="AK1356" i="1" s="1"/>
  <c r="O1358" i="1"/>
  <c r="N1358" i="1"/>
  <c r="T1358" i="1" s="1"/>
  <c r="X1358" i="1" s="1"/>
  <c r="AD1358" i="1" s="1"/>
  <c r="AJ1358" i="1" s="1"/>
  <c r="AT1358" i="1" s="1"/>
  <c r="M1358" i="1"/>
  <c r="S1358" i="1" s="1"/>
  <c r="W1358" i="1" s="1"/>
  <c r="AC1358" i="1" s="1"/>
  <c r="AI1358" i="1" s="1"/>
  <c r="AQ1358" i="1" s="1"/>
  <c r="AS1358" i="1" s="1"/>
  <c r="L1358" i="1"/>
  <c r="AU1357" i="1"/>
  <c r="AU1356" i="1" s="1"/>
  <c r="AM1357" i="1"/>
  <c r="AM1356" i="1" s="1"/>
  <c r="AL1357" i="1"/>
  <c r="AL1356" i="1" s="1"/>
  <c r="AG1357" i="1"/>
  <c r="AG1356" i="1" s="1"/>
  <c r="AF1357" i="1"/>
  <c r="AF1356" i="1" s="1"/>
  <c r="AE1357" i="1"/>
  <c r="AE1356" i="1" s="1"/>
  <c r="AA1357" i="1"/>
  <c r="AA1356" i="1" s="1"/>
  <c r="Z1357" i="1"/>
  <c r="Y1357" i="1"/>
  <c r="U1357" i="1"/>
  <c r="U1356" i="1" s="1"/>
  <c r="Q1357" i="1"/>
  <c r="Q1356" i="1" s="1"/>
  <c r="P1357" i="1"/>
  <c r="P1356" i="1" s="1"/>
  <c r="O1357" i="1"/>
  <c r="O1356" i="1" s="1"/>
  <c r="K1357" i="1"/>
  <c r="K1356" i="1" s="1"/>
  <c r="J1357" i="1"/>
  <c r="J1356" i="1" s="1"/>
  <c r="I1357" i="1"/>
  <c r="I1356" i="1" s="1"/>
  <c r="H1357" i="1"/>
  <c r="G1357" i="1"/>
  <c r="F1357" i="1"/>
  <c r="Z1356" i="1"/>
  <c r="Y1356" i="1"/>
  <c r="N1355" i="1"/>
  <c r="T1355" i="1" s="1"/>
  <c r="X1355" i="1" s="1"/>
  <c r="AD1355" i="1" s="1"/>
  <c r="AJ1355" i="1" s="1"/>
  <c r="AT1355" i="1" s="1"/>
  <c r="M1355" i="1"/>
  <c r="S1355" i="1" s="1"/>
  <c r="W1355" i="1" s="1"/>
  <c r="AC1355" i="1" s="1"/>
  <c r="AI1355" i="1" s="1"/>
  <c r="AQ1355" i="1" s="1"/>
  <c r="AS1355" i="1" s="1"/>
  <c r="L1355" i="1"/>
  <c r="R1355" i="1" s="1"/>
  <c r="V1355" i="1" s="1"/>
  <c r="AB1355" i="1" s="1"/>
  <c r="AH1355" i="1" s="1"/>
  <c r="AN1355" i="1" s="1"/>
  <c r="AP1355" i="1" s="1"/>
  <c r="AU1354" i="1"/>
  <c r="AM1354" i="1"/>
  <c r="AL1354" i="1"/>
  <c r="AK1354" i="1"/>
  <c r="AG1354" i="1"/>
  <c r="AF1354" i="1"/>
  <c r="AE1354" i="1"/>
  <c r="AA1354" i="1"/>
  <c r="Z1354" i="1"/>
  <c r="Y1354" i="1"/>
  <c r="U1354" i="1"/>
  <c r="Q1354" i="1"/>
  <c r="P1354" i="1"/>
  <c r="O1354" i="1"/>
  <c r="K1354" i="1"/>
  <c r="J1354" i="1"/>
  <c r="I1354" i="1"/>
  <c r="H1354" i="1"/>
  <c r="G1354" i="1"/>
  <c r="F1354" i="1"/>
  <c r="N1353" i="1"/>
  <c r="T1353" i="1" s="1"/>
  <c r="X1353" i="1" s="1"/>
  <c r="AD1353" i="1" s="1"/>
  <c r="AJ1353" i="1" s="1"/>
  <c r="AT1353" i="1" s="1"/>
  <c r="M1353" i="1"/>
  <c r="S1353" i="1" s="1"/>
  <c r="W1353" i="1" s="1"/>
  <c r="AC1353" i="1" s="1"/>
  <c r="AI1353" i="1" s="1"/>
  <c r="AQ1353" i="1" s="1"/>
  <c r="AS1353" i="1" s="1"/>
  <c r="L1353" i="1"/>
  <c r="R1353" i="1" s="1"/>
  <c r="V1353" i="1" s="1"/>
  <c r="AB1353" i="1" s="1"/>
  <c r="AH1353" i="1" s="1"/>
  <c r="AN1353" i="1" s="1"/>
  <c r="AP1353" i="1" s="1"/>
  <c r="AU1352" i="1"/>
  <c r="AM1352" i="1"/>
  <c r="AL1352" i="1"/>
  <c r="AK1352" i="1"/>
  <c r="AG1352" i="1"/>
  <c r="AF1352" i="1"/>
  <c r="AE1352" i="1"/>
  <c r="AA1352" i="1"/>
  <c r="Z1352" i="1"/>
  <c r="Y1352" i="1"/>
  <c r="U1352" i="1"/>
  <c r="Q1352" i="1"/>
  <c r="P1352" i="1"/>
  <c r="O1352" i="1"/>
  <c r="K1352" i="1"/>
  <c r="J1352" i="1"/>
  <c r="I1352" i="1"/>
  <c r="H1352" i="1"/>
  <c r="G1352" i="1"/>
  <c r="F1352" i="1"/>
  <c r="AE1351" i="1"/>
  <c r="Y1351" i="1"/>
  <c r="N1351" i="1"/>
  <c r="T1351" i="1" s="1"/>
  <c r="X1351" i="1" s="1"/>
  <c r="AD1351" i="1" s="1"/>
  <c r="AJ1351" i="1" s="1"/>
  <c r="AT1351" i="1" s="1"/>
  <c r="M1351" i="1"/>
  <c r="S1351" i="1" s="1"/>
  <c r="W1351" i="1" s="1"/>
  <c r="AC1351" i="1" s="1"/>
  <c r="AI1351" i="1" s="1"/>
  <c r="AQ1351" i="1" s="1"/>
  <c r="AS1351" i="1" s="1"/>
  <c r="L1351" i="1"/>
  <c r="R1351" i="1" s="1"/>
  <c r="V1351" i="1" s="1"/>
  <c r="AU1350" i="1"/>
  <c r="AM1350" i="1"/>
  <c r="AL1350" i="1"/>
  <c r="AK1350" i="1"/>
  <c r="AG1350" i="1"/>
  <c r="AF1350" i="1"/>
  <c r="AE1350" i="1"/>
  <c r="AA1350" i="1"/>
  <c r="Z1350" i="1"/>
  <c r="Y1350" i="1"/>
  <c r="U1350" i="1"/>
  <c r="Q1350" i="1"/>
  <c r="P1350" i="1"/>
  <c r="O1350" i="1"/>
  <c r="K1350" i="1"/>
  <c r="J1350" i="1"/>
  <c r="I1350" i="1"/>
  <c r="H1350" i="1"/>
  <c r="G1350" i="1"/>
  <c r="F1350" i="1"/>
  <c r="Y1347" i="1"/>
  <c r="Y1346" i="1" s="1"/>
  <c r="Y1345" i="1" s="1"/>
  <c r="O1347" i="1"/>
  <c r="O1346" i="1" s="1"/>
  <c r="O1345" i="1" s="1"/>
  <c r="N1347" i="1"/>
  <c r="T1347" i="1" s="1"/>
  <c r="X1347" i="1" s="1"/>
  <c r="AD1347" i="1" s="1"/>
  <c r="AJ1347" i="1" s="1"/>
  <c r="AT1347" i="1" s="1"/>
  <c r="J1347" i="1"/>
  <c r="M1347" i="1" s="1"/>
  <c r="S1347" i="1" s="1"/>
  <c r="W1347" i="1" s="1"/>
  <c r="AC1347" i="1" s="1"/>
  <c r="AI1347" i="1" s="1"/>
  <c r="AQ1347" i="1" s="1"/>
  <c r="AS1347" i="1" s="1"/>
  <c r="I1347" i="1"/>
  <c r="AU1346" i="1"/>
  <c r="AU1345" i="1" s="1"/>
  <c r="AM1346" i="1"/>
  <c r="AM1345" i="1" s="1"/>
  <c r="AL1346" i="1"/>
  <c r="AK1346" i="1"/>
  <c r="AG1346" i="1"/>
  <c r="AG1345" i="1" s="1"/>
  <c r="AF1346" i="1"/>
  <c r="AF1345" i="1" s="1"/>
  <c r="AE1346" i="1"/>
  <c r="AE1345" i="1" s="1"/>
  <c r="AA1346" i="1"/>
  <c r="AA1345" i="1" s="1"/>
  <c r="Z1346" i="1"/>
  <c r="Z1345" i="1" s="1"/>
  <c r="U1346" i="1"/>
  <c r="U1345" i="1" s="1"/>
  <c r="Q1346" i="1"/>
  <c r="Q1345" i="1" s="1"/>
  <c r="P1346" i="1"/>
  <c r="P1345" i="1" s="1"/>
  <c r="K1346" i="1"/>
  <c r="K1345" i="1" s="1"/>
  <c r="J1346" i="1"/>
  <c r="H1346" i="1"/>
  <c r="G1346" i="1"/>
  <c r="F1346" i="1"/>
  <c r="F1345" i="1" s="1"/>
  <c r="AL1345" i="1"/>
  <c r="AK1345" i="1"/>
  <c r="J1345" i="1"/>
  <c r="N1344" i="1"/>
  <c r="T1344" i="1" s="1"/>
  <c r="X1344" i="1" s="1"/>
  <c r="AD1344" i="1" s="1"/>
  <c r="AJ1344" i="1" s="1"/>
  <c r="AT1344" i="1" s="1"/>
  <c r="M1344" i="1"/>
  <c r="S1344" i="1" s="1"/>
  <c r="W1344" i="1" s="1"/>
  <c r="AC1344" i="1" s="1"/>
  <c r="AI1344" i="1" s="1"/>
  <c r="AQ1344" i="1" s="1"/>
  <c r="AS1344" i="1" s="1"/>
  <c r="L1344" i="1"/>
  <c r="R1344" i="1" s="1"/>
  <c r="V1344" i="1" s="1"/>
  <c r="AB1344" i="1" s="1"/>
  <c r="AH1344" i="1" s="1"/>
  <c r="AN1344" i="1" s="1"/>
  <c r="AP1344" i="1" s="1"/>
  <c r="AU1343" i="1"/>
  <c r="AM1343" i="1"/>
  <c r="AL1343" i="1"/>
  <c r="AK1343" i="1"/>
  <c r="AG1343" i="1"/>
  <c r="AF1343" i="1"/>
  <c r="AE1343" i="1"/>
  <c r="AA1343" i="1"/>
  <c r="Z1343" i="1"/>
  <c r="Y1343" i="1"/>
  <c r="U1343" i="1"/>
  <c r="Q1343" i="1"/>
  <c r="P1343" i="1"/>
  <c r="O1343" i="1"/>
  <c r="K1343" i="1"/>
  <c r="J1343" i="1"/>
  <c r="I1343" i="1"/>
  <c r="H1343" i="1"/>
  <c r="G1343" i="1"/>
  <c r="F1343" i="1"/>
  <c r="N1342" i="1"/>
  <c r="T1342" i="1" s="1"/>
  <c r="X1342" i="1" s="1"/>
  <c r="AD1342" i="1" s="1"/>
  <c r="AJ1342" i="1" s="1"/>
  <c r="AT1342" i="1" s="1"/>
  <c r="M1342" i="1"/>
  <c r="S1342" i="1" s="1"/>
  <c r="W1342" i="1" s="1"/>
  <c r="AC1342" i="1" s="1"/>
  <c r="AI1342" i="1" s="1"/>
  <c r="AQ1342" i="1" s="1"/>
  <c r="AS1342" i="1" s="1"/>
  <c r="L1342" i="1"/>
  <c r="R1342" i="1" s="1"/>
  <c r="V1342" i="1" s="1"/>
  <c r="AB1342" i="1" s="1"/>
  <c r="AH1342" i="1" s="1"/>
  <c r="AN1342" i="1" s="1"/>
  <c r="AP1342" i="1" s="1"/>
  <c r="AU1341" i="1"/>
  <c r="AM1341" i="1"/>
  <c r="AL1341" i="1"/>
  <c r="AK1341" i="1"/>
  <c r="AG1341" i="1"/>
  <c r="AF1341" i="1"/>
  <c r="AE1341" i="1"/>
  <c r="AA1341" i="1"/>
  <c r="Z1341" i="1"/>
  <c r="Y1341" i="1"/>
  <c r="U1341" i="1"/>
  <c r="Q1341" i="1"/>
  <c r="P1341" i="1"/>
  <c r="O1341" i="1"/>
  <c r="K1341" i="1"/>
  <c r="J1341" i="1"/>
  <c r="I1341" i="1"/>
  <c r="H1341" i="1"/>
  <c r="G1341" i="1"/>
  <c r="F1341" i="1"/>
  <c r="N1337" i="1"/>
  <c r="T1337" i="1" s="1"/>
  <c r="X1337" i="1" s="1"/>
  <c r="AD1337" i="1" s="1"/>
  <c r="AJ1337" i="1" s="1"/>
  <c r="AT1337" i="1" s="1"/>
  <c r="M1337" i="1"/>
  <c r="S1337" i="1" s="1"/>
  <c r="W1337" i="1" s="1"/>
  <c r="AC1337" i="1" s="1"/>
  <c r="AI1337" i="1" s="1"/>
  <c r="AQ1337" i="1" s="1"/>
  <c r="AS1337" i="1" s="1"/>
  <c r="L1337" i="1"/>
  <c r="R1337" i="1" s="1"/>
  <c r="V1337" i="1" s="1"/>
  <c r="AB1337" i="1" s="1"/>
  <c r="AH1337" i="1" s="1"/>
  <c r="AN1337" i="1" s="1"/>
  <c r="AP1337" i="1" s="1"/>
  <c r="AU1336" i="1"/>
  <c r="AU1335" i="1" s="1"/>
  <c r="AU1334" i="1" s="1"/>
  <c r="AU1333" i="1" s="1"/>
  <c r="AM1336" i="1"/>
  <c r="AM1335" i="1" s="1"/>
  <c r="AM1334" i="1" s="1"/>
  <c r="AM1333" i="1" s="1"/>
  <c r="AL1336" i="1"/>
  <c r="AL1335" i="1" s="1"/>
  <c r="AL1334" i="1" s="1"/>
  <c r="AL1333" i="1" s="1"/>
  <c r="AK1336" i="1"/>
  <c r="AK1335" i="1" s="1"/>
  <c r="AK1334" i="1" s="1"/>
  <c r="AK1333" i="1" s="1"/>
  <c r="AG1336" i="1"/>
  <c r="AG1335" i="1" s="1"/>
  <c r="AG1334" i="1" s="1"/>
  <c r="AG1333" i="1" s="1"/>
  <c r="AF1336" i="1"/>
  <c r="AF1335" i="1" s="1"/>
  <c r="AF1334" i="1" s="1"/>
  <c r="AF1333" i="1" s="1"/>
  <c r="AE1336" i="1"/>
  <c r="AE1335" i="1" s="1"/>
  <c r="AE1334" i="1" s="1"/>
  <c r="AE1333" i="1" s="1"/>
  <c r="AA1336" i="1"/>
  <c r="AA1335" i="1" s="1"/>
  <c r="AA1334" i="1" s="1"/>
  <c r="AA1333" i="1" s="1"/>
  <c r="Z1336" i="1"/>
  <c r="Y1336" i="1"/>
  <c r="Y1335" i="1" s="1"/>
  <c r="Y1334" i="1" s="1"/>
  <c r="Y1333" i="1" s="1"/>
  <c r="U1336" i="1"/>
  <c r="U1335" i="1" s="1"/>
  <c r="U1334" i="1" s="1"/>
  <c r="U1333" i="1" s="1"/>
  <c r="Q1336" i="1"/>
  <c r="Q1335" i="1" s="1"/>
  <c r="Q1334" i="1" s="1"/>
  <c r="Q1333" i="1" s="1"/>
  <c r="P1336" i="1"/>
  <c r="P1335" i="1" s="1"/>
  <c r="P1334" i="1" s="1"/>
  <c r="P1333" i="1" s="1"/>
  <c r="O1336" i="1"/>
  <c r="O1335" i="1" s="1"/>
  <c r="O1334" i="1" s="1"/>
  <c r="O1333" i="1" s="1"/>
  <c r="K1336" i="1"/>
  <c r="K1335" i="1" s="1"/>
  <c r="K1334" i="1" s="1"/>
  <c r="K1333" i="1" s="1"/>
  <c r="J1336" i="1"/>
  <c r="J1335" i="1" s="1"/>
  <c r="J1334" i="1" s="1"/>
  <c r="J1333" i="1" s="1"/>
  <c r="I1336" i="1"/>
  <c r="I1335" i="1" s="1"/>
  <c r="I1334" i="1" s="1"/>
  <c r="I1333" i="1" s="1"/>
  <c r="H1336" i="1"/>
  <c r="G1336" i="1"/>
  <c r="F1336" i="1"/>
  <c r="Z1335" i="1"/>
  <c r="Z1334" i="1" s="1"/>
  <c r="Z1333" i="1" s="1"/>
  <c r="N1332" i="1"/>
  <c r="T1332" i="1" s="1"/>
  <c r="X1332" i="1" s="1"/>
  <c r="AD1332" i="1" s="1"/>
  <c r="AJ1332" i="1" s="1"/>
  <c r="AT1332" i="1" s="1"/>
  <c r="M1332" i="1"/>
  <c r="S1332" i="1" s="1"/>
  <c r="W1332" i="1" s="1"/>
  <c r="AC1332" i="1" s="1"/>
  <c r="AI1332" i="1" s="1"/>
  <c r="AQ1332" i="1" s="1"/>
  <c r="AS1332" i="1" s="1"/>
  <c r="L1332" i="1"/>
  <c r="R1332" i="1" s="1"/>
  <c r="V1332" i="1" s="1"/>
  <c r="AB1332" i="1" s="1"/>
  <c r="AH1332" i="1" s="1"/>
  <c r="AN1332" i="1" s="1"/>
  <c r="AP1332" i="1" s="1"/>
  <c r="AU1331" i="1"/>
  <c r="AU1330" i="1" s="1"/>
  <c r="AU1329" i="1" s="1"/>
  <c r="AM1331" i="1"/>
  <c r="AL1331" i="1"/>
  <c r="AL1330" i="1" s="1"/>
  <c r="AL1329" i="1" s="1"/>
  <c r="AK1331" i="1"/>
  <c r="AK1330" i="1" s="1"/>
  <c r="AK1329" i="1" s="1"/>
  <c r="AG1331" i="1"/>
  <c r="AG1330" i="1" s="1"/>
  <c r="AG1329" i="1" s="1"/>
  <c r="AF1331" i="1"/>
  <c r="AF1330" i="1" s="1"/>
  <c r="AF1329" i="1" s="1"/>
  <c r="AE1331" i="1"/>
  <c r="AE1330" i="1" s="1"/>
  <c r="AE1329" i="1" s="1"/>
  <c r="AA1331" i="1"/>
  <c r="AA1330" i="1" s="1"/>
  <c r="AA1329" i="1" s="1"/>
  <c r="Z1331" i="1"/>
  <c r="Z1330" i="1" s="1"/>
  <c r="Z1329" i="1" s="1"/>
  <c r="Y1331" i="1"/>
  <c r="Y1330" i="1" s="1"/>
  <c r="Y1329" i="1" s="1"/>
  <c r="U1331" i="1"/>
  <c r="U1330" i="1" s="1"/>
  <c r="U1329" i="1" s="1"/>
  <c r="Q1331" i="1"/>
  <c r="Q1330" i="1" s="1"/>
  <c r="Q1329" i="1" s="1"/>
  <c r="P1331" i="1"/>
  <c r="P1330" i="1" s="1"/>
  <c r="P1329" i="1" s="1"/>
  <c r="O1331" i="1"/>
  <c r="O1330" i="1" s="1"/>
  <c r="O1329" i="1" s="1"/>
  <c r="K1331" i="1"/>
  <c r="J1331" i="1"/>
  <c r="I1331" i="1"/>
  <c r="L1331" i="1" s="1"/>
  <c r="AM1330" i="1"/>
  <c r="AM1329" i="1" s="1"/>
  <c r="T1328" i="1"/>
  <c r="X1328" i="1" s="1"/>
  <c r="AD1328" i="1" s="1"/>
  <c r="AJ1328" i="1" s="1"/>
  <c r="AT1328" i="1" s="1"/>
  <c r="S1328" i="1"/>
  <c r="W1328" i="1" s="1"/>
  <c r="AC1328" i="1" s="1"/>
  <c r="AI1328" i="1" s="1"/>
  <c r="AQ1328" i="1" s="1"/>
  <c r="AS1328" i="1" s="1"/>
  <c r="R1328" i="1"/>
  <c r="V1328" i="1" s="1"/>
  <c r="AB1328" i="1" s="1"/>
  <c r="AH1328" i="1" s="1"/>
  <c r="AN1328" i="1" s="1"/>
  <c r="AP1328" i="1" s="1"/>
  <c r="AU1327" i="1"/>
  <c r="AU1326" i="1" s="1"/>
  <c r="AU1325" i="1" s="1"/>
  <c r="AM1327" i="1"/>
  <c r="AM1326" i="1" s="1"/>
  <c r="AM1325" i="1" s="1"/>
  <c r="AL1327" i="1"/>
  <c r="AL1326" i="1" s="1"/>
  <c r="AL1325" i="1" s="1"/>
  <c r="AK1327" i="1"/>
  <c r="AK1326" i="1" s="1"/>
  <c r="AK1325" i="1" s="1"/>
  <c r="AG1327" i="1"/>
  <c r="AG1326" i="1" s="1"/>
  <c r="AG1325" i="1" s="1"/>
  <c r="AF1327" i="1"/>
  <c r="AF1326" i="1" s="1"/>
  <c r="AF1325" i="1" s="1"/>
  <c r="AE1327" i="1"/>
  <c r="AE1326" i="1" s="1"/>
  <c r="AE1325" i="1" s="1"/>
  <c r="AA1327" i="1"/>
  <c r="AA1326" i="1" s="1"/>
  <c r="AA1325" i="1" s="1"/>
  <c r="Z1327" i="1"/>
  <c r="Z1326" i="1" s="1"/>
  <c r="Z1325" i="1" s="1"/>
  <c r="Y1327" i="1"/>
  <c r="Y1326" i="1" s="1"/>
  <c r="Y1325" i="1" s="1"/>
  <c r="U1327" i="1"/>
  <c r="U1326" i="1" s="1"/>
  <c r="U1325" i="1" s="1"/>
  <c r="Q1327" i="1"/>
  <c r="T1327" i="1" s="1"/>
  <c r="X1327" i="1" s="1"/>
  <c r="AD1327" i="1" s="1"/>
  <c r="P1327" i="1"/>
  <c r="S1327" i="1" s="1"/>
  <c r="W1327" i="1" s="1"/>
  <c r="O1327" i="1"/>
  <c r="R1327" i="1" s="1"/>
  <c r="N1322" i="1"/>
  <c r="T1322" i="1" s="1"/>
  <c r="X1322" i="1" s="1"/>
  <c r="AD1322" i="1" s="1"/>
  <c r="AJ1322" i="1" s="1"/>
  <c r="AT1322" i="1" s="1"/>
  <c r="M1322" i="1"/>
  <c r="S1322" i="1" s="1"/>
  <c r="W1322" i="1" s="1"/>
  <c r="AC1322" i="1" s="1"/>
  <c r="AI1322" i="1" s="1"/>
  <c r="AQ1322" i="1" s="1"/>
  <c r="AS1322" i="1" s="1"/>
  <c r="L1322" i="1"/>
  <c r="R1322" i="1" s="1"/>
  <c r="V1322" i="1" s="1"/>
  <c r="AB1322" i="1" s="1"/>
  <c r="AH1322" i="1" s="1"/>
  <c r="AN1322" i="1" s="1"/>
  <c r="AP1322" i="1" s="1"/>
  <c r="AU1321" i="1"/>
  <c r="AM1321" i="1"/>
  <c r="AL1321" i="1"/>
  <c r="AK1321" i="1"/>
  <c r="AG1321" i="1"/>
  <c r="AF1321" i="1"/>
  <c r="AE1321" i="1"/>
  <c r="AA1321" i="1"/>
  <c r="Z1321" i="1"/>
  <c r="Y1321" i="1"/>
  <c r="U1321" i="1"/>
  <c r="Q1321" i="1"/>
  <c r="P1321" i="1"/>
  <c r="O1321" i="1"/>
  <c r="K1321" i="1"/>
  <c r="J1321" i="1"/>
  <c r="I1321" i="1"/>
  <c r="H1321" i="1"/>
  <c r="G1321" i="1"/>
  <c r="F1321" i="1"/>
  <c r="N1320" i="1"/>
  <c r="T1320" i="1" s="1"/>
  <c r="X1320" i="1" s="1"/>
  <c r="AD1320" i="1" s="1"/>
  <c r="AJ1320" i="1" s="1"/>
  <c r="AT1320" i="1" s="1"/>
  <c r="M1320" i="1"/>
  <c r="S1320" i="1" s="1"/>
  <c r="W1320" i="1" s="1"/>
  <c r="AC1320" i="1" s="1"/>
  <c r="AI1320" i="1" s="1"/>
  <c r="AQ1320" i="1" s="1"/>
  <c r="AS1320" i="1" s="1"/>
  <c r="L1320" i="1"/>
  <c r="R1320" i="1" s="1"/>
  <c r="V1320" i="1" s="1"/>
  <c r="AB1320" i="1" s="1"/>
  <c r="AH1320" i="1" s="1"/>
  <c r="AN1320" i="1" s="1"/>
  <c r="AP1320" i="1" s="1"/>
  <c r="AU1319" i="1"/>
  <c r="AM1319" i="1"/>
  <c r="AL1319" i="1"/>
  <c r="AL1318" i="1" s="1"/>
  <c r="AL1317" i="1" s="1"/>
  <c r="AK1319" i="1"/>
  <c r="AG1319" i="1"/>
  <c r="AF1319" i="1"/>
  <c r="AE1319" i="1"/>
  <c r="AE1318" i="1" s="1"/>
  <c r="AE1317" i="1" s="1"/>
  <c r="AA1319" i="1"/>
  <c r="Z1319" i="1"/>
  <c r="Y1319" i="1"/>
  <c r="U1319" i="1"/>
  <c r="U1318" i="1" s="1"/>
  <c r="U1317" i="1" s="1"/>
  <c r="Q1319" i="1"/>
  <c r="P1319" i="1"/>
  <c r="O1319" i="1"/>
  <c r="K1319" i="1"/>
  <c r="K1318" i="1" s="1"/>
  <c r="K1317" i="1" s="1"/>
  <c r="J1319" i="1"/>
  <c r="I1319" i="1"/>
  <c r="H1319" i="1"/>
  <c r="G1319" i="1"/>
  <c r="F1319" i="1"/>
  <c r="N1316" i="1"/>
  <c r="T1316" i="1" s="1"/>
  <c r="X1316" i="1" s="1"/>
  <c r="AD1316" i="1" s="1"/>
  <c r="AJ1316" i="1" s="1"/>
  <c r="AT1316" i="1" s="1"/>
  <c r="M1316" i="1"/>
  <c r="S1316" i="1" s="1"/>
  <c r="W1316" i="1" s="1"/>
  <c r="AC1316" i="1" s="1"/>
  <c r="AI1316" i="1" s="1"/>
  <c r="AQ1316" i="1" s="1"/>
  <c r="AS1316" i="1" s="1"/>
  <c r="L1316" i="1"/>
  <c r="R1316" i="1" s="1"/>
  <c r="V1316" i="1" s="1"/>
  <c r="AB1316" i="1" s="1"/>
  <c r="AH1316" i="1" s="1"/>
  <c r="AN1316" i="1" s="1"/>
  <c r="AP1316" i="1" s="1"/>
  <c r="AU1315" i="1"/>
  <c r="AU1314" i="1" s="1"/>
  <c r="AM1315" i="1"/>
  <c r="AM1314" i="1" s="1"/>
  <c r="AL1315" i="1"/>
  <c r="AL1314" i="1" s="1"/>
  <c r="AK1315" i="1"/>
  <c r="AK1314" i="1" s="1"/>
  <c r="AG1315" i="1"/>
  <c r="AG1314" i="1" s="1"/>
  <c r="AF1315" i="1"/>
  <c r="AF1314" i="1" s="1"/>
  <c r="AE1315" i="1"/>
  <c r="AE1314" i="1" s="1"/>
  <c r="AA1315" i="1"/>
  <c r="AA1314" i="1" s="1"/>
  <c r="Z1315" i="1"/>
  <c r="Z1314" i="1" s="1"/>
  <c r="Y1315" i="1"/>
  <c r="Y1314" i="1" s="1"/>
  <c r="U1315" i="1"/>
  <c r="U1314" i="1" s="1"/>
  <c r="Q1315" i="1"/>
  <c r="Q1314" i="1" s="1"/>
  <c r="P1315" i="1"/>
  <c r="P1314" i="1" s="1"/>
  <c r="O1315" i="1"/>
  <c r="O1314" i="1" s="1"/>
  <c r="K1315" i="1"/>
  <c r="N1315" i="1" s="1"/>
  <c r="J1315" i="1"/>
  <c r="I1315" i="1"/>
  <c r="L1315" i="1" s="1"/>
  <c r="N1313" i="1"/>
  <c r="T1313" i="1" s="1"/>
  <c r="X1313" i="1" s="1"/>
  <c r="AD1313" i="1" s="1"/>
  <c r="AJ1313" i="1" s="1"/>
  <c r="AT1313" i="1" s="1"/>
  <c r="M1313" i="1"/>
  <c r="S1313" i="1" s="1"/>
  <c r="W1313" i="1" s="1"/>
  <c r="AC1313" i="1" s="1"/>
  <c r="AI1313" i="1" s="1"/>
  <c r="AQ1313" i="1" s="1"/>
  <c r="AS1313" i="1" s="1"/>
  <c r="L1313" i="1"/>
  <c r="R1313" i="1" s="1"/>
  <c r="V1313" i="1" s="1"/>
  <c r="AB1313" i="1" s="1"/>
  <c r="AH1313" i="1" s="1"/>
  <c r="AN1313" i="1" s="1"/>
  <c r="AP1313" i="1" s="1"/>
  <c r="AU1312" i="1"/>
  <c r="AM1312" i="1"/>
  <c r="AL1312" i="1"/>
  <c r="AK1312" i="1"/>
  <c r="AG1312" i="1"/>
  <c r="AF1312" i="1"/>
  <c r="AE1312" i="1"/>
  <c r="AA1312" i="1"/>
  <c r="Z1312" i="1"/>
  <c r="Y1312" i="1"/>
  <c r="U1312" i="1"/>
  <c r="Q1312" i="1"/>
  <c r="P1312" i="1"/>
  <c r="O1312" i="1"/>
  <c r="K1312" i="1"/>
  <c r="K1309" i="1" s="1"/>
  <c r="J1312" i="1"/>
  <c r="J1309" i="1" s="1"/>
  <c r="I1312" i="1"/>
  <c r="I1309" i="1" s="1"/>
  <c r="H1312" i="1"/>
  <c r="G1312" i="1"/>
  <c r="F1312" i="1"/>
  <c r="T1311" i="1"/>
  <c r="X1311" i="1" s="1"/>
  <c r="AD1311" i="1" s="1"/>
  <c r="AJ1311" i="1" s="1"/>
  <c r="AT1311" i="1" s="1"/>
  <c r="S1311" i="1"/>
  <c r="W1311" i="1" s="1"/>
  <c r="AC1311" i="1" s="1"/>
  <c r="AI1311" i="1" s="1"/>
  <c r="AQ1311" i="1" s="1"/>
  <c r="AS1311" i="1" s="1"/>
  <c r="R1311" i="1"/>
  <c r="V1311" i="1" s="1"/>
  <c r="AB1311" i="1" s="1"/>
  <c r="AH1311" i="1" s="1"/>
  <c r="AN1311" i="1" s="1"/>
  <c r="AP1311" i="1" s="1"/>
  <c r="AU1310" i="1"/>
  <c r="AM1310" i="1"/>
  <c r="AL1310" i="1"/>
  <c r="AK1310" i="1"/>
  <c r="AG1310" i="1"/>
  <c r="AF1310" i="1"/>
  <c r="AE1310" i="1"/>
  <c r="AA1310" i="1"/>
  <c r="Z1310" i="1"/>
  <c r="Y1310" i="1"/>
  <c r="U1310" i="1"/>
  <c r="Q1310" i="1"/>
  <c r="P1310" i="1"/>
  <c r="S1310" i="1" s="1"/>
  <c r="W1310" i="1" s="1"/>
  <c r="AC1310" i="1" s="1"/>
  <c r="O1310" i="1"/>
  <c r="R1310" i="1" s="1"/>
  <c r="AT1308" i="1"/>
  <c r="AQ1308" i="1"/>
  <c r="AS1308" i="1" s="1"/>
  <c r="AN1308" i="1"/>
  <c r="AP1308" i="1" s="1"/>
  <c r="AK1307" i="1"/>
  <c r="N1307" i="1"/>
  <c r="T1307" i="1" s="1"/>
  <c r="X1307" i="1" s="1"/>
  <c r="AD1307" i="1" s="1"/>
  <c r="AJ1307" i="1" s="1"/>
  <c r="AT1307" i="1" s="1"/>
  <c r="M1307" i="1"/>
  <c r="S1307" i="1" s="1"/>
  <c r="W1307" i="1" s="1"/>
  <c r="AC1307" i="1" s="1"/>
  <c r="AI1307" i="1" s="1"/>
  <c r="AQ1307" i="1" s="1"/>
  <c r="AS1307" i="1" s="1"/>
  <c r="L1307" i="1"/>
  <c r="R1307" i="1" s="1"/>
  <c r="V1307" i="1" s="1"/>
  <c r="AB1307" i="1" s="1"/>
  <c r="AH1307" i="1" s="1"/>
  <c r="AN1307" i="1" s="1"/>
  <c r="AP1307" i="1" s="1"/>
  <c r="AU1306" i="1"/>
  <c r="AU1305" i="1" s="1"/>
  <c r="AM1306" i="1"/>
  <c r="AM1305" i="1" s="1"/>
  <c r="AL1306" i="1"/>
  <c r="AL1305" i="1" s="1"/>
  <c r="AK1306" i="1"/>
  <c r="AK1305" i="1" s="1"/>
  <c r="AG1306" i="1"/>
  <c r="AG1305" i="1" s="1"/>
  <c r="AF1306" i="1"/>
  <c r="AF1305" i="1" s="1"/>
  <c r="AE1306" i="1"/>
  <c r="AE1305" i="1" s="1"/>
  <c r="AA1306" i="1"/>
  <c r="AA1305" i="1" s="1"/>
  <c r="Z1306" i="1"/>
  <c r="Z1305" i="1" s="1"/>
  <c r="Y1306" i="1"/>
  <c r="Y1305" i="1" s="1"/>
  <c r="U1306" i="1"/>
  <c r="U1305" i="1" s="1"/>
  <c r="Q1306" i="1"/>
  <c r="Q1305" i="1" s="1"/>
  <c r="P1306" i="1"/>
  <c r="P1305" i="1" s="1"/>
  <c r="O1306" i="1"/>
  <c r="O1305" i="1" s="1"/>
  <c r="K1306" i="1"/>
  <c r="K1305" i="1" s="1"/>
  <c r="J1306" i="1"/>
  <c r="J1305" i="1" s="1"/>
  <c r="I1306" i="1"/>
  <c r="I1305" i="1" s="1"/>
  <c r="H1306" i="1"/>
  <c r="H1305" i="1" s="1"/>
  <c r="G1306" i="1"/>
  <c r="G1305" i="1" s="1"/>
  <c r="F1306" i="1"/>
  <c r="N1304" i="1"/>
  <c r="T1304" i="1" s="1"/>
  <c r="X1304" i="1" s="1"/>
  <c r="AD1304" i="1" s="1"/>
  <c r="AJ1304" i="1" s="1"/>
  <c r="AT1304" i="1" s="1"/>
  <c r="M1304" i="1"/>
  <c r="S1304" i="1" s="1"/>
  <c r="W1304" i="1" s="1"/>
  <c r="AC1304" i="1" s="1"/>
  <c r="AI1304" i="1" s="1"/>
  <c r="AQ1304" i="1" s="1"/>
  <c r="AS1304" i="1" s="1"/>
  <c r="L1304" i="1"/>
  <c r="R1304" i="1" s="1"/>
  <c r="V1304" i="1" s="1"/>
  <c r="AB1304" i="1" s="1"/>
  <c r="AH1304" i="1" s="1"/>
  <c r="AN1304" i="1" s="1"/>
  <c r="AP1304" i="1" s="1"/>
  <c r="AU1303" i="1"/>
  <c r="AU1302" i="1" s="1"/>
  <c r="AM1303" i="1"/>
  <c r="AM1302" i="1" s="1"/>
  <c r="AL1303" i="1"/>
  <c r="AL1302" i="1" s="1"/>
  <c r="AK1303" i="1"/>
  <c r="AK1302" i="1" s="1"/>
  <c r="AG1303" i="1"/>
  <c r="AG1302" i="1" s="1"/>
  <c r="AF1303" i="1"/>
  <c r="AF1302" i="1" s="1"/>
  <c r="AE1303" i="1"/>
  <c r="AE1302" i="1" s="1"/>
  <c r="AA1303" i="1"/>
  <c r="AA1302" i="1" s="1"/>
  <c r="Z1303" i="1"/>
  <c r="Z1302" i="1" s="1"/>
  <c r="Y1303" i="1"/>
  <c r="Y1302" i="1" s="1"/>
  <c r="U1303" i="1"/>
  <c r="U1302" i="1" s="1"/>
  <c r="Q1303" i="1"/>
  <c r="Q1302" i="1" s="1"/>
  <c r="P1303" i="1"/>
  <c r="P1302" i="1" s="1"/>
  <c r="O1303" i="1"/>
  <c r="O1302" i="1" s="1"/>
  <c r="K1303" i="1"/>
  <c r="K1302" i="1" s="1"/>
  <c r="N1302" i="1" s="1"/>
  <c r="J1303" i="1"/>
  <c r="I1303" i="1"/>
  <c r="N1301" i="1"/>
  <c r="T1301" i="1" s="1"/>
  <c r="X1301" i="1" s="1"/>
  <c r="AD1301" i="1" s="1"/>
  <c r="AJ1301" i="1" s="1"/>
  <c r="AT1301" i="1" s="1"/>
  <c r="M1301" i="1"/>
  <c r="S1301" i="1" s="1"/>
  <c r="W1301" i="1" s="1"/>
  <c r="AC1301" i="1" s="1"/>
  <c r="AI1301" i="1" s="1"/>
  <c r="AQ1301" i="1" s="1"/>
  <c r="AS1301" i="1" s="1"/>
  <c r="L1301" i="1"/>
  <c r="R1301" i="1" s="1"/>
  <c r="V1301" i="1" s="1"/>
  <c r="AB1301" i="1" s="1"/>
  <c r="AH1301" i="1" s="1"/>
  <c r="AN1301" i="1" s="1"/>
  <c r="AP1301" i="1" s="1"/>
  <c r="AU1300" i="1"/>
  <c r="AU1299" i="1" s="1"/>
  <c r="AM1300" i="1"/>
  <c r="AM1299" i="1" s="1"/>
  <c r="AL1300" i="1"/>
  <c r="AL1299" i="1" s="1"/>
  <c r="AK1300" i="1"/>
  <c r="AK1299" i="1" s="1"/>
  <c r="AG1300" i="1"/>
  <c r="AG1299" i="1" s="1"/>
  <c r="AF1300" i="1"/>
  <c r="AF1299" i="1" s="1"/>
  <c r="AE1300" i="1"/>
  <c r="AE1299" i="1" s="1"/>
  <c r="AA1300" i="1"/>
  <c r="AA1299" i="1" s="1"/>
  <c r="Z1300" i="1"/>
  <c r="Z1299" i="1" s="1"/>
  <c r="Y1300" i="1"/>
  <c r="Y1299" i="1" s="1"/>
  <c r="U1300" i="1"/>
  <c r="U1299" i="1" s="1"/>
  <c r="Q1300" i="1"/>
  <c r="Q1299" i="1" s="1"/>
  <c r="P1300" i="1"/>
  <c r="P1299" i="1" s="1"/>
  <c r="O1300" i="1"/>
  <c r="O1299" i="1" s="1"/>
  <c r="K1300" i="1"/>
  <c r="N1300" i="1" s="1"/>
  <c r="J1300" i="1"/>
  <c r="M1300" i="1" s="1"/>
  <c r="I1300" i="1"/>
  <c r="N1297" i="1"/>
  <c r="T1297" i="1" s="1"/>
  <c r="X1297" i="1" s="1"/>
  <c r="AD1297" i="1" s="1"/>
  <c r="AJ1297" i="1" s="1"/>
  <c r="AT1297" i="1" s="1"/>
  <c r="M1297" i="1"/>
  <c r="S1297" i="1" s="1"/>
  <c r="W1297" i="1" s="1"/>
  <c r="AC1297" i="1" s="1"/>
  <c r="AI1297" i="1" s="1"/>
  <c r="AQ1297" i="1" s="1"/>
  <c r="AS1297" i="1" s="1"/>
  <c r="L1297" i="1"/>
  <c r="R1297" i="1" s="1"/>
  <c r="V1297" i="1" s="1"/>
  <c r="AB1297" i="1" s="1"/>
  <c r="AH1297" i="1" s="1"/>
  <c r="AN1297" i="1" s="1"/>
  <c r="AP1297" i="1" s="1"/>
  <c r="AU1296" i="1"/>
  <c r="AU1295" i="1" s="1"/>
  <c r="AM1296" i="1"/>
  <c r="AM1295" i="1" s="1"/>
  <c r="AL1296" i="1"/>
  <c r="AL1295" i="1" s="1"/>
  <c r="AK1296" i="1"/>
  <c r="AK1295" i="1" s="1"/>
  <c r="AG1296" i="1"/>
  <c r="AG1295" i="1" s="1"/>
  <c r="AF1296" i="1"/>
  <c r="AF1295" i="1" s="1"/>
  <c r="AE1296" i="1"/>
  <c r="AE1295" i="1" s="1"/>
  <c r="AA1296" i="1"/>
  <c r="AA1295" i="1" s="1"/>
  <c r="Z1296" i="1"/>
  <c r="Z1295" i="1" s="1"/>
  <c r="Y1296" i="1"/>
  <c r="Y1295" i="1" s="1"/>
  <c r="U1296" i="1"/>
  <c r="U1295" i="1" s="1"/>
  <c r="Q1296" i="1"/>
  <c r="Q1295" i="1" s="1"/>
  <c r="P1296" i="1"/>
  <c r="P1295" i="1" s="1"/>
  <c r="O1296" i="1"/>
  <c r="O1295" i="1" s="1"/>
  <c r="K1296" i="1"/>
  <c r="K1295" i="1" s="1"/>
  <c r="J1296" i="1"/>
  <c r="I1296" i="1"/>
  <c r="I1295" i="1" s="1"/>
  <c r="H1296" i="1"/>
  <c r="G1296" i="1"/>
  <c r="G1295" i="1" s="1"/>
  <c r="F1296" i="1"/>
  <c r="F1295" i="1" s="1"/>
  <c r="N1294" i="1"/>
  <c r="T1294" i="1" s="1"/>
  <c r="X1294" i="1" s="1"/>
  <c r="AD1294" i="1" s="1"/>
  <c r="AJ1294" i="1" s="1"/>
  <c r="AT1294" i="1" s="1"/>
  <c r="M1294" i="1"/>
  <c r="S1294" i="1" s="1"/>
  <c r="W1294" i="1" s="1"/>
  <c r="AC1294" i="1" s="1"/>
  <c r="AI1294" i="1" s="1"/>
  <c r="AQ1294" i="1" s="1"/>
  <c r="AS1294" i="1" s="1"/>
  <c r="L1294" i="1"/>
  <c r="R1294" i="1" s="1"/>
  <c r="V1294" i="1" s="1"/>
  <c r="AB1294" i="1" s="1"/>
  <c r="AH1294" i="1" s="1"/>
  <c r="AN1294" i="1" s="1"/>
  <c r="AP1294" i="1" s="1"/>
  <c r="AU1293" i="1"/>
  <c r="AU1292" i="1" s="1"/>
  <c r="AM1293" i="1"/>
  <c r="AM1292" i="1" s="1"/>
  <c r="AL1293" i="1"/>
  <c r="AL1292" i="1" s="1"/>
  <c r="AK1293" i="1"/>
  <c r="AK1292" i="1" s="1"/>
  <c r="AG1293" i="1"/>
  <c r="AG1292" i="1" s="1"/>
  <c r="AF1293" i="1"/>
  <c r="AF1292" i="1" s="1"/>
  <c r="AE1293" i="1"/>
  <c r="AE1292" i="1" s="1"/>
  <c r="AA1293" i="1"/>
  <c r="AA1292" i="1" s="1"/>
  <c r="Z1293" i="1"/>
  <c r="Z1292" i="1" s="1"/>
  <c r="Y1293" i="1"/>
  <c r="Y1292" i="1" s="1"/>
  <c r="U1293" i="1"/>
  <c r="U1292" i="1" s="1"/>
  <c r="Q1293" i="1"/>
  <c r="Q1292" i="1" s="1"/>
  <c r="P1293" i="1"/>
  <c r="P1292" i="1" s="1"/>
  <c r="O1293" i="1"/>
  <c r="O1292" i="1" s="1"/>
  <c r="K1293" i="1"/>
  <c r="J1293" i="1"/>
  <c r="M1293" i="1" s="1"/>
  <c r="I1293" i="1"/>
  <c r="N1291" i="1"/>
  <c r="T1291" i="1" s="1"/>
  <c r="X1291" i="1" s="1"/>
  <c r="AD1291" i="1" s="1"/>
  <c r="AJ1291" i="1" s="1"/>
  <c r="AT1291" i="1" s="1"/>
  <c r="M1291" i="1"/>
  <c r="S1291" i="1" s="1"/>
  <c r="W1291" i="1" s="1"/>
  <c r="AC1291" i="1" s="1"/>
  <c r="AI1291" i="1" s="1"/>
  <c r="AQ1291" i="1" s="1"/>
  <c r="AS1291" i="1" s="1"/>
  <c r="L1291" i="1"/>
  <c r="R1291" i="1" s="1"/>
  <c r="V1291" i="1" s="1"/>
  <c r="AB1291" i="1" s="1"/>
  <c r="AH1291" i="1" s="1"/>
  <c r="AN1291" i="1" s="1"/>
  <c r="AP1291" i="1" s="1"/>
  <c r="AU1290" i="1"/>
  <c r="AU1289" i="1" s="1"/>
  <c r="AM1290" i="1"/>
  <c r="AM1289" i="1" s="1"/>
  <c r="AL1290" i="1"/>
  <c r="AL1289" i="1" s="1"/>
  <c r="AK1290" i="1"/>
  <c r="AK1289" i="1" s="1"/>
  <c r="AG1290" i="1"/>
  <c r="AF1290" i="1"/>
  <c r="AF1289" i="1" s="1"/>
  <c r="AE1290" i="1"/>
  <c r="AE1289" i="1" s="1"/>
  <c r="AA1290" i="1"/>
  <c r="AA1289" i="1" s="1"/>
  <c r="Z1290" i="1"/>
  <c r="Z1289" i="1" s="1"/>
  <c r="Y1290" i="1"/>
  <c r="U1290" i="1"/>
  <c r="Q1290" i="1"/>
  <c r="P1290" i="1"/>
  <c r="P1289" i="1" s="1"/>
  <c r="O1290" i="1"/>
  <c r="O1289" i="1" s="1"/>
  <c r="K1290" i="1"/>
  <c r="K1289" i="1" s="1"/>
  <c r="J1290" i="1"/>
  <c r="J1289" i="1" s="1"/>
  <c r="I1290" i="1"/>
  <c r="I1289" i="1" s="1"/>
  <c r="H1290" i="1"/>
  <c r="G1290" i="1"/>
  <c r="F1290" i="1"/>
  <c r="AG1289" i="1"/>
  <c r="Y1289" i="1"/>
  <c r="U1289" i="1"/>
  <c r="Q1289" i="1"/>
  <c r="N1288" i="1"/>
  <c r="T1288" i="1" s="1"/>
  <c r="X1288" i="1" s="1"/>
  <c r="AD1288" i="1" s="1"/>
  <c r="AJ1288" i="1" s="1"/>
  <c r="AT1288" i="1" s="1"/>
  <c r="M1288" i="1"/>
  <c r="S1288" i="1" s="1"/>
  <c r="W1288" i="1" s="1"/>
  <c r="AC1288" i="1" s="1"/>
  <c r="AI1288" i="1" s="1"/>
  <c r="AQ1288" i="1" s="1"/>
  <c r="AS1288" i="1" s="1"/>
  <c r="L1288" i="1"/>
  <c r="R1288" i="1" s="1"/>
  <c r="V1288" i="1" s="1"/>
  <c r="AB1288" i="1" s="1"/>
  <c r="AH1288" i="1" s="1"/>
  <c r="AN1288" i="1" s="1"/>
  <c r="AP1288" i="1" s="1"/>
  <c r="AU1287" i="1"/>
  <c r="AU1286" i="1" s="1"/>
  <c r="AM1287" i="1"/>
  <c r="AM1286" i="1" s="1"/>
  <c r="AL1287" i="1"/>
  <c r="AL1286" i="1" s="1"/>
  <c r="AK1287" i="1"/>
  <c r="AK1286" i="1" s="1"/>
  <c r="AG1287" i="1"/>
  <c r="AG1286" i="1" s="1"/>
  <c r="AF1287" i="1"/>
  <c r="AF1286" i="1" s="1"/>
  <c r="AE1287" i="1"/>
  <c r="AE1286" i="1" s="1"/>
  <c r="AA1287" i="1"/>
  <c r="AA1286" i="1" s="1"/>
  <c r="Z1287" i="1"/>
  <c r="Z1286" i="1" s="1"/>
  <c r="Y1287" i="1"/>
  <c r="Y1286" i="1" s="1"/>
  <c r="U1287" i="1"/>
  <c r="U1286" i="1" s="1"/>
  <c r="Q1287" i="1"/>
  <c r="Q1286" i="1" s="1"/>
  <c r="P1287" i="1"/>
  <c r="P1286" i="1" s="1"/>
  <c r="O1287" i="1"/>
  <c r="K1287" i="1"/>
  <c r="K1286" i="1" s="1"/>
  <c r="N1286" i="1" s="1"/>
  <c r="J1287" i="1"/>
  <c r="I1287" i="1"/>
  <c r="O1286" i="1"/>
  <c r="N1285" i="1"/>
  <c r="T1285" i="1" s="1"/>
  <c r="X1285" i="1" s="1"/>
  <c r="AD1285" i="1" s="1"/>
  <c r="AJ1285" i="1" s="1"/>
  <c r="AT1285" i="1" s="1"/>
  <c r="M1285" i="1"/>
  <c r="S1285" i="1" s="1"/>
  <c r="W1285" i="1" s="1"/>
  <c r="AC1285" i="1" s="1"/>
  <c r="AI1285" i="1" s="1"/>
  <c r="AQ1285" i="1" s="1"/>
  <c r="AS1285" i="1" s="1"/>
  <c r="L1285" i="1"/>
  <c r="R1285" i="1" s="1"/>
  <c r="V1285" i="1" s="1"/>
  <c r="AB1285" i="1" s="1"/>
  <c r="AH1285" i="1" s="1"/>
  <c r="AN1285" i="1" s="1"/>
  <c r="AP1285" i="1" s="1"/>
  <c r="AU1284" i="1"/>
  <c r="AU1283" i="1" s="1"/>
  <c r="AM1284" i="1"/>
  <c r="AM1283" i="1" s="1"/>
  <c r="AL1284" i="1"/>
  <c r="AL1283" i="1" s="1"/>
  <c r="AK1284" i="1"/>
  <c r="AK1283" i="1" s="1"/>
  <c r="AG1284" i="1"/>
  <c r="AG1283" i="1" s="1"/>
  <c r="AF1284" i="1"/>
  <c r="AF1283" i="1" s="1"/>
  <c r="AE1284" i="1"/>
  <c r="AE1283" i="1" s="1"/>
  <c r="AA1284" i="1"/>
  <c r="AA1283" i="1" s="1"/>
  <c r="Z1284" i="1"/>
  <c r="Z1283" i="1" s="1"/>
  <c r="Y1284" i="1"/>
  <c r="Y1283" i="1" s="1"/>
  <c r="U1284" i="1"/>
  <c r="U1283" i="1" s="1"/>
  <c r="Q1284" i="1"/>
  <c r="Q1283" i="1" s="1"/>
  <c r="P1284" i="1"/>
  <c r="P1283" i="1" s="1"/>
  <c r="O1284" i="1"/>
  <c r="O1283" i="1" s="1"/>
  <c r="K1284" i="1"/>
  <c r="J1284" i="1"/>
  <c r="I1284" i="1"/>
  <c r="T1281" i="1"/>
  <c r="X1281" i="1" s="1"/>
  <c r="AD1281" i="1" s="1"/>
  <c r="AJ1281" i="1" s="1"/>
  <c r="AT1281" i="1" s="1"/>
  <c r="S1281" i="1"/>
  <c r="W1281" i="1" s="1"/>
  <c r="AC1281" i="1" s="1"/>
  <c r="AI1281" i="1" s="1"/>
  <c r="AQ1281" i="1" s="1"/>
  <c r="AS1281" i="1" s="1"/>
  <c r="R1281" i="1"/>
  <c r="V1281" i="1" s="1"/>
  <c r="AB1281" i="1" s="1"/>
  <c r="AH1281" i="1" s="1"/>
  <c r="AN1281" i="1" s="1"/>
  <c r="AP1281" i="1" s="1"/>
  <c r="AU1280" i="1"/>
  <c r="AM1280" i="1"/>
  <c r="AL1280" i="1"/>
  <c r="AK1280" i="1"/>
  <c r="AG1280" i="1"/>
  <c r="AF1280" i="1"/>
  <c r="AE1280" i="1"/>
  <c r="AA1280" i="1"/>
  <c r="Z1280" i="1"/>
  <c r="Y1280" i="1"/>
  <c r="U1280" i="1"/>
  <c r="Q1280" i="1"/>
  <c r="T1280" i="1" s="1"/>
  <c r="X1280" i="1" s="1"/>
  <c r="AD1280" i="1" s="1"/>
  <c r="P1280" i="1"/>
  <c r="S1280" i="1" s="1"/>
  <c r="W1280" i="1" s="1"/>
  <c r="O1280" i="1"/>
  <c r="R1280" i="1" s="1"/>
  <c r="N1279" i="1"/>
  <c r="T1279" i="1" s="1"/>
  <c r="X1279" i="1" s="1"/>
  <c r="AD1279" i="1" s="1"/>
  <c r="AJ1279" i="1" s="1"/>
  <c r="AT1279" i="1" s="1"/>
  <c r="M1279" i="1"/>
  <c r="S1279" i="1" s="1"/>
  <c r="W1279" i="1" s="1"/>
  <c r="AC1279" i="1" s="1"/>
  <c r="AI1279" i="1" s="1"/>
  <c r="AQ1279" i="1" s="1"/>
  <c r="AS1279" i="1" s="1"/>
  <c r="L1279" i="1"/>
  <c r="R1279" i="1" s="1"/>
  <c r="V1279" i="1" s="1"/>
  <c r="AB1279" i="1" s="1"/>
  <c r="AH1279" i="1" s="1"/>
  <c r="AN1279" i="1" s="1"/>
  <c r="AP1279" i="1" s="1"/>
  <c r="AU1278" i="1"/>
  <c r="AM1278" i="1"/>
  <c r="AL1278" i="1"/>
  <c r="AK1278" i="1"/>
  <c r="AG1278" i="1"/>
  <c r="AF1278" i="1"/>
  <c r="AE1278" i="1"/>
  <c r="AA1278" i="1"/>
  <c r="Z1278" i="1"/>
  <c r="Y1278" i="1"/>
  <c r="U1278" i="1"/>
  <c r="Q1278" i="1"/>
  <c r="P1278" i="1"/>
  <c r="O1278" i="1"/>
  <c r="K1278" i="1"/>
  <c r="K1277" i="1" s="1"/>
  <c r="J1278" i="1"/>
  <c r="J1277" i="1" s="1"/>
  <c r="I1278" i="1"/>
  <c r="I1277" i="1" s="1"/>
  <c r="H1278" i="1"/>
  <c r="H1277" i="1" s="1"/>
  <c r="G1278" i="1"/>
  <c r="F1278" i="1"/>
  <c r="F1277" i="1" s="1"/>
  <c r="T1276" i="1"/>
  <c r="X1276" i="1" s="1"/>
  <c r="AD1276" i="1" s="1"/>
  <c r="AJ1276" i="1" s="1"/>
  <c r="AT1276" i="1" s="1"/>
  <c r="S1276" i="1"/>
  <c r="W1276" i="1" s="1"/>
  <c r="AC1276" i="1" s="1"/>
  <c r="AI1276" i="1" s="1"/>
  <c r="AQ1276" i="1" s="1"/>
  <c r="R1276" i="1"/>
  <c r="V1276" i="1" s="1"/>
  <c r="AB1276" i="1" s="1"/>
  <c r="AH1276" i="1" s="1"/>
  <c r="AN1276" i="1" s="1"/>
  <c r="AU1275" i="1"/>
  <c r="AM1275" i="1"/>
  <c r="AL1275" i="1"/>
  <c r="AK1275" i="1"/>
  <c r="AG1275" i="1"/>
  <c r="AF1275" i="1"/>
  <c r="AE1275" i="1"/>
  <c r="AA1275" i="1"/>
  <c r="Z1275" i="1"/>
  <c r="Y1275" i="1"/>
  <c r="U1275" i="1"/>
  <c r="Q1275" i="1"/>
  <c r="T1275" i="1" s="1"/>
  <c r="X1275" i="1" s="1"/>
  <c r="P1275" i="1"/>
  <c r="S1275" i="1" s="1"/>
  <c r="W1275" i="1" s="1"/>
  <c r="AC1275" i="1" s="1"/>
  <c r="O1275" i="1"/>
  <c r="N1274" i="1"/>
  <c r="T1274" i="1" s="1"/>
  <c r="X1274" i="1" s="1"/>
  <c r="AD1274" i="1" s="1"/>
  <c r="AJ1274" i="1" s="1"/>
  <c r="AT1274" i="1" s="1"/>
  <c r="M1274" i="1"/>
  <c r="S1274" i="1" s="1"/>
  <c r="W1274" i="1" s="1"/>
  <c r="AC1274" i="1" s="1"/>
  <c r="AI1274" i="1" s="1"/>
  <c r="AQ1274" i="1" s="1"/>
  <c r="AS1274" i="1" s="1"/>
  <c r="L1274" i="1"/>
  <c r="R1274" i="1" s="1"/>
  <c r="V1274" i="1" s="1"/>
  <c r="AB1274" i="1" s="1"/>
  <c r="AH1274" i="1" s="1"/>
  <c r="AN1274" i="1" s="1"/>
  <c r="AP1274" i="1" s="1"/>
  <c r="AU1273" i="1"/>
  <c r="AM1273" i="1"/>
  <c r="AL1273" i="1"/>
  <c r="AK1273" i="1"/>
  <c r="AG1273" i="1"/>
  <c r="AF1273" i="1"/>
  <c r="AE1273" i="1"/>
  <c r="AA1273" i="1"/>
  <c r="Z1273" i="1"/>
  <c r="Y1273" i="1"/>
  <c r="U1273" i="1"/>
  <c r="Q1273" i="1"/>
  <c r="P1273" i="1"/>
  <c r="O1273" i="1"/>
  <c r="K1273" i="1"/>
  <c r="K1272" i="1" s="1"/>
  <c r="J1273" i="1"/>
  <c r="I1273" i="1"/>
  <c r="I1272" i="1" s="1"/>
  <c r="H1273" i="1"/>
  <c r="G1273" i="1"/>
  <c r="G1272" i="1" s="1"/>
  <c r="F1273" i="1"/>
  <c r="F1272" i="1" s="1"/>
  <c r="N1270" i="1"/>
  <c r="T1270" i="1" s="1"/>
  <c r="X1270" i="1" s="1"/>
  <c r="AD1270" i="1" s="1"/>
  <c r="AJ1270" i="1" s="1"/>
  <c r="AT1270" i="1" s="1"/>
  <c r="M1270" i="1"/>
  <c r="S1270" i="1" s="1"/>
  <c r="W1270" i="1" s="1"/>
  <c r="AC1270" i="1" s="1"/>
  <c r="AI1270" i="1" s="1"/>
  <c r="AQ1270" i="1" s="1"/>
  <c r="AS1270" i="1" s="1"/>
  <c r="L1270" i="1"/>
  <c r="R1270" i="1" s="1"/>
  <c r="V1270" i="1" s="1"/>
  <c r="AB1270" i="1" s="1"/>
  <c r="AH1270" i="1" s="1"/>
  <c r="AN1270" i="1" s="1"/>
  <c r="AP1270" i="1" s="1"/>
  <c r="AU1269" i="1"/>
  <c r="AU1268" i="1" s="1"/>
  <c r="AM1269" i="1"/>
  <c r="AM1268" i="1" s="1"/>
  <c r="AL1269" i="1"/>
  <c r="AL1268" i="1" s="1"/>
  <c r="AK1269" i="1"/>
  <c r="AK1268" i="1" s="1"/>
  <c r="AG1269" i="1"/>
  <c r="AG1268" i="1" s="1"/>
  <c r="AF1269" i="1"/>
  <c r="AE1269" i="1"/>
  <c r="AE1268" i="1" s="1"/>
  <c r="AA1269" i="1"/>
  <c r="AA1268" i="1" s="1"/>
  <c r="Z1269" i="1"/>
  <c r="Z1268" i="1" s="1"/>
  <c r="Y1269" i="1"/>
  <c r="Y1268" i="1" s="1"/>
  <c r="U1269" i="1"/>
  <c r="U1268" i="1" s="1"/>
  <c r="Q1269" i="1"/>
  <c r="Q1268" i="1" s="1"/>
  <c r="P1269" i="1"/>
  <c r="P1268" i="1" s="1"/>
  <c r="O1269" i="1"/>
  <c r="O1268" i="1" s="1"/>
  <c r="K1269" i="1"/>
  <c r="K1268" i="1" s="1"/>
  <c r="J1269" i="1"/>
  <c r="J1268" i="1" s="1"/>
  <c r="I1269" i="1"/>
  <c r="I1268" i="1" s="1"/>
  <c r="H1269" i="1"/>
  <c r="H1268" i="1" s="1"/>
  <c r="G1269" i="1"/>
  <c r="G1268" i="1" s="1"/>
  <c r="F1269" i="1"/>
  <c r="AF1268" i="1"/>
  <c r="N1267" i="1"/>
  <c r="T1267" i="1" s="1"/>
  <c r="X1267" i="1" s="1"/>
  <c r="AD1267" i="1" s="1"/>
  <c r="AJ1267" i="1" s="1"/>
  <c r="AT1267" i="1" s="1"/>
  <c r="M1267" i="1"/>
  <c r="S1267" i="1" s="1"/>
  <c r="W1267" i="1" s="1"/>
  <c r="AC1267" i="1" s="1"/>
  <c r="AI1267" i="1" s="1"/>
  <c r="AQ1267" i="1" s="1"/>
  <c r="AS1267" i="1" s="1"/>
  <c r="L1267" i="1"/>
  <c r="R1267" i="1" s="1"/>
  <c r="V1267" i="1" s="1"/>
  <c r="AB1267" i="1" s="1"/>
  <c r="AH1267" i="1" s="1"/>
  <c r="AN1267" i="1" s="1"/>
  <c r="AP1267" i="1" s="1"/>
  <c r="AU1266" i="1"/>
  <c r="AU1265" i="1" s="1"/>
  <c r="AM1266" i="1"/>
  <c r="AM1265" i="1" s="1"/>
  <c r="AL1266" i="1"/>
  <c r="AL1265" i="1" s="1"/>
  <c r="AK1266" i="1"/>
  <c r="AK1265" i="1" s="1"/>
  <c r="AG1266" i="1"/>
  <c r="AF1266" i="1"/>
  <c r="AF1265" i="1" s="1"/>
  <c r="AE1266" i="1"/>
  <c r="AE1265" i="1" s="1"/>
  <c r="AA1266" i="1"/>
  <c r="AA1265" i="1" s="1"/>
  <c r="Z1266" i="1"/>
  <c r="Z1265" i="1" s="1"/>
  <c r="Y1266" i="1"/>
  <c r="Y1265" i="1" s="1"/>
  <c r="U1266" i="1"/>
  <c r="U1265" i="1" s="1"/>
  <c r="Q1266" i="1"/>
  <c r="Q1265" i="1" s="1"/>
  <c r="P1266" i="1"/>
  <c r="P1265" i="1" s="1"/>
  <c r="O1266" i="1"/>
  <c r="O1265" i="1" s="1"/>
  <c r="K1266" i="1"/>
  <c r="K1265" i="1" s="1"/>
  <c r="J1266" i="1"/>
  <c r="J1265" i="1" s="1"/>
  <c r="I1266" i="1"/>
  <c r="I1265" i="1" s="1"/>
  <c r="H1266" i="1"/>
  <c r="G1266" i="1"/>
  <c r="F1266" i="1"/>
  <c r="AG1265" i="1"/>
  <c r="AJ1264" i="1"/>
  <c r="AT1264" i="1" s="1"/>
  <c r="AI1264" i="1"/>
  <c r="AQ1264" i="1" s="1"/>
  <c r="AS1264" i="1" s="1"/>
  <c r="AH1264" i="1"/>
  <c r="AN1264" i="1" s="1"/>
  <c r="AP1264" i="1" s="1"/>
  <c r="AU1263" i="1"/>
  <c r="AU1262" i="1" s="1"/>
  <c r="AM1263" i="1"/>
  <c r="AM1262" i="1" s="1"/>
  <c r="AL1263" i="1"/>
  <c r="AL1262" i="1" s="1"/>
  <c r="AK1263" i="1"/>
  <c r="AK1262" i="1" s="1"/>
  <c r="AG1263" i="1"/>
  <c r="AG1262" i="1" s="1"/>
  <c r="AF1263" i="1"/>
  <c r="AF1262" i="1" s="1"/>
  <c r="AE1263" i="1"/>
  <c r="AE1262" i="1" s="1"/>
  <c r="AD1263" i="1"/>
  <c r="AD1262" i="1" s="1"/>
  <c r="AC1263" i="1"/>
  <c r="AC1262" i="1" s="1"/>
  <c r="AB1263" i="1"/>
  <c r="AB1262" i="1" s="1"/>
  <c r="AK1261" i="1"/>
  <c r="AK1260" i="1" s="1"/>
  <c r="AK1259" i="1" s="1"/>
  <c r="N1261" i="1"/>
  <c r="T1261" i="1" s="1"/>
  <c r="X1261" i="1" s="1"/>
  <c r="AD1261" i="1" s="1"/>
  <c r="AJ1261" i="1" s="1"/>
  <c r="AT1261" i="1" s="1"/>
  <c r="M1261" i="1"/>
  <c r="S1261" i="1" s="1"/>
  <c r="W1261" i="1" s="1"/>
  <c r="AC1261" i="1" s="1"/>
  <c r="AI1261" i="1" s="1"/>
  <c r="AQ1261" i="1" s="1"/>
  <c r="AS1261" i="1" s="1"/>
  <c r="L1261" i="1"/>
  <c r="R1261" i="1" s="1"/>
  <c r="V1261" i="1" s="1"/>
  <c r="AB1261" i="1" s="1"/>
  <c r="AH1261" i="1" s="1"/>
  <c r="AU1260" i="1"/>
  <c r="AU1259" i="1" s="1"/>
  <c r="AM1260" i="1"/>
  <c r="AM1259" i="1" s="1"/>
  <c r="AL1260" i="1"/>
  <c r="AL1259" i="1" s="1"/>
  <c r="AG1260" i="1"/>
  <c r="AG1259" i="1" s="1"/>
  <c r="AF1260" i="1"/>
  <c r="AF1259" i="1" s="1"/>
  <c r="AE1260" i="1"/>
  <c r="AE1259" i="1" s="1"/>
  <c r="AA1260" i="1"/>
  <c r="AA1259" i="1" s="1"/>
  <c r="Z1260" i="1"/>
  <c r="Z1259" i="1" s="1"/>
  <c r="Y1260" i="1"/>
  <c r="Y1259" i="1" s="1"/>
  <c r="U1260" i="1"/>
  <c r="U1259" i="1" s="1"/>
  <c r="Q1260" i="1"/>
  <c r="Q1259" i="1" s="1"/>
  <c r="P1260" i="1"/>
  <c r="P1259" i="1" s="1"/>
  <c r="O1260" i="1"/>
  <c r="O1259" i="1" s="1"/>
  <c r="K1260" i="1"/>
  <c r="K1259" i="1" s="1"/>
  <c r="J1260" i="1"/>
  <c r="J1259" i="1" s="1"/>
  <c r="I1260" i="1"/>
  <c r="I1259" i="1" s="1"/>
  <c r="H1260" i="1"/>
  <c r="G1260" i="1"/>
  <c r="F1260" i="1"/>
  <c r="AD1258" i="1"/>
  <c r="AJ1258" i="1" s="1"/>
  <c r="AT1258" i="1" s="1"/>
  <c r="AC1258" i="1"/>
  <c r="AI1258" i="1" s="1"/>
  <c r="AQ1258" i="1" s="1"/>
  <c r="AB1258" i="1"/>
  <c r="AH1258" i="1" s="1"/>
  <c r="AN1258" i="1" s="1"/>
  <c r="N1257" i="1"/>
  <c r="T1257" i="1" s="1"/>
  <c r="X1257" i="1" s="1"/>
  <c r="AD1257" i="1" s="1"/>
  <c r="AJ1257" i="1" s="1"/>
  <c r="AT1257" i="1" s="1"/>
  <c r="M1257" i="1"/>
  <c r="S1257" i="1" s="1"/>
  <c r="W1257" i="1" s="1"/>
  <c r="AC1257" i="1" s="1"/>
  <c r="AI1257" i="1" s="1"/>
  <c r="AQ1257" i="1" s="1"/>
  <c r="AS1257" i="1" s="1"/>
  <c r="L1257" i="1"/>
  <c r="R1257" i="1" s="1"/>
  <c r="V1257" i="1" s="1"/>
  <c r="AB1257" i="1" s="1"/>
  <c r="AH1257" i="1" s="1"/>
  <c r="AN1257" i="1" s="1"/>
  <c r="AP1257" i="1" s="1"/>
  <c r="AU1256" i="1"/>
  <c r="AU1255" i="1" s="1"/>
  <c r="AM1256" i="1"/>
  <c r="AM1255" i="1" s="1"/>
  <c r="AL1256" i="1"/>
  <c r="AL1255" i="1" s="1"/>
  <c r="AK1256" i="1"/>
  <c r="AK1255" i="1" s="1"/>
  <c r="AG1256" i="1"/>
  <c r="AF1256" i="1"/>
  <c r="AF1255" i="1" s="1"/>
  <c r="AE1256" i="1"/>
  <c r="AE1255" i="1" s="1"/>
  <c r="AA1256" i="1"/>
  <c r="AA1255" i="1" s="1"/>
  <c r="Z1256" i="1"/>
  <c r="Z1255" i="1" s="1"/>
  <c r="Y1256" i="1"/>
  <c r="U1256" i="1"/>
  <c r="Q1256" i="1"/>
  <c r="Q1255" i="1" s="1"/>
  <c r="P1256" i="1"/>
  <c r="P1255" i="1" s="1"/>
  <c r="O1256" i="1"/>
  <c r="O1255" i="1" s="1"/>
  <c r="K1256" i="1"/>
  <c r="K1255" i="1" s="1"/>
  <c r="J1256" i="1"/>
  <c r="J1255" i="1" s="1"/>
  <c r="I1256" i="1"/>
  <c r="I1255" i="1" s="1"/>
  <c r="H1256" i="1"/>
  <c r="G1256" i="1"/>
  <c r="F1256" i="1"/>
  <c r="AG1255" i="1"/>
  <c r="Y1255" i="1"/>
  <c r="U1255" i="1"/>
  <c r="N1254" i="1"/>
  <c r="T1254" i="1" s="1"/>
  <c r="X1254" i="1" s="1"/>
  <c r="AD1254" i="1" s="1"/>
  <c r="AJ1254" i="1" s="1"/>
  <c r="AT1254" i="1" s="1"/>
  <c r="M1254" i="1"/>
  <c r="S1254" i="1" s="1"/>
  <c r="W1254" i="1" s="1"/>
  <c r="AC1254" i="1" s="1"/>
  <c r="AI1254" i="1" s="1"/>
  <c r="AQ1254" i="1" s="1"/>
  <c r="AS1254" i="1" s="1"/>
  <c r="L1254" i="1"/>
  <c r="R1254" i="1" s="1"/>
  <c r="V1254" i="1" s="1"/>
  <c r="AB1254" i="1" s="1"/>
  <c r="AH1254" i="1" s="1"/>
  <c r="AN1254" i="1" s="1"/>
  <c r="AP1254" i="1" s="1"/>
  <c r="AU1253" i="1"/>
  <c r="AM1253" i="1"/>
  <c r="AL1253" i="1"/>
  <c r="AK1253" i="1"/>
  <c r="AG1253" i="1"/>
  <c r="AF1253" i="1"/>
  <c r="AE1253" i="1"/>
  <c r="AA1253" i="1"/>
  <c r="Z1253" i="1"/>
  <c r="Y1253" i="1"/>
  <c r="U1253" i="1"/>
  <c r="Q1253" i="1"/>
  <c r="P1253" i="1"/>
  <c r="O1253" i="1"/>
  <c r="K1253" i="1"/>
  <c r="J1253" i="1"/>
  <c r="I1253" i="1"/>
  <c r="H1253" i="1"/>
  <c r="G1253" i="1"/>
  <c r="F1253" i="1"/>
  <c r="N1252" i="1"/>
  <c r="T1252" i="1" s="1"/>
  <c r="X1252" i="1" s="1"/>
  <c r="AD1252" i="1" s="1"/>
  <c r="AJ1252" i="1" s="1"/>
  <c r="AT1252" i="1" s="1"/>
  <c r="M1252" i="1"/>
  <c r="S1252" i="1" s="1"/>
  <c r="W1252" i="1" s="1"/>
  <c r="AC1252" i="1" s="1"/>
  <c r="AI1252" i="1" s="1"/>
  <c r="AQ1252" i="1" s="1"/>
  <c r="AS1252" i="1" s="1"/>
  <c r="L1252" i="1"/>
  <c r="R1252" i="1" s="1"/>
  <c r="V1252" i="1" s="1"/>
  <c r="AB1252" i="1" s="1"/>
  <c r="AH1252" i="1" s="1"/>
  <c r="AN1252" i="1" s="1"/>
  <c r="AP1252" i="1" s="1"/>
  <c r="AU1251" i="1"/>
  <c r="AM1251" i="1"/>
  <c r="AL1251" i="1"/>
  <c r="AK1251" i="1"/>
  <c r="AG1251" i="1"/>
  <c r="AF1251" i="1"/>
  <c r="AE1251" i="1"/>
  <c r="AA1251" i="1"/>
  <c r="Z1251" i="1"/>
  <c r="Y1251" i="1"/>
  <c r="U1251" i="1"/>
  <c r="Q1251" i="1"/>
  <c r="P1251" i="1"/>
  <c r="O1251" i="1"/>
  <c r="K1251" i="1"/>
  <c r="J1251" i="1"/>
  <c r="I1251" i="1"/>
  <c r="H1251" i="1"/>
  <c r="G1251" i="1"/>
  <c r="F1251" i="1"/>
  <c r="N1250" i="1"/>
  <c r="T1250" i="1" s="1"/>
  <c r="X1250" i="1" s="1"/>
  <c r="AD1250" i="1" s="1"/>
  <c r="AJ1250" i="1" s="1"/>
  <c r="AT1250" i="1" s="1"/>
  <c r="M1250" i="1"/>
  <c r="S1250" i="1" s="1"/>
  <c r="W1250" i="1" s="1"/>
  <c r="AC1250" i="1" s="1"/>
  <c r="AI1250" i="1" s="1"/>
  <c r="AQ1250" i="1" s="1"/>
  <c r="AS1250" i="1" s="1"/>
  <c r="L1250" i="1"/>
  <c r="R1250" i="1" s="1"/>
  <c r="V1250" i="1" s="1"/>
  <c r="AB1250" i="1" s="1"/>
  <c r="AH1250" i="1" s="1"/>
  <c r="AN1250" i="1" s="1"/>
  <c r="AP1250" i="1" s="1"/>
  <c r="AU1249" i="1"/>
  <c r="AM1249" i="1"/>
  <c r="AL1249" i="1"/>
  <c r="AK1249" i="1"/>
  <c r="AG1249" i="1"/>
  <c r="AF1249" i="1"/>
  <c r="AE1249" i="1"/>
  <c r="AA1249" i="1"/>
  <c r="Z1249" i="1"/>
  <c r="Y1249" i="1"/>
  <c r="U1249" i="1"/>
  <c r="Q1249" i="1"/>
  <c r="P1249" i="1"/>
  <c r="O1249" i="1"/>
  <c r="K1249" i="1"/>
  <c r="J1249" i="1"/>
  <c r="I1249" i="1"/>
  <c r="H1249" i="1"/>
  <c r="G1249" i="1"/>
  <c r="F1249" i="1"/>
  <c r="N1245" i="1"/>
  <c r="T1245" i="1" s="1"/>
  <c r="X1245" i="1" s="1"/>
  <c r="AD1245" i="1" s="1"/>
  <c r="AJ1245" i="1" s="1"/>
  <c r="AT1245" i="1" s="1"/>
  <c r="M1245" i="1"/>
  <c r="S1245" i="1" s="1"/>
  <c r="W1245" i="1" s="1"/>
  <c r="AC1245" i="1" s="1"/>
  <c r="AI1245" i="1" s="1"/>
  <c r="AQ1245" i="1" s="1"/>
  <c r="AS1245" i="1" s="1"/>
  <c r="L1245" i="1"/>
  <c r="R1245" i="1" s="1"/>
  <c r="V1245" i="1" s="1"/>
  <c r="AB1245" i="1" s="1"/>
  <c r="AH1245" i="1" s="1"/>
  <c r="AN1245" i="1" s="1"/>
  <c r="AP1245" i="1" s="1"/>
  <c r="AU1244" i="1"/>
  <c r="AU1243" i="1" s="1"/>
  <c r="AU1242" i="1" s="1"/>
  <c r="AM1244" i="1"/>
  <c r="AM1243" i="1" s="1"/>
  <c r="AM1242" i="1" s="1"/>
  <c r="AL1244" i="1"/>
  <c r="AL1243" i="1" s="1"/>
  <c r="AL1242" i="1" s="1"/>
  <c r="AK1244" i="1"/>
  <c r="AK1243" i="1" s="1"/>
  <c r="AK1242" i="1" s="1"/>
  <c r="AG1244" i="1"/>
  <c r="AG1243" i="1" s="1"/>
  <c r="AG1242" i="1" s="1"/>
  <c r="AF1244" i="1"/>
  <c r="AF1243" i="1" s="1"/>
  <c r="AF1242" i="1" s="1"/>
  <c r="AE1244" i="1"/>
  <c r="AE1243" i="1" s="1"/>
  <c r="AE1242" i="1" s="1"/>
  <c r="AA1244" i="1"/>
  <c r="AA1243" i="1" s="1"/>
  <c r="AA1242" i="1" s="1"/>
  <c r="Z1244" i="1"/>
  <c r="Z1243" i="1" s="1"/>
  <c r="Z1242" i="1" s="1"/>
  <c r="Y1244" i="1"/>
  <c r="Y1243" i="1" s="1"/>
  <c r="Y1242" i="1" s="1"/>
  <c r="U1244" i="1"/>
  <c r="U1243" i="1" s="1"/>
  <c r="U1242" i="1" s="1"/>
  <c r="Q1244" i="1"/>
  <c r="Q1243" i="1" s="1"/>
  <c r="Q1242" i="1" s="1"/>
  <c r="P1244" i="1"/>
  <c r="P1243" i="1" s="1"/>
  <c r="P1242" i="1" s="1"/>
  <c r="O1244" i="1"/>
  <c r="O1243" i="1" s="1"/>
  <c r="O1242" i="1" s="1"/>
  <c r="K1244" i="1"/>
  <c r="J1244" i="1"/>
  <c r="M1244" i="1" s="1"/>
  <c r="I1244" i="1"/>
  <c r="I1243" i="1" s="1"/>
  <c r="N1241" i="1"/>
  <c r="T1241" i="1" s="1"/>
  <c r="X1241" i="1" s="1"/>
  <c r="AD1241" i="1" s="1"/>
  <c r="AJ1241" i="1" s="1"/>
  <c r="AT1241" i="1" s="1"/>
  <c r="M1241" i="1"/>
  <c r="S1241" i="1" s="1"/>
  <c r="W1241" i="1" s="1"/>
  <c r="AC1241" i="1" s="1"/>
  <c r="AI1241" i="1" s="1"/>
  <c r="AQ1241" i="1" s="1"/>
  <c r="AS1241" i="1" s="1"/>
  <c r="L1241" i="1"/>
  <c r="R1241" i="1" s="1"/>
  <c r="V1241" i="1" s="1"/>
  <c r="AB1241" i="1" s="1"/>
  <c r="AH1241" i="1" s="1"/>
  <c r="AN1241" i="1" s="1"/>
  <c r="AP1241" i="1" s="1"/>
  <c r="AU1240" i="1"/>
  <c r="AU1239" i="1" s="1"/>
  <c r="AM1240" i="1"/>
  <c r="AM1239" i="1" s="1"/>
  <c r="AL1240" i="1"/>
  <c r="AL1239" i="1" s="1"/>
  <c r="AK1240" i="1"/>
  <c r="AK1239" i="1" s="1"/>
  <c r="AG1240" i="1"/>
  <c r="AG1239" i="1" s="1"/>
  <c r="AF1240" i="1"/>
  <c r="AF1239" i="1" s="1"/>
  <c r="AE1240" i="1"/>
  <c r="AE1239" i="1" s="1"/>
  <c r="AA1240" i="1"/>
  <c r="AA1239" i="1" s="1"/>
  <c r="Z1240" i="1"/>
  <c r="Z1239" i="1" s="1"/>
  <c r="Y1240" i="1"/>
  <c r="Y1239" i="1" s="1"/>
  <c r="U1240" i="1"/>
  <c r="U1239" i="1" s="1"/>
  <c r="Q1240" i="1"/>
  <c r="Q1239" i="1" s="1"/>
  <c r="P1240" i="1"/>
  <c r="P1239" i="1" s="1"/>
  <c r="O1240" i="1"/>
  <c r="O1239" i="1" s="1"/>
  <c r="K1240" i="1"/>
  <c r="K1239" i="1" s="1"/>
  <c r="J1240" i="1"/>
  <c r="J1239" i="1" s="1"/>
  <c r="I1240" i="1"/>
  <c r="I1239" i="1" s="1"/>
  <c r="H1240" i="1"/>
  <c r="G1240" i="1"/>
  <c r="F1240" i="1"/>
  <c r="N1238" i="1"/>
  <c r="T1238" i="1" s="1"/>
  <c r="X1238" i="1" s="1"/>
  <c r="AD1238" i="1" s="1"/>
  <c r="AJ1238" i="1" s="1"/>
  <c r="AT1238" i="1" s="1"/>
  <c r="M1238" i="1"/>
  <c r="S1238" i="1" s="1"/>
  <c r="W1238" i="1" s="1"/>
  <c r="AC1238" i="1" s="1"/>
  <c r="AI1238" i="1" s="1"/>
  <c r="AQ1238" i="1" s="1"/>
  <c r="AS1238" i="1" s="1"/>
  <c r="L1238" i="1"/>
  <c r="R1238" i="1" s="1"/>
  <c r="V1238" i="1" s="1"/>
  <c r="AB1238" i="1" s="1"/>
  <c r="AH1238" i="1" s="1"/>
  <c r="AN1238" i="1" s="1"/>
  <c r="AP1238" i="1" s="1"/>
  <c r="AU1237" i="1"/>
  <c r="AU1236" i="1" s="1"/>
  <c r="AU1235" i="1" s="1"/>
  <c r="AM1237" i="1"/>
  <c r="AM1236" i="1" s="1"/>
  <c r="AL1237" i="1"/>
  <c r="AL1236" i="1" s="1"/>
  <c r="AK1237" i="1"/>
  <c r="AK1236" i="1" s="1"/>
  <c r="AG1237" i="1"/>
  <c r="AG1236" i="1" s="1"/>
  <c r="AG1235" i="1" s="1"/>
  <c r="AF1237" i="1"/>
  <c r="AF1236" i="1" s="1"/>
  <c r="AE1237" i="1"/>
  <c r="AE1236" i="1" s="1"/>
  <c r="AA1237" i="1"/>
  <c r="AA1236" i="1" s="1"/>
  <c r="Z1237" i="1"/>
  <c r="Z1236" i="1" s="1"/>
  <c r="Z1235" i="1" s="1"/>
  <c r="Y1237" i="1"/>
  <c r="Y1236" i="1" s="1"/>
  <c r="U1237" i="1"/>
  <c r="U1236" i="1" s="1"/>
  <c r="Q1237" i="1"/>
  <c r="Q1236" i="1" s="1"/>
  <c r="P1237" i="1"/>
  <c r="P1236" i="1" s="1"/>
  <c r="O1237" i="1"/>
  <c r="O1236" i="1" s="1"/>
  <c r="K1237" i="1"/>
  <c r="K1236" i="1" s="1"/>
  <c r="J1237" i="1"/>
  <c r="J1236" i="1" s="1"/>
  <c r="I1237" i="1"/>
  <c r="I1236" i="1" s="1"/>
  <c r="H1237" i="1"/>
  <c r="G1237" i="1"/>
  <c r="F1237" i="1"/>
  <c r="F1236" i="1" s="1"/>
  <c r="N1234" i="1"/>
  <c r="T1234" i="1" s="1"/>
  <c r="X1234" i="1" s="1"/>
  <c r="AD1234" i="1" s="1"/>
  <c r="AJ1234" i="1" s="1"/>
  <c r="AT1234" i="1" s="1"/>
  <c r="M1234" i="1"/>
  <c r="S1234" i="1" s="1"/>
  <c r="W1234" i="1" s="1"/>
  <c r="AC1234" i="1" s="1"/>
  <c r="AI1234" i="1" s="1"/>
  <c r="AQ1234" i="1" s="1"/>
  <c r="AS1234" i="1" s="1"/>
  <c r="L1234" i="1"/>
  <c r="R1234" i="1" s="1"/>
  <c r="V1234" i="1" s="1"/>
  <c r="AB1234" i="1" s="1"/>
  <c r="AH1234" i="1" s="1"/>
  <c r="AN1234" i="1" s="1"/>
  <c r="AP1234" i="1" s="1"/>
  <c r="AU1233" i="1"/>
  <c r="AU1232" i="1" s="1"/>
  <c r="AM1233" i="1"/>
  <c r="AM1232" i="1" s="1"/>
  <c r="AL1233" i="1"/>
  <c r="AK1233" i="1"/>
  <c r="AK1232" i="1" s="1"/>
  <c r="AG1233" i="1"/>
  <c r="AG1232" i="1" s="1"/>
  <c r="AF1233" i="1"/>
  <c r="AF1232" i="1" s="1"/>
  <c r="AE1233" i="1"/>
  <c r="AE1232" i="1" s="1"/>
  <c r="AA1233" i="1"/>
  <c r="AA1232" i="1" s="1"/>
  <c r="Z1233" i="1"/>
  <c r="Z1232" i="1" s="1"/>
  <c r="Y1233" i="1"/>
  <c r="Y1232" i="1" s="1"/>
  <c r="U1233" i="1"/>
  <c r="U1232" i="1" s="1"/>
  <c r="Q1233" i="1"/>
  <c r="Q1232" i="1" s="1"/>
  <c r="P1233" i="1"/>
  <c r="P1232" i="1" s="1"/>
  <c r="O1233" i="1"/>
  <c r="K1233" i="1"/>
  <c r="J1233" i="1"/>
  <c r="J1232" i="1" s="1"/>
  <c r="I1233" i="1"/>
  <c r="I1232" i="1" s="1"/>
  <c r="H1233" i="1"/>
  <c r="G1233" i="1"/>
  <c r="F1233" i="1"/>
  <c r="AL1232" i="1"/>
  <c r="O1232" i="1"/>
  <c r="K1232" i="1"/>
  <c r="N1231" i="1"/>
  <c r="T1231" i="1" s="1"/>
  <c r="X1231" i="1" s="1"/>
  <c r="AD1231" i="1" s="1"/>
  <c r="AJ1231" i="1" s="1"/>
  <c r="AT1231" i="1" s="1"/>
  <c r="M1231" i="1"/>
  <c r="S1231" i="1" s="1"/>
  <c r="W1231" i="1" s="1"/>
  <c r="AC1231" i="1" s="1"/>
  <c r="AI1231" i="1" s="1"/>
  <c r="AQ1231" i="1" s="1"/>
  <c r="AS1231" i="1" s="1"/>
  <c r="L1231" i="1"/>
  <c r="R1231" i="1" s="1"/>
  <c r="V1231" i="1" s="1"/>
  <c r="AB1231" i="1" s="1"/>
  <c r="AH1231" i="1" s="1"/>
  <c r="AN1231" i="1" s="1"/>
  <c r="AP1231" i="1" s="1"/>
  <c r="AU1230" i="1"/>
  <c r="AU1229" i="1" s="1"/>
  <c r="AM1230" i="1"/>
  <c r="AM1229" i="1" s="1"/>
  <c r="AL1230" i="1"/>
  <c r="AL1229" i="1" s="1"/>
  <c r="AK1230" i="1"/>
  <c r="AK1229" i="1" s="1"/>
  <c r="AG1230" i="1"/>
  <c r="AG1229" i="1" s="1"/>
  <c r="AF1230" i="1"/>
  <c r="AF1229" i="1" s="1"/>
  <c r="AE1230" i="1"/>
  <c r="AE1229" i="1" s="1"/>
  <c r="AA1230" i="1"/>
  <c r="AA1229" i="1" s="1"/>
  <c r="Z1230" i="1"/>
  <c r="Z1229" i="1" s="1"/>
  <c r="Y1230" i="1"/>
  <c r="Y1229" i="1" s="1"/>
  <c r="U1230" i="1"/>
  <c r="U1229" i="1" s="1"/>
  <c r="Q1230" i="1"/>
  <c r="Q1229" i="1" s="1"/>
  <c r="P1230" i="1"/>
  <c r="P1229" i="1" s="1"/>
  <c r="O1230" i="1"/>
  <c r="O1229" i="1" s="1"/>
  <c r="K1230" i="1"/>
  <c r="K1229" i="1" s="1"/>
  <c r="J1230" i="1"/>
  <c r="J1229" i="1" s="1"/>
  <c r="I1230" i="1"/>
  <c r="I1229" i="1" s="1"/>
  <c r="H1230" i="1"/>
  <c r="G1230" i="1"/>
  <c r="F1230" i="1"/>
  <c r="N1228" i="1"/>
  <c r="T1228" i="1" s="1"/>
  <c r="X1228" i="1" s="1"/>
  <c r="AD1228" i="1" s="1"/>
  <c r="AJ1228" i="1" s="1"/>
  <c r="AT1228" i="1" s="1"/>
  <c r="M1228" i="1"/>
  <c r="S1228" i="1" s="1"/>
  <c r="W1228" i="1" s="1"/>
  <c r="AC1228" i="1" s="1"/>
  <c r="AI1228" i="1" s="1"/>
  <c r="AQ1228" i="1" s="1"/>
  <c r="L1228" i="1"/>
  <c r="R1228" i="1" s="1"/>
  <c r="V1228" i="1" s="1"/>
  <c r="AB1228" i="1" s="1"/>
  <c r="AH1228" i="1" s="1"/>
  <c r="AN1228" i="1" s="1"/>
  <c r="AU1227" i="1"/>
  <c r="AU1226" i="1" s="1"/>
  <c r="AM1227" i="1"/>
  <c r="AM1226" i="1" s="1"/>
  <c r="AL1227" i="1"/>
  <c r="AL1226" i="1" s="1"/>
  <c r="AK1227" i="1"/>
  <c r="AK1226" i="1" s="1"/>
  <c r="AG1227" i="1"/>
  <c r="AG1226" i="1" s="1"/>
  <c r="AF1227" i="1"/>
  <c r="AF1226" i="1" s="1"/>
  <c r="AE1227" i="1"/>
  <c r="AE1226" i="1" s="1"/>
  <c r="AA1227" i="1"/>
  <c r="AA1226" i="1" s="1"/>
  <c r="Z1227" i="1"/>
  <c r="Z1226" i="1" s="1"/>
  <c r="Y1227" i="1"/>
  <c r="Y1226" i="1" s="1"/>
  <c r="U1227" i="1"/>
  <c r="U1226" i="1" s="1"/>
  <c r="Q1227" i="1"/>
  <c r="Q1226" i="1" s="1"/>
  <c r="P1227" i="1"/>
  <c r="P1226" i="1" s="1"/>
  <c r="O1227" i="1"/>
  <c r="O1226" i="1" s="1"/>
  <c r="K1227" i="1"/>
  <c r="K1226" i="1" s="1"/>
  <c r="J1227" i="1"/>
  <c r="J1226" i="1" s="1"/>
  <c r="I1227" i="1"/>
  <c r="I1226" i="1" s="1"/>
  <c r="H1227" i="1"/>
  <c r="G1227" i="1"/>
  <c r="F1227" i="1"/>
  <c r="N1225" i="1"/>
  <c r="T1225" i="1" s="1"/>
  <c r="X1225" i="1" s="1"/>
  <c r="AD1225" i="1" s="1"/>
  <c r="AJ1225" i="1" s="1"/>
  <c r="AT1225" i="1" s="1"/>
  <c r="M1225" i="1"/>
  <c r="S1225" i="1" s="1"/>
  <c r="W1225" i="1" s="1"/>
  <c r="AC1225" i="1" s="1"/>
  <c r="AI1225" i="1" s="1"/>
  <c r="AQ1225" i="1" s="1"/>
  <c r="AS1225" i="1" s="1"/>
  <c r="L1225" i="1"/>
  <c r="R1225" i="1" s="1"/>
  <c r="V1225" i="1" s="1"/>
  <c r="AB1225" i="1" s="1"/>
  <c r="AH1225" i="1" s="1"/>
  <c r="AN1225" i="1" s="1"/>
  <c r="AP1225" i="1" s="1"/>
  <c r="AU1224" i="1"/>
  <c r="AU1223" i="1" s="1"/>
  <c r="AM1224" i="1"/>
  <c r="AM1223" i="1" s="1"/>
  <c r="AL1224" i="1"/>
  <c r="AL1223" i="1" s="1"/>
  <c r="AK1224" i="1"/>
  <c r="AK1223" i="1" s="1"/>
  <c r="AG1224" i="1"/>
  <c r="AG1223" i="1" s="1"/>
  <c r="AF1224" i="1"/>
  <c r="AF1223" i="1" s="1"/>
  <c r="AE1224" i="1"/>
  <c r="AE1223" i="1" s="1"/>
  <c r="AA1224" i="1"/>
  <c r="AA1223" i="1" s="1"/>
  <c r="Z1224" i="1"/>
  <c r="Z1223" i="1" s="1"/>
  <c r="Y1224" i="1"/>
  <c r="Y1223" i="1" s="1"/>
  <c r="U1224" i="1"/>
  <c r="U1223" i="1" s="1"/>
  <c r="Q1224" i="1"/>
  <c r="Q1223" i="1" s="1"/>
  <c r="P1224" i="1"/>
  <c r="P1223" i="1" s="1"/>
  <c r="O1224" i="1"/>
  <c r="O1223" i="1" s="1"/>
  <c r="K1224" i="1"/>
  <c r="K1223" i="1" s="1"/>
  <c r="J1224" i="1"/>
  <c r="J1223" i="1" s="1"/>
  <c r="I1224" i="1"/>
  <c r="I1223" i="1" s="1"/>
  <c r="H1224" i="1"/>
  <c r="G1224" i="1"/>
  <c r="F1224" i="1"/>
  <c r="T1222" i="1"/>
  <c r="X1222" i="1" s="1"/>
  <c r="AD1222" i="1" s="1"/>
  <c r="AJ1222" i="1" s="1"/>
  <c r="AT1222" i="1" s="1"/>
  <c r="S1222" i="1"/>
  <c r="W1222" i="1" s="1"/>
  <c r="AC1222" i="1" s="1"/>
  <c r="AI1222" i="1" s="1"/>
  <c r="AQ1222" i="1" s="1"/>
  <c r="AS1222" i="1" s="1"/>
  <c r="R1222" i="1"/>
  <c r="V1222" i="1" s="1"/>
  <c r="AB1222" i="1" s="1"/>
  <c r="AH1222" i="1" s="1"/>
  <c r="AN1222" i="1" s="1"/>
  <c r="AP1222" i="1" s="1"/>
  <c r="AU1221" i="1"/>
  <c r="AU1220" i="1" s="1"/>
  <c r="AM1221" i="1"/>
  <c r="AM1220" i="1" s="1"/>
  <c r="AL1221" i="1"/>
  <c r="AL1220" i="1" s="1"/>
  <c r="AK1221" i="1"/>
  <c r="AK1220" i="1" s="1"/>
  <c r="AG1221" i="1"/>
  <c r="AG1220" i="1" s="1"/>
  <c r="AF1221" i="1"/>
  <c r="AF1220" i="1" s="1"/>
  <c r="AE1221" i="1"/>
  <c r="AE1220" i="1" s="1"/>
  <c r="AA1221" i="1"/>
  <c r="AA1220" i="1" s="1"/>
  <c r="Z1221" i="1"/>
  <c r="Z1220" i="1" s="1"/>
  <c r="Y1221" i="1"/>
  <c r="Y1220" i="1" s="1"/>
  <c r="U1221" i="1"/>
  <c r="U1220" i="1" s="1"/>
  <c r="Q1221" i="1"/>
  <c r="P1221" i="1"/>
  <c r="O1221" i="1"/>
  <c r="N1219" i="1"/>
  <c r="T1219" i="1" s="1"/>
  <c r="X1219" i="1" s="1"/>
  <c r="AD1219" i="1" s="1"/>
  <c r="AJ1219" i="1" s="1"/>
  <c r="AT1219" i="1" s="1"/>
  <c r="M1219" i="1"/>
  <c r="S1219" i="1" s="1"/>
  <c r="W1219" i="1" s="1"/>
  <c r="AC1219" i="1" s="1"/>
  <c r="AI1219" i="1" s="1"/>
  <c r="AQ1219" i="1" s="1"/>
  <c r="AS1219" i="1" s="1"/>
  <c r="L1219" i="1"/>
  <c r="R1219" i="1" s="1"/>
  <c r="V1219" i="1" s="1"/>
  <c r="AB1219" i="1" s="1"/>
  <c r="AH1219" i="1" s="1"/>
  <c r="AN1219" i="1" s="1"/>
  <c r="AP1219" i="1" s="1"/>
  <c r="AU1218" i="1"/>
  <c r="AU1217" i="1" s="1"/>
  <c r="AM1218" i="1"/>
  <c r="AM1217" i="1" s="1"/>
  <c r="AL1218" i="1"/>
  <c r="AL1217" i="1" s="1"/>
  <c r="AK1218" i="1"/>
  <c r="AK1217" i="1" s="1"/>
  <c r="AG1218" i="1"/>
  <c r="AG1217" i="1" s="1"/>
  <c r="AF1218" i="1"/>
  <c r="AF1217" i="1" s="1"/>
  <c r="AE1218" i="1"/>
  <c r="AA1218" i="1"/>
  <c r="AA1217" i="1" s="1"/>
  <c r="Z1218" i="1"/>
  <c r="Z1217" i="1" s="1"/>
  <c r="Y1218" i="1"/>
  <c r="Y1217" i="1" s="1"/>
  <c r="U1218" i="1"/>
  <c r="U1217" i="1" s="1"/>
  <c r="Q1218" i="1"/>
  <c r="Q1217" i="1" s="1"/>
  <c r="P1218" i="1"/>
  <c r="P1217" i="1" s="1"/>
  <c r="O1218" i="1"/>
  <c r="O1217" i="1" s="1"/>
  <c r="K1218" i="1"/>
  <c r="J1218" i="1"/>
  <c r="J1217" i="1" s="1"/>
  <c r="I1218" i="1"/>
  <c r="I1217" i="1" s="1"/>
  <c r="H1218" i="1"/>
  <c r="H1217" i="1" s="1"/>
  <c r="G1218" i="1"/>
  <c r="F1218" i="1"/>
  <c r="AE1217" i="1"/>
  <c r="N1216" i="1"/>
  <c r="T1216" i="1" s="1"/>
  <c r="X1216" i="1" s="1"/>
  <c r="AD1216" i="1" s="1"/>
  <c r="AJ1216" i="1" s="1"/>
  <c r="AT1216" i="1" s="1"/>
  <c r="M1216" i="1"/>
  <c r="S1216" i="1" s="1"/>
  <c r="W1216" i="1" s="1"/>
  <c r="AC1216" i="1" s="1"/>
  <c r="AI1216" i="1" s="1"/>
  <c r="AQ1216" i="1" s="1"/>
  <c r="AS1216" i="1" s="1"/>
  <c r="L1216" i="1"/>
  <c r="R1216" i="1" s="1"/>
  <c r="V1216" i="1" s="1"/>
  <c r="AB1216" i="1" s="1"/>
  <c r="AH1216" i="1" s="1"/>
  <c r="AN1216" i="1" s="1"/>
  <c r="AP1216" i="1" s="1"/>
  <c r="AU1215" i="1"/>
  <c r="AU1214" i="1" s="1"/>
  <c r="AM1215" i="1"/>
  <c r="AM1214" i="1" s="1"/>
  <c r="AL1215" i="1"/>
  <c r="AL1214" i="1" s="1"/>
  <c r="AK1215" i="1"/>
  <c r="AK1214" i="1" s="1"/>
  <c r="AG1215" i="1"/>
  <c r="AG1214" i="1" s="1"/>
  <c r="AF1215" i="1"/>
  <c r="AF1214" i="1" s="1"/>
  <c r="AE1215" i="1"/>
  <c r="AE1214" i="1" s="1"/>
  <c r="AA1215" i="1"/>
  <c r="AA1214" i="1" s="1"/>
  <c r="Z1215" i="1"/>
  <c r="Z1214" i="1" s="1"/>
  <c r="Y1215" i="1"/>
  <c r="Y1214" i="1" s="1"/>
  <c r="U1215" i="1"/>
  <c r="U1214" i="1" s="1"/>
  <c r="Q1215" i="1"/>
  <c r="Q1214" i="1" s="1"/>
  <c r="P1215" i="1"/>
  <c r="P1214" i="1" s="1"/>
  <c r="O1215" i="1"/>
  <c r="O1214" i="1" s="1"/>
  <c r="K1215" i="1"/>
  <c r="K1214" i="1" s="1"/>
  <c r="J1215" i="1"/>
  <c r="J1214" i="1" s="1"/>
  <c r="I1215" i="1"/>
  <c r="H1215" i="1"/>
  <c r="G1215" i="1"/>
  <c r="F1215" i="1"/>
  <c r="F1214" i="1" s="1"/>
  <c r="N1213" i="1"/>
  <c r="T1213" i="1" s="1"/>
  <c r="X1213" i="1" s="1"/>
  <c r="AD1213" i="1" s="1"/>
  <c r="AJ1213" i="1" s="1"/>
  <c r="AT1213" i="1" s="1"/>
  <c r="M1213" i="1"/>
  <c r="S1213" i="1" s="1"/>
  <c r="W1213" i="1" s="1"/>
  <c r="AC1213" i="1" s="1"/>
  <c r="AI1213" i="1" s="1"/>
  <c r="AQ1213" i="1" s="1"/>
  <c r="AS1213" i="1" s="1"/>
  <c r="L1213" i="1"/>
  <c r="R1213" i="1" s="1"/>
  <c r="V1213" i="1" s="1"/>
  <c r="AB1213" i="1" s="1"/>
  <c r="AH1213" i="1" s="1"/>
  <c r="AN1213" i="1" s="1"/>
  <c r="AP1213" i="1" s="1"/>
  <c r="AU1212" i="1"/>
  <c r="AM1212" i="1"/>
  <c r="AM1211" i="1" s="1"/>
  <c r="AL1212" i="1"/>
  <c r="AL1211" i="1" s="1"/>
  <c r="AK1212" i="1"/>
  <c r="AK1211" i="1" s="1"/>
  <c r="AG1212" i="1"/>
  <c r="AG1211" i="1" s="1"/>
  <c r="AF1212" i="1"/>
  <c r="AF1211" i="1" s="1"/>
  <c r="AE1212" i="1"/>
  <c r="AA1212" i="1"/>
  <c r="AA1211" i="1" s="1"/>
  <c r="Z1212" i="1"/>
  <c r="Z1211" i="1" s="1"/>
  <c r="Y1212" i="1"/>
  <c r="Y1211" i="1" s="1"/>
  <c r="U1212" i="1"/>
  <c r="U1211" i="1" s="1"/>
  <c r="Q1212" i="1"/>
  <c r="Q1211" i="1" s="1"/>
  <c r="P1212" i="1"/>
  <c r="P1211" i="1" s="1"/>
  <c r="O1212" i="1"/>
  <c r="O1211" i="1" s="1"/>
  <c r="K1212" i="1"/>
  <c r="J1212" i="1"/>
  <c r="J1211" i="1" s="1"/>
  <c r="I1212" i="1"/>
  <c r="I1211" i="1" s="1"/>
  <c r="H1212" i="1"/>
  <c r="H1211" i="1" s="1"/>
  <c r="G1212" i="1"/>
  <c r="F1212" i="1"/>
  <c r="AU1211" i="1"/>
  <c r="AE1211" i="1"/>
  <c r="K1211" i="1"/>
  <c r="N1210" i="1"/>
  <c r="T1210" i="1" s="1"/>
  <c r="X1210" i="1" s="1"/>
  <c r="AD1210" i="1" s="1"/>
  <c r="AJ1210" i="1" s="1"/>
  <c r="AT1210" i="1" s="1"/>
  <c r="M1210" i="1"/>
  <c r="S1210" i="1" s="1"/>
  <c r="W1210" i="1" s="1"/>
  <c r="AC1210" i="1" s="1"/>
  <c r="AI1210" i="1" s="1"/>
  <c r="AQ1210" i="1" s="1"/>
  <c r="AS1210" i="1" s="1"/>
  <c r="L1210" i="1"/>
  <c r="R1210" i="1" s="1"/>
  <c r="V1210" i="1" s="1"/>
  <c r="AB1210" i="1" s="1"/>
  <c r="AH1210" i="1" s="1"/>
  <c r="AN1210" i="1" s="1"/>
  <c r="AP1210" i="1" s="1"/>
  <c r="AU1209" i="1"/>
  <c r="AU1208" i="1" s="1"/>
  <c r="AM1209" i="1"/>
  <c r="AM1208" i="1" s="1"/>
  <c r="AL1209" i="1"/>
  <c r="AL1208" i="1" s="1"/>
  <c r="AK1209" i="1"/>
  <c r="AK1208" i="1" s="1"/>
  <c r="AG1209" i="1"/>
  <c r="AG1208" i="1" s="1"/>
  <c r="AF1209" i="1"/>
  <c r="AF1208" i="1" s="1"/>
  <c r="AE1209" i="1"/>
  <c r="AE1208" i="1" s="1"/>
  <c r="AA1209" i="1"/>
  <c r="AA1208" i="1" s="1"/>
  <c r="Z1209" i="1"/>
  <c r="Z1208" i="1" s="1"/>
  <c r="Y1209" i="1"/>
  <c r="Y1208" i="1" s="1"/>
  <c r="U1209" i="1"/>
  <c r="U1208" i="1" s="1"/>
  <c r="O1209" i="1"/>
  <c r="O1208" i="1" s="1"/>
  <c r="N1209" i="1"/>
  <c r="T1209" i="1" s="1"/>
  <c r="X1209" i="1" s="1"/>
  <c r="M1209" i="1"/>
  <c r="S1209" i="1" s="1"/>
  <c r="W1209" i="1" s="1"/>
  <c r="F1209" i="1"/>
  <c r="Q1208" i="1"/>
  <c r="P1208" i="1"/>
  <c r="K1208" i="1"/>
  <c r="J1208" i="1"/>
  <c r="I1208" i="1"/>
  <c r="H1208" i="1"/>
  <c r="G1208" i="1"/>
  <c r="N1207" i="1"/>
  <c r="T1207" i="1" s="1"/>
  <c r="X1207" i="1" s="1"/>
  <c r="AD1207" i="1" s="1"/>
  <c r="AJ1207" i="1" s="1"/>
  <c r="AT1207" i="1" s="1"/>
  <c r="M1207" i="1"/>
  <c r="S1207" i="1" s="1"/>
  <c r="W1207" i="1" s="1"/>
  <c r="AC1207" i="1" s="1"/>
  <c r="AI1207" i="1" s="1"/>
  <c r="AQ1207" i="1" s="1"/>
  <c r="AS1207" i="1" s="1"/>
  <c r="L1207" i="1"/>
  <c r="R1207" i="1" s="1"/>
  <c r="V1207" i="1" s="1"/>
  <c r="AB1207" i="1" s="1"/>
  <c r="AH1207" i="1" s="1"/>
  <c r="AN1207" i="1" s="1"/>
  <c r="AP1207" i="1" s="1"/>
  <c r="AU1206" i="1"/>
  <c r="AU1205" i="1" s="1"/>
  <c r="AM1206" i="1"/>
  <c r="AM1205" i="1" s="1"/>
  <c r="AL1206" i="1"/>
  <c r="AL1205" i="1" s="1"/>
  <c r="AK1206" i="1"/>
  <c r="AK1205" i="1" s="1"/>
  <c r="AG1206" i="1"/>
  <c r="AG1205" i="1" s="1"/>
  <c r="AF1206" i="1"/>
  <c r="AF1205" i="1" s="1"/>
  <c r="AE1206" i="1"/>
  <c r="AE1205" i="1" s="1"/>
  <c r="AA1206" i="1"/>
  <c r="AA1205" i="1" s="1"/>
  <c r="Z1206" i="1"/>
  <c r="Z1205" i="1" s="1"/>
  <c r="Y1206" i="1"/>
  <c r="Y1205" i="1" s="1"/>
  <c r="U1206" i="1"/>
  <c r="U1205" i="1" s="1"/>
  <c r="Q1206" i="1"/>
  <c r="Q1205" i="1" s="1"/>
  <c r="P1206" i="1"/>
  <c r="O1206" i="1"/>
  <c r="O1205" i="1" s="1"/>
  <c r="K1206" i="1"/>
  <c r="K1205" i="1" s="1"/>
  <c r="J1206" i="1"/>
  <c r="J1205" i="1" s="1"/>
  <c r="I1206" i="1"/>
  <c r="I1205" i="1" s="1"/>
  <c r="H1206" i="1"/>
  <c r="G1206" i="1"/>
  <c r="F1206" i="1"/>
  <c r="P1205" i="1"/>
  <c r="AD1204" i="1"/>
  <c r="AJ1204" i="1" s="1"/>
  <c r="AT1204" i="1" s="1"/>
  <c r="AC1204" i="1"/>
  <c r="AI1204" i="1" s="1"/>
  <c r="AQ1204" i="1" s="1"/>
  <c r="AS1204" i="1" s="1"/>
  <c r="AB1204" i="1"/>
  <c r="AH1204" i="1" s="1"/>
  <c r="AN1204" i="1" s="1"/>
  <c r="AP1204" i="1" s="1"/>
  <c r="AU1203" i="1"/>
  <c r="AU1202" i="1" s="1"/>
  <c r="AM1203" i="1"/>
  <c r="AM1202" i="1" s="1"/>
  <c r="AL1203" i="1"/>
  <c r="AL1202" i="1" s="1"/>
  <c r="AK1203" i="1"/>
  <c r="AK1202" i="1" s="1"/>
  <c r="AG1203" i="1"/>
  <c r="AG1202" i="1" s="1"/>
  <c r="AF1203" i="1"/>
  <c r="AF1202" i="1" s="1"/>
  <c r="AE1203" i="1"/>
  <c r="AE1202" i="1" s="1"/>
  <c r="AA1203" i="1"/>
  <c r="Z1203" i="1"/>
  <c r="Z1202" i="1" s="1"/>
  <c r="AC1202" i="1" s="1"/>
  <c r="Y1203" i="1"/>
  <c r="Y1202" i="1" s="1"/>
  <c r="AB1202" i="1" s="1"/>
  <c r="T1201" i="1"/>
  <c r="X1201" i="1" s="1"/>
  <c r="AD1201" i="1" s="1"/>
  <c r="AJ1201" i="1" s="1"/>
  <c r="AT1201" i="1" s="1"/>
  <c r="S1201" i="1"/>
  <c r="W1201" i="1" s="1"/>
  <c r="AC1201" i="1" s="1"/>
  <c r="AI1201" i="1" s="1"/>
  <c r="AQ1201" i="1" s="1"/>
  <c r="AS1201" i="1" s="1"/>
  <c r="R1201" i="1"/>
  <c r="V1201" i="1" s="1"/>
  <c r="AB1201" i="1" s="1"/>
  <c r="AH1201" i="1" s="1"/>
  <c r="AN1201" i="1" s="1"/>
  <c r="AP1201" i="1" s="1"/>
  <c r="AU1200" i="1"/>
  <c r="AU1199" i="1" s="1"/>
  <c r="AM1200" i="1"/>
  <c r="AM1199" i="1" s="1"/>
  <c r="AL1200" i="1"/>
  <c r="AL1199" i="1" s="1"/>
  <c r="AK1200" i="1"/>
  <c r="AK1199" i="1" s="1"/>
  <c r="AG1200" i="1"/>
  <c r="AG1199" i="1" s="1"/>
  <c r="AF1200" i="1"/>
  <c r="AF1199" i="1" s="1"/>
  <c r="AE1200" i="1"/>
  <c r="AE1199" i="1" s="1"/>
  <c r="AA1200" i="1"/>
  <c r="AA1199" i="1" s="1"/>
  <c r="Z1200" i="1"/>
  <c r="Z1199" i="1" s="1"/>
  <c r="Y1200" i="1"/>
  <c r="Y1199" i="1" s="1"/>
  <c r="U1200" i="1"/>
  <c r="U1199" i="1" s="1"/>
  <c r="Q1200" i="1"/>
  <c r="T1200" i="1" s="1"/>
  <c r="X1200" i="1" s="1"/>
  <c r="AD1200" i="1" s="1"/>
  <c r="P1200" i="1"/>
  <c r="O1200" i="1"/>
  <c r="N1198" i="1"/>
  <c r="T1198" i="1" s="1"/>
  <c r="X1198" i="1" s="1"/>
  <c r="AD1198" i="1" s="1"/>
  <c r="AJ1198" i="1" s="1"/>
  <c r="AT1198" i="1" s="1"/>
  <c r="M1198" i="1"/>
  <c r="S1198" i="1" s="1"/>
  <c r="W1198" i="1" s="1"/>
  <c r="AC1198" i="1" s="1"/>
  <c r="AI1198" i="1" s="1"/>
  <c r="AQ1198" i="1" s="1"/>
  <c r="AS1198" i="1" s="1"/>
  <c r="L1198" i="1"/>
  <c r="R1198" i="1" s="1"/>
  <c r="V1198" i="1" s="1"/>
  <c r="AB1198" i="1" s="1"/>
  <c r="AH1198" i="1" s="1"/>
  <c r="AN1198" i="1" s="1"/>
  <c r="AP1198" i="1" s="1"/>
  <c r="AU1197" i="1"/>
  <c r="AM1197" i="1"/>
  <c r="AL1197" i="1"/>
  <c r="AK1197" i="1"/>
  <c r="AK1196" i="1" s="1"/>
  <c r="AG1197" i="1"/>
  <c r="AG1196" i="1" s="1"/>
  <c r="AF1197" i="1"/>
  <c r="AF1196" i="1" s="1"/>
  <c r="AE1197" i="1"/>
  <c r="AE1196" i="1" s="1"/>
  <c r="AA1197" i="1"/>
  <c r="AA1196" i="1" s="1"/>
  <c r="Z1197" i="1"/>
  <c r="Z1196" i="1" s="1"/>
  <c r="Y1197" i="1"/>
  <c r="Y1196" i="1" s="1"/>
  <c r="U1197" i="1"/>
  <c r="U1196" i="1" s="1"/>
  <c r="Q1197" i="1"/>
  <c r="Q1196" i="1" s="1"/>
  <c r="P1197" i="1"/>
  <c r="P1196" i="1" s="1"/>
  <c r="O1197" i="1"/>
  <c r="O1196" i="1" s="1"/>
  <c r="K1197" i="1"/>
  <c r="K1196" i="1" s="1"/>
  <c r="J1197" i="1"/>
  <c r="I1197" i="1"/>
  <c r="I1196" i="1" s="1"/>
  <c r="H1197" i="1"/>
  <c r="H1196" i="1" s="1"/>
  <c r="G1197" i="1"/>
  <c r="G1196" i="1" s="1"/>
  <c r="F1197" i="1"/>
  <c r="AU1196" i="1"/>
  <c r="AM1196" i="1"/>
  <c r="AL1196" i="1"/>
  <c r="J1196" i="1"/>
  <c r="N1195" i="1"/>
  <c r="T1195" i="1" s="1"/>
  <c r="X1195" i="1" s="1"/>
  <c r="AD1195" i="1" s="1"/>
  <c r="AJ1195" i="1" s="1"/>
  <c r="AT1195" i="1" s="1"/>
  <c r="M1195" i="1"/>
  <c r="S1195" i="1" s="1"/>
  <c r="W1195" i="1" s="1"/>
  <c r="AC1195" i="1" s="1"/>
  <c r="AI1195" i="1" s="1"/>
  <c r="AQ1195" i="1" s="1"/>
  <c r="AS1195" i="1" s="1"/>
  <c r="L1195" i="1"/>
  <c r="R1195" i="1" s="1"/>
  <c r="V1195" i="1" s="1"/>
  <c r="AB1195" i="1" s="1"/>
  <c r="AH1195" i="1" s="1"/>
  <c r="AN1195" i="1" s="1"/>
  <c r="AP1195" i="1" s="1"/>
  <c r="AU1194" i="1"/>
  <c r="AU1193" i="1" s="1"/>
  <c r="AM1194" i="1"/>
  <c r="AM1193" i="1" s="1"/>
  <c r="AL1194" i="1"/>
  <c r="AL1193" i="1" s="1"/>
  <c r="AK1194" i="1"/>
  <c r="AK1193" i="1" s="1"/>
  <c r="AG1194" i="1"/>
  <c r="AG1193" i="1" s="1"/>
  <c r="AF1194" i="1"/>
  <c r="AF1193" i="1" s="1"/>
  <c r="AE1194" i="1"/>
  <c r="AE1193" i="1" s="1"/>
  <c r="AA1194" i="1"/>
  <c r="AA1193" i="1" s="1"/>
  <c r="Z1194" i="1"/>
  <c r="Z1193" i="1" s="1"/>
  <c r="Y1194" i="1"/>
  <c r="Y1193" i="1" s="1"/>
  <c r="U1194" i="1"/>
  <c r="U1193" i="1" s="1"/>
  <c r="Q1194" i="1"/>
  <c r="Q1193" i="1" s="1"/>
  <c r="P1194" i="1"/>
  <c r="P1193" i="1" s="1"/>
  <c r="O1194" i="1"/>
  <c r="O1193" i="1" s="1"/>
  <c r="K1194" i="1"/>
  <c r="K1193" i="1" s="1"/>
  <c r="J1194" i="1"/>
  <c r="J1193" i="1" s="1"/>
  <c r="I1194" i="1"/>
  <c r="I1193" i="1" s="1"/>
  <c r="H1194" i="1"/>
  <c r="G1194" i="1"/>
  <c r="F1194" i="1"/>
  <c r="F1193" i="1" s="1"/>
  <c r="T1192" i="1"/>
  <c r="X1192" i="1" s="1"/>
  <c r="AD1192" i="1" s="1"/>
  <c r="AJ1192" i="1" s="1"/>
  <c r="AT1192" i="1" s="1"/>
  <c r="S1192" i="1"/>
  <c r="W1192" i="1" s="1"/>
  <c r="AC1192" i="1" s="1"/>
  <c r="AI1192" i="1" s="1"/>
  <c r="AQ1192" i="1" s="1"/>
  <c r="AS1192" i="1" s="1"/>
  <c r="R1192" i="1"/>
  <c r="V1192" i="1" s="1"/>
  <c r="AB1192" i="1" s="1"/>
  <c r="AH1192" i="1" s="1"/>
  <c r="AN1192" i="1" s="1"/>
  <c r="AP1192" i="1" s="1"/>
  <c r="AU1191" i="1"/>
  <c r="AU1190" i="1" s="1"/>
  <c r="AM1191" i="1"/>
  <c r="AM1190" i="1" s="1"/>
  <c r="AL1191" i="1"/>
  <c r="AK1191" i="1"/>
  <c r="AG1191" i="1"/>
  <c r="AG1190" i="1" s="1"/>
  <c r="AF1191" i="1"/>
  <c r="AF1190" i="1" s="1"/>
  <c r="AE1191" i="1"/>
  <c r="AE1190" i="1" s="1"/>
  <c r="AA1191" i="1"/>
  <c r="AA1190" i="1" s="1"/>
  <c r="Z1191" i="1"/>
  <c r="Z1190" i="1" s="1"/>
  <c r="Y1191" i="1"/>
  <c r="Y1190" i="1" s="1"/>
  <c r="U1191" i="1"/>
  <c r="U1190" i="1" s="1"/>
  <c r="Q1191" i="1"/>
  <c r="P1191" i="1"/>
  <c r="O1191" i="1"/>
  <c r="R1191" i="1" s="1"/>
  <c r="AL1190" i="1"/>
  <c r="AK1190" i="1"/>
  <c r="N1189" i="1"/>
  <c r="T1189" i="1" s="1"/>
  <c r="X1189" i="1" s="1"/>
  <c r="AD1189" i="1" s="1"/>
  <c r="AJ1189" i="1" s="1"/>
  <c r="AT1189" i="1" s="1"/>
  <c r="M1189" i="1"/>
  <c r="S1189" i="1" s="1"/>
  <c r="W1189" i="1" s="1"/>
  <c r="AC1189" i="1" s="1"/>
  <c r="AI1189" i="1" s="1"/>
  <c r="AQ1189" i="1" s="1"/>
  <c r="AS1189" i="1" s="1"/>
  <c r="L1189" i="1"/>
  <c r="R1189" i="1" s="1"/>
  <c r="V1189" i="1" s="1"/>
  <c r="AB1189" i="1" s="1"/>
  <c r="AH1189" i="1" s="1"/>
  <c r="AN1189" i="1" s="1"/>
  <c r="AP1189" i="1" s="1"/>
  <c r="AU1188" i="1"/>
  <c r="AU1187" i="1" s="1"/>
  <c r="AM1188" i="1"/>
  <c r="AM1187" i="1" s="1"/>
  <c r="AL1188" i="1"/>
  <c r="AL1187" i="1" s="1"/>
  <c r="AK1188" i="1"/>
  <c r="AK1187" i="1" s="1"/>
  <c r="AG1188" i="1"/>
  <c r="AG1187" i="1" s="1"/>
  <c r="AF1188" i="1"/>
  <c r="AF1187" i="1" s="1"/>
  <c r="AE1188" i="1"/>
  <c r="AE1187" i="1" s="1"/>
  <c r="AA1188" i="1"/>
  <c r="AA1187" i="1" s="1"/>
  <c r="Z1188" i="1"/>
  <c r="Z1187" i="1" s="1"/>
  <c r="Y1188" i="1"/>
  <c r="Y1187" i="1" s="1"/>
  <c r="U1188" i="1"/>
  <c r="U1187" i="1" s="1"/>
  <c r="Q1188" i="1"/>
  <c r="Q1187" i="1" s="1"/>
  <c r="P1188" i="1"/>
  <c r="P1187" i="1" s="1"/>
  <c r="O1188" i="1"/>
  <c r="O1187" i="1" s="1"/>
  <c r="K1188" i="1"/>
  <c r="K1187" i="1" s="1"/>
  <c r="J1188" i="1"/>
  <c r="J1187" i="1" s="1"/>
  <c r="I1188" i="1"/>
  <c r="I1187" i="1" s="1"/>
  <c r="H1188" i="1"/>
  <c r="G1188" i="1"/>
  <c r="F1188" i="1"/>
  <c r="N1186" i="1"/>
  <c r="T1186" i="1" s="1"/>
  <c r="X1186" i="1" s="1"/>
  <c r="AD1186" i="1" s="1"/>
  <c r="AJ1186" i="1" s="1"/>
  <c r="AT1186" i="1" s="1"/>
  <c r="M1186" i="1"/>
  <c r="S1186" i="1" s="1"/>
  <c r="W1186" i="1" s="1"/>
  <c r="AC1186" i="1" s="1"/>
  <c r="AI1186" i="1" s="1"/>
  <c r="AQ1186" i="1" s="1"/>
  <c r="AS1186" i="1" s="1"/>
  <c r="L1186" i="1"/>
  <c r="R1186" i="1" s="1"/>
  <c r="V1186" i="1" s="1"/>
  <c r="AB1186" i="1" s="1"/>
  <c r="AH1186" i="1" s="1"/>
  <c r="AN1186" i="1" s="1"/>
  <c r="AP1186" i="1" s="1"/>
  <c r="AU1185" i="1"/>
  <c r="AM1185" i="1"/>
  <c r="AL1185" i="1"/>
  <c r="AL1184" i="1" s="1"/>
  <c r="AK1185" i="1"/>
  <c r="AK1184" i="1" s="1"/>
  <c r="AG1185" i="1"/>
  <c r="AG1184" i="1" s="1"/>
  <c r="AF1185" i="1"/>
  <c r="AF1184" i="1" s="1"/>
  <c r="AE1185" i="1"/>
  <c r="AE1184" i="1" s="1"/>
  <c r="AA1185" i="1"/>
  <c r="AA1184" i="1" s="1"/>
  <c r="Z1185" i="1"/>
  <c r="Z1184" i="1" s="1"/>
  <c r="Y1185" i="1"/>
  <c r="Y1184" i="1" s="1"/>
  <c r="U1185" i="1"/>
  <c r="U1184" i="1" s="1"/>
  <c r="Q1185" i="1"/>
  <c r="Q1184" i="1" s="1"/>
  <c r="P1185" i="1"/>
  <c r="P1184" i="1" s="1"/>
  <c r="O1185" i="1"/>
  <c r="O1184" i="1" s="1"/>
  <c r="K1185" i="1"/>
  <c r="J1185" i="1"/>
  <c r="I1185" i="1"/>
  <c r="I1184" i="1" s="1"/>
  <c r="H1185" i="1"/>
  <c r="H1184" i="1" s="1"/>
  <c r="G1185" i="1"/>
  <c r="G1184" i="1" s="1"/>
  <c r="F1185" i="1"/>
  <c r="AU1184" i="1"/>
  <c r="AM1184" i="1"/>
  <c r="K1184" i="1"/>
  <c r="AL1183" i="1"/>
  <c r="N1183" i="1"/>
  <c r="T1183" i="1" s="1"/>
  <c r="X1183" i="1" s="1"/>
  <c r="AD1183" i="1" s="1"/>
  <c r="AJ1183" i="1" s="1"/>
  <c r="AT1183" i="1" s="1"/>
  <c r="M1183" i="1"/>
  <c r="S1183" i="1" s="1"/>
  <c r="W1183" i="1" s="1"/>
  <c r="AC1183" i="1" s="1"/>
  <c r="AI1183" i="1" s="1"/>
  <c r="AQ1183" i="1" s="1"/>
  <c r="AS1183" i="1" s="1"/>
  <c r="L1183" i="1"/>
  <c r="R1183" i="1" s="1"/>
  <c r="V1183" i="1" s="1"/>
  <c r="AB1183" i="1" s="1"/>
  <c r="AH1183" i="1" s="1"/>
  <c r="AN1183" i="1" s="1"/>
  <c r="AP1183" i="1" s="1"/>
  <c r="AU1182" i="1"/>
  <c r="AU1181" i="1" s="1"/>
  <c r="AM1182" i="1"/>
  <c r="AM1181" i="1" s="1"/>
  <c r="AL1182" i="1"/>
  <c r="AL1181" i="1" s="1"/>
  <c r="AK1182" i="1"/>
  <c r="AK1181" i="1" s="1"/>
  <c r="AG1182" i="1"/>
  <c r="AG1181" i="1" s="1"/>
  <c r="AF1182" i="1"/>
  <c r="AF1181" i="1" s="1"/>
  <c r="AE1182" i="1"/>
  <c r="AE1181" i="1" s="1"/>
  <c r="AA1182" i="1"/>
  <c r="AA1181" i="1" s="1"/>
  <c r="Z1182" i="1"/>
  <c r="Z1181" i="1" s="1"/>
  <c r="Y1182" i="1"/>
  <c r="Y1181" i="1" s="1"/>
  <c r="U1182" i="1"/>
  <c r="U1181" i="1" s="1"/>
  <c r="Q1182" i="1"/>
  <c r="Q1181" i="1" s="1"/>
  <c r="P1182" i="1"/>
  <c r="P1181" i="1" s="1"/>
  <c r="O1182" i="1"/>
  <c r="O1181" i="1" s="1"/>
  <c r="K1182" i="1"/>
  <c r="K1181" i="1" s="1"/>
  <c r="J1182" i="1"/>
  <c r="J1181" i="1" s="1"/>
  <c r="I1182" i="1"/>
  <c r="H1182" i="1"/>
  <c r="G1182" i="1"/>
  <c r="F1182" i="1"/>
  <c r="F1181" i="1" s="1"/>
  <c r="N1178" i="1"/>
  <c r="T1178" i="1" s="1"/>
  <c r="X1178" i="1" s="1"/>
  <c r="AD1178" i="1" s="1"/>
  <c r="AJ1178" i="1" s="1"/>
  <c r="AT1178" i="1" s="1"/>
  <c r="M1178" i="1"/>
  <c r="S1178" i="1" s="1"/>
  <c r="W1178" i="1" s="1"/>
  <c r="AC1178" i="1" s="1"/>
  <c r="AI1178" i="1" s="1"/>
  <c r="AQ1178" i="1" s="1"/>
  <c r="AS1178" i="1" s="1"/>
  <c r="L1178" i="1"/>
  <c r="R1178" i="1" s="1"/>
  <c r="V1178" i="1" s="1"/>
  <c r="AB1178" i="1" s="1"/>
  <c r="AH1178" i="1" s="1"/>
  <c r="AN1178" i="1" s="1"/>
  <c r="AP1178" i="1" s="1"/>
  <c r="AU1177" i="1"/>
  <c r="AU1176" i="1" s="1"/>
  <c r="AM1177" i="1"/>
  <c r="AM1176" i="1" s="1"/>
  <c r="AL1177" i="1"/>
  <c r="AL1176" i="1" s="1"/>
  <c r="AK1177" i="1"/>
  <c r="AK1176" i="1" s="1"/>
  <c r="AG1177" i="1"/>
  <c r="AG1176" i="1" s="1"/>
  <c r="AF1177" i="1"/>
  <c r="AF1176" i="1" s="1"/>
  <c r="AE1177" i="1"/>
  <c r="AE1176" i="1" s="1"/>
  <c r="AA1177" i="1"/>
  <c r="AA1176" i="1" s="1"/>
  <c r="Z1177" i="1"/>
  <c r="Z1176" i="1" s="1"/>
  <c r="Y1177" i="1"/>
  <c r="Y1176" i="1" s="1"/>
  <c r="U1177" i="1"/>
  <c r="U1176" i="1" s="1"/>
  <c r="Q1177" i="1"/>
  <c r="Q1176" i="1" s="1"/>
  <c r="P1177" i="1"/>
  <c r="P1176" i="1" s="1"/>
  <c r="O1177" i="1"/>
  <c r="K1177" i="1"/>
  <c r="J1177" i="1"/>
  <c r="I1177" i="1"/>
  <c r="L1177" i="1" s="1"/>
  <c r="N1175" i="1"/>
  <c r="T1175" i="1" s="1"/>
  <c r="X1175" i="1" s="1"/>
  <c r="AD1175" i="1" s="1"/>
  <c r="AJ1175" i="1" s="1"/>
  <c r="AT1175" i="1" s="1"/>
  <c r="M1175" i="1"/>
  <c r="S1175" i="1" s="1"/>
  <c r="W1175" i="1" s="1"/>
  <c r="AC1175" i="1" s="1"/>
  <c r="AI1175" i="1" s="1"/>
  <c r="AQ1175" i="1" s="1"/>
  <c r="AS1175" i="1" s="1"/>
  <c r="L1175" i="1"/>
  <c r="R1175" i="1" s="1"/>
  <c r="V1175" i="1" s="1"/>
  <c r="AB1175" i="1" s="1"/>
  <c r="AH1175" i="1" s="1"/>
  <c r="AN1175" i="1" s="1"/>
  <c r="AP1175" i="1" s="1"/>
  <c r="AU1174" i="1"/>
  <c r="AU1173" i="1" s="1"/>
  <c r="AM1174" i="1"/>
  <c r="AM1173" i="1" s="1"/>
  <c r="AL1174" i="1"/>
  <c r="AL1173" i="1" s="1"/>
  <c r="AK1174" i="1"/>
  <c r="AK1173" i="1" s="1"/>
  <c r="AG1174" i="1"/>
  <c r="AG1173" i="1" s="1"/>
  <c r="AF1174" i="1"/>
  <c r="AF1173" i="1" s="1"/>
  <c r="AE1174" i="1"/>
  <c r="AE1173" i="1" s="1"/>
  <c r="AA1174" i="1"/>
  <c r="AA1173" i="1" s="1"/>
  <c r="Z1174" i="1"/>
  <c r="Z1173" i="1" s="1"/>
  <c r="Y1174" i="1"/>
  <c r="U1174" i="1"/>
  <c r="U1173" i="1" s="1"/>
  <c r="Q1174" i="1"/>
  <c r="Q1173" i="1" s="1"/>
  <c r="P1174" i="1"/>
  <c r="P1173" i="1" s="1"/>
  <c r="O1174" i="1"/>
  <c r="K1174" i="1"/>
  <c r="J1174" i="1"/>
  <c r="M1174" i="1" s="1"/>
  <c r="S1174" i="1" s="1"/>
  <c r="W1174" i="1" s="1"/>
  <c r="I1174" i="1"/>
  <c r="I1173" i="1" s="1"/>
  <c r="L1173" i="1" s="1"/>
  <c r="Y1173" i="1"/>
  <c r="N1172" i="1"/>
  <c r="T1172" i="1" s="1"/>
  <c r="X1172" i="1" s="1"/>
  <c r="AD1172" i="1" s="1"/>
  <c r="AJ1172" i="1" s="1"/>
  <c r="AT1172" i="1" s="1"/>
  <c r="M1172" i="1"/>
  <c r="S1172" i="1" s="1"/>
  <c r="W1172" i="1" s="1"/>
  <c r="AC1172" i="1" s="1"/>
  <c r="AI1172" i="1" s="1"/>
  <c r="AQ1172" i="1" s="1"/>
  <c r="L1172" i="1"/>
  <c r="R1172" i="1" s="1"/>
  <c r="V1172" i="1" s="1"/>
  <c r="AB1172" i="1" s="1"/>
  <c r="AH1172" i="1" s="1"/>
  <c r="AN1172" i="1" s="1"/>
  <c r="AU1171" i="1"/>
  <c r="AU1170" i="1" s="1"/>
  <c r="AM1171" i="1"/>
  <c r="AM1170" i="1" s="1"/>
  <c r="AL1171" i="1"/>
  <c r="AL1170" i="1" s="1"/>
  <c r="AK1171" i="1"/>
  <c r="AK1170" i="1" s="1"/>
  <c r="AG1171" i="1"/>
  <c r="AG1170" i="1" s="1"/>
  <c r="AF1171" i="1"/>
  <c r="AF1170" i="1" s="1"/>
  <c r="AE1171" i="1"/>
  <c r="AE1170" i="1" s="1"/>
  <c r="AA1171" i="1"/>
  <c r="AA1170" i="1" s="1"/>
  <c r="Z1171" i="1"/>
  <c r="Z1170" i="1" s="1"/>
  <c r="Y1171" i="1"/>
  <c r="Y1170" i="1" s="1"/>
  <c r="U1171" i="1"/>
  <c r="U1170" i="1" s="1"/>
  <c r="Q1171" i="1"/>
  <c r="Q1170" i="1" s="1"/>
  <c r="P1171" i="1"/>
  <c r="P1170" i="1" s="1"/>
  <c r="O1171" i="1"/>
  <c r="K1171" i="1"/>
  <c r="J1171" i="1"/>
  <c r="I1171" i="1"/>
  <c r="N1169" i="1"/>
  <c r="T1169" i="1" s="1"/>
  <c r="X1169" i="1" s="1"/>
  <c r="AD1169" i="1" s="1"/>
  <c r="AJ1169" i="1" s="1"/>
  <c r="AT1169" i="1" s="1"/>
  <c r="M1169" i="1"/>
  <c r="S1169" i="1" s="1"/>
  <c r="W1169" i="1" s="1"/>
  <c r="AC1169" i="1" s="1"/>
  <c r="AI1169" i="1" s="1"/>
  <c r="AQ1169" i="1" s="1"/>
  <c r="AS1169" i="1" s="1"/>
  <c r="L1169" i="1"/>
  <c r="R1169" i="1" s="1"/>
  <c r="V1169" i="1" s="1"/>
  <c r="AB1169" i="1" s="1"/>
  <c r="AH1169" i="1" s="1"/>
  <c r="AN1169" i="1" s="1"/>
  <c r="AP1169" i="1" s="1"/>
  <c r="AU1168" i="1"/>
  <c r="AU1167" i="1" s="1"/>
  <c r="AM1168" i="1"/>
  <c r="AM1167" i="1" s="1"/>
  <c r="AL1168" i="1"/>
  <c r="AL1167" i="1" s="1"/>
  <c r="AK1168" i="1"/>
  <c r="AK1167" i="1" s="1"/>
  <c r="AG1168" i="1"/>
  <c r="AG1167" i="1" s="1"/>
  <c r="AF1168" i="1"/>
  <c r="AF1167" i="1" s="1"/>
  <c r="AE1168" i="1"/>
  <c r="AE1167" i="1" s="1"/>
  <c r="AA1168" i="1"/>
  <c r="AA1167" i="1" s="1"/>
  <c r="Z1168" i="1"/>
  <c r="Z1167" i="1" s="1"/>
  <c r="Y1168" i="1"/>
  <c r="Y1167" i="1" s="1"/>
  <c r="U1168" i="1"/>
  <c r="U1167" i="1" s="1"/>
  <c r="Q1168" i="1"/>
  <c r="Q1167" i="1" s="1"/>
  <c r="P1168" i="1"/>
  <c r="P1167" i="1" s="1"/>
  <c r="O1168" i="1"/>
  <c r="K1168" i="1"/>
  <c r="J1168" i="1"/>
  <c r="I1168" i="1"/>
  <c r="N1166" i="1"/>
  <c r="T1166" i="1" s="1"/>
  <c r="X1166" i="1" s="1"/>
  <c r="AD1166" i="1" s="1"/>
  <c r="AJ1166" i="1" s="1"/>
  <c r="AT1166" i="1" s="1"/>
  <c r="M1166" i="1"/>
  <c r="S1166" i="1" s="1"/>
  <c r="W1166" i="1" s="1"/>
  <c r="AC1166" i="1" s="1"/>
  <c r="AI1166" i="1" s="1"/>
  <c r="AQ1166" i="1" s="1"/>
  <c r="AS1166" i="1" s="1"/>
  <c r="L1166" i="1"/>
  <c r="R1166" i="1" s="1"/>
  <c r="V1166" i="1" s="1"/>
  <c r="AB1166" i="1" s="1"/>
  <c r="AH1166" i="1" s="1"/>
  <c r="AN1166" i="1" s="1"/>
  <c r="AP1166" i="1" s="1"/>
  <c r="AU1165" i="1"/>
  <c r="AU1164" i="1" s="1"/>
  <c r="AM1165" i="1"/>
  <c r="AM1164" i="1" s="1"/>
  <c r="AL1165" i="1"/>
  <c r="AL1164" i="1" s="1"/>
  <c r="AK1165" i="1"/>
  <c r="AK1164" i="1" s="1"/>
  <c r="AG1165" i="1"/>
  <c r="AG1164" i="1" s="1"/>
  <c r="AF1165" i="1"/>
  <c r="AF1164" i="1" s="1"/>
  <c r="AE1165" i="1"/>
  <c r="AE1164" i="1" s="1"/>
  <c r="AA1165" i="1"/>
  <c r="AA1164" i="1" s="1"/>
  <c r="Z1165" i="1"/>
  <c r="Z1164" i="1" s="1"/>
  <c r="Y1165" i="1"/>
  <c r="Y1164" i="1" s="1"/>
  <c r="U1165" i="1"/>
  <c r="U1164" i="1" s="1"/>
  <c r="Q1165" i="1"/>
  <c r="Q1164" i="1" s="1"/>
  <c r="P1165" i="1"/>
  <c r="P1164" i="1" s="1"/>
  <c r="O1165" i="1"/>
  <c r="K1165" i="1"/>
  <c r="J1165" i="1"/>
  <c r="I1165" i="1"/>
  <c r="L1165" i="1" s="1"/>
  <c r="N1163" i="1"/>
  <c r="T1163" i="1" s="1"/>
  <c r="X1163" i="1" s="1"/>
  <c r="AD1163" i="1" s="1"/>
  <c r="AJ1163" i="1" s="1"/>
  <c r="AT1163" i="1" s="1"/>
  <c r="M1163" i="1"/>
  <c r="S1163" i="1" s="1"/>
  <c r="W1163" i="1" s="1"/>
  <c r="AC1163" i="1" s="1"/>
  <c r="AI1163" i="1" s="1"/>
  <c r="AQ1163" i="1" s="1"/>
  <c r="AS1163" i="1" s="1"/>
  <c r="L1163" i="1"/>
  <c r="R1163" i="1" s="1"/>
  <c r="V1163" i="1" s="1"/>
  <c r="AB1163" i="1" s="1"/>
  <c r="AH1163" i="1" s="1"/>
  <c r="AN1163" i="1" s="1"/>
  <c r="AP1163" i="1" s="1"/>
  <c r="AU1162" i="1"/>
  <c r="AU1161" i="1" s="1"/>
  <c r="AM1162" i="1"/>
  <c r="AM1161" i="1" s="1"/>
  <c r="AL1162" i="1"/>
  <c r="AL1161" i="1" s="1"/>
  <c r="AK1162" i="1"/>
  <c r="AK1161" i="1" s="1"/>
  <c r="AG1162" i="1"/>
  <c r="AG1161" i="1" s="1"/>
  <c r="AF1162" i="1"/>
  <c r="AF1161" i="1" s="1"/>
  <c r="AE1162" i="1"/>
  <c r="AE1161" i="1" s="1"/>
  <c r="AA1162" i="1"/>
  <c r="AA1161" i="1" s="1"/>
  <c r="Z1162" i="1"/>
  <c r="Z1161" i="1" s="1"/>
  <c r="Y1162" i="1"/>
  <c r="Y1161" i="1" s="1"/>
  <c r="U1162" i="1"/>
  <c r="U1161" i="1" s="1"/>
  <c r="Q1162" i="1"/>
  <c r="Q1161" i="1" s="1"/>
  <c r="P1162" i="1"/>
  <c r="P1161" i="1" s="1"/>
  <c r="O1162" i="1"/>
  <c r="K1162" i="1"/>
  <c r="J1162" i="1"/>
  <c r="M1162" i="1" s="1"/>
  <c r="S1162" i="1" s="1"/>
  <c r="W1162" i="1" s="1"/>
  <c r="AC1162" i="1" s="1"/>
  <c r="I1162" i="1"/>
  <c r="N1160" i="1"/>
  <c r="T1160" i="1" s="1"/>
  <c r="X1160" i="1" s="1"/>
  <c r="AD1160" i="1" s="1"/>
  <c r="AJ1160" i="1" s="1"/>
  <c r="AT1160" i="1" s="1"/>
  <c r="M1160" i="1"/>
  <c r="S1160" i="1" s="1"/>
  <c r="W1160" i="1" s="1"/>
  <c r="AC1160" i="1" s="1"/>
  <c r="AI1160" i="1" s="1"/>
  <c r="AQ1160" i="1" s="1"/>
  <c r="AS1160" i="1" s="1"/>
  <c r="L1160" i="1"/>
  <c r="R1160" i="1" s="1"/>
  <c r="V1160" i="1" s="1"/>
  <c r="AB1160" i="1" s="1"/>
  <c r="AH1160" i="1" s="1"/>
  <c r="AN1160" i="1" s="1"/>
  <c r="AP1160" i="1" s="1"/>
  <c r="AU1159" i="1"/>
  <c r="AU1158" i="1" s="1"/>
  <c r="AM1159" i="1"/>
  <c r="AM1158" i="1" s="1"/>
  <c r="AL1159" i="1"/>
  <c r="AL1158" i="1" s="1"/>
  <c r="AK1159" i="1"/>
  <c r="AK1158" i="1" s="1"/>
  <c r="AG1159" i="1"/>
  <c r="AG1158" i="1" s="1"/>
  <c r="AF1159" i="1"/>
  <c r="AF1158" i="1" s="1"/>
  <c r="AE1159" i="1"/>
  <c r="AE1158" i="1" s="1"/>
  <c r="AA1159" i="1"/>
  <c r="AA1158" i="1" s="1"/>
  <c r="Z1159" i="1"/>
  <c r="Z1158" i="1" s="1"/>
  <c r="Y1159" i="1"/>
  <c r="Y1158" i="1" s="1"/>
  <c r="U1159" i="1"/>
  <c r="U1158" i="1" s="1"/>
  <c r="Q1159" i="1"/>
  <c r="Q1158" i="1" s="1"/>
  <c r="P1159" i="1"/>
  <c r="P1158" i="1" s="1"/>
  <c r="O1159" i="1"/>
  <c r="O1158" i="1" s="1"/>
  <c r="K1159" i="1"/>
  <c r="J1159" i="1"/>
  <c r="J1158" i="1" s="1"/>
  <c r="I1159" i="1"/>
  <c r="I1158" i="1" s="1"/>
  <c r="H1159" i="1"/>
  <c r="H1158" i="1" s="1"/>
  <c r="G1159" i="1"/>
  <c r="F1159" i="1"/>
  <c r="N1157" i="1"/>
  <c r="T1157" i="1" s="1"/>
  <c r="X1157" i="1" s="1"/>
  <c r="AD1157" i="1" s="1"/>
  <c r="AJ1157" i="1" s="1"/>
  <c r="AT1157" i="1" s="1"/>
  <c r="M1157" i="1"/>
  <c r="S1157" i="1" s="1"/>
  <c r="W1157" i="1" s="1"/>
  <c r="AC1157" i="1" s="1"/>
  <c r="AI1157" i="1" s="1"/>
  <c r="AQ1157" i="1" s="1"/>
  <c r="AS1157" i="1" s="1"/>
  <c r="L1157" i="1"/>
  <c r="R1157" i="1" s="1"/>
  <c r="V1157" i="1" s="1"/>
  <c r="AB1157" i="1" s="1"/>
  <c r="AH1157" i="1" s="1"/>
  <c r="AN1157" i="1" s="1"/>
  <c r="AP1157" i="1" s="1"/>
  <c r="AU1156" i="1"/>
  <c r="AU1155" i="1" s="1"/>
  <c r="AM1156" i="1"/>
  <c r="AM1155" i="1" s="1"/>
  <c r="AL1156" i="1"/>
  <c r="AL1155" i="1" s="1"/>
  <c r="AK1156" i="1"/>
  <c r="AK1155" i="1" s="1"/>
  <c r="AG1156" i="1"/>
  <c r="AG1155" i="1" s="1"/>
  <c r="AF1156" i="1"/>
  <c r="AF1155" i="1" s="1"/>
  <c r="AE1156" i="1"/>
  <c r="AE1155" i="1" s="1"/>
  <c r="AA1156" i="1"/>
  <c r="AA1155" i="1" s="1"/>
  <c r="Z1156" i="1"/>
  <c r="Z1155" i="1" s="1"/>
  <c r="Y1156" i="1"/>
  <c r="Y1155" i="1" s="1"/>
  <c r="U1156" i="1"/>
  <c r="U1155" i="1" s="1"/>
  <c r="Q1156" i="1"/>
  <c r="Q1155" i="1" s="1"/>
  <c r="P1156" i="1"/>
  <c r="P1155" i="1" s="1"/>
  <c r="O1156" i="1"/>
  <c r="O1155" i="1" s="1"/>
  <c r="K1156" i="1"/>
  <c r="K1155" i="1" s="1"/>
  <c r="J1156" i="1"/>
  <c r="J1155" i="1" s="1"/>
  <c r="I1156" i="1"/>
  <c r="H1156" i="1"/>
  <c r="G1156" i="1"/>
  <c r="F1156" i="1"/>
  <c r="F1155" i="1" s="1"/>
  <c r="N1154" i="1"/>
  <c r="T1154" i="1" s="1"/>
  <c r="X1154" i="1" s="1"/>
  <c r="AD1154" i="1" s="1"/>
  <c r="AJ1154" i="1" s="1"/>
  <c r="AT1154" i="1" s="1"/>
  <c r="M1154" i="1"/>
  <c r="S1154" i="1" s="1"/>
  <c r="W1154" i="1" s="1"/>
  <c r="AC1154" i="1" s="1"/>
  <c r="AI1154" i="1" s="1"/>
  <c r="AQ1154" i="1" s="1"/>
  <c r="AS1154" i="1" s="1"/>
  <c r="L1154" i="1"/>
  <c r="R1154" i="1" s="1"/>
  <c r="V1154" i="1" s="1"/>
  <c r="AB1154" i="1" s="1"/>
  <c r="AH1154" i="1" s="1"/>
  <c r="AN1154" i="1" s="1"/>
  <c r="AP1154" i="1" s="1"/>
  <c r="AU1153" i="1"/>
  <c r="AU1152" i="1" s="1"/>
  <c r="AM1153" i="1"/>
  <c r="AM1152" i="1" s="1"/>
  <c r="AL1153" i="1"/>
  <c r="AL1152" i="1" s="1"/>
  <c r="AK1153" i="1"/>
  <c r="AK1152" i="1" s="1"/>
  <c r="AG1153" i="1"/>
  <c r="AG1152" i="1" s="1"/>
  <c r="AF1153" i="1"/>
  <c r="AF1152" i="1" s="1"/>
  <c r="AE1153" i="1"/>
  <c r="AE1152" i="1" s="1"/>
  <c r="AA1153" i="1"/>
  <c r="AA1152" i="1" s="1"/>
  <c r="Z1153" i="1"/>
  <c r="Z1152" i="1" s="1"/>
  <c r="Y1153" i="1"/>
  <c r="Y1152" i="1" s="1"/>
  <c r="U1153" i="1"/>
  <c r="U1152" i="1" s="1"/>
  <c r="Q1153" i="1"/>
  <c r="Q1152" i="1" s="1"/>
  <c r="P1153" i="1"/>
  <c r="P1152" i="1" s="1"/>
  <c r="O1153" i="1"/>
  <c r="O1152" i="1" s="1"/>
  <c r="K1153" i="1"/>
  <c r="J1153" i="1"/>
  <c r="J1152" i="1" s="1"/>
  <c r="I1153" i="1"/>
  <c r="I1152" i="1" s="1"/>
  <c r="H1153" i="1"/>
  <c r="H1152" i="1" s="1"/>
  <c r="G1153" i="1"/>
  <c r="F1153" i="1"/>
  <c r="N1151" i="1"/>
  <c r="T1151" i="1" s="1"/>
  <c r="X1151" i="1" s="1"/>
  <c r="AD1151" i="1" s="1"/>
  <c r="AJ1151" i="1" s="1"/>
  <c r="AT1151" i="1" s="1"/>
  <c r="M1151" i="1"/>
  <c r="S1151" i="1" s="1"/>
  <c r="W1151" i="1" s="1"/>
  <c r="AC1151" i="1" s="1"/>
  <c r="AI1151" i="1" s="1"/>
  <c r="AQ1151" i="1" s="1"/>
  <c r="AS1151" i="1" s="1"/>
  <c r="L1151" i="1"/>
  <c r="R1151" i="1" s="1"/>
  <c r="V1151" i="1" s="1"/>
  <c r="AB1151" i="1" s="1"/>
  <c r="AH1151" i="1" s="1"/>
  <c r="AN1151" i="1" s="1"/>
  <c r="AP1151" i="1" s="1"/>
  <c r="AU1150" i="1"/>
  <c r="AM1150" i="1"/>
  <c r="AM1149" i="1" s="1"/>
  <c r="AL1150" i="1"/>
  <c r="AL1149" i="1" s="1"/>
  <c r="AK1150" i="1"/>
  <c r="AK1149" i="1" s="1"/>
  <c r="AG1150" i="1"/>
  <c r="AG1149" i="1" s="1"/>
  <c r="AF1150" i="1"/>
  <c r="AF1149" i="1" s="1"/>
  <c r="AE1150" i="1"/>
  <c r="AE1149" i="1" s="1"/>
  <c r="AA1150" i="1"/>
  <c r="Z1150" i="1"/>
  <c r="Z1149" i="1" s="1"/>
  <c r="Y1150" i="1"/>
  <c r="Y1149" i="1" s="1"/>
  <c r="U1150" i="1"/>
  <c r="U1149" i="1" s="1"/>
  <c r="Q1150" i="1"/>
  <c r="Q1149" i="1" s="1"/>
  <c r="P1150" i="1"/>
  <c r="P1149" i="1" s="1"/>
  <c r="O1150" i="1"/>
  <c r="O1149" i="1" s="1"/>
  <c r="K1150" i="1"/>
  <c r="K1149" i="1" s="1"/>
  <c r="J1150" i="1"/>
  <c r="J1149" i="1" s="1"/>
  <c r="I1150" i="1"/>
  <c r="H1150" i="1"/>
  <c r="G1150" i="1"/>
  <c r="F1150" i="1"/>
  <c r="F1149" i="1" s="1"/>
  <c r="AU1149" i="1"/>
  <c r="AA1149" i="1"/>
  <c r="N1148" i="1"/>
  <c r="T1148" i="1" s="1"/>
  <c r="X1148" i="1" s="1"/>
  <c r="AD1148" i="1" s="1"/>
  <c r="AJ1148" i="1" s="1"/>
  <c r="AT1148" i="1" s="1"/>
  <c r="M1148" i="1"/>
  <c r="S1148" i="1" s="1"/>
  <c r="W1148" i="1" s="1"/>
  <c r="AC1148" i="1" s="1"/>
  <c r="AI1148" i="1" s="1"/>
  <c r="AQ1148" i="1" s="1"/>
  <c r="AS1148" i="1" s="1"/>
  <c r="L1148" i="1"/>
  <c r="R1148" i="1" s="1"/>
  <c r="V1148" i="1" s="1"/>
  <c r="AB1148" i="1" s="1"/>
  <c r="AH1148" i="1" s="1"/>
  <c r="AN1148" i="1" s="1"/>
  <c r="AP1148" i="1" s="1"/>
  <c r="AU1147" i="1"/>
  <c r="AU1146" i="1" s="1"/>
  <c r="AM1147" i="1"/>
  <c r="AM1146" i="1" s="1"/>
  <c r="AL1147" i="1"/>
  <c r="AL1146" i="1" s="1"/>
  <c r="AK1147" i="1"/>
  <c r="AK1146" i="1" s="1"/>
  <c r="AG1147" i="1"/>
  <c r="AF1147" i="1"/>
  <c r="AE1147" i="1"/>
  <c r="AE1146" i="1" s="1"/>
  <c r="AA1147" i="1"/>
  <c r="AA1146" i="1" s="1"/>
  <c r="Z1147" i="1"/>
  <c r="Z1146" i="1" s="1"/>
  <c r="Y1147" i="1"/>
  <c r="Y1146" i="1" s="1"/>
  <c r="U1147" i="1"/>
  <c r="U1146" i="1" s="1"/>
  <c r="Q1147" i="1"/>
  <c r="Q1146" i="1" s="1"/>
  <c r="P1147" i="1"/>
  <c r="P1146" i="1" s="1"/>
  <c r="O1147" i="1"/>
  <c r="O1146" i="1" s="1"/>
  <c r="K1147" i="1"/>
  <c r="J1147" i="1"/>
  <c r="J1146" i="1" s="1"/>
  <c r="I1147" i="1"/>
  <c r="I1146" i="1" s="1"/>
  <c r="H1147" i="1"/>
  <c r="H1146" i="1" s="1"/>
  <c r="G1147" i="1"/>
  <c r="F1147" i="1"/>
  <c r="AG1146" i="1"/>
  <c r="AF1146" i="1"/>
  <c r="N1145" i="1"/>
  <c r="T1145" i="1" s="1"/>
  <c r="X1145" i="1" s="1"/>
  <c r="AD1145" i="1" s="1"/>
  <c r="AJ1145" i="1" s="1"/>
  <c r="AT1145" i="1" s="1"/>
  <c r="M1145" i="1"/>
  <c r="S1145" i="1" s="1"/>
  <c r="W1145" i="1" s="1"/>
  <c r="AC1145" i="1" s="1"/>
  <c r="AI1145" i="1" s="1"/>
  <c r="AQ1145" i="1" s="1"/>
  <c r="AS1145" i="1" s="1"/>
  <c r="L1145" i="1"/>
  <c r="R1145" i="1" s="1"/>
  <c r="V1145" i="1" s="1"/>
  <c r="AB1145" i="1" s="1"/>
  <c r="AH1145" i="1" s="1"/>
  <c r="AN1145" i="1" s="1"/>
  <c r="AP1145" i="1" s="1"/>
  <c r="AU1144" i="1"/>
  <c r="AM1144" i="1"/>
  <c r="AM1143" i="1" s="1"/>
  <c r="AL1144" i="1"/>
  <c r="AL1143" i="1" s="1"/>
  <c r="AK1144" i="1"/>
  <c r="AK1143" i="1" s="1"/>
  <c r="AG1144" i="1"/>
  <c r="AG1143" i="1" s="1"/>
  <c r="AF1144" i="1"/>
  <c r="AF1143" i="1" s="1"/>
  <c r="AE1144" i="1"/>
  <c r="AE1143" i="1" s="1"/>
  <c r="AA1144" i="1"/>
  <c r="AA1143" i="1" s="1"/>
  <c r="Z1144" i="1"/>
  <c r="Z1143" i="1" s="1"/>
  <c r="Y1144" i="1"/>
  <c r="Y1143" i="1" s="1"/>
  <c r="U1144" i="1"/>
  <c r="U1143" i="1" s="1"/>
  <c r="Q1144" i="1"/>
  <c r="Q1143" i="1" s="1"/>
  <c r="P1144" i="1"/>
  <c r="P1143" i="1" s="1"/>
  <c r="O1144" i="1"/>
  <c r="O1143" i="1" s="1"/>
  <c r="K1144" i="1"/>
  <c r="K1143" i="1" s="1"/>
  <c r="J1144" i="1"/>
  <c r="J1143" i="1" s="1"/>
  <c r="I1144" i="1"/>
  <c r="H1144" i="1"/>
  <c r="G1144" i="1"/>
  <c r="F1144" i="1"/>
  <c r="F1143" i="1" s="1"/>
  <c r="AU1143" i="1"/>
  <c r="T1141" i="1"/>
  <c r="X1141" i="1" s="1"/>
  <c r="AD1141" i="1" s="1"/>
  <c r="AJ1141" i="1" s="1"/>
  <c r="AT1141" i="1" s="1"/>
  <c r="S1141" i="1"/>
  <c r="W1141" i="1" s="1"/>
  <c r="AC1141" i="1" s="1"/>
  <c r="AI1141" i="1" s="1"/>
  <c r="AQ1141" i="1" s="1"/>
  <c r="AS1141" i="1" s="1"/>
  <c r="R1141" i="1"/>
  <c r="V1141" i="1" s="1"/>
  <c r="AB1141" i="1" s="1"/>
  <c r="AH1141" i="1" s="1"/>
  <c r="AN1141" i="1" s="1"/>
  <c r="AP1141" i="1" s="1"/>
  <c r="AU1140" i="1"/>
  <c r="AU1139" i="1" s="1"/>
  <c r="AM1140" i="1"/>
  <c r="AM1139" i="1" s="1"/>
  <c r="AL1140" i="1"/>
  <c r="AL1139" i="1" s="1"/>
  <c r="AK1140" i="1"/>
  <c r="AK1139" i="1" s="1"/>
  <c r="AG1140" i="1"/>
  <c r="AG1139" i="1" s="1"/>
  <c r="AF1140" i="1"/>
  <c r="AF1139" i="1" s="1"/>
  <c r="AE1140" i="1"/>
  <c r="AE1139" i="1" s="1"/>
  <c r="AA1140" i="1"/>
  <c r="AA1139" i="1" s="1"/>
  <c r="Z1140" i="1"/>
  <c r="Z1139" i="1" s="1"/>
  <c r="Y1140" i="1"/>
  <c r="Y1139" i="1" s="1"/>
  <c r="U1140" i="1"/>
  <c r="U1139" i="1" s="1"/>
  <c r="Q1140" i="1"/>
  <c r="T1140" i="1" s="1"/>
  <c r="X1140" i="1" s="1"/>
  <c r="P1140" i="1"/>
  <c r="O1140" i="1"/>
  <c r="N1138" i="1"/>
  <c r="T1138" i="1" s="1"/>
  <c r="X1138" i="1" s="1"/>
  <c r="AD1138" i="1" s="1"/>
  <c r="AJ1138" i="1" s="1"/>
  <c r="AT1138" i="1" s="1"/>
  <c r="M1138" i="1"/>
  <c r="S1138" i="1" s="1"/>
  <c r="W1138" i="1" s="1"/>
  <c r="AC1138" i="1" s="1"/>
  <c r="AI1138" i="1" s="1"/>
  <c r="AQ1138" i="1" s="1"/>
  <c r="AS1138" i="1" s="1"/>
  <c r="L1138" i="1"/>
  <c r="R1138" i="1" s="1"/>
  <c r="V1138" i="1" s="1"/>
  <c r="AB1138" i="1" s="1"/>
  <c r="AH1138" i="1" s="1"/>
  <c r="AN1138" i="1" s="1"/>
  <c r="AP1138" i="1" s="1"/>
  <c r="AU1137" i="1"/>
  <c r="AM1137" i="1"/>
  <c r="AL1137" i="1"/>
  <c r="AK1137" i="1"/>
  <c r="AG1137" i="1"/>
  <c r="AF1137" i="1"/>
  <c r="AE1137" i="1"/>
  <c r="AA1137" i="1"/>
  <c r="Z1137" i="1"/>
  <c r="Y1137" i="1"/>
  <c r="U1137" i="1"/>
  <c r="Q1137" i="1"/>
  <c r="P1137" i="1"/>
  <c r="O1137" i="1"/>
  <c r="K1137" i="1"/>
  <c r="J1137" i="1"/>
  <c r="I1137" i="1"/>
  <c r="H1137" i="1"/>
  <c r="G1137" i="1"/>
  <c r="F1137" i="1"/>
  <c r="N1136" i="1"/>
  <c r="T1136" i="1" s="1"/>
  <c r="X1136" i="1" s="1"/>
  <c r="AD1136" i="1" s="1"/>
  <c r="AJ1136" i="1" s="1"/>
  <c r="AT1136" i="1" s="1"/>
  <c r="M1136" i="1"/>
  <c r="S1136" i="1" s="1"/>
  <c r="W1136" i="1" s="1"/>
  <c r="AC1136" i="1" s="1"/>
  <c r="AI1136" i="1" s="1"/>
  <c r="AQ1136" i="1" s="1"/>
  <c r="AS1136" i="1" s="1"/>
  <c r="L1136" i="1"/>
  <c r="R1136" i="1" s="1"/>
  <c r="V1136" i="1" s="1"/>
  <c r="AB1136" i="1" s="1"/>
  <c r="AH1136" i="1" s="1"/>
  <c r="AN1136" i="1" s="1"/>
  <c r="AP1136" i="1" s="1"/>
  <c r="AU1135" i="1"/>
  <c r="AM1135" i="1"/>
  <c r="AL1135" i="1"/>
  <c r="AK1135" i="1"/>
  <c r="AG1135" i="1"/>
  <c r="AF1135" i="1"/>
  <c r="AE1135" i="1"/>
  <c r="AA1135" i="1"/>
  <c r="Z1135" i="1"/>
  <c r="Y1135" i="1"/>
  <c r="U1135" i="1"/>
  <c r="Q1135" i="1"/>
  <c r="P1135" i="1"/>
  <c r="O1135" i="1"/>
  <c r="K1135" i="1"/>
  <c r="J1135" i="1"/>
  <c r="I1135" i="1"/>
  <c r="H1135" i="1"/>
  <c r="G1135" i="1"/>
  <c r="F1135" i="1"/>
  <c r="T1133" i="1"/>
  <c r="X1133" i="1" s="1"/>
  <c r="AD1133" i="1" s="1"/>
  <c r="AJ1133" i="1" s="1"/>
  <c r="AT1133" i="1" s="1"/>
  <c r="S1133" i="1"/>
  <c r="W1133" i="1" s="1"/>
  <c r="AC1133" i="1" s="1"/>
  <c r="AI1133" i="1" s="1"/>
  <c r="AQ1133" i="1" s="1"/>
  <c r="AS1133" i="1" s="1"/>
  <c r="R1133" i="1"/>
  <c r="V1133" i="1" s="1"/>
  <c r="AB1133" i="1" s="1"/>
  <c r="AH1133" i="1" s="1"/>
  <c r="AN1133" i="1" s="1"/>
  <c r="AP1133" i="1" s="1"/>
  <c r="AU1132" i="1"/>
  <c r="AU1131" i="1" s="1"/>
  <c r="AM1132" i="1"/>
  <c r="AM1131" i="1" s="1"/>
  <c r="AL1132" i="1"/>
  <c r="AL1131" i="1" s="1"/>
  <c r="AK1132" i="1"/>
  <c r="AK1131" i="1" s="1"/>
  <c r="AG1132" i="1"/>
  <c r="AG1131" i="1" s="1"/>
  <c r="AF1132" i="1"/>
  <c r="AF1131" i="1" s="1"/>
  <c r="AE1132" i="1"/>
  <c r="AE1131" i="1" s="1"/>
  <c r="AA1132" i="1"/>
  <c r="AA1131" i="1" s="1"/>
  <c r="Z1132" i="1"/>
  <c r="Z1131" i="1" s="1"/>
  <c r="Y1132" i="1"/>
  <c r="Y1131" i="1" s="1"/>
  <c r="U1132" i="1"/>
  <c r="U1131" i="1" s="1"/>
  <c r="Q1132" i="1"/>
  <c r="P1132" i="1"/>
  <c r="S1132" i="1" s="1"/>
  <c r="W1132" i="1" s="1"/>
  <c r="AC1132" i="1" s="1"/>
  <c r="O1132" i="1"/>
  <c r="O1131" i="1" s="1"/>
  <c r="R1131" i="1" s="1"/>
  <c r="N1127" i="1"/>
  <c r="T1127" i="1" s="1"/>
  <c r="X1127" i="1" s="1"/>
  <c r="AD1127" i="1" s="1"/>
  <c r="AJ1127" i="1" s="1"/>
  <c r="AT1127" i="1" s="1"/>
  <c r="M1127" i="1"/>
  <c r="S1127" i="1" s="1"/>
  <c r="W1127" i="1" s="1"/>
  <c r="AC1127" i="1" s="1"/>
  <c r="AI1127" i="1" s="1"/>
  <c r="AQ1127" i="1" s="1"/>
  <c r="AS1127" i="1" s="1"/>
  <c r="L1127" i="1"/>
  <c r="R1127" i="1" s="1"/>
  <c r="V1127" i="1" s="1"/>
  <c r="AB1127" i="1" s="1"/>
  <c r="AH1127" i="1" s="1"/>
  <c r="AN1127" i="1" s="1"/>
  <c r="AP1127" i="1" s="1"/>
  <c r="AU1126" i="1"/>
  <c r="AM1126" i="1"/>
  <c r="AL1126" i="1"/>
  <c r="AK1126" i="1"/>
  <c r="AG1126" i="1"/>
  <c r="AF1126" i="1"/>
  <c r="AE1126" i="1"/>
  <c r="AA1126" i="1"/>
  <c r="Z1126" i="1"/>
  <c r="Y1126" i="1"/>
  <c r="U1126" i="1"/>
  <c r="Q1126" i="1"/>
  <c r="P1126" i="1"/>
  <c r="O1126" i="1"/>
  <c r="K1126" i="1"/>
  <c r="J1126" i="1"/>
  <c r="I1126" i="1"/>
  <c r="H1126" i="1"/>
  <c r="G1126" i="1"/>
  <c r="F1126" i="1"/>
  <c r="H1125" i="1"/>
  <c r="G1125" i="1"/>
  <c r="M1125" i="1" s="1"/>
  <c r="S1125" i="1" s="1"/>
  <c r="W1125" i="1" s="1"/>
  <c r="AC1125" i="1" s="1"/>
  <c r="AI1125" i="1" s="1"/>
  <c r="AQ1125" i="1" s="1"/>
  <c r="AS1125" i="1" s="1"/>
  <c r="F1125" i="1"/>
  <c r="L1125" i="1" s="1"/>
  <c r="R1125" i="1" s="1"/>
  <c r="V1125" i="1" s="1"/>
  <c r="AB1125" i="1" s="1"/>
  <c r="AH1125" i="1" s="1"/>
  <c r="AN1125" i="1" s="1"/>
  <c r="AP1125" i="1" s="1"/>
  <c r="AU1124" i="1"/>
  <c r="AM1124" i="1"/>
  <c r="AL1124" i="1"/>
  <c r="AK1124" i="1"/>
  <c r="AG1124" i="1"/>
  <c r="AF1124" i="1"/>
  <c r="AE1124" i="1"/>
  <c r="AA1124" i="1"/>
  <c r="Z1124" i="1"/>
  <c r="Y1124" i="1"/>
  <c r="U1124" i="1"/>
  <c r="Q1124" i="1"/>
  <c r="P1124" i="1"/>
  <c r="O1124" i="1"/>
  <c r="K1124" i="1"/>
  <c r="J1124" i="1"/>
  <c r="I1124" i="1"/>
  <c r="H1123" i="1"/>
  <c r="N1123" i="1" s="1"/>
  <c r="T1123" i="1" s="1"/>
  <c r="X1123" i="1" s="1"/>
  <c r="AD1123" i="1" s="1"/>
  <c r="AJ1123" i="1" s="1"/>
  <c r="AT1123" i="1" s="1"/>
  <c r="G1123" i="1"/>
  <c r="F1123" i="1"/>
  <c r="L1123" i="1" s="1"/>
  <c r="R1123" i="1" s="1"/>
  <c r="V1123" i="1" s="1"/>
  <c r="AB1123" i="1" s="1"/>
  <c r="AH1123" i="1" s="1"/>
  <c r="AN1123" i="1" s="1"/>
  <c r="AP1123" i="1" s="1"/>
  <c r="AU1122" i="1"/>
  <c r="AM1122" i="1"/>
  <c r="AL1122" i="1"/>
  <c r="AK1122" i="1"/>
  <c r="AG1122" i="1"/>
  <c r="AF1122" i="1"/>
  <c r="AE1122" i="1"/>
  <c r="AA1122" i="1"/>
  <c r="Z1122" i="1"/>
  <c r="Y1122" i="1"/>
  <c r="U1122" i="1"/>
  <c r="Q1122" i="1"/>
  <c r="P1122" i="1"/>
  <c r="O1122" i="1"/>
  <c r="K1122" i="1"/>
  <c r="J1122" i="1"/>
  <c r="I1122" i="1"/>
  <c r="H1122" i="1"/>
  <c r="N1120" i="1"/>
  <c r="T1120" i="1" s="1"/>
  <c r="X1120" i="1" s="1"/>
  <c r="AD1120" i="1" s="1"/>
  <c r="AJ1120" i="1" s="1"/>
  <c r="AT1120" i="1" s="1"/>
  <c r="M1120" i="1"/>
  <c r="S1120" i="1" s="1"/>
  <c r="W1120" i="1" s="1"/>
  <c r="AC1120" i="1" s="1"/>
  <c r="AI1120" i="1" s="1"/>
  <c r="AQ1120" i="1" s="1"/>
  <c r="AS1120" i="1" s="1"/>
  <c r="L1120" i="1"/>
  <c r="R1120" i="1" s="1"/>
  <c r="V1120" i="1" s="1"/>
  <c r="AB1120" i="1" s="1"/>
  <c r="AH1120" i="1" s="1"/>
  <c r="AN1120" i="1" s="1"/>
  <c r="AP1120" i="1" s="1"/>
  <c r="AU1119" i="1"/>
  <c r="AM1119" i="1"/>
  <c r="AL1119" i="1"/>
  <c r="AK1119" i="1"/>
  <c r="AG1119" i="1"/>
  <c r="AF1119" i="1"/>
  <c r="AE1119" i="1"/>
  <c r="AA1119" i="1"/>
  <c r="Z1119" i="1"/>
  <c r="Y1119" i="1"/>
  <c r="U1119" i="1"/>
  <c r="Q1119" i="1"/>
  <c r="P1119" i="1"/>
  <c r="O1119" i="1"/>
  <c r="K1119" i="1"/>
  <c r="J1119" i="1"/>
  <c r="I1119" i="1"/>
  <c r="H1119" i="1"/>
  <c r="G1119" i="1"/>
  <c r="F1119" i="1"/>
  <c r="N1118" i="1"/>
  <c r="T1118" i="1" s="1"/>
  <c r="X1118" i="1" s="1"/>
  <c r="AD1118" i="1" s="1"/>
  <c r="AJ1118" i="1" s="1"/>
  <c r="AT1118" i="1" s="1"/>
  <c r="M1118" i="1"/>
  <c r="S1118" i="1" s="1"/>
  <c r="W1118" i="1" s="1"/>
  <c r="AC1118" i="1" s="1"/>
  <c r="AI1118" i="1" s="1"/>
  <c r="AQ1118" i="1" s="1"/>
  <c r="AS1118" i="1" s="1"/>
  <c r="L1118" i="1"/>
  <c r="R1118" i="1" s="1"/>
  <c r="V1118" i="1" s="1"/>
  <c r="AB1118" i="1" s="1"/>
  <c r="AH1118" i="1" s="1"/>
  <c r="AN1118" i="1" s="1"/>
  <c r="AP1118" i="1" s="1"/>
  <c r="AU1117" i="1"/>
  <c r="AM1117" i="1"/>
  <c r="AL1117" i="1"/>
  <c r="AK1117" i="1"/>
  <c r="AG1117" i="1"/>
  <c r="AF1117" i="1"/>
  <c r="AE1117" i="1"/>
  <c r="AA1117" i="1"/>
  <c r="Z1117" i="1"/>
  <c r="Y1117" i="1"/>
  <c r="U1117" i="1"/>
  <c r="Q1117" i="1"/>
  <c r="P1117" i="1"/>
  <c r="O1117" i="1"/>
  <c r="K1117" i="1"/>
  <c r="J1117" i="1"/>
  <c r="I1117" i="1"/>
  <c r="H1117" i="1"/>
  <c r="G1117" i="1"/>
  <c r="F1117" i="1"/>
  <c r="AF1114" i="1"/>
  <c r="AF1113" i="1" s="1"/>
  <c r="AF1112" i="1" s="1"/>
  <c r="N1114" i="1"/>
  <c r="T1114" i="1" s="1"/>
  <c r="X1114" i="1" s="1"/>
  <c r="AD1114" i="1" s="1"/>
  <c r="AJ1114" i="1" s="1"/>
  <c r="AT1114" i="1" s="1"/>
  <c r="M1114" i="1"/>
  <c r="S1114" i="1" s="1"/>
  <c r="W1114" i="1" s="1"/>
  <c r="AC1114" i="1" s="1"/>
  <c r="AI1114" i="1" s="1"/>
  <c r="AQ1114" i="1" s="1"/>
  <c r="AS1114" i="1" s="1"/>
  <c r="I1114" i="1"/>
  <c r="L1114" i="1" s="1"/>
  <c r="R1114" i="1" s="1"/>
  <c r="V1114" i="1" s="1"/>
  <c r="AB1114" i="1" s="1"/>
  <c r="AH1114" i="1" s="1"/>
  <c r="AN1114" i="1" s="1"/>
  <c r="AP1114" i="1" s="1"/>
  <c r="AU1113" i="1"/>
  <c r="AU1112" i="1" s="1"/>
  <c r="AM1113" i="1"/>
  <c r="AM1112" i="1" s="1"/>
  <c r="AL1113" i="1"/>
  <c r="AL1112" i="1" s="1"/>
  <c r="AK1113" i="1"/>
  <c r="AK1112" i="1" s="1"/>
  <c r="AG1113" i="1"/>
  <c r="AG1112" i="1" s="1"/>
  <c r="AE1113" i="1"/>
  <c r="AE1112" i="1" s="1"/>
  <c r="AA1113" i="1"/>
  <c r="AA1112" i="1" s="1"/>
  <c r="Z1113" i="1"/>
  <c r="Z1112" i="1" s="1"/>
  <c r="Y1113" i="1"/>
  <c r="Y1112" i="1" s="1"/>
  <c r="U1113" i="1"/>
  <c r="U1112" i="1" s="1"/>
  <c r="Q1113" i="1"/>
  <c r="Q1112" i="1" s="1"/>
  <c r="P1113" i="1"/>
  <c r="P1112" i="1" s="1"/>
  <c r="O1113" i="1"/>
  <c r="O1112" i="1" s="1"/>
  <c r="K1113" i="1"/>
  <c r="K1112" i="1" s="1"/>
  <c r="J1113" i="1"/>
  <c r="I1113" i="1"/>
  <c r="H1113" i="1"/>
  <c r="G1113" i="1"/>
  <c r="G1112" i="1" s="1"/>
  <c r="F1113" i="1"/>
  <c r="F1112" i="1" s="1"/>
  <c r="AF1111" i="1"/>
  <c r="N1111" i="1"/>
  <c r="T1111" i="1" s="1"/>
  <c r="X1111" i="1" s="1"/>
  <c r="AD1111" i="1" s="1"/>
  <c r="AJ1111" i="1" s="1"/>
  <c r="AT1111" i="1" s="1"/>
  <c r="M1111" i="1"/>
  <c r="S1111" i="1" s="1"/>
  <c r="W1111" i="1" s="1"/>
  <c r="AC1111" i="1" s="1"/>
  <c r="AI1111" i="1" s="1"/>
  <c r="AQ1111" i="1" s="1"/>
  <c r="AS1111" i="1" s="1"/>
  <c r="L1111" i="1"/>
  <c r="R1111" i="1" s="1"/>
  <c r="V1111" i="1" s="1"/>
  <c r="AB1111" i="1" s="1"/>
  <c r="AH1111" i="1" s="1"/>
  <c r="AN1111" i="1" s="1"/>
  <c r="AP1111" i="1" s="1"/>
  <c r="AU1110" i="1"/>
  <c r="AU1109" i="1" s="1"/>
  <c r="AM1110" i="1"/>
  <c r="AM1109" i="1" s="1"/>
  <c r="AL1110" i="1"/>
  <c r="AL1109" i="1" s="1"/>
  <c r="AK1110" i="1"/>
  <c r="AK1109" i="1" s="1"/>
  <c r="AG1110" i="1"/>
  <c r="AG1109" i="1" s="1"/>
  <c r="AF1110" i="1"/>
  <c r="AF1109" i="1" s="1"/>
  <c r="AE1110" i="1"/>
  <c r="AE1109" i="1" s="1"/>
  <c r="AA1110" i="1"/>
  <c r="AA1109" i="1" s="1"/>
  <c r="Z1110" i="1"/>
  <c r="Z1109" i="1" s="1"/>
  <c r="Y1110" i="1"/>
  <c r="Y1109" i="1" s="1"/>
  <c r="U1110" i="1"/>
  <c r="U1109" i="1" s="1"/>
  <c r="Q1110" i="1"/>
  <c r="Q1109" i="1" s="1"/>
  <c r="P1110" i="1"/>
  <c r="P1109" i="1" s="1"/>
  <c r="O1110" i="1"/>
  <c r="O1109" i="1" s="1"/>
  <c r="K1110" i="1"/>
  <c r="K1109" i="1" s="1"/>
  <c r="J1110" i="1"/>
  <c r="J1109" i="1" s="1"/>
  <c r="I1110" i="1"/>
  <c r="I1109" i="1" s="1"/>
  <c r="H1110" i="1"/>
  <c r="G1110" i="1"/>
  <c r="F1110" i="1"/>
  <c r="N1108" i="1"/>
  <c r="T1108" i="1" s="1"/>
  <c r="X1108" i="1" s="1"/>
  <c r="AD1108" i="1" s="1"/>
  <c r="AJ1108" i="1" s="1"/>
  <c r="AT1108" i="1" s="1"/>
  <c r="M1108" i="1"/>
  <c r="S1108" i="1" s="1"/>
  <c r="W1108" i="1" s="1"/>
  <c r="AC1108" i="1" s="1"/>
  <c r="AI1108" i="1" s="1"/>
  <c r="AQ1108" i="1" s="1"/>
  <c r="AS1108" i="1" s="1"/>
  <c r="L1108" i="1"/>
  <c r="R1108" i="1" s="1"/>
  <c r="V1108" i="1" s="1"/>
  <c r="AB1108" i="1" s="1"/>
  <c r="AH1108" i="1" s="1"/>
  <c r="AN1108" i="1" s="1"/>
  <c r="AP1108" i="1" s="1"/>
  <c r="AU1107" i="1"/>
  <c r="AM1107" i="1"/>
  <c r="AL1107" i="1"/>
  <c r="AL1106" i="1" s="1"/>
  <c r="AK1107" i="1"/>
  <c r="AK1106" i="1" s="1"/>
  <c r="AG1107" i="1"/>
  <c r="AG1106" i="1" s="1"/>
  <c r="AF1107" i="1"/>
  <c r="AF1106" i="1" s="1"/>
  <c r="AE1107" i="1"/>
  <c r="AE1106" i="1" s="1"/>
  <c r="AA1107" i="1"/>
  <c r="AA1106" i="1" s="1"/>
  <c r="Z1107" i="1"/>
  <c r="Z1106" i="1" s="1"/>
  <c r="Y1107" i="1"/>
  <c r="Y1106" i="1" s="1"/>
  <c r="U1107" i="1"/>
  <c r="U1106" i="1" s="1"/>
  <c r="Q1107" i="1"/>
  <c r="Q1106" i="1" s="1"/>
  <c r="P1107" i="1"/>
  <c r="O1107" i="1"/>
  <c r="O1106" i="1" s="1"/>
  <c r="K1107" i="1"/>
  <c r="K1106" i="1" s="1"/>
  <c r="J1107" i="1"/>
  <c r="I1107" i="1"/>
  <c r="I1106" i="1" s="1"/>
  <c r="H1107" i="1"/>
  <c r="H1106" i="1" s="1"/>
  <c r="G1107" i="1"/>
  <c r="G1106" i="1" s="1"/>
  <c r="F1107" i="1"/>
  <c r="AU1106" i="1"/>
  <c r="AM1106" i="1"/>
  <c r="P1106" i="1"/>
  <c r="N1105" i="1"/>
  <c r="T1105" i="1" s="1"/>
  <c r="X1105" i="1" s="1"/>
  <c r="AD1105" i="1" s="1"/>
  <c r="AJ1105" i="1" s="1"/>
  <c r="AT1105" i="1" s="1"/>
  <c r="M1105" i="1"/>
  <c r="S1105" i="1" s="1"/>
  <c r="W1105" i="1" s="1"/>
  <c r="AC1105" i="1" s="1"/>
  <c r="AI1105" i="1" s="1"/>
  <c r="AQ1105" i="1" s="1"/>
  <c r="AS1105" i="1" s="1"/>
  <c r="L1105" i="1"/>
  <c r="R1105" i="1" s="1"/>
  <c r="V1105" i="1" s="1"/>
  <c r="AB1105" i="1" s="1"/>
  <c r="AH1105" i="1" s="1"/>
  <c r="AN1105" i="1" s="1"/>
  <c r="AP1105" i="1" s="1"/>
  <c r="AU1104" i="1"/>
  <c r="AU1103" i="1" s="1"/>
  <c r="AM1104" i="1"/>
  <c r="AM1103" i="1" s="1"/>
  <c r="AL1104" i="1"/>
  <c r="AL1103" i="1" s="1"/>
  <c r="AK1104" i="1"/>
  <c r="AK1103" i="1" s="1"/>
  <c r="AG1104" i="1"/>
  <c r="AG1103" i="1" s="1"/>
  <c r="AF1104" i="1"/>
  <c r="AF1103" i="1" s="1"/>
  <c r="AE1104" i="1"/>
  <c r="AE1103" i="1" s="1"/>
  <c r="AA1104" i="1"/>
  <c r="AA1103" i="1" s="1"/>
  <c r="Z1104" i="1"/>
  <c r="Z1103" i="1" s="1"/>
  <c r="Y1104" i="1"/>
  <c r="Y1103" i="1" s="1"/>
  <c r="U1104" i="1"/>
  <c r="U1103" i="1" s="1"/>
  <c r="Q1104" i="1"/>
  <c r="Q1103" i="1" s="1"/>
  <c r="P1104" i="1"/>
  <c r="P1103" i="1" s="1"/>
  <c r="O1104" i="1"/>
  <c r="O1103" i="1" s="1"/>
  <c r="K1104" i="1"/>
  <c r="K1103" i="1" s="1"/>
  <c r="J1104" i="1"/>
  <c r="J1103" i="1" s="1"/>
  <c r="I1104" i="1"/>
  <c r="I1103" i="1" s="1"/>
  <c r="H1104" i="1"/>
  <c r="G1104" i="1"/>
  <c r="F1104" i="1"/>
  <c r="M1102" i="1"/>
  <c r="S1102" i="1" s="1"/>
  <c r="W1102" i="1" s="1"/>
  <c r="AC1102" i="1" s="1"/>
  <c r="AI1102" i="1" s="1"/>
  <c r="AQ1102" i="1" s="1"/>
  <c r="AS1102" i="1" s="1"/>
  <c r="L1102" i="1"/>
  <c r="R1102" i="1" s="1"/>
  <c r="V1102" i="1" s="1"/>
  <c r="AB1102" i="1" s="1"/>
  <c r="AH1102" i="1" s="1"/>
  <c r="AN1102" i="1" s="1"/>
  <c r="AP1102" i="1" s="1"/>
  <c r="K1102" i="1"/>
  <c r="AU1101" i="1"/>
  <c r="AM1101" i="1"/>
  <c r="AL1101" i="1"/>
  <c r="AK1101" i="1"/>
  <c r="AG1101" i="1"/>
  <c r="AF1101" i="1"/>
  <c r="AE1101" i="1"/>
  <c r="AA1101" i="1"/>
  <c r="Z1101" i="1"/>
  <c r="Y1101" i="1"/>
  <c r="U1101" i="1"/>
  <c r="Q1101" i="1"/>
  <c r="P1101" i="1"/>
  <c r="O1101" i="1"/>
  <c r="J1101" i="1"/>
  <c r="I1101" i="1"/>
  <c r="H1101" i="1"/>
  <c r="G1101" i="1"/>
  <c r="F1101" i="1"/>
  <c r="N1100" i="1"/>
  <c r="T1100" i="1" s="1"/>
  <c r="X1100" i="1" s="1"/>
  <c r="AD1100" i="1" s="1"/>
  <c r="AJ1100" i="1" s="1"/>
  <c r="AT1100" i="1" s="1"/>
  <c r="M1100" i="1"/>
  <c r="S1100" i="1" s="1"/>
  <c r="W1100" i="1" s="1"/>
  <c r="AC1100" i="1" s="1"/>
  <c r="AI1100" i="1" s="1"/>
  <c r="AQ1100" i="1" s="1"/>
  <c r="AS1100" i="1" s="1"/>
  <c r="L1100" i="1"/>
  <c r="R1100" i="1" s="1"/>
  <c r="V1100" i="1" s="1"/>
  <c r="AB1100" i="1" s="1"/>
  <c r="AH1100" i="1" s="1"/>
  <c r="AN1100" i="1" s="1"/>
  <c r="AP1100" i="1" s="1"/>
  <c r="AU1099" i="1"/>
  <c r="AU1098" i="1" s="1"/>
  <c r="AM1099" i="1"/>
  <c r="AL1099" i="1"/>
  <c r="AK1099" i="1"/>
  <c r="AG1099" i="1"/>
  <c r="AG1098" i="1" s="1"/>
  <c r="AF1099" i="1"/>
  <c r="AE1099" i="1"/>
  <c r="AA1099" i="1"/>
  <c r="Z1099" i="1"/>
  <c r="Z1098" i="1" s="1"/>
  <c r="Y1099" i="1"/>
  <c r="U1099" i="1"/>
  <c r="Q1099" i="1"/>
  <c r="P1099" i="1"/>
  <c r="P1098" i="1" s="1"/>
  <c r="O1099" i="1"/>
  <c r="K1099" i="1"/>
  <c r="J1099" i="1"/>
  <c r="I1099" i="1"/>
  <c r="I1098" i="1" s="1"/>
  <c r="H1099" i="1"/>
  <c r="G1099" i="1"/>
  <c r="F1099" i="1"/>
  <c r="O1097" i="1"/>
  <c r="O1096" i="1" s="1"/>
  <c r="O1095" i="1" s="1"/>
  <c r="N1097" i="1"/>
  <c r="T1097" i="1" s="1"/>
  <c r="X1097" i="1" s="1"/>
  <c r="AD1097" i="1" s="1"/>
  <c r="AJ1097" i="1" s="1"/>
  <c r="AT1097" i="1" s="1"/>
  <c r="M1097" i="1"/>
  <c r="S1097" i="1" s="1"/>
  <c r="W1097" i="1" s="1"/>
  <c r="AC1097" i="1" s="1"/>
  <c r="AI1097" i="1" s="1"/>
  <c r="AQ1097" i="1" s="1"/>
  <c r="AS1097" i="1" s="1"/>
  <c r="L1097" i="1"/>
  <c r="AU1096" i="1"/>
  <c r="AM1096" i="1"/>
  <c r="AM1095" i="1" s="1"/>
  <c r="AL1096" i="1"/>
  <c r="AL1095" i="1" s="1"/>
  <c r="AK1096" i="1"/>
  <c r="AK1095" i="1" s="1"/>
  <c r="AG1096" i="1"/>
  <c r="AG1095" i="1" s="1"/>
  <c r="AF1096" i="1"/>
  <c r="AE1096" i="1"/>
  <c r="AE1095" i="1" s="1"/>
  <c r="AA1096" i="1"/>
  <c r="Z1096" i="1"/>
  <c r="Z1095" i="1" s="1"/>
  <c r="Y1096" i="1"/>
  <c r="Y1095" i="1" s="1"/>
  <c r="U1096" i="1"/>
  <c r="U1095" i="1" s="1"/>
  <c r="Q1096" i="1"/>
  <c r="Q1095" i="1" s="1"/>
  <c r="P1096" i="1"/>
  <c r="P1095" i="1" s="1"/>
  <c r="K1096" i="1"/>
  <c r="K1095" i="1" s="1"/>
  <c r="J1096" i="1"/>
  <c r="I1096" i="1"/>
  <c r="I1095" i="1" s="1"/>
  <c r="H1096" i="1"/>
  <c r="H1095" i="1" s="1"/>
  <c r="G1096" i="1"/>
  <c r="G1095" i="1" s="1"/>
  <c r="F1096" i="1"/>
  <c r="AU1095" i="1"/>
  <c r="AF1095" i="1"/>
  <c r="AA1095" i="1"/>
  <c r="L1094" i="1"/>
  <c r="R1094" i="1" s="1"/>
  <c r="V1094" i="1" s="1"/>
  <c r="AB1094" i="1" s="1"/>
  <c r="AH1094" i="1" s="1"/>
  <c r="AN1094" i="1" s="1"/>
  <c r="AP1094" i="1" s="1"/>
  <c r="K1094" i="1"/>
  <c r="N1094" i="1" s="1"/>
  <c r="T1094" i="1" s="1"/>
  <c r="X1094" i="1" s="1"/>
  <c r="AD1094" i="1" s="1"/>
  <c r="AJ1094" i="1" s="1"/>
  <c r="AT1094" i="1" s="1"/>
  <c r="J1094" i="1"/>
  <c r="M1094" i="1" s="1"/>
  <c r="S1094" i="1" s="1"/>
  <c r="W1094" i="1" s="1"/>
  <c r="AC1094" i="1" s="1"/>
  <c r="AI1094" i="1" s="1"/>
  <c r="AQ1094" i="1" s="1"/>
  <c r="AS1094" i="1" s="1"/>
  <c r="I1094" i="1"/>
  <c r="AU1093" i="1"/>
  <c r="AU1092" i="1" s="1"/>
  <c r="AM1093" i="1"/>
  <c r="AM1092" i="1" s="1"/>
  <c r="AL1093" i="1"/>
  <c r="AL1092" i="1" s="1"/>
  <c r="AK1093" i="1"/>
  <c r="AK1092" i="1" s="1"/>
  <c r="AG1093" i="1"/>
  <c r="AG1092" i="1" s="1"/>
  <c r="AF1093" i="1"/>
  <c r="AF1092" i="1" s="1"/>
  <c r="AE1093" i="1"/>
  <c r="AE1092" i="1" s="1"/>
  <c r="AA1093" i="1"/>
  <c r="AA1092" i="1" s="1"/>
  <c r="Z1093" i="1"/>
  <c r="Z1092" i="1" s="1"/>
  <c r="Y1093" i="1"/>
  <c r="U1093" i="1"/>
  <c r="U1092" i="1" s="1"/>
  <c r="Q1093" i="1"/>
  <c r="Q1092" i="1" s="1"/>
  <c r="P1093" i="1"/>
  <c r="P1092" i="1" s="1"/>
  <c r="O1093" i="1"/>
  <c r="O1092" i="1" s="1"/>
  <c r="K1093" i="1"/>
  <c r="J1093" i="1"/>
  <c r="J1092" i="1" s="1"/>
  <c r="I1093" i="1"/>
  <c r="I1092" i="1" s="1"/>
  <c r="H1093" i="1"/>
  <c r="H1092" i="1" s="1"/>
  <c r="G1093" i="1"/>
  <c r="F1093" i="1"/>
  <c r="Y1092" i="1"/>
  <c r="N1089" i="1"/>
  <c r="T1089" i="1" s="1"/>
  <c r="X1089" i="1" s="1"/>
  <c r="AD1089" i="1" s="1"/>
  <c r="AJ1089" i="1" s="1"/>
  <c r="AT1089" i="1" s="1"/>
  <c r="M1089" i="1"/>
  <c r="S1089" i="1" s="1"/>
  <c r="W1089" i="1" s="1"/>
  <c r="AC1089" i="1" s="1"/>
  <c r="AI1089" i="1" s="1"/>
  <c r="AQ1089" i="1" s="1"/>
  <c r="AS1089" i="1" s="1"/>
  <c r="L1089" i="1"/>
  <c r="R1089" i="1" s="1"/>
  <c r="V1089" i="1" s="1"/>
  <c r="AB1089" i="1" s="1"/>
  <c r="AH1089" i="1" s="1"/>
  <c r="AN1089" i="1" s="1"/>
  <c r="AP1089" i="1" s="1"/>
  <c r="AU1088" i="1"/>
  <c r="AU1087" i="1" s="1"/>
  <c r="AU1086" i="1" s="1"/>
  <c r="AU1085" i="1" s="1"/>
  <c r="AM1088" i="1"/>
  <c r="AM1087" i="1" s="1"/>
  <c r="AM1086" i="1" s="1"/>
  <c r="AM1085" i="1" s="1"/>
  <c r="AL1088" i="1"/>
  <c r="AL1087" i="1" s="1"/>
  <c r="AL1086" i="1" s="1"/>
  <c r="AL1085" i="1" s="1"/>
  <c r="AK1088" i="1"/>
  <c r="AK1087" i="1" s="1"/>
  <c r="AK1086" i="1" s="1"/>
  <c r="AK1085" i="1" s="1"/>
  <c r="AG1088" i="1"/>
  <c r="AG1087" i="1" s="1"/>
  <c r="AG1086" i="1" s="1"/>
  <c r="AG1085" i="1" s="1"/>
  <c r="AF1088" i="1"/>
  <c r="AF1087" i="1" s="1"/>
  <c r="AF1086" i="1" s="1"/>
  <c r="AF1085" i="1" s="1"/>
  <c r="AE1088" i="1"/>
  <c r="AE1087" i="1" s="1"/>
  <c r="AE1086" i="1" s="1"/>
  <c r="AE1085" i="1" s="1"/>
  <c r="AA1088" i="1"/>
  <c r="AA1087" i="1" s="1"/>
  <c r="AA1086" i="1" s="1"/>
  <c r="AA1085" i="1" s="1"/>
  <c r="Z1088" i="1"/>
  <c r="Z1087" i="1" s="1"/>
  <c r="Z1086" i="1" s="1"/>
  <c r="Z1085" i="1" s="1"/>
  <c r="Y1088" i="1"/>
  <c r="Y1087" i="1" s="1"/>
  <c r="Y1086" i="1" s="1"/>
  <c r="Y1085" i="1" s="1"/>
  <c r="U1088" i="1"/>
  <c r="U1087" i="1" s="1"/>
  <c r="U1086" i="1" s="1"/>
  <c r="U1085" i="1" s="1"/>
  <c r="Q1088" i="1"/>
  <c r="Q1087" i="1" s="1"/>
  <c r="Q1086" i="1" s="1"/>
  <c r="Q1085" i="1" s="1"/>
  <c r="P1088" i="1"/>
  <c r="P1087" i="1" s="1"/>
  <c r="P1086" i="1" s="1"/>
  <c r="P1085" i="1" s="1"/>
  <c r="O1088" i="1"/>
  <c r="O1087" i="1" s="1"/>
  <c r="O1086" i="1" s="1"/>
  <c r="O1085" i="1" s="1"/>
  <c r="K1088" i="1"/>
  <c r="K1087" i="1" s="1"/>
  <c r="K1086" i="1" s="1"/>
  <c r="K1085" i="1" s="1"/>
  <c r="J1088" i="1"/>
  <c r="I1088" i="1"/>
  <c r="I1087" i="1" s="1"/>
  <c r="I1086" i="1" s="1"/>
  <c r="I1085" i="1" s="1"/>
  <c r="H1088" i="1"/>
  <c r="G1088" i="1"/>
  <c r="G1087" i="1" s="1"/>
  <c r="F1088" i="1"/>
  <c r="F1087" i="1" s="1"/>
  <c r="N1083" i="1"/>
  <c r="T1083" i="1" s="1"/>
  <c r="X1083" i="1" s="1"/>
  <c r="AD1083" i="1" s="1"/>
  <c r="AJ1083" i="1" s="1"/>
  <c r="AT1083" i="1" s="1"/>
  <c r="M1083" i="1"/>
  <c r="S1083" i="1" s="1"/>
  <c r="W1083" i="1" s="1"/>
  <c r="AC1083" i="1" s="1"/>
  <c r="AI1083" i="1" s="1"/>
  <c r="AQ1083" i="1" s="1"/>
  <c r="AS1083" i="1" s="1"/>
  <c r="L1083" i="1"/>
  <c r="R1083" i="1" s="1"/>
  <c r="V1083" i="1" s="1"/>
  <c r="AB1083" i="1" s="1"/>
  <c r="AH1083" i="1" s="1"/>
  <c r="AN1083" i="1" s="1"/>
  <c r="AP1083" i="1" s="1"/>
  <c r="AU1082" i="1"/>
  <c r="AM1082" i="1"/>
  <c r="AL1082" i="1"/>
  <c r="AK1082" i="1"/>
  <c r="AG1082" i="1"/>
  <c r="AF1082" i="1"/>
  <c r="AE1082" i="1"/>
  <c r="AA1082" i="1"/>
  <c r="Z1082" i="1"/>
  <c r="Y1082" i="1"/>
  <c r="U1082" i="1"/>
  <c r="Q1082" i="1"/>
  <c r="P1082" i="1"/>
  <c r="O1082" i="1"/>
  <c r="K1082" i="1"/>
  <c r="J1082" i="1"/>
  <c r="I1082" i="1"/>
  <c r="H1082" i="1"/>
  <c r="G1082" i="1"/>
  <c r="F1082" i="1"/>
  <c r="N1081" i="1"/>
  <c r="T1081" i="1" s="1"/>
  <c r="X1081" i="1" s="1"/>
  <c r="AD1081" i="1" s="1"/>
  <c r="AJ1081" i="1" s="1"/>
  <c r="AT1081" i="1" s="1"/>
  <c r="M1081" i="1"/>
  <c r="S1081" i="1" s="1"/>
  <c r="W1081" i="1" s="1"/>
  <c r="AC1081" i="1" s="1"/>
  <c r="AI1081" i="1" s="1"/>
  <c r="AQ1081" i="1" s="1"/>
  <c r="AS1081" i="1" s="1"/>
  <c r="L1081" i="1"/>
  <c r="R1081" i="1" s="1"/>
  <c r="V1081" i="1" s="1"/>
  <c r="AB1081" i="1" s="1"/>
  <c r="AH1081" i="1" s="1"/>
  <c r="AN1081" i="1" s="1"/>
  <c r="AP1081" i="1" s="1"/>
  <c r="AU1080" i="1"/>
  <c r="AM1080" i="1"/>
  <c r="AL1080" i="1"/>
  <c r="AK1080" i="1"/>
  <c r="AG1080" i="1"/>
  <c r="AF1080" i="1"/>
  <c r="AE1080" i="1"/>
  <c r="AA1080" i="1"/>
  <c r="Z1080" i="1"/>
  <c r="Y1080" i="1"/>
  <c r="U1080" i="1"/>
  <c r="Q1080" i="1"/>
  <c r="P1080" i="1"/>
  <c r="O1080" i="1"/>
  <c r="K1080" i="1"/>
  <c r="J1080" i="1"/>
  <c r="I1080" i="1"/>
  <c r="H1080" i="1"/>
  <c r="G1080" i="1"/>
  <c r="F1080" i="1"/>
  <c r="N1077" i="1"/>
  <c r="T1077" i="1" s="1"/>
  <c r="X1077" i="1" s="1"/>
  <c r="AD1077" i="1" s="1"/>
  <c r="AJ1077" i="1" s="1"/>
  <c r="AT1077" i="1" s="1"/>
  <c r="M1077" i="1"/>
  <c r="S1077" i="1" s="1"/>
  <c r="W1077" i="1" s="1"/>
  <c r="AC1077" i="1" s="1"/>
  <c r="AI1077" i="1" s="1"/>
  <c r="AQ1077" i="1" s="1"/>
  <c r="AS1077" i="1" s="1"/>
  <c r="L1077" i="1"/>
  <c r="R1077" i="1" s="1"/>
  <c r="V1077" i="1" s="1"/>
  <c r="AB1077" i="1" s="1"/>
  <c r="AH1077" i="1" s="1"/>
  <c r="AN1077" i="1" s="1"/>
  <c r="AP1077" i="1" s="1"/>
  <c r="AU1076" i="1"/>
  <c r="AM1076" i="1"/>
  <c r="AM1075" i="1" s="1"/>
  <c r="AL1076" i="1"/>
  <c r="AL1075" i="1" s="1"/>
  <c r="AK1076" i="1"/>
  <c r="AK1075" i="1" s="1"/>
  <c r="AG1076" i="1"/>
  <c r="AG1075" i="1" s="1"/>
  <c r="AF1076" i="1"/>
  <c r="AF1075" i="1" s="1"/>
  <c r="AE1076" i="1"/>
  <c r="AA1076" i="1"/>
  <c r="AA1075" i="1" s="1"/>
  <c r="Z1076" i="1"/>
  <c r="Z1075" i="1" s="1"/>
  <c r="Y1076" i="1"/>
  <c r="Y1075" i="1" s="1"/>
  <c r="U1076" i="1"/>
  <c r="U1075" i="1" s="1"/>
  <c r="Q1076" i="1"/>
  <c r="Q1075" i="1" s="1"/>
  <c r="P1076" i="1"/>
  <c r="P1075" i="1" s="1"/>
  <c r="O1076" i="1"/>
  <c r="O1075" i="1" s="1"/>
  <c r="K1076" i="1"/>
  <c r="K1075" i="1" s="1"/>
  <c r="J1076" i="1"/>
  <c r="J1075" i="1" s="1"/>
  <c r="I1076" i="1"/>
  <c r="I1075" i="1" s="1"/>
  <c r="H1076" i="1"/>
  <c r="G1076" i="1"/>
  <c r="F1076" i="1"/>
  <c r="AU1075" i="1"/>
  <c r="AE1075" i="1"/>
  <c r="N1074" i="1"/>
  <c r="T1074" i="1" s="1"/>
  <c r="X1074" i="1" s="1"/>
  <c r="AD1074" i="1" s="1"/>
  <c r="AJ1074" i="1" s="1"/>
  <c r="AT1074" i="1" s="1"/>
  <c r="M1074" i="1"/>
  <c r="S1074" i="1" s="1"/>
  <c r="W1074" i="1" s="1"/>
  <c r="AC1074" i="1" s="1"/>
  <c r="AI1074" i="1" s="1"/>
  <c r="AQ1074" i="1" s="1"/>
  <c r="AS1074" i="1" s="1"/>
  <c r="L1074" i="1"/>
  <c r="R1074" i="1" s="1"/>
  <c r="V1074" i="1" s="1"/>
  <c r="AB1074" i="1" s="1"/>
  <c r="AH1074" i="1" s="1"/>
  <c r="AN1074" i="1" s="1"/>
  <c r="AP1074" i="1" s="1"/>
  <c r="AU1073" i="1"/>
  <c r="AM1073" i="1"/>
  <c r="AL1073" i="1"/>
  <c r="AK1073" i="1"/>
  <c r="AG1073" i="1"/>
  <c r="AF1073" i="1"/>
  <c r="AE1073" i="1"/>
  <c r="AA1073" i="1"/>
  <c r="Z1073" i="1"/>
  <c r="Y1073" i="1"/>
  <c r="U1073" i="1"/>
  <c r="Q1073" i="1"/>
  <c r="P1073" i="1"/>
  <c r="O1073" i="1"/>
  <c r="K1073" i="1"/>
  <c r="J1073" i="1"/>
  <c r="I1073" i="1"/>
  <c r="H1073" i="1"/>
  <c r="G1073" i="1"/>
  <c r="F1073" i="1"/>
  <c r="N1072" i="1"/>
  <c r="T1072" i="1" s="1"/>
  <c r="X1072" i="1" s="1"/>
  <c r="AD1072" i="1" s="1"/>
  <c r="AJ1072" i="1" s="1"/>
  <c r="AT1072" i="1" s="1"/>
  <c r="M1072" i="1"/>
  <c r="S1072" i="1" s="1"/>
  <c r="W1072" i="1" s="1"/>
  <c r="AC1072" i="1" s="1"/>
  <c r="AI1072" i="1" s="1"/>
  <c r="AQ1072" i="1" s="1"/>
  <c r="AS1072" i="1" s="1"/>
  <c r="L1072" i="1"/>
  <c r="R1072" i="1" s="1"/>
  <c r="V1072" i="1" s="1"/>
  <c r="AB1072" i="1" s="1"/>
  <c r="AH1072" i="1" s="1"/>
  <c r="AN1072" i="1" s="1"/>
  <c r="AP1072" i="1" s="1"/>
  <c r="AU1071" i="1"/>
  <c r="AM1071" i="1"/>
  <c r="AL1071" i="1"/>
  <c r="AK1071" i="1"/>
  <c r="AG1071" i="1"/>
  <c r="AF1071" i="1"/>
  <c r="AE1071" i="1"/>
  <c r="AA1071" i="1"/>
  <c r="Z1071" i="1"/>
  <c r="Y1071" i="1"/>
  <c r="U1071" i="1"/>
  <c r="Q1071" i="1"/>
  <c r="P1071" i="1"/>
  <c r="O1071" i="1"/>
  <c r="K1071" i="1"/>
  <c r="J1071" i="1"/>
  <c r="I1071" i="1"/>
  <c r="H1071" i="1"/>
  <c r="G1071" i="1"/>
  <c r="F1071" i="1"/>
  <c r="N1066" i="1"/>
  <c r="T1066" i="1" s="1"/>
  <c r="X1066" i="1" s="1"/>
  <c r="AD1066" i="1" s="1"/>
  <c r="AJ1066" i="1" s="1"/>
  <c r="AT1066" i="1" s="1"/>
  <c r="M1066" i="1"/>
  <c r="S1066" i="1" s="1"/>
  <c r="W1066" i="1" s="1"/>
  <c r="AC1066" i="1" s="1"/>
  <c r="AI1066" i="1" s="1"/>
  <c r="AQ1066" i="1" s="1"/>
  <c r="AS1066" i="1" s="1"/>
  <c r="L1066" i="1"/>
  <c r="R1066" i="1" s="1"/>
  <c r="V1066" i="1" s="1"/>
  <c r="AB1066" i="1" s="1"/>
  <c r="AH1066" i="1" s="1"/>
  <c r="AN1066" i="1" s="1"/>
  <c r="AP1066" i="1" s="1"/>
  <c r="AU1065" i="1"/>
  <c r="AM1065" i="1"/>
  <c r="AL1065" i="1"/>
  <c r="AK1065" i="1"/>
  <c r="AG1065" i="1"/>
  <c r="AF1065" i="1"/>
  <c r="AE1065" i="1"/>
  <c r="AA1065" i="1"/>
  <c r="Z1065" i="1"/>
  <c r="Y1065" i="1"/>
  <c r="U1065" i="1"/>
  <c r="Q1065" i="1"/>
  <c r="P1065" i="1"/>
  <c r="O1065" i="1"/>
  <c r="K1065" i="1"/>
  <c r="J1065" i="1"/>
  <c r="I1065" i="1"/>
  <c r="H1065" i="1"/>
  <c r="G1065" i="1"/>
  <c r="F1065" i="1"/>
  <c r="N1064" i="1"/>
  <c r="T1064" i="1" s="1"/>
  <c r="X1064" i="1" s="1"/>
  <c r="AD1064" i="1" s="1"/>
  <c r="AJ1064" i="1" s="1"/>
  <c r="AT1064" i="1" s="1"/>
  <c r="M1064" i="1"/>
  <c r="S1064" i="1" s="1"/>
  <c r="W1064" i="1" s="1"/>
  <c r="AC1064" i="1" s="1"/>
  <c r="AI1064" i="1" s="1"/>
  <c r="AQ1064" i="1" s="1"/>
  <c r="AS1064" i="1" s="1"/>
  <c r="L1064" i="1"/>
  <c r="R1064" i="1" s="1"/>
  <c r="V1064" i="1" s="1"/>
  <c r="AB1064" i="1" s="1"/>
  <c r="AH1064" i="1" s="1"/>
  <c r="AN1064" i="1" s="1"/>
  <c r="AP1064" i="1" s="1"/>
  <c r="AU1063" i="1"/>
  <c r="AM1063" i="1"/>
  <c r="AL1063" i="1"/>
  <c r="AK1063" i="1"/>
  <c r="AG1063" i="1"/>
  <c r="AF1063" i="1"/>
  <c r="AE1063" i="1"/>
  <c r="AA1063" i="1"/>
  <c r="Z1063" i="1"/>
  <c r="Y1063" i="1"/>
  <c r="U1063" i="1"/>
  <c r="Q1063" i="1"/>
  <c r="P1063" i="1"/>
  <c r="O1063" i="1"/>
  <c r="K1063" i="1"/>
  <c r="J1063" i="1"/>
  <c r="I1063" i="1"/>
  <c r="H1063" i="1"/>
  <c r="G1063" i="1"/>
  <c r="F1063" i="1"/>
  <c r="N1062" i="1"/>
  <c r="T1062" i="1" s="1"/>
  <c r="X1062" i="1" s="1"/>
  <c r="AD1062" i="1" s="1"/>
  <c r="AJ1062" i="1" s="1"/>
  <c r="AT1062" i="1" s="1"/>
  <c r="M1062" i="1"/>
  <c r="S1062" i="1" s="1"/>
  <c r="W1062" i="1" s="1"/>
  <c r="AC1062" i="1" s="1"/>
  <c r="AI1062" i="1" s="1"/>
  <c r="AQ1062" i="1" s="1"/>
  <c r="AS1062" i="1" s="1"/>
  <c r="L1062" i="1"/>
  <c r="R1062" i="1" s="1"/>
  <c r="V1062" i="1" s="1"/>
  <c r="AB1062" i="1" s="1"/>
  <c r="AH1062" i="1" s="1"/>
  <c r="AN1062" i="1" s="1"/>
  <c r="AP1062" i="1" s="1"/>
  <c r="AU1061" i="1"/>
  <c r="AM1061" i="1"/>
  <c r="AL1061" i="1"/>
  <c r="AK1061" i="1"/>
  <c r="AG1061" i="1"/>
  <c r="AF1061" i="1"/>
  <c r="AE1061" i="1"/>
  <c r="AA1061" i="1"/>
  <c r="Z1061" i="1"/>
  <c r="Y1061" i="1"/>
  <c r="U1061" i="1"/>
  <c r="Q1061" i="1"/>
  <c r="P1061" i="1"/>
  <c r="O1061" i="1"/>
  <c r="K1061" i="1"/>
  <c r="J1061" i="1"/>
  <c r="I1061" i="1"/>
  <c r="H1061" i="1"/>
  <c r="G1061" i="1"/>
  <c r="F1061" i="1"/>
  <c r="N1059" i="1"/>
  <c r="T1059" i="1" s="1"/>
  <c r="X1059" i="1" s="1"/>
  <c r="AD1059" i="1" s="1"/>
  <c r="AJ1059" i="1" s="1"/>
  <c r="AT1059" i="1" s="1"/>
  <c r="M1059" i="1"/>
  <c r="S1059" i="1" s="1"/>
  <c r="W1059" i="1" s="1"/>
  <c r="AC1059" i="1" s="1"/>
  <c r="AI1059" i="1" s="1"/>
  <c r="AQ1059" i="1" s="1"/>
  <c r="AS1059" i="1" s="1"/>
  <c r="L1059" i="1"/>
  <c r="R1059" i="1" s="1"/>
  <c r="V1059" i="1" s="1"/>
  <c r="AB1059" i="1" s="1"/>
  <c r="AH1059" i="1" s="1"/>
  <c r="AN1059" i="1" s="1"/>
  <c r="AP1059" i="1" s="1"/>
  <c r="AU1058" i="1"/>
  <c r="AM1058" i="1"/>
  <c r="AL1058" i="1"/>
  <c r="AK1058" i="1"/>
  <c r="AG1058" i="1"/>
  <c r="AF1058" i="1"/>
  <c r="AE1058" i="1"/>
  <c r="AA1058" i="1"/>
  <c r="Z1058" i="1"/>
  <c r="Y1058" i="1"/>
  <c r="U1058" i="1"/>
  <c r="Q1058" i="1"/>
  <c r="P1058" i="1"/>
  <c r="O1058" i="1"/>
  <c r="K1058" i="1"/>
  <c r="J1058" i="1"/>
  <c r="I1058" i="1"/>
  <c r="H1058" i="1"/>
  <c r="G1058" i="1"/>
  <c r="F1058" i="1"/>
  <c r="N1057" i="1"/>
  <c r="T1057" i="1" s="1"/>
  <c r="X1057" i="1" s="1"/>
  <c r="AD1057" i="1" s="1"/>
  <c r="AJ1057" i="1" s="1"/>
  <c r="AT1057" i="1" s="1"/>
  <c r="M1057" i="1"/>
  <c r="S1057" i="1" s="1"/>
  <c r="W1057" i="1" s="1"/>
  <c r="AC1057" i="1" s="1"/>
  <c r="AI1057" i="1" s="1"/>
  <c r="AQ1057" i="1" s="1"/>
  <c r="AS1057" i="1" s="1"/>
  <c r="L1057" i="1"/>
  <c r="R1057" i="1" s="1"/>
  <c r="V1057" i="1" s="1"/>
  <c r="AB1057" i="1" s="1"/>
  <c r="AH1057" i="1" s="1"/>
  <c r="AN1057" i="1" s="1"/>
  <c r="AP1057" i="1" s="1"/>
  <c r="AU1056" i="1"/>
  <c r="AM1056" i="1"/>
  <c r="AL1056" i="1"/>
  <c r="AK1056" i="1"/>
  <c r="AG1056" i="1"/>
  <c r="AF1056" i="1"/>
  <c r="AE1056" i="1"/>
  <c r="AA1056" i="1"/>
  <c r="Z1056" i="1"/>
  <c r="Y1056" i="1"/>
  <c r="U1056" i="1"/>
  <c r="Q1056" i="1"/>
  <c r="P1056" i="1"/>
  <c r="O1056" i="1"/>
  <c r="K1056" i="1"/>
  <c r="J1056" i="1"/>
  <c r="I1056" i="1"/>
  <c r="H1056" i="1"/>
  <c r="G1056" i="1"/>
  <c r="F1056" i="1"/>
  <c r="N1053" i="1"/>
  <c r="T1053" i="1" s="1"/>
  <c r="X1053" i="1" s="1"/>
  <c r="AD1053" i="1" s="1"/>
  <c r="AJ1053" i="1" s="1"/>
  <c r="AT1053" i="1" s="1"/>
  <c r="M1053" i="1"/>
  <c r="S1053" i="1" s="1"/>
  <c r="W1053" i="1" s="1"/>
  <c r="AC1053" i="1" s="1"/>
  <c r="AI1053" i="1" s="1"/>
  <c r="AQ1053" i="1" s="1"/>
  <c r="AS1053" i="1" s="1"/>
  <c r="L1053" i="1"/>
  <c r="R1053" i="1" s="1"/>
  <c r="V1053" i="1" s="1"/>
  <c r="AB1053" i="1" s="1"/>
  <c r="AH1053" i="1" s="1"/>
  <c r="AN1053" i="1" s="1"/>
  <c r="AP1053" i="1" s="1"/>
  <c r="AU1052" i="1"/>
  <c r="AM1052" i="1"/>
  <c r="AL1052" i="1"/>
  <c r="AL1051" i="1" s="1"/>
  <c r="AK1052" i="1"/>
  <c r="AK1051" i="1" s="1"/>
  <c r="AG1052" i="1"/>
  <c r="AG1051" i="1" s="1"/>
  <c r="AF1052" i="1"/>
  <c r="AF1051" i="1" s="1"/>
  <c r="AE1052" i="1"/>
  <c r="AA1052" i="1"/>
  <c r="Z1052" i="1"/>
  <c r="Y1052" i="1"/>
  <c r="Y1051" i="1" s="1"/>
  <c r="U1052" i="1"/>
  <c r="U1051" i="1" s="1"/>
  <c r="Q1052" i="1"/>
  <c r="Q1051" i="1" s="1"/>
  <c r="P1052" i="1"/>
  <c r="P1051" i="1" s="1"/>
  <c r="O1052" i="1"/>
  <c r="O1051" i="1" s="1"/>
  <c r="K1052" i="1"/>
  <c r="K1051" i="1" s="1"/>
  <c r="J1052" i="1"/>
  <c r="I1052" i="1"/>
  <c r="I1051" i="1" s="1"/>
  <c r="H1052" i="1"/>
  <c r="G1052" i="1"/>
  <c r="G1051" i="1" s="1"/>
  <c r="F1052" i="1"/>
  <c r="AU1051" i="1"/>
  <c r="AM1051" i="1"/>
  <c r="AE1051" i="1"/>
  <c r="AA1051" i="1"/>
  <c r="Z1051" i="1"/>
  <c r="N1050" i="1"/>
  <c r="T1050" i="1" s="1"/>
  <c r="X1050" i="1" s="1"/>
  <c r="AD1050" i="1" s="1"/>
  <c r="AJ1050" i="1" s="1"/>
  <c r="AT1050" i="1" s="1"/>
  <c r="L1050" i="1"/>
  <c r="R1050" i="1" s="1"/>
  <c r="V1050" i="1" s="1"/>
  <c r="AB1050" i="1" s="1"/>
  <c r="AH1050" i="1" s="1"/>
  <c r="AN1050" i="1" s="1"/>
  <c r="AP1050" i="1" s="1"/>
  <c r="G1050" i="1"/>
  <c r="M1050" i="1" s="1"/>
  <c r="S1050" i="1" s="1"/>
  <c r="W1050" i="1" s="1"/>
  <c r="AC1050" i="1" s="1"/>
  <c r="AI1050" i="1" s="1"/>
  <c r="AQ1050" i="1" s="1"/>
  <c r="AS1050" i="1" s="1"/>
  <c r="AU1049" i="1"/>
  <c r="AU1048" i="1" s="1"/>
  <c r="AM1049" i="1"/>
  <c r="AM1048" i="1" s="1"/>
  <c r="AL1049" i="1"/>
  <c r="AL1048" i="1" s="1"/>
  <c r="AK1049" i="1"/>
  <c r="AK1048" i="1" s="1"/>
  <c r="AG1049" i="1"/>
  <c r="AG1048" i="1" s="1"/>
  <c r="AF1049" i="1"/>
  <c r="AF1048" i="1" s="1"/>
  <c r="AE1049" i="1"/>
  <c r="AE1048" i="1" s="1"/>
  <c r="AA1049" i="1"/>
  <c r="AA1048" i="1" s="1"/>
  <c r="Z1049" i="1"/>
  <c r="Y1049" i="1"/>
  <c r="U1049" i="1"/>
  <c r="U1048" i="1" s="1"/>
  <c r="Q1049" i="1"/>
  <c r="Q1048" i="1" s="1"/>
  <c r="P1049" i="1"/>
  <c r="P1048" i="1" s="1"/>
  <c r="O1049" i="1"/>
  <c r="O1048" i="1" s="1"/>
  <c r="K1049" i="1"/>
  <c r="K1048" i="1" s="1"/>
  <c r="J1049" i="1"/>
  <c r="J1048" i="1" s="1"/>
  <c r="I1049" i="1"/>
  <c r="I1048" i="1" s="1"/>
  <c r="H1049" i="1"/>
  <c r="G1049" i="1"/>
  <c r="F1049" i="1"/>
  <c r="Z1048" i="1"/>
  <c r="Y1048" i="1"/>
  <c r="N1047" i="1"/>
  <c r="T1047" i="1" s="1"/>
  <c r="X1047" i="1" s="1"/>
  <c r="AD1047" i="1" s="1"/>
  <c r="AJ1047" i="1" s="1"/>
  <c r="AT1047" i="1" s="1"/>
  <c r="M1047" i="1"/>
  <c r="S1047" i="1" s="1"/>
  <c r="W1047" i="1" s="1"/>
  <c r="AC1047" i="1" s="1"/>
  <c r="AI1047" i="1" s="1"/>
  <c r="AQ1047" i="1" s="1"/>
  <c r="AS1047" i="1" s="1"/>
  <c r="L1047" i="1"/>
  <c r="R1047" i="1" s="1"/>
  <c r="V1047" i="1" s="1"/>
  <c r="AB1047" i="1" s="1"/>
  <c r="AH1047" i="1" s="1"/>
  <c r="AN1047" i="1" s="1"/>
  <c r="AP1047" i="1" s="1"/>
  <c r="AU1046" i="1"/>
  <c r="AU1045" i="1" s="1"/>
  <c r="AM1046" i="1"/>
  <c r="AM1045" i="1" s="1"/>
  <c r="AL1046" i="1"/>
  <c r="AL1045" i="1" s="1"/>
  <c r="AK1046" i="1"/>
  <c r="AK1045" i="1" s="1"/>
  <c r="AG1046" i="1"/>
  <c r="AG1045" i="1" s="1"/>
  <c r="AF1046" i="1"/>
  <c r="AF1045" i="1" s="1"/>
  <c r="AE1046" i="1"/>
  <c r="AE1045" i="1" s="1"/>
  <c r="AA1046" i="1"/>
  <c r="AA1045" i="1" s="1"/>
  <c r="Z1046" i="1"/>
  <c r="Z1045" i="1" s="1"/>
  <c r="Y1046" i="1"/>
  <c r="Y1045" i="1" s="1"/>
  <c r="U1046" i="1"/>
  <c r="U1045" i="1" s="1"/>
  <c r="Q1046" i="1"/>
  <c r="Q1045" i="1" s="1"/>
  <c r="P1046" i="1"/>
  <c r="O1046" i="1"/>
  <c r="O1045" i="1" s="1"/>
  <c r="K1046" i="1"/>
  <c r="K1045" i="1" s="1"/>
  <c r="J1046" i="1"/>
  <c r="J1045" i="1" s="1"/>
  <c r="I1046" i="1"/>
  <c r="I1045" i="1" s="1"/>
  <c r="H1046" i="1"/>
  <c r="G1046" i="1"/>
  <c r="F1046" i="1"/>
  <c r="P1045" i="1"/>
  <c r="AD1044" i="1"/>
  <c r="AJ1044" i="1" s="1"/>
  <c r="AT1044" i="1" s="1"/>
  <c r="AC1044" i="1"/>
  <c r="AI1044" i="1" s="1"/>
  <c r="AQ1044" i="1" s="1"/>
  <c r="AS1044" i="1" s="1"/>
  <c r="AB1044" i="1"/>
  <c r="AH1044" i="1" s="1"/>
  <c r="AN1044" i="1" s="1"/>
  <c r="AP1044" i="1" s="1"/>
  <c r="AU1043" i="1"/>
  <c r="AU1042" i="1" s="1"/>
  <c r="AM1043" i="1"/>
  <c r="AM1042" i="1" s="1"/>
  <c r="AL1043" i="1"/>
  <c r="AL1042" i="1" s="1"/>
  <c r="AK1043" i="1"/>
  <c r="AK1042" i="1" s="1"/>
  <c r="AG1043" i="1"/>
  <c r="AG1042" i="1" s="1"/>
  <c r="AF1043" i="1"/>
  <c r="AF1042" i="1" s="1"/>
  <c r="AE1043" i="1"/>
  <c r="AE1042" i="1" s="1"/>
  <c r="AA1043" i="1"/>
  <c r="Z1043" i="1"/>
  <c r="AC1043" i="1" s="1"/>
  <c r="Y1043" i="1"/>
  <c r="N1041" i="1"/>
  <c r="T1041" i="1" s="1"/>
  <c r="X1041" i="1" s="1"/>
  <c r="AD1041" i="1" s="1"/>
  <c r="AJ1041" i="1" s="1"/>
  <c r="AT1041" i="1" s="1"/>
  <c r="M1041" i="1"/>
  <c r="S1041" i="1" s="1"/>
  <c r="W1041" i="1" s="1"/>
  <c r="AC1041" i="1" s="1"/>
  <c r="AI1041" i="1" s="1"/>
  <c r="AQ1041" i="1" s="1"/>
  <c r="AS1041" i="1" s="1"/>
  <c r="L1041" i="1"/>
  <c r="R1041" i="1" s="1"/>
  <c r="V1041" i="1" s="1"/>
  <c r="AB1041" i="1" s="1"/>
  <c r="AH1041" i="1" s="1"/>
  <c r="AN1041" i="1" s="1"/>
  <c r="AP1041" i="1" s="1"/>
  <c r="AU1040" i="1"/>
  <c r="AU1039" i="1" s="1"/>
  <c r="AM1040" i="1"/>
  <c r="AM1039" i="1" s="1"/>
  <c r="AL1040" i="1"/>
  <c r="AL1039" i="1" s="1"/>
  <c r="AK1040" i="1"/>
  <c r="AK1039" i="1" s="1"/>
  <c r="AG1040" i="1"/>
  <c r="AF1040" i="1"/>
  <c r="AE1040" i="1"/>
  <c r="AE1039" i="1" s="1"/>
  <c r="AA1040" i="1"/>
  <c r="AA1039" i="1" s="1"/>
  <c r="Z1040" i="1"/>
  <c r="Z1039" i="1" s="1"/>
  <c r="Y1040" i="1"/>
  <c r="Y1039" i="1" s="1"/>
  <c r="U1040" i="1"/>
  <c r="U1039" i="1" s="1"/>
  <c r="Q1040" i="1"/>
  <c r="Q1039" i="1" s="1"/>
  <c r="P1040" i="1"/>
  <c r="P1039" i="1" s="1"/>
  <c r="O1040" i="1"/>
  <c r="O1039" i="1" s="1"/>
  <c r="K1040" i="1"/>
  <c r="J1040" i="1"/>
  <c r="J1039" i="1" s="1"/>
  <c r="I1040" i="1"/>
  <c r="I1039" i="1" s="1"/>
  <c r="H1040" i="1"/>
  <c r="H1039" i="1" s="1"/>
  <c r="G1040" i="1"/>
  <c r="F1040" i="1"/>
  <c r="AG1039" i="1"/>
  <c r="AF1039" i="1"/>
  <c r="N1038" i="1"/>
  <c r="T1038" i="1" s="1"/>
  <c r="X1038" i="1" s="1"/>
  <c r="AD1038" i="1" s="1"/>
  <c r="AJ1038" i="1" s="1"/>
  <c r="AT1038" i="1" s="1"/>
  <c r="M1038" i="1"/>
  <c r="S1038" i="1" s="1"/>
  <c r="W1038" i="1" s="1"/>
  <c r="AC1038" i="1" s="1"/>
  <c r="AI1038" i="1" s="1"/>
  <c r="AQ1038" i="1" s="1"/>
  <c r="AS1038" i="1" s="1"/>
  <c r="L1038" i="1"/>
  <c r="R1038" i="1" s="1"/>
  <c r="V1038" i="1" s="1"/>
  <c r="AB1038" i="1" s="1"/>
  <c r="AH1038" i="1" s="1"/>
  <c r="AN1038" i="1" s="1"/>
  <c r="AP1038" i="1" s="1"/>
  <c r="AU1037" i="1"/>
  <c r="AM1037" i="1"/>
  <c r="AM1036" i="1" s="1"/>
  <c r="AL1037" i="1"/>
  <c r="AL1036" i="1" s="1"/>
  <c r="AK1037" i="1"/>
  <c r="AK1036" i="1" s="1"/>
  <c r="AG1037" i="1"/>
  <c r="AG1036" i="1" s="1"/>
  <c r="AF1037" i="1"/>
  <c r="AF1036" i="1" s="1"/>
  <c r="AE1037" i="1"/>
  <c r="AE1036" i="1" s="1"/>
  <c r="AA1037" i="1"/>
  <c r="Z1037" i="1"/>
  <c r="Z1036" i="1" s="1"/>
  <c r="Y1037" i="1"/>
  <c r="Y1036" i="1" s="1"/>
  <c r="U1037" i="1"/>
  <c r="U1036" i="1" s="1"/>
  <c r="Q1037" i="1"/>
  <c r="Q1036" i="1" s="1"/>
  <c r="P1037" i="1"/>
  <c r="P1036" i="1" s="1"/>
  <c r="O1037" i="1"/>
  <c r="O1036" i="1" s="1"/>
  <c r="K1037" i="1"/>
  <c r="J1037" i="1"/>
  <c r="I1037" i="1"/>
  <c r="H1037" i="1"/>
  <c r="G1037" i="1"/>
  <c r="G1036" i="1" s="1"/>
  <c r="F1037" i="1"/>
  <c r="F1036" i="1" s="1"/>
  <c r="AU1036" i="1"/>
  <c r="AA1036" i="1"/>
  <c r="K1036" i="1"/>
  <c r="N1035" i="1"/>
  <c r="T1035" i="1" s="1"/>
  <c r="X1035" i="1" s="1"/>
  <c r="AD1035" i="1" s="1"/>
  <c r="AJ1035" i="1" s="1"/>
  <c r="AT1035" i="1" s="1"/>
  <c r="M1035" i="1"/>
  <c r="S1035" i="1" s="1"/>
  <c r="W1035" i="1" s="1"/>
  <c r="AC1035" i="1" s="1"/>
  <c r="AI1035" i="1" s="1"/>
  <c r="AQ1035" i="1" s="1"/>
  <c r="AS1035" i="1" s="1"/>
  <c r="L1035" i="1"/>
  <c r="R1035" i="1" s="1"/>
  <c r="V1035" i="1" s="1"/>
  <c r="AB1035" i="1" s="1"/>
  <c r="AH1035" i="1" s="1"/>
  <c r="AN1035" i="1" s="1"/>
  <c r="AP1035" i="1" s="1"/>
  <c r="AU1034" i="1"/>
  <c r="AU1033" i="1" s="1"/>
  <c r="AM1034" i="1"/>
  <c r="AM1033" i="1" s="1"/>
  <c r="AL1034" i="1"/>
  <c r="AL1033" i="1" s="1"/>
  <c r="AK1034" i="1"/>
  <c r="AK1033" i="1" s="1"/>
  <c r="AG1034" i="1"/>
  <c r="AG1033" i="1" s="1"/>
  <c r="AF1034" i="1"/>
  <c r="AF1033" i="1" s="1"/>
  <c r="AE1034" i="1"/>
  <c r="AE1033" i="1" s="1"/>
  <c r="AA1034" i="1"/>
  <c r="AA1033" i="1" s="1"/>
  <c r="Z1034" i="1"/>
  <c r="Z1033" i="1" s="1"/>
  <c r="Y1034" i="1"/>
  <c r="Y1033" i="1" s="1"/>
  <c r="U1034" i="1"/>
  <c r="U1033" i="1" s="1"/>
  <c r="Q1034" i="1"/>
  <c r="Q1033" i="1" s="1"/>
  <c r="P1034" i="1"/>
  <c r="P1033" i="1" s="1"/>
  <c r="O1034" i="1"/>
  <c r="O1033" i="1" s="1"/>
  <c r="K1034" i="1"/>
  <c r="K1033" i="1" s="1"/>
  <c r="J1034" i="1"/>
  <c r="J1033" i="1" s="1"/>
  <c r="I1034" i="1"/>
  <c r="H1034" i="1"/>
  <c r="H1033" i="1" s="1"/>
  <c r="G1034" i="1"/>
  <c r="F1034" i="1"/>
  <c r="I1033" i="1"/>
  <c r="N1031" i="1"/>
  <c r="T1031" i="1" s="1"/>
  <c r="X1031" i="1" s="1"/>
  <c r="AD1031" i="1" s="1"/>
  <c r="AJ1031" i="1" s="1"/>
  <c r="AT1031" i="1" s="1"/>
  <c r="M1031" i="1"/>
  <c r="S1031" i="1" s="1"/>
  <c r="W1031" i="1" s="1"/>
  <c r="AC1031" i="1" s="1"/>
  <c r="AI1031" i="1" s="1"/>
  <c r="AQ1031" i="1" s="1"/>
  <c r="AS1031" i="1" s="1"/>
  <c r="L1031" i="1"/>
  <c r="R1031" i="1" s="1"/>
  <c r="V1031" i="1" s="1"/>
  <c r="AB1031" i="1" s="1"/>
  <c r="AH1031" i="1" s="1"/>
  <c r="AN1031" i="1" s="1"/>
  <c r="AP1031" i="1" s="1"/>
  <c r="AU1030" i="1"/>
  <c r="AU1029" i="1" s="1"/>
  <c r="AM1030" i="1"/>
  <c r="AM1029" i="1" s="1"/>
  <c r="AL1030" i="1"/>
  <c r="AL1029" i="1" s="1"/>
  <c r="AK1030" i="1"/>
  <c r="AK1029" i="1" s="1"/>
  <c r="AG1030" i="1"/>
  <c r="AG1029" i="1" s="1"/>
  <c r="AF1030" i="1"/>
  <c r="AF1029" i="1" s="1"/>
  <c r="AE1030" i="1"/>
  <c r="AE1029" i="1" s="1"/>
  <c r="AA1030" i="1"/>
  <c r="AA1029" i="1" s="1"/>
  <c r="Z1030" i="1"/>
  <c r="Z1029" i="1" s="1"/>
  <c r="Y1030" i="1"/>
  <c r="Y1029" i="1" s="1"/>
  <c r="U1030" i="1"/>
  <c r="U1029" i="1" s="1"/>
  <c r="Q1030" i="1"/>
  <c r="Q1029" i="1" s="1"/>
  <c r="P1030" i="1"/>
  <c r="P1029" i="1" s="1"/>
  <c r="O1030" i="1"/>
  <c r="O1029" i="1" s="1"/>
  <c r="K1030" i="1"/>
  <c r="K1029" i="1" s="1"/>
  <c r="J1030" i="1"/>
  <c r="J1029" i="1" s="1"/>
  <c r="I1030" i="1"/>
  <c r="I1029" i="1" s="1"/>
  <c r="H1030" i="1"/>
  <c r="G1030" i="1"/>
  <c r="F1030" i="1"/>
  <c r="N1028" i="1"/>
  <c r="T1028" i="1" s="1"/>
  <c r="X1028" i="1" s="1"/>
  <c r="AD1028" i="1" s="1"/>
  <c r="AJ1028" i="1" s="1"/>
  <c r="AT1028" i="1" s="1"/>
  <c r="M1028" i="1"/>
  <c r="S1028" i="1" s="1"/>
  <c r="W1028" i="1" s="1"/>
  <c r="AC1028" i="1" s="1"/>
  <c r="AI1028" i="1" s="1"/>
  <c r="AQ1028" i="1" s="1"/>
  <c r="L1028" i="1"/>
  <c r="R1028" i="1" s="1"/>
  <c r="V1028" i="1" s="1"/>
  <c r="AB1028" i="1" s="1"/>
  <c r="AH1028" i="1" s="1"/>
  <c r="AN1028" i="1" s="1"/>
  <c r="AU1027" i="1"/>
  <c r="AM1027" i="1"/>
  <c r="AM1026" i="1" s="1"/>
  <c r="AL1027" i="1"/>
  <c r="AL1026" i="1" s="1"/>
  <c r="AK1027" i="1"/>
  <c r="AK1026" i="1" s="1"/>
  <c r="AG1027" i="1"/>
  <c r="AG1026" i="1" s="1"/>
  <c r="AF1027" i="1"/>
  <c r="AF1026" i="1" s="1"/>
  <c r="AE1027" i="1"/>
  <c r="AE1026" i="1" s="1"/>
  <c r="AA1027" i="1"/>
  <c r="AA1026" i="1" s="1"/>
  <c r="Z1027" i="1"/>
  <c r="Z1026" i="1" s="1"/>
  <c r="Y1027" i="1"/>
  <c r="Y1026" i="1" s="1"/>
  <c r="U1027" i="1"/>
  <c r="U1026" i="1" s="1"/>
  <c r="Q1027" i="1"/>
  <c r="Q1026" i="1" s="1"/>
  <c r="P1027" i="1"/>
  <c r="P1026" i="1" s="1"/>
  <c r="O1027" i="1"/>
  <c r="K1027" i="1"/>
  <c r="K1026" i="1" s="1"/>
  <c r="J1027" i="1"/>
  <c r="J1026" i="1" s="1"/>
  <c r="I1027" i="1"/>
  <c r="I1026" i="1" s="1"/>
  <c r="H1027" i="1"/>
  <c r="G1027" i="1"/>
  <c r="F1027" i="1"/>
  <c r="AU1026" i="1"/>
  <c r="O1026" i="1"/>
  <c r="AT1025" i="1"/>
  <c r="AQ1025" i="1"/>
  <c r="AS1025" i="1" s="1"/>
  <c r="AN1025" i="1"/>
  <c r="AP1025" i="1" s="1"/>
  <c r="AU1024" i="1"/>
  <c r="AU1023" i="1" s="1"/>
  <c r="AM1024" i="1"/>
  <c r="AT1024" i="1" s="1"/>
  <c r="AL1024" i="1"/>
  <c r="AK1024" i="1"/>
  <c r="T1022" i="1"/>
  <c r="X1022" i="1" s="1"/>
  <c r="AD1022" i="1" s="1"/>
  <c r="AJ1022" i="1" s="1"/>
  <c r="AT1022" i="1" s="1"/>
  <c r="S1022" i="1"/>
  <c r="W1022" i="1" s="1"/>
  <c r="AC1022" i="1" s="1"/>
  <c r="AI1022" i="1" s="1"/>
  <c r="AQ1022" i="1" s="1"/>
  <c r="AS1022" i="1" s="1"/>
  <c r="R1022" i="1"/>
  <c r="V1022" i="1" s="1"/>
  <c r="AB1022" i="1" s="1"/>
  <c r="AH1022" i="1" s="1"/>
  <c r="AN1022" i="1" s="1"/>
  <c r="AP1022" i="1" s="1"/>
  <c r="AU1021" i="1"/>
  <c r="AU1020" i="1" s="1"/>
  <c r="AM1021" i="1"/>
  <c r="AM1020" i="1" s="1"/>
  <c r="AL1021" i="1"/>
  <c r="AL1020" i="1" s="1"/>
  <c r="AK1021" i="1"/>
  <c r="AK1020" i="1" s="1"/>
  <c r="AG1021" i="1"/>
  <c r="AG1020" i="1" s="1"/>
  <c r="AF1021" i="1"/>
  <c r="AF1020" i="1" s="1"/>
  <c r="AE1021" i="1"/>
  <c r="AE1020" i="1" s="1"/>
  <c r="AA1021" i="1"/>
  <c r="AA1020" i="1" s="1"/>
  <c r="Z1021" i="1"/>
  <c r="Z1020" i="1" s="1"/>
  <c r="Y1021" i="1"/>
  <c r="Y1020" i="1" s="1"/>
  <c r="U1021" i="1"/>
  <c r="U1020" i="1" s="1"/>
  <c r="Q1021" i="1"/>
  <c r="Q1020" i="1" s="1"/>
  <c r="T1020" i="1" s="1"/>
  <c r="X1020" i="1" s="1"/>
  <c r="P1021" i="1"/>
  <c r="O1021" i="1"/>
  <c r="N1019" i="1"/>
  <c r="T1019" i="1" s="1"/>
  <c r="X1019" i="1" s="1"/>
  <c r="AD1019" i="1" s="1"/>
  <c r="AJ1019" i="1" s="1"/>
  <c r="AT1019" i="1" s="1"/>
  <c r="M1019" i="1"/>
  <c r="S1019" i="1" s="1"/>
  <c r="W1019" i="1" s="1"/>
  <c r="AC1019" i="1" s="1"/>
  <c r="AI1019" i="1" s="1"/>
  <c r="AQ1019" i="1" s="1"/>
  <c r="AS1019" i="1" s="1"/>
  <c r="L1019" i="1"/>
  <c r="R1019" i="1" s="1"/>
  <c r="V1019" i="1" s="1"/>
  <c r="AB1019" i="1" s="1"/>
  <c r="AH1019" i="1" s="1"/>
  <c r="AN1019" i="1" s="1"/>
  <c r="AP1019" i="1" s="1"/>
  <c r="AU1018" i="1"/>
  <c r="AU1017" i="1" s="1"/>
  <c r="AM1018" i="1"/>
  <c r="AM1017" i="1" s="1"/>
  <c r="AL1018" i="1"/>
  <c r="AL1017" i="1" s="1"/>
  <c r="AK1018" i="1"/>
  <c r="AK1017" i="1" s="1"/>
  <c r="AG1018" i="1"/>
  <c r="AG1017" i="1" s="1"/>
  <c r="AF1018" i="1"/>
  <c r="AF1017" i="1" s="1"/>
  <c r="AE1018" i="1"/>
  <c r="AE1017" i="1" s="1"/>
  <c r="AA1018" i="1"/>
  <c r="AA1017" i="1" s="1"/>
  <c r="Z1018" i="1"/>
  <c r="Z1017" i="1" s="1"/>
  <c r="Y1018" i="1"/>
  <c r="Y1017" i="1" s="1"/>
  <c r="U1018" i="1"/>
  <c r="U1017" i="1" s="1"/>
  <c r="Q1018" i="1"/>
  <c r="Q1017" i="1" s="1"/>
  <c r="P1018" i="1"/>
  <c r="P1017" i="1" s="1"/>
  <c r="O1018" i="1"/>
  <c r="O1017" i="1" s="1"/>
  <c r="K1018" i="1"/>
  <c r="K1017" i="1" s="1"/>
  <c r="J1018" i="1"/>
  <c r="I1018" i="1"/>
  <c r="H1018" i="1"/>
  <c r="G1018" i="1"/>
  <c r="G1017" i="1" s="1"/>
  <c r="F1018" i="1"/>
  <c r="F1017" i="1" s="1"/>
  <c r="AD1016" i="1"/>
  <c r="AJ1016" i="1" s="1"/>
  <c r="AT1016" i="1" s="1"/>
  <c r="AC1016" i="1"/>
  <c r="AI1016" i="1" s="1"/>
  <c r="AQ1016" i="1" s="1"/>
  <c r="AS1016" i="1" s="1"/>
  <c r="AB1016" i="1"/>
  <c r="AH1016" i="1" s="1"/>
  <c r="AN1016" i="1" s="1"/>
  <c r="AP1016" i="1" s="1"/>
  <c r="AU1015" i="1"/>
  <c r="AU1014" i="1" s="1"/>
  <c r="AM1015" i="1"/>
  <c r="AM1014" i="1" s="1"/>
  <c r="AL1015" i="1"/>
  <c r="AL1014" i="1" s="1"/>
  <c r="AK1015" i="1"/>
  <c r="AK1014" i="1" s="1"/>
  <c r="AG1015" i="1"/>
  <c r="AG1014" i="1" s="1"/>
  <c r="AF1015" i="1"/>
  <c r="AF1014" i="1" s="1"/>
  <c r="AE1015" i="1"/>
  <c r="AE1014" i="1" s="1"/>
  <c r="AA1015" i="1"/>
  <c r="Z1015" i="1"/>
  <c r="Z1014" i="1" s="1"/>
  <c r="AC1014" i="1" s="1"/>
  <c r="Y1015" i="1"/>
  <c r="AB1015" i="1" s="1"/>
  <c r="N1013" i="1"/>
  <c r="T1013" i="1" s="1"/>
  <c r="X1013" i="1" s="1"/>
  <c r="AD1013" i="1" s="1"/>
  <c r="AJ1013" i="1" s="1"/>
  <c r="AT1013" i="1" s="1"/>
  <c r="M1013" i="1"/>
  <c r="S1013" i="1" s="1"/>
  <c r="W1013" i="1" s="1"/>
  <c r="AC1013" i="1" s="1"/>
  <c r="AI1013" i="1" s="1"/>
  <c r="AQ1013" i="1" s="1"/>
  <c r="AS1013" i="1" s="1"/>
  <c r="L1013" i="1"/>
  <c r="R1013" i="1" s="1"/>
  <c r="V1013" i="1" s="1"/>
  <c r="AB1013" i="1" s="1"/>
  <c r="AH1013" i="1" s="1"/>
  <c r="AN1013" i="1" s="1"/>
  <c r="AP1013" i="1" s="1"/>
  <c r="AU1012" i="1"/>
  <c r="AU1011" i="1" s="1"/>
  <c r="AM1012" i="1"/>
  <c r="AM1011" i="1" s="1"/>
  <c r="AL1012" i="1"/>
  <c r="AL1011" i="1" s="1"/>
  <c r="AK1012" i="1"/>
  <c r="AK1011" i="1" s="1"/>
  <c r="AG1012" i="1"/>
  <c r="AG1011" i="1" s="1"/>
  <c r="AF1012" i="1"/>
  <c r="AF1011" i="1" s="1"/>
  <c r="AE1012" i="1"/>
  <c r="AE1011" i="1" s="1"/>
  <c r="AA1012" i="1"/>
  <c r="AA1011" i="1" s="1"/>
  <c r="Z1012" i="1"/>
  <c r="Z1011" i="1" s="1"/>
  <c r="Y1012" i="1"/>
  <c r="Y1011" i="1" s="1"/>
  <c r="U1012" i="1"/>
  <c r="U1011" i="1" s="1"/>
  <c r="Q1012" i="1"/>
  <c r="Q1011" i="1" s="1"/>
  <c r="P1012" i="1"/>
  <c r="P1011" i="1" s="1"/>
  <c r="O1012" i="1"/>
  <c r="O1011" i="1" s="1"/>
  <c r="K1012" i="1"/>
  <c r="K1011" i="1" s="1"/>
  <c r="J1012" i="1"/>
  <c r="J1011" i="1" s="1"/>
  <c r="I1012" i="1"/>
  <c r="I1011" i="1" s="1"/>
  <c r="H1012" i="1"/>
  <c r="H1011" i="1" s="1"/>
  <c r="G1012" i="1"/>
  <c r="G1011" i="1" s="1"/>
  <c r="F1012" i="1"/>
  <c r="O1010" i="1"/>
  <c r="N1010" i="1"/>
  <c r="T1010" i="1" s="1"/>
  <c r="X1010" i="1" s="1"/>
  <c r="AD1010" i="1" s="1"/>
  <c r="AJ1010" i="1" s="1"/>
  <c r="AT1010" i="1" s="1"/>
  <c r="M1010" i="1"/>
  <c r="S1010" i="1" s="1"/>
  <c r="W1010" i="1" s="1"/>
  <c r="AC1010" i="1" s="1"/>
  <c r="AI1010" i="1" s="1"/>
  <c r="AQ1010" i="1" s="1"/>
  <c r="AS1010" i="1" s="1"/>
  <c r="L1010" i="1"/>
  <c r="R1010" i="1" s="1"/>
  <c r="V1010" i="1" s="1"/>
  <c r="AB1010" i="1" s="1"/>
  <c r="AH1010" i="1" s="1"/>
  <c r="AN1010" i="1" s="1"/>
  <c r="AP1010" i="1" s="1"/>
  <c r="AU1009" i="1"/>
  <c r="AU1008" i="1" s="1"/>
  <c r="AM1009" i="1"/>
  <c r="AM1008" i="1" s="1"/>
  <c r="AL1009" i="1"/>
  <c r="AL1008" i="1" s="1"/>
  <c r="AK1009" i="1"/>
  <c r="AK1008" i="1" s="1"/>
  <c r="AG1009" i="1"/>
  <c r="AG1008" i="1" s="1"/>
  <c r="AF1009" i="1"/>
  <c r="AF1008" i="1" s="1"/>
  <c r="AE1009" i="1"/>
  <c r="AE1008" i="1" s="1"/>
  <c r="AA1009" i="1"/>
  <c r="AA1008" i="1" s="1"/>
  <c r="Z1009" i="1"/>
  <c r="Z1008" i="1" s="1"/>
  <c r="Y1009" i="1"/>
  <c r="Y1008" i="1" s="1"/>
  <c r="U1009" i="1"/>
  <c r="U1008" i="1" s="1"/>
  <c r="Q1009" i="1"/>
  <c r="Q1008" i="1" s="1"/>
  <c r="P1009" i="1"/>
  <c r="P1008" i="1" s="1"/>
  <c r="O1009" i="1"/>
  <c r="O1008" i="1" s="1"/>
  <c r="K1009" i="1"/>
  <c r="K1008" i="1" s="1"/>
  <c r="J1009" i="1"/>
  <c r="J1008" i="1" s="1"/>
  <c r="I1009" i="1"/>
  <c r="H1009" i="1"/>
  <c r="G1009" i="1"/>
  <c r="G1008" i="1" s="1"/>
  <c r="F1009" i="1"/>
  <c r="F1008" i="1" s="1"/>
  <c r="N1007" i="1"/>
  <c r="T1007" i="1" s="1"/>
  <c r="X1007" i="1" s="1"/>
  <c r="AD1007" i="1" s="1"/>
  <c r="AJ1007" i="1" s="1"/>
  <c r="AT1007" i="1" s="1"/>
  <c r="M1007" i="1"/>
  <c r="S1007" i="1" s="1"/>
  <c r="W1007" i="1" s="1"/>
  <c r="AC1007" i="1" s="1"/>
  <c r="AI1007" i="1" s="1"/>
  <c r="AQ1007" i="1" s="1"/>
  <c r="AS1007" i="1" s="1"/>
  <c r="L1007" i="1"/>
  <c r="R1007" i="1" s="1"/>
  <c r="V1007" i="1" s="1"/>
  <c r="AB1007" i="1" s="1"/>
  <c r="AH1007" i="1" s="1"/>
  <c r="AN1007" i="1" s="1"/>
  <c r="AP1007" i="1" s="1"/>
  <c r="AU1006" i="1"/>
  <c r="AU1005" i="1" s="1"/>
  <c r="AM1006" i="1"/>
  <c r="AM1005" i="1" s="1"/>
  <c r="AL1006" i="1"/>
  <c r="AL1005" i="1" s="1"/>
  <c r="AK1006" i="1"/>
  <c r="AK1005" i="1" s="1"/>
  <c r="AG1006" i="1"/>
  <c r="AG1005" i="1" s="1"/>
  <c r="AF1006" i="1"/>
  <c r="AF1005" i="1" s="1"/>
  <c r="AE1006" i="1"/>
  <c r="AE1005" i="1" s="1"/>
  <c r="AA1006" i="1"/>
  <c r="AA1005" i="1" s="1"/>
  <c r="Z1006" i="1"/>
  <c r="Z1005" i="1" s="1"/>
  <c r="Y1006" i="1"/>
  <c r="Y1005" i="1" s="1"/>
  <c r="U1006" i="1"/>
  <c r="U1005" i="1" s="1"/>
  <c r="Q1006" i="1"/>
  <c r="Q1005" i="1" s="1"/>
  <c r="P1006" i="1"/>
  <c r="P1005" i="1" s="1"/>
  <c r="O1006" i="1"/>
  <c r="O1005" i="1" s="1"/>
  <c r="K1006" i="1"/>
  <c r="K1005" i="1" s="1"/>
  <c r="J1006" i="1"/>
  <c r="J1005" i="1" s="1"/>
  <c r="I1006" i="1"/>
  <c r="I1005" i="1" s="1"/>
  <c r="H1006" i="1"/>
  <c r="H1005" i="1" s="1"/>
  <c r="G1006" i="1"/>
  <c r="F1006" i="1"/>
  <c r="N1004" i="1"/>
  <c r="T1004" i="1" s="1"/>
  <c r="X1004" i="1" s="1"/>
  <c r="AD1004" i="1" s="1"/>
  <c r="AJ1004" i="1" s="1"/>
  <c r="AT1004" i="1" s="1"/>
  <c r="M1004" i="1"/>
  <c r="S1004" i="1" s="1"/>
  <c r="W1004" i="1" s="1"/>
  <c r="AC1004" i="1" s="1"/>
  <c r="AI1004" i="1" s="1"/>
  <c r="AQ1004" i="1" s="1"/>
  <c r="AS1004" i="1" s="1"/>
  <c r="L1004" i="1"/>
  <c r="R1004" i="1" s="1"/>
  <c r="V1004" i="1" s="1"/>
  <c r="AB1004" i="1" s="1"/>
  <c r="AH1004" i="1" s="1"/>
  <c r="AN1004" i="1" s="1"/>
  <c r="AP1004" i="1" s="1"/>
  <c r="AU1003" i="1"/>
  <c r="AM1003" i="1"/>
  <c r="AM1002" i="1" s="1"/>
  <c r="AL1003" i="1"/>
  <c r="AL1002" i="1" s="1"/>
  <c r="AK1003" i="1"/>
  <c r="AK1002" i="1" s="1"/>
  <c r="AG1003" i="1"/>
  <c r="AG1002" i="1" s="1"/>
  <c r="AF1003" i="1"/>
  <c r="AF1002" i="1" s="1"/>
  <c r="AE1003" i="1"/>
  <c r="AA1003" i="1"/>
  <c r="AA1002" i="1" s="1"/>
  <c r="Z1003" i="1"/>
  <c r="Z1002" i="1" s="1"/>
  <c r="Y1003" i="1"/>
  <c r="Y1002" i="1" s="1"/>
  <c r="U1003" i="1"/>
  <c r="U1002" i="1" s="1"/>
  <c r="Q1003" i="1"/>
  <c r="Q1002" i="1" s="1"/>
  <c r="P1003" i="1"/>
  <c r="P1002" i="1" s="1"/>
  <c r="O1003" i="1"/>
  <c r="O1002" i="1" s="1"/>
  <c r="K1003" i="1"/>
  <c r="K1002" i="1" s="1"/>
  <c r="J1003" i="1"/>
  <c r="J1002" i="1" s="1"/>
  <c r="I1003" i="1"/>
  <c r="I1002" i="1" s="1"/>
  <c r="H1003" i="1"/>
  <c r="G1003" i="1"/>
  <c r="G1002" i="1" s="1"/>
  <c r="F1003" i="1"/>
  <c r="F1002" i="1" s="1"/>
  <c r="AU1002" i="1"/>
  <c r="AE1002" i="1"/>
  <c r="N1001" i="1"/>
  <c r="T1001" i="1" s="1"/>
  <c r="X1001" i="1" s="1"/>
  <c r="AD1001" i="1" s="1"/>
  <c r="AJ1001" i="1" s="1"/>
  <c r="AT1001" i="1" s="1"/>
  <c r="M1001" i="1"/>
  <c r="S1001" i="1" s="1"/>
  <c r="W1001" i="1" s="1"/>
  <c r="AC1001" i="1" s="1"/>
  <c r="AI1001" i="1" s="1"/>
  <c r="AQ1001" i="1" s="1"/>
  <c r="AS1001" i="1" s="1"/>
  <c r="L1001" i="1"/>
  <c r="R1001" i="1" s="1"/>
  <c r="V1001" i="1" s="1"/>
  <c r="AB1001" i="1" s="1"/>
  <c r="AH1001" i="1" s="1"/>
  <c r="AN1001" i="1" s="1"/>
  <c r="AP1001" i="1" s="1"/>
  <c r="AU1000" i="1"/>
  <c r="AM1000" i="1"/>
  <c r="AL1000" i="1"/>
  <c r="AK1000" i="1"/>
  <c r="AG1000" i="1"/>
  <c r="AF1000" i="1"/>
  <c r="AE1000" i="1"/>
  <c r="AA1000" i="1"/>
  <c r="Z1000" i="1"/>
  <c r="Y1000" i="1"/>
  <c r="U1000" i="1"/>
  <c r="Q1000" i="1"/>
  <c r="P1000" i="1"/>
  <c r="O1000" i="1"/>
  <c r="K1000" i="1"/>
  <c r="J1000" i="1"/>
  <c r="I1000" i="1"/>
  <c r="H1000" i="1"/>
  <c r="G1000" i="1"/>
  <c r="F1000" i="1"/>
  <c r="N999" i="1"/>
  <c r="T999" i="1" s="1"/>
  <c r="X999" i="1" s="1"/>
  <c r="AD999" i="1" s="1"/>
  <c r="AJ999" i="1" s="1"/>
  <c r="AT999" i="1" s="1"/>
  <c r="M999" i="1"/>
  <c r="S999" i="1" s="1"/>
  <c r="W999" i="1" s="1"/>
  <c r="AC999" i="1" s="1"/>
  <c r="AI999" i="1" s="1"/>
  <c r="AQ999" i="1" s="1"/>
  <c r="AS999" i="1" s="1"/>
  <c r="L999" i="1"/>
  <c r="R999" i="1" s="1"/>
  <c r="V999" i="1" s="1"/>
  <c r="AB999" i="1" s="1"/>
  <c r="AH999" i="1" s="1"/>
  <c r="AN999" i="1" s="1"/>
  <c r="AP999" i="1" s="1"/>
  <c r="AU998" i="1"/>
  <c r="AM998" i="1"/>
  <c r="AL998" i="1"/>
  <c r="AK998" i="1"/>
  <c r="AG998" i="1"/>
  <c r="AF998" i="1"/>
  <c r="AE998" i="1"/>
  <c r="AA998" i="1"/>
  <c r="Z998" i="1"/>
  <c r="Y998" i="1"/>
  <c r="U998" i="1"/>
  <c r="Q998" i="1"/>
  <c r="P998" i="1"/>
  <c r="O998" i="1"/>
  <c r="K998" i="1"/>
  <c r="J998" i="1"/>
  <c r="I998" i="1"/>
  <c r="H998" i="1"/>
  <c r="G998" i="1"/>
  <c r="F998" i="1"/>
  <c r="N996" i="1"/>
  <c r="T996" i="1" s="1"/>
  <c r="X996" i="1" s="1"/>
  <c r="AD996" i="1" s="1"/>
  <c r="AJ996" i="1" s="1"/>
  <c r="AT996" i="1" s="1"/>
  <c r="M996" i="1"/>
  <c r="S996" i="1" s="1"/>
  <c r="W996" i="1" s="1"/>
  <c r="AC996" i="1" s="1"/>
  <c r="AI996" i="1" s="1"/>
  <c r="AQ996" i="1" s="1"/>
  <c r="L996" i="1"/>
  <c r="R996" i="1" s="1"/>
  <c r="V996" i="1" s="1"/>
  <c r="AB996" i="1" s="1"/>
  <c r="AH996" i="1" s="1"/>
  <c r="AN996" i="1" s="1"/>
  <c r="AU995" i="1"/>
  <c r="AM995" i="1"/>
  <c r="AL995" i="1"/>
  <c r="AK995" i="1"/>
  <c r="AK994" i="1" s="1"/>
  <c r="AG995" i="1"/>
  <c r="AG994" i="1" s="1"/>
  <c r="AF995" i="1"/>
  <c r="AF994" i="1" s="1"/>
  <c r="AE995" i="1"/>
  <c r="AE994" i="1" s="1"/>
  <c r="AA995" i="1"/>
  <c r="AA994" i="1" s="1"/>
  <c r="Z995" i="1"/>
  <c r="Z994" i="1" s="1"/>
  <c r="Y995" i="1"/>
  <c r="Y994" i="1" s="1"/>
  <c r="U995" i="1"/>
  <c r="U994" i="1" s="1"/>
  <c r="Q995" i="1"/>
  <c r="Q994" i="1" s="1"/>
  <c r="P995" i="1"/>
  <c r="P994" i="1" s="1"/>
  <c r="O995" i="1"/>
  <c r="O994" i="1" s="1"/>
  <c r="K995" i="1"/>
  <c r="K994" i="1" s="1"/>
  <c r="J995" i="1"/>
  <c r="I995" i="1"/>
  <c r="I994" i="1" s="1"/>
  <c r="H995" i="1"/>
  <c r="G995" i="1"/>
  <c r="F995" i="1"/>
  <c r="F994" i="1" s="1"/>
  <c r="AU994" i="1"/>
  <c r="AM994" i="1"/>
  <c r="AL994" i="1"/>
  <c r="J994" i="1"/>
  <c r="N993" i="1"/>
  <c r="T993" i="1" s="1"/>
  <c r="X993" i="1" s="1"/>
  <c r="AD993" i="1" s="1"/>
  <c r="AJ993" i="1" s="1"/>
  <c r="AT993" i="1" s="1"/>
  <c r="M993" i="1"/>
  <c r="S993" i="1" s="1"/>
  <c r="W993" i="1" s="1"/>
  <c r="AC993" i="1" s="1"/>
  <c r="AI993" i="1" s="1"/>
  <c r="AQ993" i="1" s="1"/>
  <c r="L993" i="1"/>
  <c r="R993" i="1" s="1"/>
  <c r="V993" i="1" s="1"/>
  <c r="AB993" i="1" s="1"/>
  <c r="AH993" i="1" s="1"/>
  <c r="AN993" i="1" s="1"/>
  <c r="AU992" i="1"/>
  <c r="AU991" i="1" s="1"/>
  <c r="AM992" i="1"/>
  <c r="AM991" i="1" s="1"/>
  <c r="AL992" i="1"/>
  <c r="AL991" i="1" s="1"/>
  <c r="AK992" i="1"/>
  <c r="AK991" i="1" s="1"/>
  <c r="AG992" i="1"/>
  <c r="AG991" i="1" s="1"/>
  <c r="AF992" i="1"/>
  <c r="AF991" i="1" s="1"/>
  <c r="AE992" i="1"/>
  <c r="AE991" i="1" s="1"/>
  <c r="AA992" i="1"/>
  <c r="AA991" i="1" s="1"/>
  <c r="Z992" i="1"/>
  <c r="Z991" i="1" s="1"/>
  <c r="Y992" i="1"/>
  <c r="Y991" i="1" s="1"/>
  <c r="U992" i="1"/>
  <c r="U991" i="1" s="1"/>
  <c r="Q992" i="1"/>
  <c r="Q991" i="1" s="1"/>
  <c r="P992" i="1"/>
  <c r="P991" i="1" s="1"/>
  <c r="O992" i="1"/>
  <c r="O991" i="1" s="1"/>
  <c r="K992" i="1"/>
  <c r="K991" i="1" s="1"/>
  <c r="J992" i="1"/>
  <c r="J991" i="1" s="1"/>
  <c r="I992" i="1"/>
  <c r="I991" i="1" s="1"/>
  <c r="H992" i="1"/>
  <c r="H991" i="1" s="1"/>
  <c r="G992" i="1"/>
  <c r="F992" i="1"/>
  <c r="N989" i="1"/>
  <c r="T989" i="1" s="1"/>
  <c r="X989" i="1" s="1"/>
  <c r="AD989" i="1" s="1"/>
  <c r="AJ989" i="1" s="1"/>
  <c r="AT989" i="1" s="1"/>
  <c r="M989" i="1"/>
  <c r="S989" i="1" s="1"/>
  <c r="W989" i="1" s="1"/>
  <c r="AC989" i="1" s="1"/>
  <c r="AI989" i="1" s="1"/>
  <c r="AQ989" i="1" s="1"/>
  <c r="AS989" i="1" s="1"/>
  <c r="L989" i="1"/>
  <c r="R989" i="1" s="1"/>
  <c r="V989" i="1" s="1"/>
  <c r="AB989" i="1" s="1"/>
  <c r="AH989" i="1" s="1"/>
  <c r="AN989" i="1" s="1"/>
  <c r="AP989" i="1" s="1"/>
  <c r="AU988" i="1"/>
  <c r="AU987" i="1" s="1"/>
  <c r="AM988" i="1"/>
  <c r="AM987" i="1" s="1"/>
  <c r="AL988" i="1"/>
  <c r="AL987" i="1" s="1"/>
  <c r="AK988" i="1"/>
  <c r="AK987" i="1" s="1"/>
  <c r="AG988" i="1"/>
  <c r="AG987" i="1" s="1"/>
  <c r="AF988" i="1"/>
  <c r="AF987" i="1" s="1"/>
  <c r="AE988" i="1"/>
  <c r="AE987" i="1" s="1"/>
  <c r="AA988" i="1"/>
  <c r="AA987" i="1" s="1"/>
  <c r="Z988" i="1"/>
  <c r="Z987" i="1" s="1"/>
  <c r="Y988" i="1"/>
  <c r="Y987" i="1" s="1"/>
  <c r="U988" i="1"/>
  <c r="U987" i="1" s="1"/>
  <c r="Q988" i="1"/>
  <c r="Q987" i="1" s="1"/>
  <c r="P988" i="1"/>
  <c r="P987" i="1" s="1"/>
  <c r="O988" i="1"/>
  <c r="O987" i="1" s="1"/>
  <c r="K988" i="1"/>
  <c r="K987" i="1" s="1"/>
  <c r="J988" i="1"/>
  <c r="J987" i="1" s="1"/>
  <c r="I988" i="1"/>
  <c r="I987" i="1" s="1"/>
  <c r="H988" i="1"/>
  <c r="H987" i="1" s="1"/>
  <c r="G988" i="1"/>
  <c r="F988" i="1"/>
  <c r="N986" i="1"/>
  <c r="T986" i="1" s="1"/>
  <c r="X986" i="1" s="1"/>
  <c r="AD986" i="1" s="1"/>
  <c r="AJ986" i="1" s="1"/>
  <c r="AT986" i="1" s="1"/>
  <c r="M986" i="1"/>
  <c r="S986" i="1" s="1"/>
  <c r="W986" i="1" s="1"/>
  <c r="AC986" i="1" s="1"/>
  <c r="AI986" i="1" s="1"/>
  <c r="AQ986" i="1" s="1"/>
  <c r="AS986" i="1" s="1"/>
  <c r="L986" i="1"/>
  <c r="R986" i="1" s="1"/>
  <c r="V986" i="1" s="1"/>
  <c r="AB986" i="1" s="1"/>
  <c r="AH986" i="1" s="1"/>
  <c r="AN986" i="1" s="1"/>
  <c r="AP986" i="1" s="1"/>
  <c r="AU985" i="1"/>
  <c r="AU984" i="1" s="1"/>
  <c r="AM985" i="1"/>
  <c r="AM984" i="1" s="1"/>
  <c r="AL985" i="1"/>
  <c r="AL984" i="1" s="1"/>
  <c r="AK985" i="1"/>
  <c r="AK984" i="1" s="1"/>
  <c r="AG985" i="1"/>
  <c r="AG984" i="1" s="1"/>
  <c r="AF985" i="1"/>
  <c r="AF984" i="1" s="1"/>
  <c r="AE985" i="1"/>
  <c r="AE984" i="1" s="1"/>
  <c r="AA985" i="1"/>
  <c r="AA984" i="1" s="1"/>
  <c r="Z985" i="1"/>
  <c r="Z984" i="1" s="1"/>
  <c r="Y985" i="1"/>
  <c r="Y984" i="1" s="1"/>
  <c r="U985" i="1"/>
  <c r="U984" i="1" s="1"/>
  <c r="Q985" i="1"/>
  <c r="Q984" i="1" s="1"/>
  <c r="P985" i="1"/>
  <c r="P984" i="1" s="1"/>
  <c r="O985" i="1"/>
  <c r="O984" i="1" s="1"/>
  <c r="K985" i="1"/>
  <c r="K984" i="1" s="1"/>
  <c r="J985" i="1"/>
  <c r="J984" i="1" s="1"/>
  <c r="I985" i="1"/>
  <c r="H985" i="1"/>
  <c r="G985" i="1"/>
  <c r="G984" i="1" s="1"/>
  <c r="F985" i="1"/>
  <c r="F984" i="1" s="1"/>
  <c r="I984" i="1"/>
  <c r="N983" i="1"/>
  <c r="T983" i="1" s="1"/>
  <c r="X983" i="1" s="1"/>
  <c r="AD983" i="1" s="1"/>
  <c r="AJ983" i="1" s="1"/>
  <c r="AT983" i="1" s="1"/>
  <c r="M983" i="1"/>
  <c r="S983" i="1" s="1"/>
  <c r="W983" i="1" s="1"/>
  <c r="AC983" i="1" s="1"/>
  <c r="AI983" i="1" s="1"/>
  <c r="AQ983" i="1" s="1"/>
  <c r="AS983" i="1" s="1"/>
  <c r="L983" i="1"/>
  <c r="R983" i="1" s="1"/>
  <c r="V983" i="1" s="1"/>
  <c r="AB983" i="1" s="1"/>
  <c r="AH983" i="1" s="1"/>
  <c r="AN983" i="1" s="1"/>
  <c r="AP983" i="1" s="1"/>
  <c r="AU982" i="1"/>
  <c r="AU981" i="1" s="1"/>
  <c r="AM982" i="1"/>
  <c r="AM981" i="1" s="1"/>
  <c r="AL982" i="1"/>
  <c r="AL981" i="1" s="1"/>
  <c r="AK982" i="1"/>
  <c r="AK981" i="1" s="1"/>
  <c r="AG982" i="1"/>
  <c r="AG981" i="1" s="1"/>
  <c r="AF982" i="1"/>
  <c r="AF981" i="1" s="1"/>
  <c r="AE982" i="1"/>
  <c r="AE981" i="1" s="1"/>
  <c r="AA982" i="1"/>
  <c r="AA981" i="1" s="1"/>
  <c r="Z982" i="1"/>
  <c r="Y982" i="1"/>
  <c r="U982" i="1"/>
  <c r="U981" i="1" s="1"/>
  <c r="Q982" i="1"/>
  <c r="Q981" i="1" s="1"/>
  <c r="P982" i="1"/>
  <c r="P981" i="1" s="1"/>
  <c r="O982" i="1"/>
  <c r="O981" i="1" s="1"/>
  <c r="K982" i="1"/>
  <c r="K981" i="1" s="1"/>
  <c r="J982" i="1"/>
  <c r="J981" i="1" s="1"/>
  <c r="I982" i="1"/>
  <c r="I981" i="1" s="1"/>
  <c r="H982" i="1"/>
  <c r="G982" i="1"/>
  <c r="F982" i="1"/>
  <c r="Z981" i="1"/>
  <c r="Y981" i="1"/>
  <c r="N980" i="1"/>
  <c r="T980" i="1" s="1"/>
  <c r="X980" i="1" s="1"/>
  <c r="AD980" i="1" s="1"/>
  <c r="AJ980" i="1" s="1"/>
  <c r="AT980" i="1" s="1"/>
  <c r="M980" i="1"/>
  <c r="S980" i="1" s="1"/>
  <c r="W980" i="1" s="1"/>
  <c r="AC980" i="1" s="1"/>
  <c r="AI980" i="1" s="1"/>
  <c r="AQ980" i="1" s="1"/>
  <c r="AS980" i="1" s="1"/>
  <c r="L980" i="1"/>
  <c r="R980" i="1" s="1"/>
  <c r="V980" i="1" s="1"/>
  <c r="AB980" i="1" s="1"/>
  <c r="AH980" i="1" s="1"/>
  <c r="AN980" i="1" s="1"/>
  <c r="AP980" i="1" s="1"/>
  <c r="AU979" i="1"/>
  <c r="AM979" i="1"/>
  <c r="AL979" i="1"/>
  <c r="AL978" i="1" s="1"/>
  <c r="AK979" i="1"/>
  <c r="AK978" i="1" s="1"/>
  <c r="AG979" i="1"/>
  <c r="AG978" i="1" s="1"/>
  <c r="AF979" i="1"/>
  <c r="AF978" i="1" s="1"/>
  <c r="AE979" i="1"/>
  <c r="AA979" i="1"/>
  <c r="Z979" i="1"/>
  <c r="Z978" i="1" s="1"/>
  <c r="Y979" i="1"/>
  <c r="Y978" i="1" s="1"/>
  <c r="U979" i="1"/>
  <c r="U978" i="1" s="1"/>
  <c r="Q979" i="1"/>
  <c r="Q978" i="1" s="1"/>
  <c r="P979" i="1"/>
  <c r="P978" i="1" s="1"/>
  <c r="O979" i="1"/>
  <c r="O978" i="1" s="1"/>
  <c r="K979" i="1"/>
  <c r="K978" i="1" s="1"/>
  <c r="J979" i="1"/>
  <c r="I979" i="1"/>
  <c r="I978" i="1" s="1"/>
  <c r="H979" i="1"/>
  <c r="H978" i="1" s="1"/>
  <c r="G979" i="1"/>
  <c r="G978" i="1" s="1"/>
  <c r="F979" i="1"/>
  <c r="AU978" i="1"/>
  <c r="AM978" i="1"/>
  <c r="AE978" i="1"/>
  <c r="AA978" i="1"/>
  <c r="N977" i="1"/>
  <c r="T977" i="1" s="1"/>
  <c r="X977" i="1" s="1"/>
  <c r="AD977" i="1" s="1"/>
  <c r="AJ977" i="1" s="1"/>
  <c r="AT977" i="1" s="1"/>
  <c r="M977" i="1"/>
  <c r="S977" i="1" s="1"/>
  <c r="W977" i="1" s="1"/>
  <c r="AC977" i="1" s="1"/>
  <c r="AI977" i="1" s="1"/>
  <c r="AQ977" i="1" s="1"/>
  <c r="AS977" i="1" s="1"/>
  <c r="L977" i="1"/>
  <c r="R977" i="1" s="1"/>
  <c r="V977" i="1" s="1"/>
  <c r="AB977" i="1" s="1"/>
  <c r="AH977" i="1" s="1"/>
  <c r="AN977" i="1" s="1"/>
  <c r="AP977" i="1" s="1"/>
  <c r="AU976" i="1"/>
  <c r="AU975" i="1" s="1"/>
  <c r="AM976" i="1"/>
  <c r="AM975" i="1" s="1"/>
  <c r="AL976" i="1"/>
  <c r="AL975" i="1" s="1"/>
  <c r="AK976" i="1"/>
  <c r="AK975" i="1" s="1"/>
  <c r="AG976" i="1"/>
  <c r="AF976" i="1"/>
  <c r="AF975" i="1" s="1"/>
  <c r="AE976" i="1"/>
  <c r="AE975" i="1" s="1"/>
  <c r="AA976" i="1"/>
  <c r="AA975" i="1" s="1"/>
  <c r="Z976" i="1"/>
  <c r="Z975" i="1" s="1"/>
  <c r="Y976" i="1"/>
  <c r="Y975" i="1" s="1"/>
  <c r="U976" i="1"/>
  <c r="U975" i="1" s="1"/>
  <c r="Q976" i="1"/>
  <c r="Q975" i="1" s="1"/>
  <c r="P976" i="1"/>
  <c r="P975" i="1" s="1"/>
  <c r="O976" i="1"/>
  <c r="O975" i="1" s="1"/>
  <c r="K976" i="1"/>
  <c r="K975" i="1" s="1"/>
  <c r="J976" i="1"/>
  <c r="J975" i="1" s="1"/>
  <c r="I976" i="1"/>
  <c r="I975" i="1" s="1"/>
  <c r="H976" i="1"/>
  <c r="G976" i="1"/>
  <c r="F976" i="1"/>
  <c r="AG975" i="1"/>
  <c r="N973" i="1"/>
  <c r="T973" i="1" s="1"/>
  <c r="X973" i="1" s="1"/>
  <c r="AD973" i="1" s="1"/>
  <c r="AJ973" i="1" s="1"/>
  <c r="AT973" i="1" s="1"/>
  <c r="M973" i="1"/>
  <c r="S973" i="1" s="1"/>
  <c r="W973" i="1" s="1"/>
  <c r="AC973" i="1" s="1"/>
  <c r="AI973" i="1" s="1"/>
  <c r="AQ973" i="1" s="1"/>
  <c r="AS973" i="1" s="1"/>
  <c r="L973" i="1"/>
  <c r="R973" i="1" s="1"/>
  <c r="V973" i="1" s="1"/>
  <c r="AB973" i="1" s="1"/>
  <c r="AH973" i="1" s="1"/>
  <c r="AN973" i="1" s="1"/>
  <c r="AP973" i="1" s="1"/>
  <c r="AU972" i="1"/>
  <c r="AM972" i="1"/>
  <c r="AL972" i="1"/>
  <c r="AK972" i="1"/>
  <c r="AG972" i="1"/>
  <c r="AF972" i="1"/>
  <c r="AE972" i="1"/>
  <c r="AA972" i="1"/>
  <c r="Z972" i="1"/>
  <c r="Y972" i="1"/>
  <c r="U972" i="1"/>
  <c r="Q972" i="1"/>
  <c r="P972" i="1"/>
  <c r="O972" i="1"/>
  <c r="K972" i="1"/>
  <c r="J972" i="1"/>
  <c r="I972" i="1"/>
  <c r="H972" i="1"/>
  <c r="G972" i="1"/>
  <c r="F972" i="1"/>
  <c r="N971" i="1"/>
  <c r="T971" i="1" s="1"/>
  <c r="X971" i="1" s="1"/>
  <c r="AD971" i="1" s="1"/>
  <c r="AJ971" i="1" s="1"/>
  <c r="AT971" i="1" s="1"/>
  <c r="M971" i="1"/>
  <c r="S971" i="1" s="1"/>
  <c r="W971" i="1" s="1"/>
  <c r="AC971" i="1" s="1"/>
  <c r="AI971" i="1" s="1"/>
  <c r="AQ971" i="1" s="1"/>
  <c r="AS971" i="1" s="1"/>
  <c r="L971" i="1"/>
  <c r="R971" i="1" s="1"/>
  <c r="V971" i="1" s="1"/>
  <c r="AB971" i="1" s="1"/>
  <c r="AH971" i="1" s="1"/>
  <c r="AN971" i="1" s="1"/>
  <c r="AP971" i="1" s="1"/>
  <c r="AU970" i="1"/>
  <c r="AM970" i="1"/>
  <c r="AL970" i="1"/>
  <c r="AK970" i="1"/>
  <c r="AG970" i="1"/>
  <c r="AF970" i="1"/>
  <c r="AE970" i="1"/>
  <c r="AA970" i="1"/>
  <c r="Z970" i="1"/>
  <c r="Y970" i="1"/>
  <c r="U970" i="1"/>
  <c r="Q970" i="1"/>
  <c r="P970" i="1"/>
  <c r="O970" i="1"/>
  <c r="K970" i="1"/>
  <c r="J970" i="1"/>
  <c r="I970" i="1"/>
  <c r="H970" i="1"/>
  <c r="G970" i="1"/>
  <c r="F970" i="1"/>
  <c r="N969" i="1"/>
  <c r="T969" i="1" s="1"/>
  <c r="X969" i="1" s="1"/>
  <c r="AD969" i="1" s="1"/>
  <c r="AJ969" i="1" s="1"/>
  <c r="AT969" i="1" s="1"/>
  <c r="M969" i="1"/>
  <c r="S969" i="1" s="1"/>
  <c r="W969" i="1" s="1"/>
  <c r="AC969" i="1" s="1"/>
  <c r="AI969" i="1" s="1"/>
  <c r="AQ969" i="1" s="1"/>
  <c r="AS969" i="1" s="1"/>
  <c r="L969" i="1"/>
  <c r="R969" i="1" s="1"/>
  <c r="V969" i="1" s="1"/>
  <c r="AB969" i="1" s="1"/>
  <c r="AH969" i="1" s="1"/>
  <c r="AN969" i="1" s="1"/>
  <c r="AP969" i="1" s="1"/>
  <c r="AU968" i="1"/>
  <c r="AM968" i="1"/>
  <c r="AL968" i="1"/>
  <c r="AK968" i="1"/>
  <c r="AG968" i="1"/>
  <c r="AF968" i="1"/>
  <c r="AE968" i="1"/>
  <c r="AA968" i="1"/>
  <c r="Z968" i="1"/>
  <c r="Y968" i="1"/>
  <c r="U968" i="1"/>
  <c r="Q968" i="1"/>
  <c r="P968" i="1"/>
  <c r="O968" i="1"/>
  <c r="K968" i="1"/>
  <c r="J968" i="1"/>
  <c r="I968" i="1"/>
  <c r="H968" i="1"/>
  <c r="G968" i="1"/>
  <c r="F968" i="1"/>
  <c r="N966" i="1"/>
  <c r="T966" i="1" s="1"/>
  <c r="X966" i="1" s="1"/>
  <c r="AD966" i="1" s="1"/>
  <c r="AJ966" i="1" s="1"/>
  <c r="AT966" i="1" s="1"/>
  <c r="M966" i="1"/>
  <c r="S966" i="1" s="1"/>
  <c r="W966" i="1" s="1"/>
  <c r="AC966" i="1" s="1"/>
  <c r="AI966" i="1" s="1"/>
  <c r="AQ966" i="1" s="1"/>
  <c r="AS966" i="1" s="1"/>
  <c r="L966" i="1"/>
  <c r="R966" i="1" s="1"/>
  <c r="V966" i="1" s="1"/>
  <c r="AB966" i="1" s="1"/>
  <c r="AH966" i="1" s="1"/>
  <c r="AN966" i="1" s="1"/>
  <c r="AP966" i="1" s="1"/>
  <c r="AU965" i="1"/>
  <c r="AM965" i="1"/>
  <c r="AL965" i="1"/>
  <c r="AL964" i="1" s="1"/>
  <c r="AK965" i="1"/>
  <c r="AK964" i="1" s="1"/>
  <c r="AG965" i="1"/>
  <c r="AG964" i="1" s="1"/>
  <c r="AF965" i="1"/>
  <c r="AF964" i="1" s="1"/>
  <c r="AE965" i="1"/>
  <c r="AE964" i="1" s="1"/>
  <c r="AA965" i="1"/>
  <c r="AA964" i="1" s="1"/>
  <c r="Z965" i="1"/>
  <c r="Z964" i="1" s="1"/>
  <c r="Y965" i="1"/>
  <c r="Y964" i="1" s="1"/>
  <c r="U965" i="1"/>
  <c r="U964" i="1" s="1"/>
  <c r="Q965" i="1"/>
  <c r="Q964" i="1" s="1"/>
  <c r="P965" i="1"/>
  <c r="P964" i="1" s="1"/>
  <c r="O965" i="1"/>
  <c r="O964" i="1" s="1"/>
  <c r="K965" i="1"/>
  <c r="K964" i="1" s="1"/>
  <c r="J965" i="1"/>
  <c r="I965" i="1"/>
  <c r="I964" i="1" s="1"/>
  <c r="H965" i="1"/>
  <c r="G965" i="1"/>
  <c r="G964" i="1" s="1"/>
  <c r="F965" i="1"/>
  <c r="AU964" i="1"/>
  <c r="AM964" i="1"/>
  <c r="N963" i="1"/>
  <c r="T963" i="1" s="1"/>
  <c r="X963" i="1" s="1"/>
  <c r="AD963" i="1" s="1"/>
  <c r="AJ963" i="1" s="1"/>
  <c r="AT963" i="1" s="1"/>
  <c r="M963" i="1"/>
  <c r="S963" i="1" s="1"/>
  <c r="W963" i="1" s="1"/>
  <c r="AC963" i="1" s="1"/>
  <c r="AI963" i="1" s="1"/>
  <c r="AQ963" i="1" s="1"/>
  <c r="AS963" i="1" s="1"/>
  <c r="L963" i="1"/>
  <c r="R963" i="1" s="1"/>
  <c r="V963" i="1" s="1"/>
  <c r="AB963" i="1" s="1"/>
  <c r="AH963" i="1" s="1"/>
  <c r="AN963" i="1" s="1"/>
  <c r="AP963" i="1" s="1"/>
  <c r="AU962" i="1"/>
  <c r="AU961" i="1" s="1"/>
  <c r="AM962" i="1"/>
  <c r="AM961" i="1" s="1"/>
  <c r="AL962" i="1"/>
  <c r="AK962" i="1"/>
  <c r="AK961" i="1" s="1"/>
  <c r="AG962" i="1"/>
  <c r="AG961" i="1" s="1"/>
  <c r="AF962" i="1"/>
  <c r="AF961" i="1" s="1"/>
  <c r="AE962" i="1"/>
  <c r="AE961" i="1" s="1"/>
  <c r="AA962" i="1"/>
  <c r="AA961" i="1" s="1"/>
  <c r="Z962" i="1"/>
  <c r="Z961" i="1" s="1"/>
  <c r="Y962" i="1"/>
  <c r="U962" i="1"/>
  <c r="Q962" i="1"/>
  <c r="Q961" i="1" s="1"/>
  <c r="P962" i="1"/>
  <c r="P961" i="1" s="1"/>
  <c r="O962" i="1"/>
  <c r="O961" i="1" s="1"/>
  <c r="K962" i="1"/>
  <c r="K961" i="1" s="1"/>
  <c r="J962" i="1"/>
  <c r="J961" i="1" s="1"/>
  <c r="I962" i="1"/>
  <c r="I961" i="1" s="1"/>
  <c r="H962" i="1"/>
  <c r="G962" i="1"/>
  <c r="F962" i="1"/>
  <c r="AL961" i="1"/>
  <c r="Y961" i="1"/>
  <c r="U961" i="1"/>
  <c r="N960" i="1"/>
  <c r="T960" i="1" s="1"/>
  <c r="X960" i="1" s="1"/>
  <c r="AD960" i="1" s="1"/>
  <c r="AJ960" i="1" s="1"/>
  <c r="AT960" i="1" s="1"/>
  <c r="M960" i="1"/>
  <c r="S960" i="1" s="1"/>
  <c r="W960" i="1" s="1"/>
  <c r="AC960" i="1" s="1"/>
  <c r="AI960" i="1" s="1"/>
  <c r="AQ960" i="1" s="1"/>
  <c r="AS960" i="1" s="1"/>
  <c r="L960" i="1"/>
  <c r="R960" i="1" s="1"/>
  <c r="V960" i="1" s="1"/>
  <c r="AB960" i="1" s="1"/>
  <c r="AH960" i="1" s="1"/>
  <c r="AN960" i="1" s="1"/>
  <c r="AP960" i="1" s="1"/>
  <c r="AU959" i="1"/>
  <c r="AM959" i="1"/>
  <c r="AL959" i="1"/>
  <c r="AK959" i="1"/>
  <c r="AG959" i="1"/>
  <c r="AF959" i="1"/>
  <c r="AE959" i="1"/>
  <c r="AA959" i="1"/>
  <c r="Z959" i="1"/>
  <c r="Y959" i="1"/>
  <c r="U959" i="1"/>
  <c r="Q959" i="1"/>
  <c r="P959" i="1"/>
  <c r="O959" i="1"/>
  <c r="K959" i="1"/>
  <c r="J959" i="1"/>
  <c r="I959" i="1"/>
  <c r="H959" i="1"/>
  <c r="G959" i="1"/>
  <c r="F959" i="1"/>
  <c r="N958" i="1"/>
  <c r="T958" i="1" s="1"/>
  <c r="X958" i="1" s="1"/>
  <c r="AD958" i="1" s="1"/>
  <c r="AJ958" i="1" s="1"/>
  <c r="AT958" i="1" s="1"/>
  <c r="M958" i="1"/>
  <c r="S958" i="1" s="1"/>
  <c r="W958" i="1" s="1"/>
  <c r="AC958" i="1" s="1"/>
  <c r="AI958" i="1" s="1"/>
  <c r="AQ958" i="1" s="1"/>
  <c r="AS958" i="1" s="1"/>
  <c r="L958" i="1"/>
  <c r="R958" i="1" s="1"/>
  <c r="V958" i="1" s="1"/>
  <c r="AB958" i="1" s="1"/>
  <c r="AH958" i="1" s="1"/>
  <c r="AN958" i="1" s="1"/>
  <c r="AP958" i="1" s="1"/>
  <c r="AU957" i="1"/>
  <c r="AM957" i="1"/>
  <c r="AL957" i="1"/>
  <c r="AK957" i="1"/>
  <c r="AK956" i="1" s="1"/>
  <c r="AG957" i="1"/>
  <c r="AF957" i="1"/>
  <c r="AE957" i="1"/>
  <c r="AA957" i="1"/>
  <c r="AA956" i="1" s="1"/>
  <c r="Z957" i="1"/>
  <c r="Y957" i="1"/>
  <c r="U957" i="1"/>
  <c r="Q957" i="1"/>
  <c r="Q956" i="1" s="1"/>
  <c r="P957" i="1"/>
  <c r="O957" i="1"/>
  <c r="K957" i="1"/>
  <c r="J957" i="1"/>
  <c r="I957" i="1"/>
  <c r="H957" i="1"/>
  <c r="G957" i="1"/>
  <c r="F957" i="1"/>
  <c r="N955" i="1"/>
  <c r="T955" i="1" s="1"/>
  <c r="X955" i="1" s="1"/>
  <c r="AD955" i="1" s="1"/>
  <c r="AJ955" i="1" s="1"/>
  <c r="AT955" i="1" s="1"/>
  <c r="M955" i="1"/>
  <c r="S955" i="1" s="1"/>
  <c r="W955" i="1" s="1"/>
  <c r="AC955" i="1" s="1"/>
  <c r="AI955" i="1" s="1"/>
  <c r="AQ955" i="1" s="1"/>
  <c r="AS955" i="1" s="1"/>
  <c r="L955" i="1"/>
  <c r="R955" i="1" s="1"/>
  <c r="V955" i="1" s="1"/>
  <c r="AB955" i="1" s="1"/>
  <c r="AH955" i="1" s="1"/>
  <c r="AN955" i="1" s="1"/>
  <c r="AP955" i="1" s="1"/>
  <c r="AU954" i="1"/>
  <c r="AU953" i="1" s="1"/>
  <c r="AM954" i="1"/>
  <c r="AM953" i="1" s="1"/>
  <c r="AL954" i="1"/>
  <c r="AL953" i="1" s="1"/>
  <c r="AK954" i="1"/>
  <c r="AK953" i="1" s="1"/>
  <c r="AG954" i="1"/>
  <c r="AG953" i="1" s="1"/>
  <c r="AF954" i="1"/>
  <c r="AF953" i="1" s="1"/>
  <c r="AE954" i="1"/>
  <c r="AE953" i="1" s="1"/>
  <c r="AA954" i="1"/>
  <c r="AA953" i="1" s="1"/>
  <c r="Z954" i="1"/>
  <c r="Z953" i="1" s="1"/>
  <c r="Y954" i="1"/>
  <c r="Y953" i="1" s="1"/>
  <c r="U954" i="1"/>
  <c r="U953" i="1" s="1"/>
  <c r="Q954" i="1"/>
  <c r="Q953" i="1" s="1"/>
  <c r="P954" i="1"/>
  <c r="P953" i="1" s="1"/>
  <c r="O954" i="1"/>
  <c r="O953" i="1" s="1"/>
  <c r="K954" i="1"/>
  <c r="K953" i="1" s="1"/>
  <c r="J954" i="1"/>
  <c r="J953" i="1" s="1"/>
  <c r="I954" i="1"/>
  <c r="I953" i="1" s="1"/>
  <c r="H954" i="1"/>
  <c r="G954" i="1"/>
  <c r="F954" i="1"/>
  <c r="AL952" i="1"/>
  <c r="AL951" i="1" s="1"/>
  <c r="AL950" i="1" s="1"/>
  <c r="AK952" i="1"/>
  <c r="Z952" i="1"/>
  <c r="Y952" i="1"/>
  <c r="N952" i="1"/>
  <c r="T952" i="1" s="1"/>
  <c r="X952" i="1" s="1"/>
  <c r="AD952" i="1" s="1"/>
  <c r="AJ952" i="1" s="1"/>
  <c r="AT952" i="1" s="1"/>
  <c r="M952" i="1"/>
  <c r="S952" i="1" s="1"/>
  <c r="W952" i="1" s="1"/>
  <c r="AC952" i="1" s="1"/>
  <c r="AI952" i="1" s="1"/>
  <c r="L952" i="1"/>
  <c r="R952" i="1" s="1"/>
  <c r="V952" i="1" s="1"/>
  <c r="AU951" i="1"/>
  <c r="AU950" i="1" s="1"/>
  <c r="AM951" i="1"/>
  <c r="AM950" i="1" s="1"/>
  <c r="AK951" i="1"/>
  <c r="AK950" i="1" s="1"/>
  <c r="AG951" i="1"/>
  <c r="AG950" i="1" s="1"/>
  <c r="AF951" i="1"/>
  <c r="AF950" i="1" s="1"/>
  <c r="AE951" i="1"/>
  <c r="AE950" i="1" s="1"/>
  <c r="AA951" i="1"/>
  <c r="AA950" i="1" s="1"/>
  <c r="Z951" i="1"/>
  <c r="Z950" i="1" s="1"/>
  <c r="Y951" i="1"/>
  <c r="Y950" i="1" s="1"/>
  <c r="U951" i="1"/>
  <c r="U950" i="1" s="1"/>
  <c r="Q951" i="1"/>
  <c r="Q950" i="1" s="1"/>
  <c r="P951" i="1"/>
  <c r="O951" i="1"/>
  <c r="O950" i="1" s="1"/>
  <c r="K951" i="1"/>
  <c r="K950" i="1" s="1"/>
  <c r="J951" i="1"/>
  <c r="I951" i="1"/>
  <c r="I950" i="1" s="1"/>
  <c r="H951" i="1"/>
  <c r="G951" i="1"/>
  <c r="G950" i="1" s="1"/>
  <c r="F951" i="1"/>
  <c r="P950" i="1"/>
  <c r="N949" i="1"/>
  <c r="T949" i="1" s="1"/>
  <c r="X949" i="1" s="1"/>
  <c r="AD949" i="1" s="1"/>
  <c r="AJ949" i="1" s="1"/>
  <c r="AT949" i="1" s="1"/>
  <c r="M949" i="1"/>
  <c r="S949" i="1" s="1"/>
  <c r="W949" i="1" s="1"/>
  <c r="AC949" i="1" s="1"/>
  <c r="AI949" i="1" s="1"/>
  <c r="AQ949" i="1" s="1"/>
  <c r="AS949" i="1" s="1"/>
  <c r="L949" i="1"/>
  <c r="R949" i="1" s="1"/>
  <c r="V949" i="1" s="1"/>
  <c r="AB949" i="1" s="1"/>
  <c r="AH949" i="1" s="1"/>
  <c r="AN949" i="1" s="1"/>
  <c r="AP949" i="1" s="1"/>
  <c r="AU948" i="1"/>
  <c r="AU947" i="1" s="1"/>
  <c r="AM948" i="1"/>
  <c r="AM947" i="1" s="1"/>
  <c r="AL948" i="1"/>
  <c r="AL947" i="1" s="1"/>
  <c r="AK948" i="1"/>
  <c r="AK947" i="1" s="1"/>
  <c r="AG948" i="1"/>
  <c r="AG947" i="1" s="1"/>
  <c r="AF948" i="1"/>
  <c r="AF947" i="1" s="1"/>
  <c r="AE948" i="1"/>
  <c r="AE947" i="1" s="1"/>
  <c r="AA948" i="1"/>
  <c r="AA947" i="1" s="1"/>
  <c r="Z948" i="1"/>
  <c r="Y948" i="1"/>
  <c r="Y947" i="1" s="1"/>
  <c r="U948" i="1"/>
  <c r="U947" i="1" s="1"/>
  <c r="Q948" i="1"/>
  <c r="Q947" i="1" s="1"/>
  <c r="P948" i="1"/>
  <c r="P947" i="1" s="1"/>
  <c r="O948" i="1"/>
  <c r="O947" i="1" s="1"/>
  <c r="K948" i="1"/>
  <c r="K947" i="1" s="1"/>
  <c r="J948" i="1"/>
  <c r="J947" i="1" s="1"/>
  <c r="I948" i="1"/>
  <c r="H948" i="1"/>
  <c r="G948" i="1"/>
  <c r="F948" i="1"/>
  <c r="F947" i="1" s="1"/>
  <c r="Z947" i="1"/>
  <c r="N944" i="1"/>
  <c r="T944" i="1" s="1"/>
  <c r="X944" i="1" s="1"/>
  <c r="AD944" i="1" s="1"/>
  <c r="AJ944" i="1" s="1"/>
  <c r="AT944" i="1" s="1"/>
  <c r="M944" i="1"/>
  <c r="S944" i="1" s="1"/>
  <c r="W944" i="1" s="1"/>
  <c r="AC944" i="1" s="1"/>
  <c r="AI944" i="1" s="1"/>
  <c r="AQ944" i="1" s="1"/>
  <c r="L944" i="1"/>
  <c r="R944" i="1" s="1"/>
  <c r="V944" i="1" s="1"/>
  <c r="AB944" i="1" s="1"/>
  <c r="AH944" i="1" s="1"/>
  <c r="AN944" i="1" s="1"/>
  <c r="AU943" i="1"/>
  <c r="AM943" i="1"/>
  <c r="AM942" i="1" s="1"/>
  <c r="AM941" i="1" s="1"/>
  <c r="AL943" i="1"/>
  <c r="AL942" i="1" s="1"/>
  <c r="AL941" i="1" s="1"/>
  <c r="AK943" i="1"/>
  <c r="AK942" i="1" s="1"/>
  <c r="AK941" i="1" s="1"/>
  <c r="AG943" i="1"/>
  <c r="AG942" i="1" s="1"/>
  <c r="AG941" i="1" s="1"/>
  <c r="AF943" i="1"/>
  <c r="AF942" i="1" s="1"/>
  <c r="AF941" i="1" s="1"/>
  <c r="AE943" i="1"/>
  <c r="AE942" i="1" s="1"/>
  <c r="AE941" i="1" s="1"/>
  <c r="AA943" i="1"/>
  <c r="AA942" i="1" s="1"/>
  <c r="AA941" i="1" s="1"/>
  <c r="Z943" i="1"/>
  <c r="Z942" i="1" s="1"/>
  <c r="Z941" i="1" s="1"/>
  <c r="Y943" i="1"/>
  <c r="Y942" i="1" s="1"/>
  <c r="Y941" i="1" s="1"/>
  <c r="U943" i="1"/>
  <c r="U942" i="1" s="1"/>
  <c r="U941" i="1" s="1"/>
  <c r="Q943" i="1"/>
  <c r="Q942" i="1" s="1"/>
  <c r="Q941" i="1" s="1"/>
  <c r="P943" i="1"/>
  <c r="P942" i="1" s="1"/>
  <c r="P941" i="1" s="1"/>
  <c r="O943" i="1"/>
  <c r="O942" i="1" s="1"/>
  <c r="O941" i="1" s="1"/>
  <c r="K943" i="1"/>
  <c r="K942" i="1" s="1"/>
  <c r="K941" i="1" s="1"/>
  <c r="J943" i="1"/>
  <c r="I943" i="1"/>
  <c r="I942" i="1" s="1"/>
  <c r="I941" i="1" s="1"/>
  <c r="H943" i="1"/>
  <c r="H942" i="1" s="1"/>
  <c r="G943" i="1"/>
  <c r="G942" i="1" s="1"/>
  <c r="F943" i="1"/>
  <c r="AU942" i="1"/>
  <c r="AU941" i="1" s="1"/>
  <c r="N940" i="1"/>
  <c r="T940" i="1" s="1"/>
  <c r="X940" i="1" s="1"/>
  <c r="AD940" i="1" s="1"/>
  <c r="AJ940" i="1" s="1"/>
  <c r="AT940" i="1" s="1"/>
  <c r="M940" i="1"/>
  <c r="S940" i="1" s="1"/>
  <c r="W940" i="1" s="1"/>
  <c r="AC940" i="1" s="1"/>
  <c r="AI940" i="1" s="1"/>
  <c r="AQ940" i="1" s="1"/>
  <c r="AS940" i="1" s="1"/>
  <c r="L940" i="1"/>
  <c r="R940" i="1" s="1"/>
  <c r="V940" i="1" s="1"/>
  <c r="AB940" i="1" s="1"/>
  <c r="AH940" i="1" s="1"/>
  <c r="AN940" i="1" s="1"/>
  <c r="AP940" i="1" s="1"/>
  <c r="AU939" i="1"/>
  <c r="AM939" i="1"/>
  <c r="AL939" i="1"/>
  <c r="AL938" i="1" s="1"/>
  <c r="AL937" i="1" s="1"/>
  <c r="AK939" i="1"/>
  <c r="AK938" i="1" s="1"/>
  <c r="AK937" i="1" s="1"/>
  <c r="AG939" i="1"/>
  <c r="AG938" i="1" s="1"/>
  <c r="AG937" i="1" s="1"/>
  <c r="AF939" i="1"/>
  <c r="AF938" i="1" s="1"/>
  <c r="AF937" i="1" s="1"/>
  <c r="AE939" i="1"/>
  <c r="AE938" i="1" s="1"/>
  <c r="AE937" i="1" s="1"/>
  <c r="AA939" i="1"/>
  <c r="AA938" i="1" s="1"/>
  <c r="AA937" i="1" s="1"/>
  <c r="Z939" i="1"/>
  <c r="Z938" i="1" s="1"/>
  <c r="Z937" i="1" s="1"/>
  <c r="Y939" i="1"/>
  <c r="Y938" i="1" s="1"/>
  <c r="Y937" i="1" s="1"/>
  <c r="U939" i="1"/>
  <c r="U938" i="1" s="1"/>
  <c r="U937" i="1" s="1"/>
  <c r="Q939" i="1"/>
  <c r="Q938" i="1" s="1"/>
  <c r="Q937" i="1" s="1"/>
  <c r="P939" i="1"/>
  <c r="P938" i="1" s="1"/>
  <c r="P937" i="1" s="1"/>
  <c r="O939" i="1"/>
  <c r="O938" i="1" s="1"/>
  <c r="O937" i="1" s="1"/>
  <c r="K939" i="1"/>
  <c r="K938" i="1" s="1"/>
  <c r="K937" i="1" s="1"/>
  <c r="J939" i="1"/>
  <c r="I939" i="1"/>
  <c r="I938" i="1" s="1"/>
  <c r="I937" i="1" s="1"/>
  <c r="H939" i="1"/>
  <c r="H938" i="1" s="1"/>
  <c r="G939" i="1"/>
  <c r="G938" i="1" s="1"/>
  <c r="F939" i="1"/>
  <c r="AU938" i="1"/>
  <c r="AU937" i="1" s="1"/>
  <c r="AM938" i="1"/>
  <c r="AM937" i="1" s="1"/>
  <c r="N936" i="1"/>
  <c r="T936" i="1" s="1"/>
  <c r="X936" i="1" s="1"/>
  <c r="AD936" i="1" s="1"/>
  <c r="AJ936" i="1" s="1"/>
  <c r="AT936" i="1" s="1"/>
  <c r="M936" i="1"/>
  <c r="S936" i="1" s="1"/>
  <c r="W936" i="1" s="1"/>
  <c r="AC936" i="1" s="1"/>
  <c r="AI936" i="1" s="1"/>
  <c r="AQ936" i="1" s="1"/>
  <c r="AS936" i="1" s="1"/>
  <c r="L936" i="1"/>
  <c r="R936" i="1" s="1"/>
  <c r="V936" i="1" s="1"/>
  <c r="AB936" i="1" s="1"/>
  <c r="AH936" i="1" s="1"/>
  <c r="AN936" i="1" s="1"/>
  <c r="AP936" i="1" s="1"/>
  <c r="AU935" i="1"/>
  <c r="AM935" i="1"/>
  <c r="AM934" i="1" s="1"/>
  <c r="AM933" i="1" s="1"/>
  <c r="AL935" i="1"/>
  <c r="AL934" i="1" s="1"/>
  <c r="AL933" i="1" s="1"/>
  <c r="AK935" i="1"/>
  <c r="AK934" i="1" s="1"/>
  <c r="AK933" i="1" s="1"/>
  <c r="AG935" i="1"/>
  <c r="AG934" i="1" s="1"/>
  <c r="AG933" i="1" s="1"/>
  <c r="AF935" i="1"/>
  <c r="AF934" i="1" s="1"/>
  <c r="AF933" i="1" s="1"/>
  <c r="AE935" i="1"/>
  <c r="AE934" i="1" s="1"/>
  <c r="AE933" i="1" s="1"/>
  <c r="AA935" i="1"/>
  <c r="AA934" i="1" s="1"/>
  <c r="AA933" i="1" s="1"/>
  <c r="Z935" i="1"/>
  <c r="Z934" i="1" s="1"/>
  <c r="Z933" i="1" s="1"/>
  <c r="Y935" i="1"/>
  <c r="Y934" i="1" s="1"/>
  <c r="Y933" i="1" s="1"/>
  <c r="U935" i="1"/>
  <c r="U934" i="1" s="1"/>
  <c r="U933" i="1" s="1"/>
  <c r="Q935" i="1"/>
  <c r="Q934" i="1" s="1"/>
  <c r="Q933" i="1" s="1"/>
  <c r="P935" i="1"/>
  <c r="P934" i="1" s="1"/>
  <c r="P933" i="1" s="1"/>
  <c r="O935" i="1"/>
  <c r="O934" i="1" s="1"/>
  <c r="O933" i="1" s="1"/>
  <c r="K935" i="1"/>
  <c r="K934" i="1" s="1"/>
  <c r="K933" i="1" s="1"/>
  <c r="J935" i="1"/>
  <c r="I935" i="1"/>
  <c r="I934" i="1" s="1"/>
  <c r="I933" i="1" s="1"/>
  <c r="H935" i="1"/>
  <c r="G935" i="1"/>
  <c r="G934" i="1" s="1"/>
  <c r="F935" i="1"/>
  <c r="AU934" i="1"/>
  <c r="AU933" i="1" s="1"/>
  <c r="AL932" i="1"/>
  <c r="AL931" i="1" s="1"/>
  <c r="AL930" i="1" s="1"/>
  <c r="AL929" i="1" s="1"/>
  <c r="N932" i="1"/>
  <c r="T932" i="1" s="1"/>
  <c r="X932" i="1" s="1"/>
  <c r="AD932" i="1" s="1"/>
  <c r="AJ932" i="1" s="1"/>
  <c r="AT932" i="1" s="1"/>
  <c r="M932" i="1"/>
  <c r="S932" i="1" s="1"/>
  <c r="W932" i="1" s="1"/>
  <c r="AC932" i="1" s="1"/>
  <c r="AI932" i="1" s="1"/>
  <c r="L932" i="1"/>
  <c r="R932" i="1" s="1"/>
  <c r="V932" i="1" s="1"/>
  <c r="AB932" i="1" s="1"/>
  <c r="AH932" i="1" s="1"/>
  <c r="AN932" i="1" s="1"/>
  <c r="AP932" i="1" s="1"/>
  <c r="AU931" i="1"/>
  <c r="AU930" i="1" s="1"/>
  <c r="AM931" i="1"/>
  <c r="AM930" i="1" s="1"/>
  <c r="AM929" i="1" s="1"/>
  <c r="AK931" i="1"/>
  <c r="AK930" i="1" s="1"/>
  <c r="AK929" i="1" s="1"/>
  <c r="AG931" i="1"/>
  <c r="AG930" i="1" s="1"/>
  <c r="AG929" i="1" s="1"/>
  <c r="AF931" i="1"/>
  <c r="AF930" i="1" s="1"/>
  <c r="AF929" i="1" s="1"/>
  <c r="AE931" i="1"/>
  <c r="AE930" i="1" s="1"/>
  <c r="AE929" i="1" s="1"/>
  <c r="AA931" i="1"/>
  <c r="AA930" i="1" s="1"/>
  <c r="AA929" i="1" s="1"/>
  <c r="Z931" i="1"/>
  <c r="Z930" i="1" s="1"/>
  <c r="Z929" i="1" s="1"/>
  <c r="Y931" i="1"/>
  <c r="Y930" i="1" s="1"/>
  <c r="Y929" i="1" s="1"/>
  <c r="U931" i="1"/>
  <c r="U930" i="1" s="1"/>
  <c r="U929" i="1" s="1"/>
  <c r="Q931" i="1"/>
  <c r="Q930" i="1" s="1"/>
  <c r="Q929" i="1" s="1"/>
  <c r="P931" i="1"/>
  <c r="O931" i="1"/>
  <c r="O930" i="1" s="1"/>
  <c r="O929" i="1" s="1"/>
  <c r="K931" i="1"/>
  <c r="J931" i="1"/>
  <c r="J930" i="1" s="1"/>
  <c r="J929" i="1" s="1"/>
  <c r="I931" i="1"/>
  <c r="I930" i="1" s="1"/>
  <c r="I929" i="1" s="1"/>
  <c r="H931" i="1"/>
  <c r="H930" i="1" s="1"/>
  <c r="G931" i="1"/>
  <c r="F931" i="1"/>
  <c r="P930" i="1"/>
  <c r="P929" i="1" s="1"/>
  <c r="AU929" i="1"/>
  <c r="N928" i="1"/>
  <c r="T928" i="1" s="1"/>
  <c r="X928" i="1" s="1"/>
  <c r="AD928" i="1" s="1"/>
  <c r="AJ928" i="1" s="1"/>
  <c r="AT928" i="1" s="1"/>
  <c r="M928" i="1"/>
  <c r="S928" i="1" s="1"/>
  <c r="W928" i="1" s="1"/>
  <c r="AC928" i="1" s="1"/>
  <c r="AI928" i="1" s="1"/>
  <c r="AQ928" i="1" s="1"/>
  <c r="AS928" i="1" s="1"/>
  <c r="L928" i="1"/>
  <c r="R928" i="1" s="1"/>
  <c r="V928" i="1" s="1"/>
  <c r="AB928" i="1" s="1"/>
  <c r="AH928" i="1" s="1"/>
  <c r="AN928" i="1" s="1"/>
  <c r="AP928" i="1" s="1"/>
  <c r="AU927" i="1"/>
  <c r="AU926" i="1" s="1"/>
  <c r="AU925" i="1" s="1"/>
  <c r="AM927" i="1"/>
  <c r="AM926" i="1" s="1"/>
  <c r="AM925" i="1" s="1"/>
  <c r="AL927" i="1"/>
  <c r="AL926" i="1" s="1"/>
  <c r="AL925" i="1" s="1"/>
  <c r="AK927" i="1"/>
  <c r="AK926" i="1" s="1"/>
  <c r="AK925" i="1" s="1"/>
  <c r="AG927" i="1"/>
  <c r="AF927" i="1"/>
  <c r="AE927" i="1"/>
  <c r="AE926" i="1" s="1"/>
  <c r="AE925" i="1" s="1"/>
  <c r="AA927" i="1"/>
  <c r="AA926" i="1" s="1"/>
  <c r="AA925" i="1" s="1"/>
  <c r="Z927" i="1"/>
  <c r="Z926" i="1" s="1"/>
  <c r="Z925" i="1" s="1"/>
  <c r="Y927" i="1"/>
  <c r="Y926" i="1" s="1"/>
  <c r="Y925" i="1" s="1"/>
  <c r="U927" i="1"/>
  <c r="Q927" i="1"/>
  <c r="Q926" i="1" s="1"/>
  <c r="Q925" i="1" s="1"/>
  <c r="P927" i="1"/>
  <c r="P926" i="1" s="1"/>
  <c r="P925" i="1" s="1"/>
  <c r="O927" i="1"/>
  <c r="O926" i="1" s="1"/>
  <c r="O925" i="1" s="1"/>
  <c r="K927" i="1"/>
  <c r="J927" i="1"/>
  <c r="J926" i="1" s="1"/>
  <c r="J925" i="1" s="1"/>
  <c r="I927" i="1"/>
  <c r="I926" i="1" s="1"/>
  <c r="I925" i="1" s="1"/>
  <c r="H927" i="1"/>
  <c r="H926" i="1" s="1"/>
  <c r="G927" i="1"/>
  <c r="F927" i="1"/>
  <c r="AG926" i="1"/>
  <c r="AG925" i="1" s="1"/>
  <c r="AF926" i="1"/>
  <c r="AF925" i="1" s="1"/>
  <c r="U926" i="1"/>
  <c r="U925" i="1" s="1"/>
  <c r="AT924" i="1"/>
  <c r="AQ924" i="1"/>
  <c r="AS924" i="1" s="1"/>
  <c r="AN924" i="1"/>
  <c r="AP924" i="1" s="1"/>
  <c r="AU923" i="1"/>
  <c r="AU920" i="1" s="1"/>
  <c r="AM923" i="1"/>
  <c r="AT923" i="1" s="1"/>
  <c r="AL923" i="1"/>
  <c r="AK923" i="1"/>
  <c r="AK920" i="1" s="1"/>
  <c r="AN920" i="1" s="1"/>
  <c r="AT919" i="1"/>
  <c r="AQ919" i="1"/>
  <c r="AS919" i="1" s="1"/>
  <c r="AN919" i="1"/>
  <c r="AP919" i="1" s="1"/>
  <c r="AU918" i="1"/>
  <c r="AU915" i="1" s="1"/>
  <c r="AM918" i="1"/>
  <c r="AT918" i="1" s="1"/>
  <c r="AL918" i="1"/>
  <c r="AK918" i="1"/>
  <c r="N914" i="1"/>
  <c r="T914" i="1" s="1"/>
  <c r="X914" i="1" s="1"/>
  <c r="AD914" i="1" s="1"/>
  <c r="AJ914" i="1" s="1"/>
  <c r="AT914" i="1" s="1"/>
  <c r="M914" i="1"/>
  <c r="S914" i="1" s="1"/>
  <c r="W914" i="1" s="1"/>
  <c r="AC914" i="1" s="1"/>
  <c r="AI914" i="1" s="1"/>
  <c r="AQ914" i="1" s="1"/>
  <c r="AS914" i="1" s="1"/>
  <c r="L914" i="1"/>
  <c r="R914" i="1" s="1"/>
  <c r="V914" i="1" s="1"/>
  <c r="AB914" i="1" s="1"/>
  <c r="AH914" i="1" s="1"/>
  <c r="AN914" i="1" s="1"/>
  <c r="AP914" i="1" s="1"/>
  <c r="AU913" i="1"/>
  <c r="AU912" i="1" s="1"/>
  <c r="AM913" i="1"/>
  <c r="AM912" i="1" s="1"/>
  <c r="AL913" i="1"/>
  <c r="AL912" i="1" s="1"/>
  <c r="AK913" i="1"/>
  <c r="AK912" i="1" s="1"/>
  <c r="AG913" i="1"/>
  <c r="AG912" i="1" s="1"/>
  <c r="AF913" i="1"/>
  <c r="AF912" i="1" s="1"/>
  <c r="AE913" i="1"/>
  <c r="AE912" i="1" s="1"/>
  <c r="AA913" i="1"/>
  <c r="AA912" i="1" s="1"/>
  <c r="Z913" i="1"/>
  <c r="Z912" i="1" s="1"/>
  <c r="Y913" i="1"/>
  <c r="Y912" i="1" s="1"/>
  <c r="U913" i="1"/>
  <c r="U912" i="1" s="1"/>
  <c r="Q913" i="1"/>
  <c r="Q912" i="1" s="1"/>
  <c r="P913" i="1"/>
  <c r="P912" i="1" s="1"/>
  <c r="O913" i="1"/>
  <c r="O912" i="1" s="1"/>
  <c r="K913" i="1"/>
  <c r="K912" i="1" s="1"/>
  <c r="J913" i="1"/>
  <c r="J912" i="1" s="1"/>
  <c r="I913" i="1"/>
  <c r="H913" i="1"/>
  <c r="G913" i="1"/>
  <c r="G912" i="1" s="1"/>
  <c r="F913" i="1"/>
  <c r="F912" i="1" s="1"/>
  <c r="N911" i="1"/>
  <c r="T911" i="1" s="1"/>
  <c r="X911" i="1" s="1"/>
  <c r="AD911" i="1" s="1"/>
  <c r="AJ911" i="1" s="1"/>
  <c r="AT911" i="1" s="1"/>
  <c r="M911" i="1"/>
  <c r="S911" i="1" s="1"/>
  <c r="W911" i="1" s="1"/>
  <c r="AC911" i="1" s="1"/>
  <c r="AI911" i="1" s="1"/>
  <c r="AQ911" i="1" s="1"/>
  <c r="AS911" i="1" s="1"/>
  <c r="L911" i="1"/>
  <c r="R911" i="1" s="1"/>
  <c r="V911" i="1" s="1"/>
  <c r="AB911" i="1" s="1"/>
  <c r="AH911" i="1" s="1"/>
  <c r="AN911" i="1" s="1"/>
  <c r="AP911" i="1" s="1"/>
  <c r="AU910" i="1"/>
  <c r="AU909" i="1" s="1"/>
  <c r="AM910" i="1"/>
  <c r="AM909" i="1" s="1"/>
  <c r="AL910" i="1"/>
  <c r="AL909" i="1" s="1"/>
  <c r="AK910" i="1"/>
  <c r="AK909" i="1" s="1"/>
  <c r="AG910" i="1"/>
  <c r="AG909" i="1" s="1"/>
  <c r="AF910" i="1"/>
  <c r="AF909" i="1" s="1"/>
  <c r="AE910" i="1"/>
  <c r="AE909" i="1" s="1"/>
  <c r="AA910" i="1"/>
  <c r="AA909" i="1" s="1"/>
  <c r="Z910" i="1"/>
  <c r="Z909" i="1" s="1"/>
  <c r="Y910" i="1"/>
  <c r="Y909" i="1" s="1"/>
  <c r="U910" i="1"/>
  <c r="U909" i="1" s="1"/>
  <c r="Q910" i="1"/>
  <c r="Q909" i="1" s="1"/>
  <c r="P910" i="1"/>
  <c r="P909" i="1" s="1"/>
  <c r="O910" i="1"/>
  <c r="O909" i="1" s="1"/>
  <c r="K910" i="1"/>
  <c r="K909" i="1" s="1"/>
  <c r="J910" i="1"/>
  <c r="J909" i="1" s="1"/>
  <c r="I910" i="1"/>
  <c r="I909" i="1" s="1"/>
  <c r="H910" i="1"/>
  <c r="H909" i="1" s="1"/>
  <c r="G910" i="1"/>
  <c r="F910" i="1"/>
  <c r="N908" i="1"/>
  <c r="T908" i="1" s="1"/>
  <c r="X908" i="1" s="1"/>
  <c r="AD908" i="1" s="1"/>
  <c r="AJ908" i="1" s="1"/>
  <c r="AT908" i="1" s="1"/>
  <c r="M908" i="1"/>
  <c r="S908" i="1" s="1"/>
  <c r="W908" i="1" s="1"/>
  <c r="AC908" i="1" s="1"/>
  <c r="AI908" i="1" s="1"/>
  <c r="AQ908" i="1" s="1"/>
  <c r="AS908" i="1" s="1"/>
  <c r="L908" i="1"/>
  <c r="R908" i="1" s="1"/>
  <c r="V908" i="1" s="1"/>
  <c r="AB908" i="1" s="1"/>
  <c r="AH908" i="1" s="1"/>
  <c r="AN908" i="1" s="1"/>
  <c r="AP908" i="1" s="1"/>
  <c r="AU907" i="1"/>
  <c r="AU906" i="1" s="1"/>
  <c r="AM907" i="1"/>
  <c r="AM906" i="1" s="1"/>
  <c r="AL907" i="1"/>
  <c r="AL906" i="1" s="1"/>
  <c r="AK907" i="1"/>
  <c r="AK906" i="1" s="1"/>
  <c r="AG907" i="1"/>
  <c r="AG906" i="1" s="1"/>
  <c r="AF907" i="1"/>
  <c r="AF906" i="1" s="1"/>
  <c r="AE907" i="1"/>
  <c r="AE906" i="1" s="1"/>
  <c r="AA907" i="1"/>
  <c r="AA906" i="1" s="1"/>
  <c r="Z907" i="1"/>
  <c r="Z906" i="1" s="1"/>
  <c r="Y907" i="1"/>
  <c r="Y906" i="1" s="1"/>
  <c r="U907" i="1"/>
  <c r="U906" i="1" s="1"/>
  <c r="Q907" i="1"/>
  <c r="Q906" i="1" s="1"/>
  <c r="P907" i="1"/>
  <c r="P906" i="1" s="1"/>
  <c r="O907" i="1"/>
  <c r="O906" i="1" s="1"/>
  <c r="K907" i="1"/>
  <c r="K906" i="1" s="1"/>
  <c r="J907" i="1"/>
  <c r="I907" i="1"/>
  <c r="H907" i="1"/>
  <c r="G907" i="1"/>
  <c r="G906" i="1" s="1"/>
  <c r="F907" i="1"/>
  <c r="F906" i="1" s="1"/>
  <c r="N905" i="1"/>
  <c r="T905" i="1" s="1"/>
  <c r="X905" i="1" s="1"/>
  <c r="AD905" i="1" s="1"/>
  <c r="AJ905" i="1" s="1"/>
  <c r="AT905" i="1" s="1"/>
  <c r="M905" i="1"/>
  <c r="S905" i="1" s="1"/>
  <c r="W905" i="1" s="1"/>
  <c r="AC905" i="1" s="1"/>
  <c r="AI905" i="1" s="1"/>
  <c r="AQ905" i="1" s="1"/>
  <c r="AS905" i="1" s="1"/>
  <c r="L905" i="1"/>
  <c r="R905" i="1" s="1"/>
  <c r="V905" i="1" s="1"/>
  <c r="AB905" i="1" s="1"/>
  <c r="AH905" i="1" s="1"/>
  <c r="AN905" i="1" s="1"/>
  <c r="AP905" i="1" s="1"/>
  <c r="AU904" i="1"/>
  <c r="AU903" i="1" s="1"/>
  <c r="AM904" i="1"/>
  <c r="AM903" i="1" s="1"/>
  <c r="AL904" i="1"/>
  <c r="AL903" i="1" s="1"/>
  <c r="AK904" i="1"/>
  <c r="AK903" i="1" s="1"/>
  <c r="AG904" i="1"/>
  <c r="AG903" i="1" s="1"/>
  <c r="AF904" i="1"/>
  <c r="AF903" i="1" s="1"/>
  <c r="AE904" i="1"/>
  <c r="AE903" i="1" s="1"/>
  <c r="AA904" i="1"/>
  <c r="AA903" i="1" s="1"/>
  <c r="Z904" i="1"/>
  <c r="Z903" i="1" s="1"/>
  <c r="Y904" i="1"/>
  <c r="Y903" i="1" s="1"/>
  <c r="U904" i="1"/>
  <c r="U903" i="1" s="1"/>
  <c r="Q904" i="1"/>
  <c r="Q903" i="1" s="1"/>
  <c r="P904" i="1"/>
  <c r="P903" i="1" s="1"/>
  <c r="O904" i="1"/>
  <c r="O903" i="1" s="1"/>
  <c r="K904" i="1"/>
  <c r="K903" i="1" s="1"/>
  <c r="N903" i="1" s="1"/>
  <c r="J904" i="1"/>
  <c r="M904" i="1" s="1"/>
  <c r="I904" i="1"/>
  <c r="N902" i="1"/>
  <c r="T902" i="1" s="1"/>
  <c r="X902" i="1" s="1"/>
  <c r="AD902" i="1" s="1"/>
  <c r="AJ902" i="1" s="1"/>
  <c r="AT902" i="1" s="1"/>
  <c r="M902" i="1"/>
  <c r="S902" i="1" s="1"/>
  <c r="W902" i="1" s="1"/>
  <c r="AC902" i="1" s="1"/>
  <c r="AI902" i="1" s="1"/>
  <c r="AQ902" i="1" s="1"/>
  <c r="AS902" i="1" s="1"/>
  <c r="L902" i="1"/>
  <c r="R902" i="1" s="1"/>
  <c r="V902" i="1" s="1"/>
  <c r="AB902" i="1" s="1"/>
  <c r="AH902" i="1" s="1"/>
  <c r="AN902" i="1" s="1"/>
  <c r="AP902" i="1" s="1"/>
  <c r="AU901" i="1"/>
  <c r="AU900" i="1" s="1"/>
  <c r="AM901" i="1"/>
  <c r="AM900" i="1" s="1"/>
  <c r="AL901" i="1"/>
  <c r="AL900" i="1" s="1"/>
  <c r="AK901" i="1"/>
  <c r="AK900" i="1" s="1"/>
  <c r="AG901" i="1"/>
  <c r="AG900" i="1" s="1"/>
  <c r="AF901" i="1"/>
  <c r="AF900" i="1" s="1"/>
  <c r="AE901" i="1"/>
  <c r="AE900" i="1" s="1"/>
  <c r="AA901" i="1"/>
  <c r="AA900" i="1" s="1"/>
  <c r="Z901" i="1"/>
  <c r="Z900" i="1" s="1"/>
  <c r="Y901" i="1"/>
  <c r="Y900" i="1" s="1"/>
  <c r="U901" i="1"/>
  <c r="U900" i="1" s="1"/>
  <c r="Q901" i="1"/>
  <c r="Q900" i="1" s="1"/>
  <c r="P901" i="1"/>
  <c r="P900" i="1" s="1"/>
  <c r="O901" i="1"/>
  <c r="O900" i="1" s="1"/>
  <c r="K901" i="1"/>
  <c r="K900" i="1" s="1"/>
  <c r="J901" i="1"/>
  <c r="J900" i="1" s="1"/>
  <c r="I901" i="1"/>
  <c r="H901" i="1"/>
  <c r="G901" i="1"/>
  <c r="F901" i="1"/>
  <c r="I900" i="1"/>
  <c r="N899" i="1"/>
  <c r="T899" i="1" s="1"/>
  <c r="X899" i="1" s="1"/>
  <c r="AD899" i="1" s="1"/>
  <c r="AJ899" i="1" s="1"/>
  <c r="AT899" i="1" s="1"/>
  <c r="M899" i="1"/>
  <c r="S899" i="1" s="1"/>
  <c r="W899" i="1" s="1"/>
  <c r="AC899" i="1" s="1"/>
  <c r="AI899" i="1" s="1"/>
  <c r="AQ899" i="1" s="1"/>
  <c r="AS899" i="1" s="1"/>
  <c r="L899" i="1"/>
  <c r="R899" i="1" s="1"/>
  <c r="V899" i="1" s="1"/>
  <c r="AB899" i="1" s="1"/>
  <c r="AH899" i="1" s="1"/>
  <c r="AN899" i="1" s="1"/>
  <c r="AP899" i="1" s="1"/>
  <c r="AU898" i="1"/>
  <c r="AU897" i="1" s="1"/>
  <c r="AM898" i="1"/>
  <c r="AL898" i="1"/>
  <c r="AL897" i="1" s="1"/>
  <c r="AK898" i="1"/>
  <c r="AK897" i="1" s="1"/>
  <c r="AG898" i="1"/>
  <c r="AG897" i="1" s="1"/>
  <c r="AF898" i="1"/>
  <c r="AF897" i="1" s="1"/>
  <c r="AE898" i="1"/>
  <c r="AE897" i="1" s="1"/>
  <c r="AA898" i="1"/>
  <c r="AA897" i="1" s="1"/>
  <c r="Z898" i="1"/>
  <c r="Z897" i="1" s="1"/>
  <c r="Y898" i="1"/>
  <c r="Y897" i="1" s="1"/>
  <c r="U898" i="1"/>
  <c r="U897" i="1" s="1"/>
  <c r="Q898" i="1"/>
  <c r="Q897" i="1" s="1"/>
  <c r="P898" i="1"/>
  <c r="P897" i="1" s="1"/>
  <c r="O898" i="1"/>
  <c r="O897" i="1" s="1"/>
  <c r="K898" i="1"/>
  <c r="J898" i="1"/>
  <c r="J897" i="1" s="1"/>
  <c r="M897" i="1" s="1"/>
  <c r="I898" i="1"/>
  <c r="I897" i="1" s="1"/>
  <c r="L897" i="1" s="1"/>
  <c r="AM897" i="1"/>
  <c r="AK896" i="1"/>
  <c r="AK895" i="1" s="1"/>
  <c r="AK894" i="1" s="1"/>
  <c r="N896" i="1"/>
  <c r="T896" i="1" s="1"/>
  <c r="X896" i="1" s="1"/>
  <c r="AD896" i="1" s="1"/>
  <c r="AJ896" i="1" s="1"/>
  <c r="AT896" i="1" s="1"/>
  <c r="M896" i="1"/>
  <c r="S896" i="1" s="1"/>
  <c r="W896" i="1" s="1"/>
  <c r="AC896" i="1" s="1"/>
  <c r="AI896" i="1" s="1"/>
  <c r="AQ896" i="1" s="1"/>
  <c r="AS896" i="1" s="1"/>
  <c r="L896" i="1"/>
  <c r="R896" i="1" s="1"/>
  <c r="V896" i="1" s="1"/>
  <c r="AB896" i="1" s="1"/>
  <c r="AH896" i="1" s="1"/>
  <c r="AU895" i="1"/>
  <c r="AU894" i="1" s="1"/>
  <c r="AM895" i="1"/>
  <c r="AM894" i="1" s="1"/>
  <c r="AL895" i="1"/>
  <c r="AL894" i="1" s="1"/>
  <c r="AG895" i="1"/>
  <c r="AG894" i="1" s="1"/>
  <c r="AF895" i="1"/>
  <c r="AF894" i="1" s="1"/>
  <c r="AE895" i="1"/>
  <c r="AE894" i="1" s="1"/>
  <c r="AA895" i="1"/>
  <c r="AA894" i="1" s="1"/>
  <c r="Z895" i="1"/>
  <c r="Z894" i="1" s="1"/>
  <c r="Y895" i="1"/>
  <c r="Y894" i="1" s="1"/>
  <c r="U895" i="1"/>
  <c r="U894" i="1" s="1"/>
  <c r="Q895" i="1"/>
  <c r="Q894" i="1" s="1"/>
  <c r="P895" i="1"/>
  <c r="P894" i="1" s="1"/>
  <c r="O895" i="1"/>
  <c r="O894" i="1" s="1"/>
  <c r="K895" i="1"/>
  <c r="K894" i="1" s="1"/>
  <c r="J895" i="1"/>
  <c r="J894" i="1" s="1"/>
  <c r="I895" i="1"/>
  <c r="I894" i="1" s="1"/>
  <c r="H895" i="1"/>
  <c r="H894" i="1" s="1"/>
  <c r="G895" i="1"/>
  <c r="G894" i="1" s="1"/>
  <c r="F895" i="1"/>
  <c r="N893" i="1"/>
  <c r="T893" i="1" s="1"/>
  <c r="X893" i="1" s="1"/>
  <c r="AD893" i="1" s="1"/>
  <c r="AJ893" i="1" s="1"/>
  <c r="AT893" i="1" s="1"/>
  <c r="M893" i="1"/>
  <c r="S893" i="1" s="1"/>
  <c r="W893" i="1" s="1"/>
  <c r="AC893" i="1" s="1"/>
  <c r="AI893" i="1" s="1"/>
  <c r="AQ893" i="1" s="1"/>
  <c r="AS893" i="1" s="1"/>
  <c r="L893" i="1"/>
  <c r="R893" i="1" s="1"/>
  <c r="V893" i="1" s="1"/>
  <c r="AB893" i="1" s="1"/>
  <c r="AH893" i="1" s="1"/>
  <c r="AN893" i="1" s="1"/>
  <c r="AP893" i="1" s="1"/>
  <c r="AU892" i="1"/>
  <c r="AU891" i="1" s="1"/>
  <c r="AM892" i="1"/>
  <c r="AM891" i="1" s="1"/>
  <c r="AL892" i="1"/>
  <c r="AL891" i="1" s="1"/>
  <c r="AK892" i="1"/>
  <c r="AK891" i="1" s="1"/>
  <c r="AG892" i="1"/>
  <c r="AG891" i="1" s="1"/>
  <c r="AF892" i="1"/>
  <c r="AF891" i="1" s="1"/>
  <c r="AE892" i="1"/>
  <c r="AE891" i="1" s="1"/>
  <c r="AA892" i="1"/>
  <c r="AA891" i="1" s="1"/>
  <c r="Z892" i="1"/>
  <c r="Z891" i="1" s="1"/>
  <c r="Y892" i="1"/>
  <c r="Y891" i="1" s="1"/>
  <c r="U892" i="1"/>
  <c r="U891" i="1" s="1"/>
  <c r="Q892" i="1"/>
  <c r="Q891" i="1" s="1"/>
  <c r="P892" i="1"/>
  <c r="P891" i="1" s="1"/>
  <c r="O892" i="1"/>
  <c r="O891" i="1" s="1"/>
  <c r="K892" i="1"/>
  <c r="K891" i="1" s="1"/>
  <c r="J892" i="1"/>
  <c r="J891" i="1" s="1"/>
  <c r="I892" i="1"/>
  <c r="I891" i="1" s="1"/>
  <c r="H892" i="1"/>
  <c r="G892" i="1"/>
  <c r="F892" i="1"/>
  <c r="N890" i="1"/>
  <c r="T890" i="1" s="1"/>
  <c r="X890" i="1" s="1"/>
  <c r="AD890" i="1" s="1"/>
  <c r="AJ890" i="1" s="1"/>
  <c r="AT890" i="1" s="1"/>
  <c r="M890" i="1"/>
  <c r="S890" i="1" s="1"/>
  <c r="W890" i="1" s="1"/>
  <c r="AC890" i="1" s="1"/>
  <c r="AI890" i="1" s="1"/>
  <c r="AQ890" i="1" s="1"/>
  <c r="AS890" i="1" s="1"/>
  <c r="L890" i="1"/>
  <c r="R890" i="1" s="1"/>
  <c r="V890" i="1" s="1"/>
  <c r="AB890" i="1" s="1"/>
  <c r="AH890" i="1" s="1"/>
  <c r="AN890" i="1" s="1"/>
  <c r="AP890" i="1" s="1"/>
  <c r="AU889" i="1"/>
  <c r="AM889" i="1"/>
  <c r="AL889" i="1"/>
  <c r="AL888" i="1" s="1"/>
  <c r="AK889" i="1"/>
  <c r="AK888" i="1" s="1"/>
  <c r="AG889" i="1"/>
  <c r="AG888" i="1" s="1"/>
  <c r="AF889" i="1"/>
  <c r="AF888" i="1" s="1"/>
  <c r="AE889" i="1"/>
  <c r="AE888" i="1" s="1"/>
  <c r="AA889" i="1"/>
  <c r="AA888" i="1" s="1"/>
  <c r="Z889" i="1"/>
  <c r="Z888" i="1" s="1"/>
  <c r="Y889" i="1"/>
  <c r="Y888" i="1" s="1"/>
  <c r="U889" i="1"/>
  <c r="U888" i="1" s="1"/>
  <c r="Q889" i="1"/>
  <c r="Q888" i="1" s="1"/>
  <c r="P889" i="1"/>
  <c r="P888" i="1" s="1"/>
  <c r="O889" i="1"/>
  <c r="O888" i="1" s="1"/>
  <c r="K889" i="1"/>
  <c r="K888" i="1" s="1"/>
  <c r="J889" i="1"/>
  <c r="J888" i="1" s="1"/>
  <c r="I889" i="1"/>
  <c r="I888" i="1" s="1"/>
  <c r="H889" i="1"/>
  <c r="G889" i="1"/>
  <c r="F889" i="1"/>
  <c r="AU888" i="1"/>
  <c r="AM888" i="1"/>
  <c r="N887" i="1"/>
  <c r="T887" i="1" s="1"/>
  <c r="X887" i="1" s="1"/>
  <c r="AD887" i="1" s="1"/>
  <c r="AJ887" i="1" s="1"/>
  <c r="AT887" i="1" s="1"/>
  <c r="M887" i="1"/>
  <c r="S887" i="1" s="1"/>
  <c r="W887" i="1" s="1"/>
  <c r="AC887" i="1" s="1"/>
  <c r="AI887" i="1" s="1"/>
  <c r="AQ887" i="1" s="1"/>
  <c r="AS887" i="1" s="1"/>
  <c r="L887" i="1"/>
  <c r="R887" i="1" s="1"/>
  <c r="V887" i="1" s="1"/>
  <c r="AB887" i="1" s="1"/>
  <c r="AH887" i="1" s="1"/>
  <c r="AN887" i="1" s="1"/>
  <c r="AP887" i="1" s="1"/>
  <c r="AU886" i="1"/>
  <c r="AU885" i="1" s="1"/>
  <c r="AM886" i="1"/>
  <c r="AM885" i="1" s="1"/>
  <c r="AL886" i="1"/>
  <c r="AL885" i="1" s="1"/>
  <c r="AK886" i="1"/>
  <c r="AK885" i="1" s="1"/>
  <c r="AG886" i="1"/>
  <c r="AF886" i="1"/>
  <c r="AF885" i="1" s="1"/>
  <c r="AE886" i="1"/>
  <c r="AE885" i="1" s="1"/>
  <c r="AA886" i="1"/>
  <c r="AA885" i="1" s="1"/>
  <c r="Z886" i="1"/>
  <c r="Z885" i="1" s="1"/>
  <c r="Y886" i="1"/>
  <c r="Y885" i="1" s="1"/>
  <c r="U886" i="1"/>
  <c r="U885" i="1" s="1"/>
  <c r="Q886" i="1"/>
  <c r="Q885" i="1" s="1"/>
  <c r="P886" i="1"/>
  <c r="P885" i="1" s="1"/>
  <c r="O886" i="1"/>
  <c r="O885" i="1" s="1"/>
  <c r="K886" i="1"/>
  <c r="K885" i="1" s="1"/>
  <c r="J886" i="1"/>
  <c r="J885" i="1" s="1"/>
  <c r="I886" i="1"/>
  <c r="I885" i="1" s="1"/>
  <c r="H886" i="1"/>
  <c r="G886" i="1"/>
  <c r="F886" i="1"/>
  <c r="AG885" i="1"/>
  <c r="T884" i="1"/>
  <c r="X884" i="1" s="1"/>
  <c r="AD884" i="1" s="1"/>
  <c r="AJ884" i="1" s="1"/>
  <c r="AT884" i="1" s="1"/>
  <c r="S884" i="1"/>
  <c r="W884" i="1" s="1"/>
  <c r="AC884" i="1" s="1"/>
  <c r="AI884" i="1" s="1"/>
  <c r="AQ884" i="1" s="1"/>
  <c r="AS884" i="1" s="1"/>
  <c r="R884" i="1"/>
  <c r="V884" i="1" s="1"/>
  <c r="AB884" i="1" s="1"/>
  <c r="AH884" i="1" s="1"/>
  <c r="AN884" i="1" s="1"/>
  <c r="AP884" i="1" s="1"/>
  <c r="AU883" i="1"/>
  <c r="AU882" i="1" s="1"/>
  <c r="AM883" i="1"/>
  <c r="AM882" i="1" s="1"/>
  <c r="AL883" i="1"/>
  <c r="AL882" i="1" s="1"/>
  <c r="AK883" i="1"/>
  <c r="AK882" i="1" s="1"/>
  <c r="AG883" i="1"/>
  <c r="AG882" i="1" s="1"/>
  <c r="AF883" i="1"/>
  <c r="AF882" i="1" s="1"/>
  <c r="AE883" i="1"/>
  <c r="AE882" i="1" s="1"/>
  <c r="AA883" i="1"/>
  <c r="AA882" i="1" s="1"/>
  <c r="Z883" i="1"/>
  <c r="Z882" i="1" s="1"/>
  <c r="Y883" i="1"/>
  <c r="Y882" i="1" s="1"/>
  <c r="U883" i="1"/>
  <c r="U882" i="1" s="1"/>
  <c r="Q883" i="1"/>
  <c r="P883" i="1"/>
  <c r="S883" i="1" s="1"/>
  <c r="W883" i="1" s="1"/>
  <c r="O883" i="1"/>
  <c r="N881" i="1"/>
  <c r="T881" i="1" s="1"/>
  <c r="X881" i="1" s="1"/>
  <c r="AD881" i="1" s="1"/>
  <c r="AJ881" i="1" s="1"/>
  <c r="AT881" i="1" s="1"/>
  <c r="M881" i="1"/>
  <c r="S881" i="1" s="1"/>
  <c r="W881" i="1" s="1"/>
  <c r="AC881" i="1" s="1"/>
  <c r="AI881" i="1" s="1"/>
  <c r="AQ881" i="1" s="1"/>
  <c r="AS881" i="1" s="1"/>
  <c r="L881" i="1"/>
  <c r="R881" i="1" s="1"/>
  <c r="V881" i="1" s="1"/>
  <c r="AB881" i="1" s="1"/>
  <c r="AH881" i="1" s="1"/>
  <c r="AN881" i="1" s="1"/>
  <c r="AP881" i="1" s="1"/>
  <c r="AU880" i="1"/>
  <c r="AU879" i="1" s="1"/>
  <c r="AM880" i="1"/>
  <c r="AM879" i="1" s="1"/>
  <c r="AL880" i="1"/>
  <c r="AL879" i="1" s="1"/>
  <c r="AK880" i="1"/>
  <c r="AK879" i="1" s="1"/>
  <c r="AG880" i="1"/>
  <c r="AF880" i="1"/>
  <c r="AE880" i="1"/>
  <c r="AE879" i="1" s="1"/>
  <c r="AA880" i="1"/>
  <c r="AA879" i="1" s="1"/>
  <c r="Z880" i="1"/>
  <c r="Z879" i="1" s="1"/>
  <c r="Y880" i="1"/>
  <c r="Y879" i="1" s="1"/>
  <c r="U880" i="1"/>
  <c r="U879" i="1" s="1"/>
  <c r="Q880" i="1"/>
  <c r="Q879" i="1" s="1"/>
  <c r="P880" i="1"/>
  <c r="P879" i="1" s="1"/>
  <c r="O880" i="1"/>
  <c r="O879" i="1" s="1"/>
  <c r="K880" i="1"/>
  <c r="K879" i="1" s="1"/>
  <c r="J880" i="1"/>
  <c r="J879" i="1" s="1"/>
  <c r="I880" i="1"/>
  <c r="I879" i="1" s="1"/>
  <c r="H880" i="1"/>
  <c r="H879" i="1" s="1"/>
  <c r="G880" i="1"/>
  <c r="F880" i="1"/>
  <c r="AG879" i="1"/>
  <c r="AF879" i="1"/>
  <c r="N878" i="1"/>
  <c r="T878" i="1" s="1"/>
  <c r="X878" i="1" s="1"/>
  <c r="AD878" i="1" s="1"/>
  <c r="AJ878" i="1" s="1"/>
  <c r="AT878" i="1" s="1"/>
  <c r="M878" i="1"/>
  <c r="S878" i="1" s="1"/>
  <c r="W878" i="1" s="1"/>
  <c r="AC878" i="1" s="1"/>
  <c r="AI878" i="1" s="1"/>
  <c r="AQ878" i="1" s="1"/>
  <c r="AS878" i="1" s="1"/>
  <c r="L878" i="1"/>
  <c r="R878" i="1" s="1"/>
  <c r="V878" i="1" s="1"/>
  <c r="AB878" i="1" s="1"/>
  <c r="AH878" i="1" s="1"/>
  <c r="AN878" i="1" s="1"/>
  <c r="AP878" i="1" s="1"/>
  <c r="AU877" i="1"/>
  <c r="AM877" i="1"/>
  <c r="AM876" i="1" s="1"/>
  <c r="AL877" i="1"/>
  <c r="AL876" i="1" s="1"/>
  <c r="AK877" i="1"/>
  <c r="AK876" i="1" s="1"/>
  <c r="AG877" i="1"/>
  <c r="AG876" i="1" s="1"/>
  <c r="AF877" i="1"/>
  <c r="AF876" i="1" s="1"/>
  <c r="AE877" i="1"/>
  <c r="AE876" i="1" s="1"/>
  <c r="AA877" i="1"/>
  <c r="AA876" i="1" s="1"/>
  <c r="Z877" i="1"/>
  <c r="Z876" i="1" s="1"/>
  <c r="Y877" i="1"/>
  <c r="Y876" i="1" s="1"/>
  <c r="U877" i="1"/>
  <c r="U876" i="1" s="1"/>
  <c r="Q877" i="1"/>
  <c r="Q876" i="1" s="1"/>
  <c r="P877" i="1"/>
  <c r="P876" i="1" s="1"/>
  <c r="O877" i="1"/>
  <c r="K877" i="1"/>
  <c r="K876" i="1" s="1"/>
  <c r="J877" i="1"/>
  <c r="J876" i="1" s="1"/>
  <c r="I877" i="1"/>
  <c r="H877" i="1"/>
  <c r="G877" i="1"/>
  <c r="F877" i="1"/>
  <c r="F876" i="1" s="1"/>
  <c r="AU876" i="1"/>
  <c r="O876" i="1"/>
  <c r="G876" i="1"/>
  <c r="N875" i="1"/>
  <c r="T875" i="1" s="1"/>
  <c r="X875" i="1" s="1"/>
  <c r="AD875" i="1" s="1"/>
  <c r="AJ875" i="1" s="1"/>
  <c r="AT875" i="1" s="1"/>
  <c r="M875" i="1"/>
  <c r="S875" i="1" s="1"/>
  <c r="W875" i="1" s="1"/>
  <c r="AC875" i="1" s="1"/>
  <c r="AI875" i="1" s="1"/>
  <c r="AQ875" i="1" s="1"/>
  <c r="L875" i="1"/>
  <c r="R875" i="1" s="1"/>
  <c r="V875" i="1" s="1"/>
  <c r="AB875" i="1" s="1"/>
  <c r="AH875" i="1" s="1"/>
  <c r="AN875" i="1" s="1"/>
  <c r="AU874" i="1"/>
  <c r="AU873" i="1" s="1"/>
  <c r="AM874" i="1"/>
  <c r="AM873" i="1" s="1"/>
  <c r="AL874" i="1"/>
  <c r="AL873" i="1" s="1"/>
  <c r="AK874" i="1"/>
  <c r="AK873" i="1" s="1"/>
  <c r="AG874" i="1"/>
  <c r="AG873" i="1" s="1"/>
  <c r="AF874" i="1"/>
  <c r="AF873" i="1" s="1"/>
  <c r="AE874" i="1"/>
  <c r="AE873" i="1" s="1"/>
  <c r="AA874" i="1"/>
  <c r="AA873" i="1" s="1"/>
  <c r="Z874" i="1"/>
  <c r="Z873" i="1" s="1"/>
  <c r="Y874" i="1"/>
  <c r="Y873" i="1" s="1"/>
  <c r="U874" i="1"/>
  <c r="U873" i="1" s="1"/>
  <c r="Q874" i="1"/>
  <c r="Q873" i="1" s="1"/>
  <c r="P874" i="1"/>
  <c r="P873" i="1" s="1"/>
  <c r="O874" i="1"/>
  <c r="O873" i="1" s="1"/>
  <c r="K874" i="1"/>
  <c r="K873" i="1" s="1"/>
  <c r="J874" i="1"/>
  <c r="J873" i="1" s="1"/>
  <c r="I874" i="1"/>
  <c r="H874" i="1"/>
  <c r="G874" i="1"/>
  <c r="F874" i="1"/>
  <c r="I873" i="1"/>
  <c r="N870" i="1"/>
  <c r="T870" i="1" s="1"/>
  <c r="X870" i="1" s="1"/>
  <c r="AD870" i="1" s="1"/>
  <c r="AJ870" i="1" s="1"/>
  <c r="AT870" i="1" s="1"/>
  <c r="M870" i="1"/>
  <c r="S870" i="1" s="1"/>
  <c r="W870" i="1" s="1"/>
  <c r="AC870" i="1" s="1"/>
  <c r="AI870" i="1" s="1"/>
  <c r="AQ870" i="1" s="1"/>
  <c r="AS870" i="1" s="1"/>
  <c r="L870" i="1"/>
  <c r="R870" i="1" s="1"/>
  <c r="V870" i="1" s="1"/>
  <c r="AB870" i="1" s="1"/>
  <c r="AH870" i="1" s="1"/>
  <c r="AN870" i="1" s="1"/>
  <c r="AP870" i="1" s="1"/>
  <c r="AU869" i="1"/>
  <c r="AM869" i="1"/>
  <c r="AL869" i="1"/>
  <c r="AK869" i="1"/>
  <c r="AG869" i="1"/>
  <c r="AF869" i="1"/>
  <c r="AE869" i="1"/>
  <c r="AA869" i="1"/>
  <c r="Z869" i="1"/>
  <c r="Y869" i="1"/>
  <c r="U869" i="1"/>
  <c r="Q869" i="1"/>
  <c r="P869" i="1"/>
  <c r="O869" i="1"/>
  <c r="K869" i="1"/>
  <c r="J869" i="1"/>
  <c r="I869" i="1"/>
  <c r="H869" i="1"/>
  <c r="G869" i="1"/>
  <c r="F869" i="1"/>
  <c r="AL868" i="1"/>
  <c r="AL867" i="1" s="1"/>
  <c r="N868" i="1"/>
  <c r="T868" i="1" s="1"/>
  <c r="X868" i="1" s="1"/>
  <c r="AD868" i="1" s="1"/>
  <c r="AJ868" i="1" s="1"/>
  <c r="AT868" i="1" s="1"/>
  <c r="M868" i="1"/>
  <c r="S868" i="1" s="1"/>
  <c r="W868" i="1" s="1"/>
  <c r="AC868" i="1" s="1"/>
  <c r="AI868" i="1" s="1"/>
  <c r="L868" i="1"/>
  <c r="R868" i="1" s="1"/>
  <c r="V868" i="1" s="1"/>
  <c r="AB868" i="1" s="1"/>
  <c r="AH868" i="1" s="1"/>
  <c r="AN868" i="1" s="1"/>
  <c r="AP868" i="1" s="1"/>
  <c r="AU867" i="1"/>
  <c r="AM867" i="1"/>
  <c r="AM866" i="1" s="1"/>
  <c r="AK867" i="1"/>
  <c r="AG867" i="1"/>
  <c r="AF867" i="1"/>
  <c r="AF866" i="1" s="1"/>
  <c r="AE867" i="1"/>
  <c r="AA867" i="1"/>
  <c r="Z867" i="1"/>
  <c r="Y867" i="1"/>
  <c r="Y866" i="1" s="1"/>
  <c r="U867" i="1"/>
  <c r="Q867" i="1"/>
  <c r="P867" i="1"/>
  <c r="O867" i="1"/>
  <c r="O866" i="1" s="1"/>
  <c r="K867" i="1"/>
  <c r="J867" i="1"/>
  <c r="I867" i="1"/>
  <c r="I866" i="1" s="1"/>
  <c r="H867" i="1"/>
  <c r="G867" i="1"/>
  <c r="F867" i="1"/>
  <c r="T865" i="1"/>
  <c r="X865" i="1" s="1"/>
  <c r="AD865" i="1" s="1"/>
  <c r="AJ865" i="1" s="1"/>
  <c r="AT865" i="1" s="1"/>
  <c r="S865" i="1"/>
  <c r="W865" i="1" s="1"/>
  <c r="AC865" i="1" s="1"/>
  <c r="AI865" i="1" s="1"/>
  <c r="AQ865" i="1" s="1"/>
  <c r="AS865" i="1" s="1"/>
  <c r="R865" i="1"/>
  <c r="V865" i="1" s="1"/>
  <c r="AB865" i="1" s="1"/>
  <c r="AH865" i="1" s="1"/>
  <c r="AN865" i="1" s="1"/>
  <c r="AP865" i="1" s="1"/>
  <c r="AU864" i="1"/>
  <c r="AU863" i="1" s="1"/>
  <c r="AM864" i="1"/>
  <c r="AM863" i="1" s="1"/>
  <c r="AL864" i="1"/>
  <c r="AL863" i="1" s="1"/>
  <c r="AK864" i="1"/>
  <c r="AK863" i="1" s="1"/>
  <c r="AG864" i="1"/>
  <c r="AG863" i="1" s="1"/>
  <c r="AF864" i="1"/>
  <c r="AF863" i="1" s="1"/>
  <c r="AE864" i="1"/>
  <c r="AA864" i="1"/>
  <c r="Z864" i="1"/>
  <c r="Z863" i="1" s="1"/>
  <c r="Y864" i="1"/>
  <c r="Y863" i="1" s="1"/>
  <c r="U864" i="1"/>
  <c r="U863" i="1" s="1"/>
  <c r="Q864" i="1"/>
  <c r="Q863" i="1" s="1"/>
  <c r="T863" i="1" s="1"/>
  <c r="X863" i="1" s="1"/>
  <c r="P864" i="1"/>
  <c r="O864" i="1"/>
  <c r="AE863" i="1"/>
  <c r="AA863" i="1"/>
  <c r="O862" i="1"/>
  <c r="N862" i="1"/>
  <c r="T862" i="1" s="1"/>
  <c r="X862" i="1" s="1"/>
  <c r="AD862" i="1" s="1"/>
  <c r="AJ862" i="1" s="1"/>
  <c r="AT862" i="1" s="1"/>
  <c r="M862" i="1"/>
  <c r="S862" i="1" s="1"/>
  <c r="W862" i="1" s="1"/>
  <c r="AC862" i="1" s="1"/>
  <c r="AI862" i="1" s="1"/>
  <c r="AQ862" i="1" s="1"/>
  <c r="AS862" i="1" s="1"/>
  <c r="L862" i="1"/>
  <c r="AU861" i="1"/>
  <c r="AU860" i="1" s="1"/>
  <c r="AM861" i="1"/>
  <c r="AM860" i="1" s="1"/>
  <c r="AL861" i="1"/>
  <c r="AL860" i="1" s="1"/>
  <c r="AK861" i="1"/>
  <c r="AK860" i="1" s="1"/>
  <c r="AG861" i="1"/>
  <c r="AG860" i="1" s="1"/>
  <c r="AF861" i="1"/>
  <c r="AF860" i="1" s="1"/>
  <c r="AE861" i="1"/>
  <c r="AE860" i="1" s="1"/>
  <c r="AA861" i="1"/>
  <c r="AA860" i="1" s="1"/>
  <c r="Z861" i="1"/>
  <c r="Z860" i="1" s="1"/>
  <c r="Y861" i="1"/>
  <c r="Y860" i="1" s="1"/>
  <c r="U861" i="1"/>
  <c r="U860" i="1" s="1"/>
  <c r="Q861" i="1"/>
  <c r="Q860" i="1" s="1"/>
  <c r="P861" i="1"/>
  <c r="O861" i="1"/>
  <c r="O860" i="1" s="1"/>
  <c r="K861" i="1"/>
  <c r="K860" i="1" s="1"/>
  <c r="J861" i="1"/>
  <c r="J860" i="1" s="1"/>
  <c r="I861" i="1"/>
  <c r="I860" i="1" s="1"/>
  <c r="H861" i="1"/>
  <c r="G861" i="1"/>
  <c r="G860" i="1" s="1"/>
  <c r="F861" i="1"/>
  <c r="P860" i="1"/>
  <c r="N859" i="1"/>
  <c r="T859" i="1" s="1"/>
  <c r="X859" i="1" s="1"/>
  <c r="AD859" i="1" s="1"/>
  <c r="AJ859" i="1" s="1"/>
  <c r="AT859" i="1" s="1"/>
  <c r="M859" i="1"/>
  <c r="S859" i="1" s="1"/>
  <c r="W859" i="1" s="1"/>
  <c r="AC859" i="1" s="1"/>
  <c r="AI859" i="1" s="1"/>
  <c r="AQ859" i="1" s="1"/>
  <c r="AS859" i="1" s="1"/>
  <c r="L859" i="1"/>
  <c r="R859" i="1" s="1"/>
  <c r="V859" i="1" s="1"/>
  <c r="AB859" i="1" s="1"/>
  <c r="AH859" i="1" s="1"/>
  <c r="AN859" i="1" s="1"/>
  <c r="AP859" i="1" s="1"/>
  <c r="AU858" i="1"/>
  <c r="AU857" i="1" s="1"/>
  <c r="AM858" i="1"/>
  <c r="AM857" i="1" s="1"/>
  <c r="AL858" i="1"/>
  <c r="AL857" i="1" s="1"/>
  <c r="AK858" i="1"/>
  <c r="AK857" i="1" s="1"/>
  <c r="AG858" i="1"/>
  <c r="AG857" i="1" s="1"/>
  <c r="AF858" i="1"/>
  <c r="AF857" i="1" s="1"/>
  <c r="AE858" i="1"/>
  <c r="AE857" i="1" s="1"/>
  <c r="AA858" i="1"/>
  <c r="AA857" i="1" s="1"/>
  <c r="Z858" i="1"/>
  <c r="Z857" i="1" s="1"/>
  <c r="Y858" i="1"/>
  <c r="Y857" i="1" s="1"/>
  <c r="U858" i="1"/>
  <c r="U857" i="1" s="1"/>
  <c r="Q858" i="1"/>
  <c r="Q857" i="1" s="1"/>
  <c r="P858" i="1"/>
  <c r="P857" i="1" s="1"/>
  <c r="O858" i="1"/>
  <c r="O857" i="1" s="1"/>
  <c r="K858" i="1"/>
  <c r="K857" i="1" s="1"/>
  <c r="J858" i="1"/>
  <c r="J857" i="1" s="1"/>
  <c r="I858" i="1"/>
  <c r="I857" i="1" s="1"/>
  <c r="H858" i="1"/>
  <c r="G858" i="1"/>
  <c r="F858" i="1"/>
  <c r="N856" i="1"/>
  <c r="T856" i="1" s="1"/>
  <c r="X856" i="1" s="1"/>
  <c r="AD856" i="1" s="1"/>
  <c r="AJ856" i="1" s="1"/>
  <c r="AT856" i="1" s="1"/>
  <c r="M856" i="1"/>
  <c r="S856" i="1" s="1"/>
  <c r="W856" i="1" s="1"/>
  <c r="AC856" i="1" s="1"/>
  <c r="AI856" i="1" s="1"/>
  <c r="AQ856" i="1" s="1"/>
  <c r="AS856" i="1" s="1"/>
  <c r="L856" i="1"/>
  <c r="R856" i="1" s="1"/>
  <c r="V856" i="1" s="1"/>
  <c r="AB856" i="1" s="1"/>
  <c r="AH856" i="1" s="1"/>
  <c r="AN856" i="1" s="1"/>
  <c r="AP856" i="1" s="1"/>
  <c r="AU855" i="1"/>
  <c r="AU854" i="1" s="1"/>
  <c r="AM855" i="1"/>
  <c r="AM854" i="1" s="1"/>
  <c r="AL855" i="1"/>
  <c r="AL854" i="1" s="1"/>
  <c r="AK855" i="1"/>
  <c r="AK854" i="1" s="1"/>
  <c r="AG855" i="1"/>
  <c r="AG854" i="1" s="1"/>
  <c r="AF855" i="1"/>
  <c r="AF854" i="1" s="1"/>
  <c r="AE855" i="1"/>
  <c r="AE854" i="1" s="1"/>
  <c r="AA855" i="1"/>
  <c r="AA854" i="1" s="1"/>
  <c r="Z855" i="1"/>
  <c r="Z854" i="1" s="1"/>
  <c r="Y855" i="1"/>
  <c r="Y854" i="1" s="1"/>
  <c r="U855" i="1"/>
  <c r="U854" i="1" s="1"/>
  <c r="Q855" i="1"/>
  <c r="Q854" i="1" s="1"/>
  <c r="P855" i="1"/>
  <c r="P854" i="1" s="1"/>
  <c r="O855" i="1"/>
  <c r="O854" i="1" s="1"/>
  <c r="K855" i="1"/>
  <c r="K854" i="1" s="1"/>
  <c r="J855" i="1"/>
  <c r="J854" i="1" s="1"/>
  <c r="I855" i="1"/>
  <c r="I854" i="1" s="1"/>
  <c r="H855" i="1"/>
  <c r="H854" i="1" s="1"/>
  <c r="G855" i="1"/>
  <c r="G854" i="1" s="1"/>
  <c r="F855" i="1"/>
  <c r="N852" i="1"/>
  <c r="T852" i="1" s="1"/>
  <c r="X852" i="1" s="1"/>
  <c r="AD852" i="1" s="1"/>
  <c r="AJ852" i="1" s="1"/>
  <c r="AT852" i="1" s="1"/>
  <c r="M852" i="1"/>
  <c r="S852" i="1" s="1"/>
  <c r="W852" i="1" s="1"/>
  <c r="AC852" i="1" s="1"/>
  <c r="AI852" i="1" s="1"/>
  <c r="AQ852" i="1" s="1"/>
  <c r="AS852" i="1" s="1"/>
  <c r="L852" i="1"/>
  <c r="R852" i="1" s="1"/>
  <c r="V852" i="1" s="1"/>
  <c r="AB852" i="1" s="1"/>
  <c r="AH852" i="1" s="1"/>
  <c r="AN852" i="1" s="1"/>
  <c r="AP852" i="1" s="1"/>
  <c r="AU851" i="1"/>
  <c r="AM851" i="1"/>
  <c r="AL851" i="1"/>
  <c r="AK851" i="1"/>
  <c r="AG851" i="1"/>
  <c r="AF851" i="1"/>
  <c r="AE851" i="1"/>
  <c r="AA851" i="1"/>
  <c r="Z851" i="1"/>
  <c r="Y851" i="1"/>
  <c r="U851" i="1"/>
  <c r="Q851" i="1"/>
  <c r="P851" i="1"/>
  <c r="O851" i="1"/>
  <c r="K851" i="1"/>
  <c r="J851" i="1"/>
  <c r="I851" i="1"/>
  <c r="H851" i="1"/>
  <c r="G851" i="1"/>
  <c r="F851" i="1"/>
  <c r="N850" i="1"/>
  <c r="T850" i="1" s="1"/>
  <c r="X850" i="1" s="1"/>
  <c r="AD850" i="1" s="1"/>
  <c r="AJ850" i="1" s="1"/>
  <c r="AT850" i="1" s="1"/>
  <c r="M850" i="1"/>
  <c r="S850" i="1" s="1"/>
  <c r="W850" i="1" s="1"/>
  <c r="AC850" i="1" s="1"/>
  <c r="AI850" i="1" s="1"/>
  <c r="AQ850" i="1" s="1"/>
  <c r="AS850" i="1" s="1"/>
  <c r="L850" i="1"/>
  <c r="R850" i="1" s="1"/>
  <c r="V850" i="1" s="1"/>
  <c r="AB850" i="1" s="1"/>
  <c r="AH850" i="1" s="1"/>
  <c r="AN850" i="1" s="1"/>
  <c r="AP850" i="1" s="1"/>
  <c r="AU849" i="1"/>
  <c r="AU848" i="1" s="1"/>
  <c r="AU847" i="1" s="1"/>
  <c r="AM849" i="1"/>
  <c r="AL849" i="1"/>
  <c r="AK849" i="1"/>
  <c r="AG849" i="1"/>
  <c r="AG848" i="1" s="1"/>
  <c r="AG847" i="1" s="1"/>
  <c r="AF849" i="1"/>
  <c r="AE849" i="1"/>
  <c r="AA849" i="1"/>
  <c r="Z849" i="1"/>
  <c r="Z848" i="1" s="1"/>
  <c r="Z847" i="1" s="1"/>
  <c r="Y849" i="1"/>
  <c r="U849" i="1"/>
  <c r="Q849" i="1"/>
  <c r="P849" i="1"/>
  <c r="O849" i="1"/>
  <c r="K849" i="1"/>
  <c r="J849" i="1"/>
  <c r="I849" i="1"/>
  <c r="H849" i="1"/>
  <c r="G849" i="1"/>
  <c r="F849" i="1"/>
  <c r="P848" i="1"/>
  <c r="P847" i="1" s="1"/>
  <c r="N845" i="1"/>
  <c r="T845" i="1" s="1"/>
  <c r="X845" i="1" s="1"/>
  <c r="AD845" i="1" s="1"/>
  <c r="AJ845" i="1" s="1"/>
  <c r="AT845" i="1" s="1"/>
  <c r="M845" i="1"/>
  <c r="S845" i="1" s="1"/>
  <c r="W845" i="1" s="1"/>
  <c r="AC845" i="1" s="1"/>
  <c r="AI845" i="1" s="1"/>
  <c r="AQ845" i="1" s="1"/>
  <c r="AS845" i="1" s="1"/>
  <c r="L845" i="1"/>
  <c r="R845" i="1" s="1"/>
  <c r="V845" i="1" s="1"/>
  <c r="AB845" i="1" s="1"/>
  <c r="AH845" i="1" s="1"/>
  <c r="AN845" i="1" s="1"/>
  <c r="AP845" i="1" s="1"/>
  <c r="AU844" i="1"/>
  <c r="AU843" i="1" s="1"/>
  <c r="AM844" i="1"/>
  <c r="AM843" i="1" s="1"/>
  <c r="AL844" i="1"/>
  <c r="AL843" i="1" s="1"/>
  <c r="AK844" i="1"/>
  <c r="AK843" i="1" s="1"/>
  <c r="AG844" i="1"/>
  <c r="AF844" i="1"/>
  <c r="AF843" i="1" s="1"/>
  <c r="AF839" i="1" s="1"/>
  <c r="AE844" i="1"/>
  <c r="AE843" i="1" s="1"/>
  <c r="AE839" i="1" s="1"/>
  <c r="AA844" i="1"/>
  <c r="AA843" i="1" s="1"/>
  <c r="AA839" i="1" s="1"/>
  <c r="Z844" i="1"/>
  <c r="Z843" i="1" s="1"/>
  <c r="Z839" i="1" s="1"/>
  <c r="Y844" i="1"/>
  <c r="Y843" i="1" s="1"/>
  <c r="Y839" i="1" s="1"/>
  <c r="U844" i="1"/>
  <c r="U843" i="1" s="1"/>
  <c r="U839" i="1" s="1"/>
  <c r="Q844" i="1"/>
  <c r="Q843" i="1" s="1"/>
  <c r="Q839" i="1" s="1"/>
  <c r="P844" i="1"/>
  <c r="P843" i="1" s="1"/>
  <c r="P839" i="1" s="1"/>
  <c r="O844" i="1"/>
  <c r="O843" i="1" s="1"/>
  <c r="O839" i="1" s="1"/>
  <c r="K844" i="1"/>
  <c r="K843" i="1" s="1"/>
  <c r="K839" i="1" s="1"/>
  <c r="J844" i="1"/>
  <c r="J843" i="1" s="1"/>
  <c r="J839" i="1" s="1"/>
  <c r="I844" i="1"/>
  <c r="I843" i="1" s="1"/>
  <c r="I839" i="1" s="1"/>
  <c r="H844" i="1"/>
  <c r="G844" i="1"/>
  <c r="F844" i="1"/>
  <c r="F843" i="1" s="1"/>
  <c r="AG843" i="1"/>
  <c r="AG839" i="1" s="1"/>
  <c r="AT842" i="1"/>
  <c r="AQ842" i="1"/>
  <c r="AS842" i="1" s="1"/>
  <c r="AN842" i="1"/>
  <c r="AP842" i="1" s="1"/>
  <c r="AU841" i="1"/>
  <c r="AU840" i="1" s="1"/>
  <c r="AM841" i="1"/>
  <c r="AL841" i="1"/>
  <c r="AQ841" i="1" s="1"/>
  <c r="AS841" i="1" s="1"/>
  <c r="AK841" i="1"/>
  <c r="Q838" i="1"/>
  <c r="Q837" i="1" s="1"/>
  <c r="Q836" i="1" s="1"/>
  <c r="Q835" i="1" s="1"/>
  <c r="P838" i="1"/>
  <c r="O838" i="1"/>
  <c r="O837" i="1" s="1"/>
  <c r="O836" i="1" s="1"/>
  <c r="O835" i="1" s="1"/>
  <c r="N838" i="1"/>
  <c r="M838" i="1"/>
  <c r="L838" i="1"/>
  <c r="AU837" i="1"/>
  <c r="AU836" i="1" s="1"/>
  <c r="AU835" i="1" s="1"/>
  <c r="AM837" i="1"/>
  <c r="AM836" i="1" s="1"/>
  <c r="AM835" i="1" s="1"/>
  <c r="AL837" i="1"/>
  <c r="AL836" i="1" s="1"/>
  <c r="AL835" i="1" s="1"/>
  <c r="AK837" i="1"/>
  <c r="AK836" i="1" s="1"/>
  <c r="AK835" i="1" s="1"/>
  <c r="AG837" i="1"/>
  <c r="AG836" i="1" s="1"/>
  <c r="AG835" i="1" s="1"/>
  <c r="AF837" i="1"/>
  <c r="AF836" i="1" s="1"/>
  <c r="AF835" i="1" s="1"/>
  <c r="AE837" i="1"/>
  <c r="AE836" i="1" s="1"/>
  <c r="AE835" i="1" s="1"/>
  <c r="AA837" i="1"/>
  <c r="AA836" i="1" s="1"/>
  <c r="AA835" i="1" s="1"/>
  <c r="Z837" i="1"/>
  <c r="Z836" i="1" s="1"/>
  <c r="Z835" i="1" s="1"/>
  <c r="Y837" i="1"/>
  <c r="Y836" i="1" s="1"/>
  <c r="Y835" i="1" s="1"/>
  <c r="U837" i="1"/>
  <c r="U836" i="1" s="1"/>
  <c r="U835" i="1" s="1"/>
  <c r="P837" i="1"/>
  <c r="P836" i="1" s="1"/>
  <c r="P835" i="1" s="1"/>
  <c r="K837" i="1"/>
  <c r="K836" i="1" s="1"/>
  <c r="K835" i="1" s="1"/>
  <c r="J837" i="1"/>
  <c r="J836" i="1" s="1"/>
  <c r="J835" i="1" s="1"/>
  <c r="I837" i="1"/>
  <c r="I836" i="1" s="1"/>
  <c r="I835" i="1" s="1"/>
  <c r="H837" i="1"/>
  <c r="G837" i="1"/>
  <c r="F837" i="1"/>
  <c r="F836" i="1" s="1"/>
  <c r="N832" i="1"/>
  <c r="T832" i="1" s="1"/>
  <c r="X832" i="1" s="1"/>
  <c r="AD832" i="1" s="1"/>
  <c r="AJ832" i="1" s="1"/>
  <c r="AT832" i="1" s="1"/>
  <c r="M832" i="1"/>
  <c r="S832" i="1" s="1"/>
  <c r="W832" i="1" s="1"/>
  <c r="AC832" i="1" s="1"/>
  <c r="AI832" i="1" s="1"/>
  <c r="AQ832" i="1" s="1"/>
  <c r="AS832" i="1" s="1"/>
  <c r="L832" i="1"/>
  <c r="R832" i="1" s="1"/>
  <c r="V832" i="1" s="1"/>
  <c r="AB832" i="1" s="1"/>
  <c r="AH832" i="1" s="1"/>
  <c r="AN832" i="1" s="1"/>
  <c r="AP832" i="1" s="1"/>
  <c r="AU831" i="1"/>
  <c r="AM831" i="1"/>
  <c r="AL831" i="1"/>
  <c r="AK831" i="1"/>
  <c r="AG831" i="1"/>
  <c r="AF831" i="1"/>
  <c r="AE831" i="1"/>
  <c r="AA831" i="1"/>
  <c r="Z831" i="1"/>
  <c r="Y831" i="1"/>
  <c r="U831" i="1"/>
  <c r="Q831" i="1"/>
  <c r="P831" i="1"/>
  <c r="O831" i="1"/>
  <c r="K831" i="1"/>
  <c r="J831" i="1"/>
  <c r="I831" i="1"/>
  <c r="H831" i="1"/>
  <c r="G831" i="1"/>
  <c r="F831" i="1"/>
  <c r="N830" i="1"/>
  <c r="T830" i="1" s="1"/>
  <c r="X830" i="1" s="1"/>
  <c r="AD830" i="1" s="1"/>
  <c r="AJ830" i="1" s="1"/>
  <c r="AT830" i="1" s="1"/>
  <c r="M830" i="1"/>
  <c r="S830" i="1" s="1"/>
  <c r="W830" i="1" s="1"/>
  <c r="AC830" i="1" s="1"/>
  <c r="AI830" i="1" s="1"/>
  <c r="AQ830" i="1" s="1"/>
  <c r="AS830" i="1" s="1"/>
  <c r="L830" i="1"/>
  <c r="R830" i="1" s="1"/>
  <c r="V830" i="1" s="1"/>
  <c r="AB830" i="1" s="1"/>
  <c r="AH830" i="1" s="1"/>
  <c r="AN830" i="1" s="1"/>
  <c r="AP830" i="1" s="1"/>
  <c r="AU829" i="1"/>
  <c r="AM829" i="1"/>
  <c r="AL829" i="1"/>
  <c r="AK829" i="1"/>
  <c r="AG829" i="1"/>
  <c r="AF829" i="1"/>
  <c r="AE829" i="1"/>
  <c r="AA829" i="1"/>
  <c r="Z829" i="1"/>
  <c r="Y829" i="1"/>
  <c r="U829" i="1"/>
  <c r="Q829" i="1"/>
  <c r="P829" i="1"/>
  <c r="O829" i="1"/>
  <c r="K829" i="1"/>
  <c r="J829" i="1"/>
  <c r="I829" i="1"/>
  <c r="H829" i="1"/>
  <c r="G829" i="1"/>
  <c r="F829" i="1"/>
  <c r="AK826" i="1"/>
  <c r="AK825" i="1" s="1"/>
  <c r="AK824" i="1" s="1"/>
  <c r="N826" i="1"/>
  <c r="T826" i="1" s="1"/>
  <c r="X826" i="1" s="1"/>
  <c r="AD826" i="1" s="1"/>
  <c r="AJ826" i="1" s="1"/>
  <c r="AT826" i="1" s="1"/>
  <c r="M826" i="1"/>
  <c r="S826" i="1" s="1"/>
  <c r="W826" i="1" s="1"/>
  <c r="AC826" i="1" s="1"/>
  <c r="AI826" i="1" s="1"/>
  <c r="AQ826" i="1" s="1"/>
  <c r="AS826" i="1" s="1"/>
  <c r="L826" i="1"/>
  <c r="R826" i="1" s="1"/>
  <c r="V826" i="1" s="1"/>
  <c r="AB826" i="1" s="1"/>
  <c r="AH826" i="1" s="1"/>
  <c r="AU825" i="1"/>
  <c r="AU824" i="1" s="1"/>
  <c r="AM825" i="1"/>
  <c r="AM824" i="1" s="1"/>
  <c r="AL825" i="1"/>
  <c r="AL824" i="1" s="1"/>
  <c r="AG825" i="1"/>
  <c r="AG824" i="1" s="1"/>
  <c r="AF825" i="1"/>
  <c r="AF824" i="1" s="1"/>
  <c r="AE825" i="1"/>
  <c r="AE824" i="1" s="1"/>
  <c r="AA825" i="1"/>
  <c r="AA824" i="1" s="1"/>
  <c r="Z825" i="1"/>
  <c r="Z824" i="1" s="1"/>
  <c r="Y825" i="1"/>
  <c r="Y824" i="1" s="1"/>
  <c r="U825" i="1"/>
  <c r="U824" i="1" s="1"/>
  <c r="Q825" i="1"/>
  <c r="Q824" i="1" s="1"/>
  <c r="P825" i="1"/>
  <c r="P824" i="1" s="1"/>
  <c r="O825" i="1"/>
  <c r="O824" i="1" s="1"/>
  <c r="K825" i="1"/>
  <c r="K824" i="1" s="1"/>
  <c r="J825" i="1"/>
  <c r="J824" i="1" s="1"/>
  <c r="I825" i="1"/>
  <c r="H825" i="1"/>
  <c r="G825" i="1"/>
  <c r="G824" i="1" s="1"/>
  <c r="F825" i="1"/>
  <c r="F824" i="1" s="1"/>
  <c r="H823" i="1"/>
  <c r="N823" i="1" s="1"/>
  <c r="T823" i="1" s="1"/>
  <c r="X823" i="1" s="1"/>
  <c r="AD823" i="1" s="1"/>
  <c r="AJ823" i="1" s="1"/>
  <c r="AT823" i="1" s="1"/>
  <c r="G823" i="1"/>
  <c r="F823" i="1"/>
  <c r="L823" i="1" s="1"/>
  <c r="R823" i="1" s="1"/>
  <c r="V823" i="1" s="1"/>
  <c r="AB823" i="1" s="1"/>
  <c r="AH823" i="1" s="1"/>
  <c r="AN823" i="1" s="1"/>
  <c r="AP823" i="1" s="1"/>
  <c r="N822" i="1"/>
  <c r="T822" i="1" s="1"/>
  <c r="X822" i="1" s="1"/>
  <c r="AD822" i="1" s="1"/>
  <c r="AJ822" i="1" s="1"/>
  <c r="AT822" i="1" s="1"/>
  <c r="M822" i="1"/>
  <c r="S822" i="1" s="1"/>
  <c r="W822" i="1" s="1"/>
  <c r="AC822" i="1" s="1"/>
  <c r="AI822" i="1" s="1"/>
  <c r="AQ822" i="1" s="1"/>
  <c r="AS822" i="1" s="1"/>
  <c r="L822" i="1"/>
  <c r="R822" i="1" s="1"/>
  <c r="V822" i="1" s="1"/>
  <c r="AB822" i="1" s="1"/>
  <c r="AH822" i="1" s="1"/>
  <c r="AN822" i="1" s="1"/>
  <c r="AP822" i="1" s="1"/>
  <c r="AU821" i="1"/>
  <c r="AU820" i="1" s="1"/>
  <c r="AM821" i="1"/>
  <c r="AM820" i="1" s="1"/>
  <c r="AL821" i="1"/>
  <c r="AL820" i="1" s="1"/>
  <c r="AK821" i="1"/>
  <c r="AK820" i="1" s="1"/>
  <c r="AG821" i="1"/>
  <c r="AG820" i="1" s="1"/>
  <c r="AF821" i="1"/>
  <c r="AF820" i="1" s="1"/>
  <c r="AE821" i="1"/>
  <c r="AE820" i="1" s="1"/>
  <c r="AA821" i="1"/>
  <c r="Z821" i="1"/>
  <c r="Z820" i="1" s="1"/>
  <c r="Y821" i="1"/>
  <c r="Y820" i="1" s="1"/>
  <c r="U821" i="1"/>
  <c r="U820" i="1" s="1"/>
  <c r="Q821" i="1"/>
  <c r="Q820" i="1" s="1"/>
  <c r="P821" i="1"/>
  <c r="P820" i="1" s="1"/>
  <c r="O821" i="1"/>
  <c r="O820" i="1" s="1"/>
  <c r="K821" i="1"/>
  <c r="K820" i="1" s="1"/>
  <c r="J821" i="1"/>
  <c r="J820" i="1" s="1"/>
  <c r="I821" i="1"/>
  <c r="I820" i="1" s="1"/>
  <c r="H821" i="1"/>
  <c r="AA820" i="1"/>
  <c r="N818" i="1"/>
  <c r="T818" i="1" s="1"/>
  <c r="X818" i="1" s="1"/>
  <c r="AD818" i="1" s="1"/>
  <c r="AJ818" i="1" s="1"/>
  <c r="AT818" i="1" s="1"/>
  <c r="M818" i="1"/>
  <c r="S818" i="1" s="1"/>
  <c r="W818" i="1" s="1"/>
  <c r="AC818" i="1" s="1"/>
  <c r="AI818" i="1" s="1"/>
  <c r="AQ818" i="1" s="1"/>
  <c r="AS818" i="1" s="1"/>
  <c r="L818" i="1"/>
  <c r="R818" i="1" s="1"/>
  <c r="V818" i="1" s="1"/>
  <c r="AB818" i="1" s="1"/>
  <c r="AH818" i="1" s="1"/>
  <c r="AN818" i="1" s="1"/>
  <c r="AP818" i="1" s="1"/>
  <c r="AU817" i="1"/>
  <c r="AM817" i="1"/>
  <c r="AM816" i="1" s="1"/>
  <c r="AL817" i="1"/>
  <c r="AL816" i="1" s="1"/>
  <c r="AK817" i="1"/>
  <c r="AK816" i="1" s="1"/>
  <c r="AG817" i="1"/>
  <c r="AG816" i="1" s="1"/>
  <c r="AF817" i="1"/>
  <c r="AF816" i="1" s="1"/>
  <c r="AE817" i="1"/>
  <c r="AE816" i="1" s="1"/>
  <c r="AA817" i="1"/>
  <c r="AA816" i="1" s="1"/>
  <c r="Z817" i="1"/>
  <c r="Z816" i="1" s="1"/>
  <c r="Y817" i="1"/>
  <c r="Y816" i="1" s="1"/>
  <c r="U817" i="1"/>
  <c r="Q817" i="1"/>
  <c r="Q816" i="1" s="1"/>
  <c r="P817" i="1"/>
  <c r="P816" i="1" s="1"/>
  <c r="O817" i="1"/>
  <c r="O816" i="1" s="1"/>
  <c r="K817" i="1"/>
  <c r="K816" i="1" s="1"/>
  <c r="J817" i="1"/>
  <c r="I817" i="1"/>
  <c r="I816" i="1" s="1"/>
  <c r="H817" i="1"/>
  <c r="G817" i="1"/>
  <c r="F817" i="1"/>
  <c r="F816" i="1" s="1"/>
  <c r="AU816" i="1"/>
  <c r="U816" i="1"/>
  <c r="J816" i="1"/>
  <c r="AD815" i="1"/>
  <c r="AJ815" i="1" s="1"/>
  <c r="AT815" i="1" s="1"/>
  <c r="AC815" i="1"/>
  <c r="AI815" i="1" s="1"/>
  <c r="AQ815" i="1" s="1"/>
  <c r="AS815" i="1" s="1"/>
  <c r="AB815" i="1"/>
  <c r="AH815" i="1" s="1"/>
  <c r="AN815" i="1" s="1"/>
  <c r="AP815" i="1" s="1"/>
  <c r="AU814" i="1"/>
  <c r="AM814" i="1"/>
  <c r="AL814" i="1"/>
  <c r="AK814" i="1"/>
  <c r="AG814" i="1"/>
  <c r="AF814" i="1"/>
  <c r="AE814" i="1"/>
  <c r="AA814" i="1"/>
  <c r="AD814" i="1" s="1"/>
  <c r="Z814" i="1"/>
  <c r="AC814" i="1" s="1"/>
  <c r="Y814" i="1"/>
  <c r="Y813" i="1"/>
  <c r="N813" i="1"/>
  <c r="T813" i="1" s="1"/>
  <c r="X813" i="1" s="1"/>
  <c r="AD813" i="1" s="1"/>
  <c r="AJ813" i="1" s="1"/>
  <c r="AT813" i="1" s="1"/>
  <c r="M813" i="1"/>
  <c r="S813" i="1" s="1"/>
  <c r="W813" i="1" s="1"/>
  <c r="AC813" i="1" s="1"/>
  <c r="AI813" i="1" s="1"/>
  <c r="AQ813" i="1" s="1"/>
  <c r="AS813" i="1" s="1"/>
  <c r="L813" i="1"/>
  <c r="R813" i="1" s="1"/>
  <c r="V813" i="1" s="1"/>
  <c r="AU812" i="1"/>
  <c r="AU811" i="1" s="1"/>
  <c r="AM812" i="1"/>
  <c r="AM811" i="1" s="1"/>
  <c r="AL812" i="1"/>
  <c r="AL811" i="1" s="1"/>
  <c r="AK812" i="1"/>
  <c r="AK811" i="1" s="1"/>
  <c r="AG812" i="1"/>
  <c r="AF812" i="1"/>
  <c r="AE812" i="1"/>
  <c r="AE811" i="1" s="1"/>
  <c r="AA812" i="1"/>
  <c r="Z812" i="1"/>
  <c r="Y812" i="1"/>
  <c r="U812" i="1"/>
  <c r="Q812" i="1"/>
  <c r="Q811" i="1" s="1"/>
  <c r="P812" i="1"/>
  <c r="P811" i="1" s="1"/>
  <c r="O812" i="1"/>
  <c r="O811" i="1" s="1"/>
  <c r="K812" i="1"/>
  <c r="J812" i="1"/>
  <c r="J811" i="1" s="1"/>
  <c r="I812" i="1"/>
  <c r="I811" i="1" s="1"/>
  <c r="H812" i="1"/>
  <c r="H811" i="1" s="1"/>
  <c r="G812" i="1"/>
  <c r="F812" i="1"/>
  <c r="AG811" i="1"/>
  <c r="AF811" i="1"/>
  <c r="U811" i="1"/>
  <c r="N810" i="1"/>
  <c r="T810" i="1" s="1"/>
  <c r="X810" i="1" s="1"/>
  <c r="AD810" i="1" s="1"/>
  <c r="AJ810" i="1" s="1"/>
  <c r="AT810" i="1" s="1"/>
  <c r="M810" i="1"/>
  <c r="S810" i="1" s="1"/>
  <c r="W810" i="1" s="1"/>
  <c r="AC810" i="1" s="1"/>
  <c r="AI810" i="1" s="1"/>
  <c r="AQ810" i="1" s="1"/>
  <c r="AS810" i="1" s="1"/>
  <c r="L810" i="1"/>
  <c r="R810" i="1" s="1"/>
  <c r="V810" i="1" s="1"/>
  <c r="AB810" i="1" s="1"/>
  <c r="AH810" i="1" s="1"/>
  <c r="AN810" i="1" s="1"/>
  <c r="AP810" i="1" s="1"/>
  <c r="AU809" i="1"/>
  <c r="AM809" i="1"/>
  <c r="AL809" i="1"/>
  <c r="AK809" i="1"/>
  <c r="AG809" i="1"/>
  <c r="AF809" i="1"/>
  <c r="AE809" i="1"/>
  <c r="AA809" i="1"/>
  <c r="Z809" i="1"/>
  <c r="Y809" i="1"/>
  <c r="U809" i="1"/>
  <c r="Q809" i="1"/>
  <c r="P809" i="1"/>
  <c r="O809" i="1"/>
  <c r="K809" i="1"/>
  <c r="J809" i="1"/>
  <c r="I809" i="1"/>
  <c r="H809" i="1"/>
  <c r="G809" i="1"/>
  <c r="F809" i="1"/>
  <c r="N808" i="1"/>
  <c r="T808" i="1" s="1"/>
  <c r="X808" i="1" s="1"/>
  <c r="AD808" i="1" s="1"/>
  <c r="AJ808" i="1" s="1"/>
  <c r="AT808" i="1" s="1"/>
  <c r="M808" i="1"/>
  <c r="S808" i="1" s="1"/>
  <c r="W808" i="1" s="1"/>
  <c r="AC808" i="1" s="1"/>
  <c r="AI808" i="1" s="1"/>
  <c r="AQ808" i="1" s="1"/>
  <c r="AS808" i="1" s="1"/>
  <c r="L808" i="1"/>
  <c r="R808" i="1" s="1"/>
  <c r="V808" i="1" s="1"/>
  <c r="AB808" i="1" s="1"/>
  <c r="AH808" i="1" s="1"/>
  <c r="AN808" i="1" s="1"/>
  <c r="AP808" i="1" s="1"/>
  <c r="AU807" i="1"/>
  <c r="AM807" i="1"/>
  <c r="AL807" i="1"/>
  <c r="AK807" i="1"/>
  <c r="AG807" i="1"/>
  <c r="AF807" i="1"/>
  <c r="AE807" i="1"/>
  <c r="AA807" i="1"/>
  <c r="Z807" i="1"/>
  <c r="Y807" i="1"/>
  <c r="U807" i="1"/>
  <c r="Q807" i="1"/>
  <c r="P807" i="1"/>
  <c r="O807" i="1"/>
  <c r="K807" i="1"/>
  <c r="J807" i="1"/>
  <c r="I807" i="1"/>
  <c r="H807" i="1"/>
  <c r="G807" i="1"/>
  <c r="F807" i="1"/>
  <c r="Y806" i="1"/>
  <c r="N806" i="1"/>
  <c r="T806" i="1" s="1"/>
  <c r="X806" i="1" s="1"/>
  <c r="AD806" i="1" s="1"/>
  <c r="AJ806" i="1" s="1"/>
  <c r="AT806" i="1" s="1"/>
  <c r="M806" i="1"/>
  <c r="S806" i="1" s="1"/>
  <c r="W806" i="1" s="1"/>
  <c r="AC806" i="1" s="1"/>
  <c r="AI806" i="1" s="1"/>
  <c r="AQ806" i="1" s="1"/>
  <c r="AS806" i="1" s="1"/>
  <c r="L806" i="1"/>
  <c r="R806" i="1" s="1"/>
  <c r="V806" i="1" s="1"/>
  <c r="AU805" i="1"/>
  <c r="AM805" i="1"/>
  <c r="AL805" i="1"/>
  <c r="AK805" i="1"/>
  <c r="AG805" i="1"/>
  <c r="AF805" i="1"/>
  <c r="AE805" i="1"/>
  <c r="AA805" i="1"/>
  <c r="Z805" i="1"/>
  <c r="Y805" i="1"/>
  <c r="U805" i="1"/>
  <c r="Q805" i="1"/>
  <c r="P805" i="1"/>
  <c r="O805" i="1"/>
  <c r="K805" i="1"/>
  <c r="K804" i="1" s="1"/>
  <c r="J805" i="1"/>
  <c r="I805" i="1"/>
  <c r="H805" i="1"/>
  <c r="G805" i="1"/>
  <c r="G804" i="1" s="1"/>
  <c r="F805" i="1"/>
  <c r="N800" i="1"/>
  <c r="T800" i="1" s="1"/>
  <c r="X800" i="1" s="1"/>
  <c r="AD800" i="1" s="1"/>
  <c r="AJ800" i="1" s="1"/>
  <c r="AT800" i="1" s="1"/>
  <c r="M800" i="1"/>
  <c r="S800" i="1" s="1"/>
  <c r="W800" i="1" s="1"/>
  <c r="AC800" i="1" s="1"/>
  <c r="AI800" i="1" s="1"/>
  <c r="AQ800" i="1" s="1"/>
  <c r="AS800" i="1" s="1"/>
  <c r="L800" i="1"/>
  <c r="R800" i="1" s="1"/>
  <c r="V800" i="1" s="1"/>
  <c r="AB800" i="1" s="1"/>
  <c r="AH800" i="1" s="1"/>
  <c r="AN800" i="1" s="1"/>
  <c r="AP800" i="1" s="1"/>
  <c r="AU799" i="1"/>
  <c r="AM799" i="1"/>
  <c r="AL799" i="1"/>
  <c r="AK799" i="1"/>
  <c r="AG799" i="1"/>
  <c r="AF799" i="1"/>
  <c r="AE799" i="1"/>
  <c r="AA799" i="1"/>
  <c r="Z799" i="1"/>
  <c r="Y799" i="1"/>
  <c r="U799" i="1"/>
  <c r="Q799" i="1"/>
  <c r="P799" i="1"/>
  <c r="O799" i="1"/>
  <c r="K799" i="1"/>
  <c r="J799" i="1"/>
  <c r="I799" i="1"/>
  <c r="H799" i="1"/>
  <c r="G799" i="1"/>
  <c r="F799" i="1"/>
  <c r="N798" i="1"/>
  <c r="T798" i="1" s="1"/>
  <c r="X798" i="1" s="1"/>
  <c r="AD798" i="1" s="1"/>
  <c r="AJ798" i="1" s="1"/>
  <c r="AT798" i="1" s="1"/>
  <c r="M798" i="1"/>
  <c r="S798" i="1" s="1"/>
  <c r="W798" i="1" s="1"/>
  <c r="AC798" i="1" s="1"/>
  <c r="AI798" i="1" s="1"/>
  <c r="AQ798" i="1" s="1"/>
  <c r="AS798" i="1" s="1"/>
  <c r="L798" i="1"/>
  <c r="R798" i="1" s="1"/>
  <c r="V798" i="1" s="1"/>
  <c r="AB798" i="1" s="1"/>
  <c r="AH798" i="1" s="1"/>
  <c r="AN798" i="1" s="1"/>
  <c r="AP798" i="1" s="1"/>
  <c r="AU797" i="1"/>
  <c r="AM797" i="1"/>
  <c r="AL797" i="1"/>
  <c r="AK797" i="1"/>
  <c r="AK796" i="1" s="1"/>
  <c r="AK795" i="1" s="1"/>
  <c r="AG797" i="1"/>
  <c r="AF797" i="1"/>
  <c r="AE797" i="1"/>
  <c r="AA797" i="1"/>
  <c r="AA796" i="1" s="1"/>
  <c r="AA795" i="1" s="1"/>
  <c r="Z797" i="1"/>
  <c r="Y797" i="1"/>
  <c r="U797" i="1"/>
  <c r="Q797" i="1"/>
  <c r="Q796" i="1" s="1"/>
  <c r="Q795" i="1" s="1"/>
  <c r="P797" i="1"/>
  <c r="O797" i="1"/>
  <c r="K797" i="1"/>
  <c r="J797" i="1"/>
  <c r="I797" i="1"/>
  <c r="H797" i="1"/>
  <c r="G797" i="1"/>
  <c r="F797" i="1"/>
  <c r="L797" i="1" s="1"/>
  <c r="P796" i="1"/>
  <c r="P795" i="1" s="1"/>
  <c r="T794" i="1"/>
  <c r="X794" i="1" s="1"/>
  <c r="AD794" i="1" s="1"/>
  <c r="AJ794" i="1" s="1"/>
  <c r="AT794" i="1" s="1"/>
  <c r="S794" i="1"/>
  <c r="W794" i="1" s="1"/>
  <c r="AC794" i="1" s="1"/>
  <c r="AI794" i="1" s="1"/>
  <c r="AQ794" i="1" s="1"/>
  <c r="R794" i="1"/>
  <c r="V794" i="1" s="1"/>
  <c r="AB794" i="1" s="1"/>
  <c r="AH794" i="1" s="1"/>
  <c r="AN794" i="1" s="1"/>
  <c r="AU793" i="1"/>
  <c r="AM793" i="1"/>
  <c r="AL793" i="1"/>
  <c r="AK793" i="1"/>
  <c r="AG793" i="1"/>
  <c r="AF793" i="1"/>
  <c r="AE793" i="1"/>
  <c r="AA793" i="1"/>
  <c r="Z793" i="1"/>
  <c r="Y793" i="1"/>
  <c r="U793" i="1"/>
  <c r="Q793" i="1"/>
  <c r="T793" i="1" s="1"/>
  <c r="X793" i="1" s="1"/>
  <c r="P793" i="1"/>
  <c r="O793" i="1"/>
  <c r="R793" i="1" s="1"/>
  <c r="N792" i="1"/>
  <c r="T792" i="1" s="1"/>
  <c r="X792" i="1" s="1"/>
  <c r="AD792" i="1" s="1"/>
  <c r="AJ792" i="1" s="1"/>
  <c r="AT792" i="1" s="1"/>
  <c r="M792" i="1"/>
  <c r="S792" i="1" s="1"/>
  <c r="W792" i="1" s="1"/>
  <c r="AC792" i="1" s="1"/>
  <c r="AI792" i="1" s="1"/>
  <c r="AQ792" i="1" s="1"/>
  <c r="AS792" i="1" s="1"/>
  <c r="L792" i="1"/>
  <c r="R792" i="1" s="1"/>
  <c r="V792" i="1" s="1"/>
  <c r="AB792" i="1" s="1"/>
  <c r="AH792" i="1" s="1"/>
  <c r="AN792" i="1" s="1"/>
  <c r="AP792" i="1" s="1"/>
  <c r="AU791" i="1"/>
  <c r="AM791" i="1"/>
  <c r="AL791" i="1"/>
  <c r="AK791" i="1"/>
  <c r="AG791" i="1"/>
  <c r="AF791" i="1"/>
  <c r="AE791" i="1"/>
  <c r="AA791" i="1"/>
  <c r="Z791" i="1"/>
  <c r="Y791" i="1"/>
  <c r="U791" i="1"/>
  <c r="Q791" i="1"/>
  <c r="P791" i="1"/>
  <c r="O791" i="1"/>
  <c r="K791" i="1"/>
  <c r="K790" i="1" s="1"/>
  <c r="J791" i="1"/>
  <c r="I791" i="1"/>
  <c r="I790" i="1" s="1"/>
  <c r="H791" i="1"/>
  <c r="G791" i="1"/>
  <c r="G790" i="1" s="1"/>
  <c r="F791" i="1"/>
  <c r="N789" i="1"/>
  <c r="T789" i="1" s="1"/>
  <c r="X789" i="1" s="1"/>
  <c r="AD789" i="1" s="1"/>
  <c r="AJ789" i="1" s="1"/>
  <c r="AT789" i="1" s="1"/>
  <c r="M789" i="1"/>
  <c r="S789" i="1" s="1"/>
  <c r="W789" i="1" s="1"/>
  <c r="AC789" i="1" s="1"/>
  <c r="AI789" i="1" s="1"/>
  <c r="AQ789" i="1" s="1"/>
  <c r="AS789" i="1" s="1"/>
  <c r="L789" i="1"/>
  <c r="R789" i="1" s="1"/>
  <c r="V789" i="1" s="1"/>
  <c r="AB789" i="1" s="1"/>
  <c r="AH789" i="1" s="1"/>
  <c r="AN789" i="1" s="1"/>
  <c r="AP789" i="1" s="1"/>
  <c r="AU788" i="1"/>
  <c r="AM788" i="1"/>
  <c r="AL788" i="1"/>
  <c r="AK788" i="1"/>
  <c r="AG788" i="1"/>
  <c r="AF788" i="1"/>
  <c r="AE788" i="1"/>
  <c r="AA788" i="1"/>
  <c r="Z788" i="1"/>
  <c r="Y788" i="1"/>
  <c r="U788" i="1"/>
  <c r="Q788" i="1"/>
  <c r="P788" i="1"/>
  <c r="O788" i="1"/>
  <c r="K788" i="1"/>
  <c r="J788" i="1"/>
  <c r="I788" i="1"/>
  <c r="H788" i="1"/>
  <c r="G788" i="1"/>
  <c r="F788" i="1"/>
  <c r="L788" i="1" s="1"/>
  <c r="O787" i="1"/>
  <c r="N787" i="1"/>
  <c r="T787" i="1" s="1"/>
  <c r="X787" i="1" s="1"/>
  <c r="AD787" i="1" s="1"/>
  <c r="AJ787" i="1" s="1"/>
  <c r="AT787" i="1" s="1"/>
  <c r="M787" i="1"/>
  <c r="S787" i="1" s="1"/>
  <c r="W787" i="1" s="1"/>
  <c r="AC787" i="1" s="1"/>
  <c r="AI787" i="1" s="1"/>
  <c r="AQ787" i="1" s="1"/>
  <c r="AS787" i="1" s="1"/>
  <c r="L787" i="1"/>
  <c r="R787" i="1" s="1"/>
  <c r="V787" i="1" s="1"/>
  <c r="AB787" i="1" s="1"/>
  <c r="AH787" i="1" s="1"/>
  <c r="AN787" i="1" s="1"/>
  <c r="AP787" i="1" s="1"/>
  <c r="AU786" i="1"/>
  <c r="AU785" i="1" s="1"/>
  <c r="AM786" i="1"/>
  <c r="AM785" i="1" s="1"/>
  <c r="AL786" i="1"/>
  <c r="AL785" i="1" s="1"/>
  <c r="AK786" i="1"/>
  <c r="AG786" i="1"/>
  <c r="AG785" i="1" s="1"/>
  <c r="AF786" i="1"/>
  <c r="AF785" i="1" s="1"/>
  <c r="AE786" i="1"/>
  <c r="AE785" i="1" s="1"/>
  <c r="AA786" i="1"/>
  <c r="Z786" i="1"/>
  <c r="Z785" i="1" s="1"/>
  <c r="Y786" i="1"/>
  <c r="Y785" i="1" s="1"/>
  <c r="U786" i="1"/>
  <c r="U785" i="1" s="1"/>
  <c r="Q786" i="1"/>
  <c r="P786" i="1"/>
  <c r="P785" i="1" s="1"/>
  <c r="O786" i="1"/>
  <c r="O785" i="1" s="1"/>
  <c r="K786" i="1"/>
  <c r="J786" i="1"/>
  <c r="J785" i="1" s="1"/>
  <c r="I786" i="1"/>
  <c r="H786" i="1"/>
  <c r="G786" i="1"/>
  <c r="F786" i="1"/>
  <c r="N784" i="1"/>
  <c r="T784" i="1" s="1"/>
  <c r="X784" i="1" s="1"/>
  <c r="AD784" i="1" s="1"/>
  <c r="AJ784" i="1" s="1"/>
  <c r="AT784" i="1" s="1"/>
  <c r="M784" i="1"/>
  <c r="S784" i="1" s="1"/>
  <c r="W784" i="1" s="1"/>
  <c r="AC784" i="1" s="1"/>
  <c r="AI784" i="1" s="1"/>
  <c r="AQ784" i="1" s="1"/>
  <c r="AS784" i="1" s="1"/>
  <c r="L784" i="1"/>
  <c r="R784" i="1" s="1"/>
  <c r="V784" i="1" s="1"/>
  <c r="AB784" i="1" s="1"/>
  <c r="AH784" i="1" s="1"/>
  <c r="AN784" i="1" s="1"/>
  <c r="AP784" i="1" s="1"/>
  <c r="AU783" i="1"/>
  <c r="AM783" i="1"/>
  <c r="AL783" i="1"/>
  <c r="AK783" i="1"/>
  <c r="AG783" i="1"/>
  <c r="AF783" i="1"/>
  <c r="AE783" i="1"/>
  <c r="AA783" i="1"/>
  <c r="Z783" i="1"/>
  <c r="Y783" i="1"/>
  <c r="U783" i="1"/>
  <c r="Q783" i="1"/>
  <c r="P783" i="1"/>
  <c r="O783" i="1"/>
  <c r="K783" i="1"/>
  <c r="J783" i="1"/>
  <c r="I783" i="1"/>
  <c r="H783" i="1"/>
  <c r="G783" i="1"/>
  <c r="F783" i="1"/>
  <c r="AK782" i="1"/>
  <c r="Y782" i="1"/>
  <c r="N782" i="1"/>
  <c r="T782" i="1" s="1"/>
  <c r="X782" i="1" s="1"/>
  <c r="AD782" i="1" s="1"/>
  <c r="AJ782" i="1" s="1"/>
  <c r="AT782" i="1" s="1"/>
  <c r="M782" i="1"/>
  <c r="S782" i="1" s="1"/>
  <c r="W782" i="1" s="1"/>
  <c r="AC782" i="1" s="1"/>
  <c r="AI782" i="1" s="1"/>
  <c r="AQ782" i="1" s="1"/>
  <c r="AS782" i="1" s="1"/>
  <c r="L782" i="1"/>
  <c r="R782" i="1" s="1"/>
  <c r="V782" i="1" s="1"/>
  <c r="AB782" i="1" s="1"/>
  <c r="AH782" i="1" s="1"/>
  <c r="AN782" i="1" s="1"/>
  <c r="AP782" i="1" s="1"/>
  <c r="AU781" i="1"/>
  <c r="AM781" i="1"/>
  <c r="AL781" i="1"/>
  <c r="AK781" i="1"/>
  <c r="AG781" i="1"/>
  <c r="AF781" i="1"/>
  <c r="AE781" i="1"/>
  <c r="AA781" i="1"/>
  <c r="Z781" i="1"/>
  <c r="Y781" i="1"/>
  <c r="U781" i="1"/>
  <c r="Q781" i="1"/>
  <c r="P781" i="1"/>
  <c r="O781" i="1"/>
  <c r="K781" i="1"/>
  <c r="J781" i="1"/>
  <c r="I781" i="1"/>
  <c r="H781" i="1"/>
  <c r="G781" i="1"/>
  <c r="F781" i="1"/>
  <c r="N776" i="1"/>
  <c r="T776" i="1" s="1"/>
  <c r="X776" i="1" s="1"/>
  <c r="AD776" i="1" s="1"/>
  <c r="AJ776" i="1" s="1"/>
  <c r="AT776" i="1" s="1"/>
  <c r="M776" i="1"/>
  <c r="S776" i="1" s="1"/>
  <c r="W776" i="1" s="1"/>
  <c r="AC776" i="1" s="1"/>
  <c r="AI776" i="1" s="1"/>
  <c r="AQ776" i="1" s="1"/>
  <c r="AS776" i="1" s="1"/>
  <c r="L776" i="1"/>
  <c r="R776" i="1" s="1"/>
  <c r="V776" i="1" s="1"/>
  <c r="AB776" i="1" s="1"/>
  <c r="AH776" i="1" s="1"/>
  <c r="AN776" i="1" s="1"/>
  <c r="AP776" i="1" s="1"/>
  <c r="AU775" i="1"/>
  <c r="AM775" i="1"/>
  <c r="AL775" i="1"/>
  <c r="AK775" i="1"/>
  <c r="AG775" i="1"/>
  <c r="AF775" i="1"/>
  <c r="AE775" i="1"/>
  <c r="AA775" i="1"/>
  <c r="Z775" i="1"/>
  <c r="Y775" i="1"/>
  <c r="U775" i="1"/>
  <c r="Q775" i="1"/>
  <c r="P775" i="1"/>
  <c r="O775" i="1"/>
  <c r="K775" i="1"/>
  <c r="J775" i="1"/>
  <c r="I775" i="1"/>
  <c r="H775" i="1"/>
  <c r="G775" i="1"/>
  <c r="F775" i="1"/>
  <c r="N774" i="1"/>
  <c r="T774" i="1" s="1"/>
  <c r="X774" i="1" s="1"/>
  <c r="AD774" i="1" s="1"/>
  <c r="AJ774" i="1" s="1"/>
  <c r="AT774" i="1" s="1"/>
  <c r="M774" i="1"/>
  <c r="S774" i="1" s="1"/>
  <c r="W774" i="1" s="1"/>
  <c r="AC774" i="1" s="1"/>
  <c r="AI774" i="1" s="1"/>
  <c r="AQ774" i="1" s="1"/>
  <c r="AS774" i="1" s="1"/>
  <c r="L774" i="1"/>
  <c r="R774" i="1" s="1"/>
  <c r="V774" i="1" s="1"/>
  <c r="AB774" i="1" s="1"/>
  <c r="AH774" i="1" s="1"/>
  <c r="AN774" i="1" s="1"/>
  <c r="AP774" i="1" s="1"/>
  <c r="AU773" i="1"/>
  <c r="AM773" i="1"/>
  <c r="AL773" i="1"/>
  <c r="AL772" i="1" s="1"/>
  <c r="AK773" i="1"/>
  <c r="AG773" i="1"/>
  <c r="AF773" i="1"/>
  <c r="AE773" i="1"/>
  <c r="AA773" i="1"/>
  <c r="Z773" i="1"/>
  <c r="Y773" i="1"/>
  <c r="U773" i="1"/>
  <c r="Q773" i="1"/>
  <c r="P773" i="1"/>
  <c r="O773" i="1"/>
  <c r="K773" i="1"/>
  <c r="J773" i="1"/>
  <c r="I773" i="1"/>
  <c r="H773" i="1"/>
  <c r="G773" i="1"/>
  <c r="F773" i="1"/>
  <c r="N771" i="1"/>
  <c r="T771" i="1" s="1"/>
  <c r="X771" i="1" s="1"/>
  <c r="AD771" i="1" s="1"/>
  <c r="AJ771" i="1" s="1"/>
  <c r="AT771" i="1" s="1"/>
  <c r="M771" i="1"/>
  <c r="S771" i="1" s="1"/>
  <c r="W771" i="1" s="1"/>
  <c r="AC771" i="1" s="1"/>
  <c r="AI771" i="1" s="1"/>
  <c r="AQ771" i="1" s="1"/>
  <c r="AS771" i="1" s="1"/>
  <c r="L771" i="1"/>
  <c r="R771" i="1" s="1"/>
  <c r="V771" i="1" s="1"/>
  <c r="AB771" i="1" s="1"/>
  <c r="AH771" i="1" s="1"/>
  <c r="AN771" i="1" s="1"/>
  <c r="AP771" i="1" s="1"/>
  <c r="AU770" i="1"/>
  <c r="AM770" i="1"/>
  <c r="AL770" i="1"/>
  <c r="AK770" i="1"/>
  <c r="AG770" i="1"/>
  <c r="AF770" i="1"/>
  <c r="AE770" i="1"/>
  <c r="AA770" i="1"/>
  <c r="Z770" i="1"/>
  <c r="Y770" i="1"/>
  <c r="U770" i="1"/>
  <c r="Q770" i="1"/>
  <c r="P770" i="1"/>
  <c r="O770" i="1"/>
  <c r="K770" i="1"/>
  <c r="J770" i="1"/>
  <c r="I770" i="1"/>
  <c r="H770" i="1"/>
  <c r="G770" i="1"/>
  <c r="F770" i="1"/>
  <c r="N769" i="1"/>
  <c r="T769" i="1" s="1"/>
  <c r="X769" i="1" s="1"/>
  <c r="AD769" i="1" s="1"/>
  <c r="AJ769" i="1" s="1"/>
  <c r="AT769" i="1" s="1"/>
  <c r="M769" i="1"/>
  <c r="S769" i="1" s="1"/>
  <c r="W769" i="1" s="1"/>
  <c r="AC769" i="1" s="1"/>
  <c r="AI769" i="1" s="1"/>
  <c r="AQ769" i="1" s="1"/>
  <c r="AS769" i="1" s="1"/>
  <c r="L769" i="1"/>
  <c r="R769" i="1" s="1"/>
  <c r="V769" i="1" s="1"/>
  <c r="AB769" i="1" s="1"/>
  <c r="AH769" i="1" s="1"/>
  <c r="AN769" i="1" s="1"/>
  <c r="AP769" i="1" s="1"/>
  <c r="AU768" i="1"/>
  <c r="AM768" i="1"/>
  <c r="AL768" i="1"/>
  <c r="AK768" i="1"/>
  <c r="AG768" i="1"/>
  <c r="AF768" i="1"/>
  <c r="AE768" i="1"/>
  <c r="AA768" i="1"/>
  <c r="Z768" i="1"/>
  <c r="Y768" i="1"/>
  <c r="U768" i="1"/>
  <c r="Q768" i="1"/>
  <c r="P768" i="1"/>
  <c r="O768" i="1"/>
  <c r="K768" i="1"/>
  <c r="J768" i="1"/>
  <c r="I768" i="1"/>
  <c r="H768" i="1"/>
  <c r="G768" i="1"/>
  <c r="F768" i="1"/>
  <c r="N766" i="1"/>
  <c r="T766" i="1" s="1"/>
  <c r="X766" i="1" s="1"/>
  <c r="AD766" i="1" s="1"/>
  <c r="AJ766" i="1" s="1"/>
  <c r="AT766" i="1" s="1"/>
  <c r="M766" i="1"/>
  <c r="S766" i="1" s="1"/>
  <c r="W766" i="1" s="1"/>
  <c r="AC766" i="1" s="1"/>
  <c r="AI766" i="1" s="1"/>
  <c r="AQ766" i="1" s="1"/>
  <c r="AS766" i="1" s="1"/>
  <c r="L766" i="1"/>
  <c r="R766" i="1" s="1"/>
  <c r="V766" i="1" s="1"/>
  <c r="AB766" i="1" s="1"/>
  <c r="AH766" i="1" s="1"/>
  <c r="AN766" i="1" s="1"/>
  <c r="AP766" i="1" s="1"/>
  <c r="AU765" i="1"/>
  <c r="AM765" i="1"/>
  <c r="AL765" i="1"/>
  <c r="AK765" i="1"/>
  <c r="AG765" i="1"/>
  <c r="AF765" i="1"/>
  <c r="AE765" i="1"/>
  <c r="AA765" i="1"/>
  <c r="Z765" i="1"/>
  <c r="Y765" i="1"/>
  <c r="U765" i="1"/>
  <c r="Q765" i="1"/>
  <c r="P765" i="1"/>
  <c r="O765" i="1"/>
  <c r="K765" i="1"/>
  <c r="J765" i="1"/>
  <c r="I765" i="1"/>
  <c r="H765" i="1"/>
  <c r="G765" i="1"/>
  <c r="F765" i="1"/>
  <c r="N764" i="1"/>
  <c r="T764" i="1" s="1"/>
  <c r="X764" i="1" s="1"/>
  <c r="AD764" i="1" s="1"/>
  <c r="AJ764" i="1" s="1"/>
  <c r="AT764" i="1" s="1"/>
  <c r="M764" i="1"/>
  <c r="S764" i="1" s="1"/>
  <c r="W764" i="1" s="1"/>
  <c r="AC764" i="1" s="1"/>
  <c r="AI764" i="1" s="1"/>
  <c r="AQ764" i="1" s="1"/>
  <c r="AS764" i="1" s="1"/>
  <c r="L764" i="1"/>
  <c r="R764" i="1" s="1"/>
  <c r="V764" i="1" s="1"/>
  <c r="AB764" i="1" s="1"/>
  <c r="AH764" i="1" s="1"/>
  <c r="AN764" i="1" s="1"/>
  <c r="AP764" i="1" s="1"/>
  <c r="AU763" i="1"/>
  <c r="AM763" i="1"/>
  <c r="AL763" i="1"/>
  <c r="AK763" i="1"/>
  <c r="AG763" i="1"/>
  <c r="AF763" i="1"/>
  <c r="AE763" i="1"/>
  <c r="AA763" i="1"/>
  <c r="Z763" i="1"/>
  <c r="Y763" i="1"/>
  <c r="U763" i="1"/>
  <c r="Q763" i="1"/>
  <c r="P763" i="1"/>
  <c r="O763" i="1"/>
  <c r="K763" i="1"/>
  <c r="K762" i="1" s="1"/>
  <c r="J763" i="1"/>
  <c r="I763" i="1"/>
  <c r="H763" i="1"/>
  <c r="G763" i="1"/>
  <c r="F763" i="1"/>
  <c r="N760" i="1"/>
  <c r="T760" i="1" s="1"/>
  <c r="X760" i="1" s="1"/>
  <c r="AD760" i="1" s="1"/>
  <c r="AJ760" i="1" s="1"/>
  <c r="AT760" i="1" s="1"/>
  <c r="M760" i="1"/>
  <c r="S760" i="1" s="1"/>
  <c r="W760" i="1" s="1"/>
  <c r="AC760" i="1" s="1"/>
  <c r="AI760" i="1" s="1"/>
  <c r="AQ760" i="1" s="1"/>
  <c r="AS760" i="1" s="1"/>
  <c r="L760" i="1"/>
  <c r="R760" i="1" s="1"/>
  <c r="V760" i="1" s="1"/>
  <c r="AB760" i="1" s="1"/>
  <c r="AH760" i="1" s="1"/>
  <c r="AN760" i="1" s="1"/>
  <c r="AP760" i="1" s="1"/>
  <c r="AU759" i="1"/>
  <c r="AM759" i="1"/>
  <c r="AM758" i="1" s="1"/>
  <c r="AL759" i="1"/>
  <c r="AL758" i="1" s="1"/>
  <c r="AK759" i="1"/>
  <c r="AK758" i="1" s="1"/>
  <c r="AG759" i="1"/>
  <c r="AG758" i="1" s="1"/>
  <c r="AF759" i="1"/>
  <c r="AF758" i="1" s="1"/>
  <c r="AE759" i="1"/>
  <c r="AE758" i="1" s="1"/>
  <c r="AA759" i="1"/>
  <c r="AA758" i="1" s="1"/>
  <c r="Z759" i="1"/>
  <c r="Z758" i="1" s="1"/>
  <c r="Y759" i="1"/>
  <c r="Y758" i="1" s="1"/>
  <c r="U759" i="1"/>
  <c r="U758" i="1" s="1"/>
  <c r="Q759" i="1"/>
  <c r="Q758" i="1" s="1"/>
  <c r="P759" i="1"/>
  <c r="P758" i="1" s="1"/>
  <c r="O759" i="1"/>
  <c r="O758" i="1" s="1"/>
  <c r="K759" i="1"/>
  <c r="K758" i="1" s="1"/>
  <c r="J759" i="1"/>
  <c r="J758" i="1" s="1"/>
  <c r="I759" i="1"/>
  <c r="H759" i="1"/>
  <c r="G759" i="1"/>
  <c r="G758" i="1" s="1"/>
  <c r="F759" i="1"/>
  <c r="F758" i="1" s="1"/>
  <c r="AU758" i="1"/>
  <c r="N757" i="1"/>
  <c r="T757" i="1" s="1"/>
  <c r="X757" i="1" s="1"/>
  <c r="AD757" i="1" s="1"/>
  <c r="AJ757" i="1" s="1"/>
  <c r="AT757" i="1" s="1"/>
  <c r="M757" i="1"/>
  <c r="S757" i="1" s="1"/>
  <c r="W757" i="1" s="1"/>
  <c r="AC757" i="1" s="1"/>
  <c r="AI757" i="1" s="1"/>
  <c r="AQ757" i="1" s="1"/>
  <c r="AS757" i="1" s="1"/>
  <c r="L757" i="1"/>
  <c r="R757" i="1" s="1"/>
  <c r="V757" i="1" s="1"/>
  <c r="AB757" i="1" s="1"/>
  <c r="AH757" i="1" s="1"/>
  <c r="AN757" i="1" s="1"/>
  <c r="AP757" i="1" s="1"/>
  <c r="N756" i="1"/>
  <c r="T756" i="1" s="1"/>
  <c r="X756" i="1" s="1"/>
  <c r="AD756" i="1" s="1"/>
  <c r="AJ756" i="1" s="1"/>
  <c r="AT756" i="1" s="1"/>
  <c r="M756" i="1"/>
  <c r="S756" i="1" s="1"/>
  <c r="W756" i="1" s="1"/>
  <c r="AC756" i="1" s="1"/>
  <c r="AI756" i="1" s="1"/>
  <c r="AQ756" i="1" s="1"/>
  <c r="AS756" i="1" s="1"/>
  <c r="L756" i="1"/>
  <c r="R756" i="1" s="1"/>
  <c r="V756" i="1" s="1"/>
  <c r="AB756" i="1" s="1"/>
  <c r="AH756" i="1" s="1"/>
  <c r="AN756" i="1" s="1"/>
  <c r="AP756" i="1" s="1"/>
  <c r="AU755" i="1"/>
  <c r="AM755" i="1"/>
  <c r="AM754" i="1" s="1"/>
  <c r="AL755" i="1"/>
  <c r="AL754" i="1" s="1"/>
  <c r="AK755" i="1"/>
  <c r="AK754" i="1" s="1"/>
  <c r="AG755" i="1"/>
  <c r="AG754" i="1" s="1"/>
  <c r="AF755" i="1"/>
  <c r="AF754" i="1" s="1"/>
  <c r="AE755" i="1"/>
  <c r="AE754" i="1" s="1"/>
  <c r="AA755" i="1"/>
  <c r="AA754" i="1" s="1"/>
  <c r="Z755" i="1"/>
  <c r="Z754" i="1" s="1"/>
  <c r="Y755" i="1"/>
  <c r="Y754" i="1" s="1"/>
  <c r="U755" i="1"/>
  <c r="U754" i="1" s="1"/>
  <c r="Q755" i="1"/>
  <c r="Q754" i="1" s="1"/>
  <c r="P755" i="1"/>
  <c r="P754" i="1" s="1"/>
  <c r="O755" i="1"/>
  <c r="O754" i="1" s="1"/>
  <c r="K755" i="1"/>
  <c r="K754" i="1" s="1"/>
  <c r="J755" i="1"/>
  <c r="I755" i="1"/>
  <c r="H755" i="1"/>
  <c r="G755" i="1"/>
  <c r="G754" i="1" s="1"/>
  <c r="F755" i="1"/>
  <c r="F754" i="1" s="1"/>
  <c r="AU754" i="1"/>
  <c r="N753" i="1"/>
  <c r="T753" i="1" s="1"/>
  <c r="X753" i="1" s="1"/>
  <c r="AD753" i="1" s="1"/>
  <c r="AJ753" i="1" s="1"/>
  <c r="AT753" i="1" s="1"/>
  <c r="M753" i="1"/>
  <c r="S753" i="1" s="1"/>
  <c r="W753" i="1" s="1"/>
  <c r="AC753" i="1" s="1"/>
  <c r="AI753" i="1" s="1"/>
  <c r="AQ753" i="1" s="1"/>
  <c r="AS753" i="1" s="1"/>
  <c r="L753" i="1"/>
  <c r="R753" i="1" s="1"/>
  <c r="V753" i="1" s="1"/>
  <c r="AB753" i="1" s="1"/>
  <c r="AH753" i="1" s="1"/>
  <c r="AN753" i="1" s="1"/>
  <c r="AP753" i="1" s="1"/>
  <c r="N752" i="1"/>
  <c r="T752" i="1" s="1"/>
  <c r="X752" i="1" s="1"/>
  <c r="AD752" i="1" s="1"/>
  <c r="AJ752" i="1" s="1"/>
  <c r="AT752" i="1" s="1"/>
  <c r="M752" i="1"/>
  <c r="S752" i="1" s="1"/>
  <c r="W752" i="1" s="1"/>
  <c r="AC752" i="1" s="1"/>
  <c r="AI752" i="1" s="1"/>
  <c r="AQ752" i="1" s="1"/>
  <c r="AS752" i="1" s="1"/>
  <c r="L752" i="1"/>
  <c r="R752" i="1" s="1"/>
  <c r="V752" i="1" s="1"/>
  <c r="AB752" i="1" s="1"/>
  <c r="AH752" i="1" s="1"/>
  <c r="AN752" i="1" s="1"/>
  <c r="AP752" i="1" s="1"/>
  <c r="AK751" i="1"/>
  <c r="AK749" i="1" s="1"/>
  <c r="N751" i="1"/>
  <c r="T751" i="1" s="1"/>
  <c r="X751" i="1" s="1"/>
  <c r="AD751" i="1" s="1"/>
  <c r="AJ751" i="1" s="1"/>
  <c r="AT751" i="1" s="1"/>
  <c r="L751" i="1"/>
  <c r="R751" i="1" s="1"/>
  <c r="V751" i="1" s="1"/>
  <c r="AB751" i="1" s="1"/>
  <c r="AH751" i="1" s="1"/>
  <c r="AN751" i="1" s="1"/>
  <c r="AP751" i="1" s="1"/>
  <c r="G751" i="1"/>
  <c r="M751" i="1" s="1"/>
  <c r="S751" i="1" s="1"/>
  <c r="W751" i="1" s="1"/>
  <c r="AC751" i="1" s="1"/>
  <c r="AI751" i="1" s="1"/>
  <c r="AQ751" i="1" s="1"/>
  <c r="AS751" i="1" s="1"/>
  <c r="F751" i="1"/>
  <c r="N750" i="1"/>
  <c r="T750" i="1" s="1"/>
  <c r="X750" i="1" s="1"/>
  <c r="AD750" i="1" s="1"/>
  <c r="AJ750" i="1" s="1"/>
  <c r="AT750" i="1" s="1"/>
  <c r="M750" i="1"/>
  <c r="S750" i="1" s="1"/>
  <c r="W750" i="1" s="1"/>
  <c r="AC750" i="1" s="1"/>
  <c r="AI750" i="1" s="1"/>
  <c r="AQ750" i="1" s="1"/>
  <c r="AS750" i="1" s="1"/>
  <c r="L750" i="1"/>
  <c r="R750" i="1" s="1"/>
  <c r="V750" i="1" s="1"/>
  <c r="AB750" i="1" s="1"/>
  <c r="AH750" i="1" s="1"/>
  <c r="AN750" i="1" s="1"/>
  <c r="AP750" i="1" s="1"/>
  <c r="AU749" i="1"/>
  <c r="AM749" i="1"/>
  <c r="AL749" i="1"/>
  <c r="AG749" i="1"/>
  <c r="AF749" i="1"/>
  <c r="AE749" i="1"/>
  <c r="AA749" i="1"/>
  <c r="Z749" i="1"/>
  <c r="Y749" i="1"/>
  <c r="U749" i="1"/>
  <c r="Q749" i="1"/>
  <c r="P749" i="1"/>
  <c r="O749" i="1"/>
  <c r="K749" i="1"/>
  <c r="J749" i="1"/>
  <c r="I749" i="1"/>
  <c r="H749" i="1"/>
  <c r="G749" i="1"/>
  <c r="F749" i="1"/>
  <c r="N748" i="1"/>
  <c r="T748" i="1" s="1"/>
  <c r="X748" i="1" s="1"/>
  <c r="AD748" i="1" s="1"/>
  <c r="AJ748" i="1" s="1"/>
  <c r="AT748" i="1" s="1"/>
  <c r="M748" i="1"/>
  <c r="S748" i="1" s="1"/>
  <c r="W748" i="1" s="1"/>
  <c r="AC748" i="1" s="1"/>
  <c r="AI748" i="1" s="1"/>
  <c r="AQ748" i="1" s="1"/>
  <c r="AS748" i="1" s="1"/>
  <c r="L748" i="1"/>
  <c r="R748" i="1" s="1"/>
  <c r="V748" i="1" s="1"/>
  <c r="AB748" i="1" s="1"/>
  <c r="AH748" i="1" s="1"/>
  <c r="AN748" i="1" s="1"/>
  <c r="AP748" i="1" s="1"/>
  <c r="N747" i="1"/>
  <c r="T747" i="1" s="1"/>
  <c r="X747" i="1" s="1"/>
  <c r="AD747" i="1" s="1"/>
  <c r="AJ747" i="1" s="1"/>
  <c r="AT747" i="1" s="1"/>
  <c r="M747" i="1"/>
  <c r="S747" i="1" s="1"/>
  <c r="W747" i="1" s="1"/>
  <c r="AC747" i="1" s="1"/>
  <c r="AI747" i="1" s="1"/>
  <c r="AQ747" i="1" s="1"/>
  <c r="AS747" i="1" s="1"/>
  <c r="L747" i="1"/>
  <c r="R747" i="1" s="1"/>
  <c r="V747" i="1" s="1"/>
  <c r="AB747" i="1" s="1"/>
  <c r="AH747" i="1" s="1"/>
  <c r="AN747" i="1" s="1"/>
  <c r="AP747" i="1" s="1"/>
  <c r="AK746" i="1"/>
  <c r="O746" i="1"/>
  <c r="O744" i="1" s="1"/>
  <c r="N746" i="1"/>
  <c r="T746" i="1" s="1"/>
  <c r="X746" i="1" s="1"/>
  <c r="AD746" i="1" s="1"/>
  <c r="AJ746" i="1" s="1"/>
  <c r="AT746" i="1" s="1"/>
  <c r="M746" i="1"/>
  <c r="S746" i="1" s="1"/>
  <c r="W746" i="1" s="1"/>
  <c r="AC746" i="1" s="1"/>
  <c r="AI746" i="1" s="1"/>
  <c r="AQ746" i="1" s="1"/>
  <c r="AS746" i="1" s="1"/>
  <c r="F746" i="1"/>
  <c r="L746" i="1" s="1"/>
  <c r="R746" i="1" s="1"/>
  <c r="V746" i="1" s="1"/>
  <c r="AB746" i="1" s="1"/>
  <c r="AH746" i="1" s="1"/>
  <c r="AN746" i="1" s="1"/>
  <c r="AP746" i="1" s="1"/>
  <c r="N745" i="1"/>
  <c r="T745" i="1" s="1"/>
  <c r="X745" i="1" s="1"/>
  <c r="AD745" i="1" s="1"/>
  <c r="AJ745" i="1" s="1"/>
  <c r="AT745" i="1" s="1"/>
  <c r="M745" i="1"/>
  <c r="S745" i="1" s="1"/>
  <c r="W745" i="1" s="1"/>
  <c r="AC745" i="1" s="1"/>
  <c r="AI745" i="1" s="1"/>
  <c r="AQ745" i="1" s="1"/>
  <c r="AS745" i="1" s="1"/>
  <c r="F745" i="1"/>
  <c r="L745" i="1" s="1"/>
  <c r="R745" i="1" s="1"/>
  <c r="V745" i="1" s="1"/>
  <c r="AB745" i="1" s="1"/>
  <c r="AH745" i="1" s="1"/>
  <c r="AN745" i="1" s="1"/>
  <c r="AP745" i="1" s="1"/>
  <c r="AU744" i="1"/>
  <c r="AM744" i="1"/>
  <c r="AL744" i="1"/>
  <c r="AK744" i="1"/>
  <c r="AG744" i="1"/>
  <c r="AF744" i="1"/>
  <c r="AE744" i="1"/>
  <c r="AE743" i="1" s="1"/>
  <c r="AA744" i="1"/>
  <c r="AA743" i="1" s="1"/>
  <c r="Z744" i="1"/>
  <c r="Y744" i="1"/>
  <c r="U744" i="1"/>
  <c r="U743" i="1" s="1"/>
  <c r="Q744" i="1"/>
  <c r="Q743" i="1" s="1"/>
  <c r="P744" i="1"/>
  <c r="K744" i="1"/>
  <c r="K743" i="1" s="1"/>
  <c r="J744" i="1"/>
  <c r="I744" i="1"/>
  <c r="H744" i="1"/>
  <c r="G744" i="1"/>
  <c r="G743" i="1" s="1"/>
  <c r="F744" i="1"/>
  <c r="AD742" i="1"/>
  <c r="AJ742" i="1" s="1"/>
  <c r="AT742" i="1" s="1"/>
  <c r="AC742" i="1"/>
  <c r="AI742" i="1" s="1"/>
  <c r="AQ742" i="1" s="1"/>
  <c r="AS742" i="1" s="1"/>
  <c r="AB742" i="1"/>
  <c r="AH742" i="1" s="1"/>
  <c r="AN742" i="1" s="1"/>
  <c r="AP742" i="1" s="1"/>
  <c r="AU741" i="1"/>
  <c r="AU740" i="1" s="1"/>
  <c r="AM741" i="1"/>
  <c r="AM740" i="1" s="1"/>
  <c r="AL741" i="1"/>
  <c r="AK741" i="1"/>
  <c r="AG741" i="1"/>
  <c r="AF741" i="1"/>
  <c r="AE741" i="1"/>
  <c r="AE740" i="1" s="1"/>
  <c r="AA741" i="1"/>
  <c r="AD741" i="1" s="1"/>
  <c r="Z741" i="1"/>
  <c r="Y741" i="1"/>
  <c r="AL740" i="1"/>
  <c r="AK740" i="1"/>
  <c r="AG740" i="1"/>
  <c r="AF740" i="1"/>
  <c r="N739" i="1"/>
  <c r="T739" i="1" s="1"/>
  <c r="X739" i="1" s="1"/>
  <c r="AD739" i="1" s="1"/>
  <c r="AJ739" i="1" s="1"/>
  <c r="AT739" i="1" s="1"/>
  <c r="M739" i="1"/>
  <c r="S739" i="1" s="1"/>
  <c r="W739" i="1" s="1"/>
  <c r="AC739" i="1" s="1"/>
  <c r="AI739" i="1" s="1"/>
  <c r="AQ739" i="1" s="1"/>
  <c r="AS739" i="1" s="1"/>
  <c r="L739" i="1"/>
  <c r="R739" i="1" s="1"/>
  <c r="V739" i="1" s="1"/>
  <c r="AB739" i="1" s="1"/>
  <c r="AH739" i="1" s="1"/>
  <c r="AN739" i="1" s="1"/>
  <c r="AP739" i="1" s="1"/>
  <c r="N738" i="1"/>
  <c r="T738" i="1" s="1"/>
  <c r="X738" i="1" s="1"/>
  <c r="AD738" i="1" s="1"/>
  <c r="AJ738" i="1" s="1"/>
  <c r="AT738" i="1" s="1"/>
  <c r="M738" i="1"/>
  <c r="S738" i="1" s="1"/>
  <c r="W738" i="1" s="1"/>
  <c r="AC738" i="1" s="1"/>
  <c r="AI738" i="1" s="1"/>
  <c r="AQ738" i="1" s="1"/>
  <c r="AS738" i="1" s="1"/>
  <c r="L738" i="1"/>
  <c r="R738" i="1" s="1"/>
  <c r="V738" i="1" s="1"/>
  <c r="AB738" i="1" s="1"/>
  <c r="AH738" i="1" s="1"/>
  <c r="AN738" i="1" s="1"/>
  <c r="AP738" i="1" s="1"/>
  <c r="N737" i="1"/>
  <c r="T737" i="1" s="1"/>
  <c r="X737" i="1" s="1"/>
  <c r="AD737" i="1" s="1"/>
  <c r="AJ737" i="1" s="1"/>
  <c r="AT737" i="1" s="1"/>
  <c r="M737" i="1"/>
  <c r="S737" i="1" s="1"/>
  <c r="W737" i="1" s="1"/>
  <c r="AC737" i="1" s="1"/>
  <c r="AI737" i="1" s="1"/>
  <c r="AQ737" i="1" s="1"/>
  <c r="AS737" i="1" s="1"/>
  <c r="L737" i="1"/>
  <c r="R737" i="1" s="1"/>
  <c r="V737" i="1" s="1"/>
  <c r="AB737" i="1" s="1"/>
  <c r="AH737" i="1" s="1"/>
  <c r="AN737" i="1" s="1"/>
  <c r="AP737" i="1" s="1"/>
  <c r="N736" i="1"/>
  <c r="T736" i="1" s="1"/>
  <c r="X736" i="1" s="1"/>
  <c r="AD736" i="1" s="1"/>
  <c r="AJ736" i="1" s="1"/>
  <c r="AT736" i="1" s="1"/>
  <c r="M736" i="1"/>
  <c r="S736" i="1" s="1"/>
  <c r="W736" i="1" s="1"/>
  <c r="AC736" i="1" s="1"/>
  <c r="AI736" i="1" s="1"/>
  <c r="AQ736" i="1" s="1"/>
  <c r="AS736" i="1" s="1"/>
  <c r="L736" i="1"/>
  <c r="R736" i="1" s="1"/>
  <c r="V736" i="1" s="1"/>
  <c r="AB736" i="1" s="1"/>
  <c r="AH736" i="1" s="1"/>
  <c r="AN736" i="1" s="1"/>
  <c r="AP736" i="1" s="1"/>
  <c r="N735" i="1"/>
  <c r="T735" i="1" s="1"/>
  <c r="X735" i="1" s="1"/>
  <c r="AD735" i="1" s="1"/>
  <c r="AJ735" i="1" s="1"/>
  <c r="AT735" i="1" s="1"/>
  <c r="M735" i="1"/>
  <c r="S735" i="1" s="1"/>
  <c r="W735" i="1" s="1"/>
  <c r="AC735" i="1" s="1"/>
  <c r="AI735" i="1" s="1"/>
  <c r="AQ735" i="1" s="1"/>
  <c r="AS735" i="1" s="1"/>
  <c r="L735" i="1"/>
  <c r="R735" i="1" s="1"/>
  <c r="V735" i="1" s="1"/>
  <c r="AB735" i="1" s="1"/>
  <c r="AH735" i="1" s="1"/>
  <c r="AN735" i="1" s="1"/>
  <c r="AP735" i="1" s="1"/>
  <c r="N734" i="1"/>
  <c r="T734" i="1" s="1"/>
  <c r="X734" i="1" s="1"/>
  <c r="AD734" i="1" s="1"/>
  <c r="AJ734" i="1" s="1"/>
  <c r="AT734" i="1" s="1"/>
  <c r="M734" i="1"/>
  <c r="S734" i="1" s="1"/>
  <c r="W734" i="1" s="1"/>
  <c r="AC734" i="1" s="1"/>
  <c r="AI734" i="1" s="1"/>
  <c r="AQ734" i="1" s="1"/>
  <c r="AS734" i="1" s="1"/>
  <c r="L734" i="1"/>
  <c r="R734" i="1" s="1"/>
  <c r="V734" i="1" s="1"/>
  <c r="AB734" i="1" s="1"/>
  <c r="AH734" i="1" s="1"/>
  <c r="AN734" i="1" s="1"/>
  <c r="AP734" i="1" s="1"/>
  <c r="AU733" i="1"/>
  <c r="AM733" i="1"/>
  <c r="AL733" i="1"/>
  <c r="AK733" i="1"/>
  <c r="AG733" i="1"/>
  <c r="AF733" i="1"/>
  <c r="AE733" i="1"/>
  <c r="AA733" i="1"/>
  <c r="Z733" i="1"/>
  <c r="Y733" i="1"/>
  <c r="U733" i="1"/>
  <c r="Q733" i="1"/>
  <c r="P733" i="1"/>
  <c r="O733" i="1"/>
  <c r="K733" i="1"/>
  <c r="J733" i="1"/>
  <c r="I733" i="1"/>
  <c r="H733" i="1"/>
  <c r="G733" i="1"/>
  <c r="F733" i="1"/>
  <c r="N732" i="1"/>
  <c r="T732" i="1" s="1"/>
  <c r="X732" i="1" s="1"/>
  <c r="AD732" i="1" s="1"/>
  <c r="AJ732" i="1" s="1"/>
  <c r="AT732" i="1" s="1"/>
  <c r="M732" i="1"/>
  <c r="S732" i="1" s="1"/>
  <c r="W732" i="1" s="1"/>
  <c r="AC732" i="1" s="1"/>
  <c r="AI732" i="1" s="1"/>
  <c r="AQ732" i="1" s="1"/>
  <c r="AS732" i="1" s="1"/>
  <c r="L732" i="1"/>
  <c r="R732" i="1" s="1"/>
  <c r="V732" i="1" s="1"/>
  <c r="AB732" i="1" s="1"/>
  <c r="AH732" i="1" s="1"/>
  <c r="AN732" i="1" s="1"/>
  <c r="AP732" i="1" s="1"/>
  <c r="AU731" i="1"/>
  <c r="AM731" i="1"/>
  <c r="AL731" i="1"/>
  <c r="AK731" i="1"/>
  <c r="AG731" i="1"/>
  <c r="AF731" i="1"/>
  <c r="AE731" i="1"/>
  <c r="AA731" i="1"/>
  <c r="Z731" i="1"/>
  <c r="Y731" i="1"/>
  <c r="U731" i="1"/>
  <c r="Q731" i="1"/>
  <c r="P731" i="1"/>
  <c r="O731" i="1"/>
  <c r="O730" i="1" s="1"/>
  <c r="K731" i="1"/>
  <c r="J731" i="1"/>
  <c r="I731" i="1"/>
  <c r="H731" i="1"/>
  <c r="G731" i="1"/>
  <c r="F731" i="1"/>
  <c r="N729" i="1"/>
  <c r="T729" i="1" s="1"/>
  <c r="X729" i="1" s="1"/>
  <c r="AD729" i="1" s="1"/>
  <c r="AJ729" i="1" s="1"/>
  <c r="AT729" i="1" s="1"/>
  <c r="G729" i="1"/>
  <c r="F729" i="1"/>
  <c r="L729" i="1" s="1"/>
  <c r="R729" i="1" s="1"/>
  <c r="V729" i="1" s="1"/>
  <c r="AB729" i="1" s="1"/>
  <c r="AH729" i="1" s="1"/>
  <c r="AN729" i="1" s="1"/>
  <c r="AP729" i="1" s="1"/>
  <c r="AU728" i="1"/>
  <c r="AU727" i="1" s="1"/>
  <c r="AM728" i="1"/>
  <c r="AM727" i="1" s="1"/>
  <c r="AL728" i="1"/>
  <c r="AL727" i="1" s="1"/>
  <c r="AK728" i="1"/>
  <c r="AK727" i="1" s="1"/>
  <c r="AG728" i="1"/>
  <c r="AG727" i="1" s="1"/>
  <c r="AF728" i="1"/>
  <c r="AF727" i="1" s="1"/>
  <c r="AE728" i="1"/>
  <c r="AE727" i="1" s="1"/>
  <c r="AA728" i="1"/>
  <c r="Z728" i="1"/>
  <c r="Z727" i="1" s="1"/>
  <c r="Y728" i="1"/>
  <c r="Y727" i="1" s="1"/>
  <c r="U728" i="1"/>
  <c r="U727" i="1" s="1"/>
  <c r="Q728" i="1"/>
  <c r="Q727" i="1" s="1"/>
  <c r="P728" i="1"/>
  <c r="P727" i="1" s="1"/>
  <c r="O728" i="1"/>
  <c r="O727" i="1" s="1"/>
  <c r="K728" i="1"/>
  <c r="K727" i="1" s="1"/>
  <c r="J728" i="1"/>
  <c r="J727" i="1" s="1"/>
  <c r="I728" i="1"/>
  <c r="I727" i="1" s="1"/>
  <c r="H728" i="1"/>
  <c r="F728" i="1"/>
  <c r="F727" i="1" s="1"/>
  <c r="AA727" i="1"/>
  <c r="N725" i="1"/>
  <c r="T725" i="1" s="1"/>
  <c r="X725" i="1" s="1"/>
  <c r="AD725" i="1" s="1"/>
  <c r="AJ725" i="1" s="1"/>
  <c r="AT725" i="1" s="1"/>
  <c r="M725" i="1"/>
  <c r="S725" i="1" s="1"/>
  <c r="W725" i="1" s="1"/>
  <c r="AC725" i="1" s="1"/>
  <c r="AI725" i="1" s="1"/>
  <c r="AQ725" i="1" s="1"/>
  <c r="AS725" i="1" s="1"/>
  <c r="L725" i="1"/>
  <c r="R725" i="1" s="1"/>
  <c r="V725" i="1" s="1"/>
  <c r="AB725" i="1" s="1"/>
  <c r="AH725" i="1" s="1"/>
  <c r="AN725" i="1" s="1"/>
  <c r="AP725" i="1" s="1"/>
  <c r="AU724" i="1"/>
  <c r="AM724" i="1"/>
  <c r="AL724" i="1"/>
  <c r="AK724" i="1"/>
  <c r="AG724" i="1"/>
  <c r="AF724" i="1"/>
  <c r="AE724" i="1"/>
  <c r="AA724" i="1"/>
  <c r="Z724" i="1"/>
  <c r="Y724" i="1"/>
  <c r="U724" i="1"/>
  <c r="Q724" i="1"/>
  <c r="P724" i="1"/>
  <c r="O724" i="1"/>
  <c r="K724" i="1"/>
  <c r="J724" i="1"/>
  <c r="J723" i="1" s="1"/>
  <c r="I724" i="1"/>
  <c r="I723" i="1" s="1"/>
  <c r="H724" i="1"/>
  <c r="H723" i="1" s="1"/>
  <c r="G724" i="1"/>
  <c r="F724" i="1"/>
  <c r="AU723" i="1"/>
  <c r="AM723" i="1"/>
  <c r="AL723" i="1"/>
  <c r="AK723" i="1"/>
  <c r="AG723" i="1"/>
  <c r="AF723" i="1"/>
  <c r="AE723" i="1"/>
  <c r="AA723" i="1"/>
  <c r="Z723" i="1"/>
  <c r="Y723" i="1"/>
  <c r="U723" i="1"/>
  <c r="Q723" i="1"/>
  <c r="P723" i="1"/>
  <c r="O723" i="1"/>
  <c r="K723" i="1"/>
  <c r="N722" i="1"/>
  <c r="T722" i="1" s="1"/>
  <c r="X722" i="1" s="1"/>
  <c r="AD722" i="1" s="1"/>
  <c r="AJ722" i="1" s="1"/>
  <c r="AT722" i="1" s="1"/>
  <c r="M722" i="1"/>
  <c r="S722" i="1" s="1"/>
  <c r="W722" i="1" s="1"/>
  <c r="AC722" i="1" s="1"/>
  <c r="AI722" i="1" s="1"/>
  <c r="AQ722" i="1" s="1"/>
  <c r="AS722" i="1" s="1"/>
  <c r="L722" i="1"/>
  <c r="R722" i="1" s="1"/>
  <c r="V722" i="1" s="1"/>
  <c r="AB722" i="1" s="1"/>
  <c r="AH722" i="1" s="1"/>
  <c r="AN722" i="1" s="1"/>
  <c r="AP722" i="1" s="1"/>
  <c r="AU721" i="1"/>
  <c r="AM721" i="1"/>
  <c r="AM720" i="1" s="1"/>
  <c r="AL721" i="1"/>
  <c r="AL720" i="1" s="1"/>
  <c r="AK721" i="1"/>
  <c r="AK720" i="1" s="1"/>
  <c r="AG721" i="1"/>
  <c r="AG720" i="1" s="1"/>
  <c r="AF721" i="1"/>
  <c r="AF720" i="1" s="1"/>
  <c r="AE721" i="1"/>
  <c r="AE720" i="1" s="1"/>
  <c r="AA721" i="1"/>
  <c r="AA720" i="1" s="1"/>
  <c r="Z721" i="1"/>
  <c r="Z720" i="1" s="1"/>
  <c r="Y721" i="1"/>
  <c r="Y720" i="1" s="1"/>
  <c r="U721" i="1"/>
  <c r="U720" i="1" s="1"/>
  <c r="Q721" i="1"/>
  <c r="Q720" i="1" s="1"/>
  <c r="P721" i="1"/>
  <c r="P720" i="1" s="1"/>
  <c r="O721" i="1"/>
  <c r="O720" i="1" s="1"/>
  <c r="K721" i="1"/>
  <c r="J721" i="1"/>
  <c r="J720" i="1" s="1"/>
  <c r="I721" i="1"/>
  <c r="H721" i="1"/>
  <c r="G721" i="1"/>
  <c r="G720" i="1" s="1"/>
  <c r="F721" i="1"/>
  <c r="F720" i="1" s="1"/>
  <c r="AU720" i="1"/>
  <c r="K720" i="1"/>
  <c r="N719" i="1"/>
  <c r="T719" i="1" s="1"/>
  <c r="X719" i="1" s="1"/>
  <c r="AD719" i="1" s="1"/>
  <c r="AJ719" i="1" s="1"/>
  <c r="AT719" i="1" s="1"/>
  <c r="M719" i="1"/>
  <c r="S719" i="1" s="1"/>
  <c r="W719" i="1" s="1"/>
  <c r="AC719" i="1" s="1"/>
  <c r="AI719" i="1" s="1"/>
  <c r="AQ719" i="1" s="1"/>
  <c r="AS719" i="1" s="1"/>
  <c r="L719" i="1"/>
  <c r="R719" i="1" s="1"/>
  <c r="V719" i="1" s="1"/>
  <c r="AB719" i="1" s="1"/>
  <c r="AH719" i="1" s="1"/>
  <c r="AN719" i="1" s="1"/>
  <c r="AP719" i="1" s="1"/>
  <c r="AU718" i="1"/>
  <c r="AM718" i="1"/>
  <c r="AL718" i="1"/>
  <c r="AL717" i="1" s="1"/>
  <c r="AK718" i="1"/>
  <c r="AK717" i="1" s="1"/>
  <c r="AG718" i="1"/>
  <c r="AG717" i="1" s="1"/>
  <c r="AF718" i="1"/>
  <c r="AF717" i="1" s="1"/>
  <c r="AE718" i="1"/>
  <c r="AE717" i="1" s="1"/>
  <c r="AA718" i="1"/>
  <c r="AA717" i="1" s="1"/>
  <c r="Z718" i="1"/>
  <c r="Z717" i="1" s="1"/>
  <c r="Y718" i="1"/>
  <c r="Y717" i="1" s="1"/>
  <c r="U718" i="1"/>
  <c r="U717" i="1" s="1"/>
  <c r="Q718" i="1"/>
  <c r="Q717" i="1" s="1"/>
  <c r="P718" i="1"/>
  <c r="P717" i="1" s="1"/>
  <c r="O718" i="1"/>
  <c r="O717" i="1" s="1"/>
  <c r="K718" i="1"/>
  <c r="J718" i="1"/>
  <c r="J717" i="1" s="1"/>
  <c r="I718" i="1"/>
  <c r="I717" i="1" s="1"/>
  <c r="H718" i="1"/>
  <c r="H717" i="1" s="1"/>
  <c r="G718" i="1"/>
  <c r="F718" i="1"/>
  <c r="AU717" i="1"/>
  <c r="AM717" i="1"/>
  <c r="N716" i="1"/>
  <c r="T716" i="1" s="1"/>
  <c r="X716" i="1" s="1"/>
  <c r="AD716" i="1" s="1"/>
  <c r="AJ716" i="1" s="1"/>
  <c r="AT716" i="1" s="1"/>
  <c r="M716" i="1"/>
  <c r="S716" i="1" s="1"/>
  <c r="W716" i="1" s="1"/>
  <c r="AC716" i="1" s="1"/>
  <c r="AI716" i="1" s="1"/>
  <c r="AQ716" i="1" s="1"/>
  <c r="AS716" i="1" s="1"/>
  <c r="L716" i="1"/>
  <c r="R716" i="1" s="1"/>
  <c r="V716" i="1" s="1"/>
  <c r="AB716" i="1" s="1"/>
  <c r="AH716" i="1" s="1"/>
  <c r="AN716" i="1" s="1"/>
  <c r="AP716" i="1" s="1"/>
  <c r="AU715" i="1"/>
  <c r="AM715" i="1"/>
  <c r="AL715" i="1"/>
  <c r="AK715" i="1"/>
  <c r="AG715" i="1"/>
  <c r="AF715" i="1"/>
  <c r="AE715" i="1"/>
  <c r="AA715" i="1"/>
  <c r="Z715" i="1"/>
  <c r="Y715" i="1"/>
  <c r="U715" i="1"/>
  <c r="Q715" i="1"/>
  <c r="P715" i="1"/>
  <c r="O715" i="1"/>
  <c r="K715" i="1"/>
  <c r="J715" i="1"/>
  <c r="I715" i="1"/>
  <c r="H715" i="1"/>
  <c r="G715" i="1"/>
  <c r="F715" i="1"/>
  <c r="N714" i="1"/>
  <c r="T714" i="1" s="1"/>
  <c r="X714" i="1" s="1"/>
  <c r="AD714" i="1" s="1"/>
  <c r="AJ714" i="1" s="1"/>
  <c r="AT714" i="1" s="1"/>
  <c r="M714" i="1"/>
  <c r="S714" i="1" s="1"/>
  <c r="W714" i="1" s="1"/>
  <c r="AC714" i="1" s="1"/>
  <c r="AI714" i="1" s="1"/>
  <c r="AQ714" i="1" s="1"/>
  <c r="AS714" i="1" s="1"/>
  <c r="L714" i="1"/>
  <c r="R714" i="1" s="1"/>
  <c r="V714" i="1" s="1"/>
  <c r="AB714" i="1" s="1"/>
  <c r="AH714" i="1" s="1"/>
  <c r="AN714" i="1" s="1"/>
  <c r="AP714" i="1" s="1"/>
  <c r="AU713" i="1"/>
  <c r="AM713" i="1"/>
  <c r="AL713" i="1"/>
  <c r="AK713" i="1"/>
  <c r="AK712" i="1" s="1"/>
  <c r="AG713" i="1"/>
  <c r="AG712" i="1" s="1"/>
  <c r="AF713" i="1"/>
  <c r="AE713" i="1"/>
  <c r="AA713" i="1"/>
  <c r="AA712" i="1" s="1"/>
  <c r="Z713" i="1"/>
  <c r="Z712" i="1" s="1"/>
  <c r="Y713" i="1"/>
  <c r="U713" i="1"/>
  <c r="Q713" i="1"/>
  <c r="Q712" i="1" s="1"/>
  <c r="P713" i="1"/>
  <c r="P712" i="1" s="1"/>
  <c r="O713" i="1"/>
  <c r="K713" i="1"/>
  <c r="J713" i="1"/>
  <c r="J712" i="1" s="1"/>
  <c r="I713" i="1"/>
  <c r="I712" i="1" s="1"/>
  <c r="H713" i="1"/>
  <c r="G713" i="1"/>
  <c r="F713" i="1"/>
  <c r="F712" i="1" s="1"/>
  <c r="AU712" i="1"/>
  <c r="N711" i="1"/>
  <c r="T711" i="1" s="1"/>
  <c r="X711" i="1" s="1"/>
  <c r="AD711" i="1" s="1"/>
  <c r="AJ711" i="1" s="1"/>
  <c r="AT711" i="1" s="1"/>
  <c r="M711" i="1"/>
  <c r="S711" i="1" s="1"/>
  <c r="W711" i="1" s="1"/>
  <c r="AC711" i="1" s="1"/>
  <c r="AI711" i="1" s="1"/>
  <c r="AQ711" i="1" s="1"/>
  <c r="AS711" i="1" s="1"/>
  <c r="L711" i="1"/>
  <c r="R711" i="1" s="1"/>
  <c r="V711" i="1" s="1"/>
  <c r="AB711" i="1" s="1"/>
  <c r="AH711" i="1" s="1"/>
  <c r="AN711" i="1" s="1"/>
  <c r="AP711" i="1" s="1"/>
  <c r="AU710" i="1"/>
  <c r="AM710" i="1"/>
  <c r="AL710" i="1"/>
  <c r="AK710" i="1"/>
  <c r="AG710" i="1"/>
  <c r="AF710" i="1"/>
  <c r="AE710" i="1"/>
  <c r="AA710" i="1"/>
  <c r="Z710" i="1"/>
  <c r="Y710" i="1"/>
  <c r="U710" i="1"/>
  <c r="Q710" i="1"/>
  <c r="P710" i="1"/>
  <c r="O710" i="1"/>
  <c r="K710" i="1"/>
  <c r="J710" i="1"/>
  <c r="I710" i="1"/>
  <c r="H710" i="1"/>
  <c r="G710" i="1"/>
  <c r="F710" i="1"/>
  <c r="N709" i="1"/>
  <c r="T709" i="1" s="1"/>
  <c r="X709" i="1" s="1"/>
  <c r="AD709" i="1" s="1"/>
  <c r="AJ709" i="1" s="1"/>
  <c r="AT709" i="1" s="1"/>
  <c r="M709" i="1"/>
  <c r="S709" i="1" s="1"/>
  <c r="W709" i="1" s="1"/>
  <c r="AC709" i="1" s="1"/>
  <c r="AI709" i="1" s="1"/>
  <c r="AQ709" i="1" s="1"/>
  <c r="AS709" i="1" s="1"/>
  <c r="L709" i="1"/>
  <c r="R709" i="1" s="1"/>
  <c r="V709" i="1" s="1"/>
  <c r="AB709" i="1" s="1"/>
  <c r="AH709" i="1" s="1"/>
  <c r="AN709" i="1" s="1"/>
  <c r="AP709" i="1" s="1"/>
  <c r="N708" i="1"/>
  <c r="T708" i="1" s="1"/>
  <c r="X708" i="1" s="1"/>
  <c r="AD708" i="1" s="1"/>
  <c r="AJ708" i="1" s="1"/>
  <c r="AT708" i="1" s="1"/>
  <c r="M708" i="1"/>
  <c r="S708" i="1" s="1"/>
  <c r="W708" i="1" s="1"/>
  <c r="AC708" i="1" s="1"/>
  <c r="AI708" i="1" s="1"/>
  <c r="AQ708" i="1" s="1"/>
  <c r="AS708" i="1" s="1"/>
  <c r="L708" i="1"/>
  <c r="R708" i="1" s="1"/>
  <c r="V708" i="1" s="1"/>
  <c r="AB708" i="1" s="1"/>
  <c r="AH708" i="1" s="1"/>
  <c r="AN708" i="1" s="1"/>
  <c r="AP708" i="1" s="1"/>
  <c r="N707" i="1"/>
  <c r="T707" i="1" s="1"/>
  <c r="X707" i="1" s="1"/>
  <c r="AD707" i="1" s="1"/>
  <c r="AJ707" i="1" s="1"/>
  <c r="AT707" i="1" s="1"/>
  <c r="M707" i="1"/>
  <c r="S707" i="1" s="1"/>
  <c r="W707" i="1" s="1"/>
  <c r="AC707" i="1" s="1"/>
  <c r="AI707" i="1" s="1"/>
  <c r="AQ707" i="1" s="1"/>
  <c r="AS707" i="1" s="1"/>
  <c r="L707" i="1"/>
  <c r="R707" i="1" s="1"/>
  <c r="V707" i="1" s="1"/>
  <c r="AB707" i="1" s="1"/>
  <c r="AH707" i="1" s="1"/>
  <c r="AN707" i="1" s="1"/>
  <c r="AP707" i="1" s="1"/>
  <c r="AU706" i="1"/>
  <c r="AM706" i="1"/>
  <c r="AL706" i="1"/>
  <c r="AK706" i="1"/>
  <c r="AG706" i="1"/>
  <c r="AF706" i="1"/>
  <c r="AE706" i="1"/>
  <c r="AA706" i="1"/>
  <c r="Z706" i="1"/>
  <c r="Y706" i="1"/>
  <c r="U706" i="1"/>
  <c r="Q706" i="1"/>
  <c r="P706" i="1"/>
  <c r="O706" i="1"/>
  <c r="K706" i="1"/>
  <c r="J706" i="1"/>
  <c r="I706" i="1"/>
  <c r="H706" i="1"/>
  <c r="G706" i="1"/>
  <c r="F706" i="1"/>
  <c r="N705" i="1"/>
  <c r="T705" i="1" s="1"/>
  <c r="X705" i="1" s="1"/>
  <c r="AD705" i="1" s="1"/>
  <c r="AJ705" i="1" s="1"/>
  <c r="AT705" i="1" s="1"/>
  <c r="M705" i="1"/>
  <c r="S705" i="1" s="1"/>
  <c r="W705" i="1" s="1"/>
  <c r="AC705" i="1" s="1"/>
  <c r="AI705" i="1" s="1"/>
  <c r="AQ705" i="1" s="1"/>
  <c r="AS705" i="1" s="1"/>
  <c r="L705" i="1"/>
  <c r="R705" i="1" s="1"/>
  <c r="V705" i="1" s="1"/>
  <c r="AB705" i="1" s="1"/>
  <c r="AH705" i="1" s="1"/>
  <c r="AN705" i="1" s="1"/>
  <c r="AP705" i="1" s="1"/>
  <c r="AU704" i="1"/>
  <c r="AM704" i="1"/>
  <c r="AL704" i="1"/>
  <c r="AK704" i="1"/>
  <c r="AG704" i="1"/>
  <c r="AF704" i="1"/>
  <c r="AE704" i="1"/>
  <c r="AA704" i="1"/>
  <c r="Z704" i="1"/>
  <c r="Y704" i="1"/>
  <c r="U704" i="1"/>
  <c r="Q704" i="1"/>
  <c r="P704" i="1"/>
  <c r="O704" i="1"/>
  <c r="K704" i="1"/>
  <c r="J704" i="1"/>
  <c r="I704" i="1"/>
  <c r="H704" i="1"/>
  <c r="G704" i="1"/>
  <c r="F704" i="1"/>
  <c r="N703" i="1"/>
  <c r="T703" i="1" s="1"/>
  <c r="X703" i="1" s="1"/>
  <c r="AD703" i="1" s="1"/>
  <c r="AJ703" i="1" s="1"/>
  <c r="AT703" i="1" s="1"/>
  <c r="M703" i="1"/>
  <c r="S703" i="1" s="1"/>
  <c r="W703" i="1" s="1"/>
  <c r="AC703" i="1" s="1"/>
  <c r="AI703" i="1" s="1"/>
  <c r="AQ703" i="1" s="1"/>
  <c r="AS703" i="1" s="1"/>
  <c r="L703" i="1"/>
  <c r="R703" i="1" s="1"/>
  <c r="V703" i="1" s="1"/>
  <c r="AB703" i="1" s="1"/>
  <c r="AH703" i="1" s="1"/>
  <c r="AN703" i="1" s="1"/>
  <c r="AP703" i="1" s="1"/>
  <c r="AU702" i="1"/>
  <c r="AM702" i="1"/>
  <c r="AL702" i="1"/>
  <c r="AK702" i="1"/>
  <c r="AG702" i="1"/>
  <c r="AF702" i="1"/>
  <c r="AE702" i="1"/>
  <c r="AA702" i="1"/>
  <c r="Z702" i="1"/>
  <c r="Y702" i="1"/>
  <c r="U702" i="1"/>
  <c r="Q702" i="1"/>
  <c r="P702" i="1"/>
  <c r="O702" i="1"/>
  <c r="K702" i="1"/>
  <c r="J702" i="1"/>
  <c r="I702" i="1"/>
  <c r="H702" i="1"/>
  <c r="G702" i="1"/>
  <c r="F702" i="1"/>
  <c r="N699" i="1"/>
  <c r="T699" i="1" s="1"/>
  <c r="X699" i="1" s="1"/>
  <c r="AD699" i="1" s="1"/>
  <c r="AJ699" i="1" s="1"/>
  <c r="AT699" i="1" s="1"/>
  <c r="M699" i="1"/>
  <c r="S699" i="1" s="1"/>
  <c r="W699" i="1" s="1"/>
  <c r="AC699" i="1" s="1"/>
  <c r="AI699" i="1" s="1"/>
  <c r="AQ699" i="1" s="1"/>
  <c r="AS699" i="1" s="1"/>
  <c r="L699" i="1"/>
  <c r="R699" i="1" s="1"/>
  <c r="V699" i="1" s="1"/>
  <c r="AB699" i="1" s="1"/>
  <c r="AH699" i="1" s="1"/>
  <c r="AN699" i="1" s="1"/>
  <c r="AP699" i="1" s="1"/>
  <c r="N698" i="1"/>
  <c r="T698" i="1" s="1"/>
  <c r="X698" i="1" s="1"/>
  <c r="AD698" i="1" s="1"/>
  <c r="AJ698" i="1" s="1"/>
  <c r="AT698" i="1" s="1"/>
  <c r="M698" i="1"/>
  <c r="S698" i="1" s="1"/>
  <c r="W698" i="1" s="1"/>
  <c r="AC698" i="1" s="1"/>
  <c r="AI698" i="1" s="1"/>
  <c r="AQ698" i="1" s="1"/>
  <c r="AS698" i="1" s="1"/>
  <c r="L698" i="1"/>
  <c r="R698" i="1" s="1"/>
  <c r="V698" i="1" s="1"/>
  <c r="AB698" i="1" s="1"/>
  <c r="AH698" i="1" s="1"/>
  <c r="AN698" i="1" s="1"/>
  <c r="AP698" i="1" s="1"/>
  <c r="AU697" i="1"/>
  <c r="AM697" i="1"/>
  <c r="AL697" i="1"/>
  <c r="AK697" i="1"/>
  <c r="AG697" i="1"/>
  <c r="AF697" i="1"/>
  <c r="AF696" i="1" s="1"/>
  <c r="AE697" i="1"/>
  <c r="AE696" i="1" s="1"/>
  <c r="AA697" i="1"/>
  <c r="AA696" i="1" s="1"/>
  <c r="Z697" i="1"/>
  <c r="Z696" i="1" s="1"/>
  <c r="Y697" i="1"/>
  <c r="Y696" i="1" s="1"/>
  <c r="U697" i="1"/>
  <c r="U696" i="1" s="1"/>
  <c r="Q697" i="1"/>
  <c r="Q696" i="1" s="1"/>
  <c r="P697" i="1"/>
  <c r="P696" i="1" s="1"/>
  <c r="O697" i="1"/>
  <c r="O696" i="1" s="1"/>
  <c r="K697" i="1"/>
  <c r="K696" i="1" s="1"/>
  <c r="J697" i="1"/>
  <c r="J696" i="1" s="1"/>
  <c r="I697" i="1"/>
  <c r="H697" i="1"/>
  <c r="G697" i="1"/>
  <c r="F697" i="1"/>
  <c r="F696" i="1" s="1"/>
  <c r="AU696" i="1"/>
  <c r="AM696" i="1"/>
  <c r="AL696" i="1"/>
  <c r="AK696" i="1"/>
  <c r="AG696" i="1"/>
  <c r="N695" i="1"/>
  <c r="T695" i="1" s="1"/>
  <c r="X695" i="1" s="1"/>
  <c r="AD695" i="1" s="1"/>
  <c r="AJ695" i="1" s="1"/>
  <c r="AT695" i="1" s="1"/>
  <c r="M695" i="1"/>
  <c r="S695" i="1" s="1"/>
  <c r="W695" i="1" s="1"/>
  <c r="AC695" i="1" s="1"/>
  <c r="AI695" i="1" s="1"/>
  <c r="AQ695" i="1" s="1"/>
  <c r="AS695" i="1" s="1"/>
  <c r="L695" i="1"/>
  <c r="R695" i="1" s="1"/>
  <c r="V695" i="1" s="1"/>
  <c r="AB695" i="1" s="1"/>
  <c r="AH695" i="1" s="1"/>
  <c r="AN695" i="1" s="1"/>
  <c r="AP695" i="1" s="1"/>
  <c r="AU694" i="1"/>
  <c r="AM694" i="1"/>
  <c r="AL694" i="1"/>
  <c r="AK694" i="1"/>
  <c r="AG694" i="1"/>
  <c r="AF694" i="1"/>
  <c r="AE694" i="1"/>
  <c r="AA694" i="1"/>
  <c r="Z694" i="1"/>
  <c r="Y694" i="1"/>
  <c r="U694" i="1"/>
  <c r="Q694" i="1"/>
  <c r="P694" i="1"/>
  <c r="O694" i="1"/>
  <c r="K694" i="1"/>
  <c r="J694" i="1"/>
  <c r="I694" i="1"/>
  <c r="H694" i="1"/>
  <c r="G694" i="1"/>
  <c r="F694" i="1"/>
  <c r="N693" i="1"/>
  <c r="T693" i="1" s="1"/>
  <c r="X693" i="1" s="1"/>
  <c r="AD693" i="1" s="1"/>
  <c r="AJ693" i="1" s="1"/>
  <c r="AT693" i="1" s="1"/>
  <c r="M693" i="1"/>
  <c r="S693" i="1" s="1"/>
  <c r="W693" i="1" s="1"/>
  <c r="AC693" i="1" s="1"/>
  <c r="AI693" i="1" s="1"/>
  <c r="AQ693" i="1" s="1"/>
  <c r="AS693" i="1" s="1"/>
  <c r="L693" i="1"/>
  <c r="R693" i="1" s="1"/>
  <c r="V693" i="1" s="1"/>
  <c r="AB693" i="1" s="1"/>
  <c r="AH693" i="1" s="1"/>
  <c r="AN693" i="1" s="1"/>
  <c r="AP693" i="1" s="1"/>
  <c r="AU692" i="1"/>
  <c r="AM692" i="1"/>
  <c r="AL692" i="1"/>
  <c r="AK692" i="1"/>
  <c r="AG692" i="1"/>
  <c r="AF692" i="1"/>
  <c r="AE692" i="1"/>
  <c r="AA692" i="1"/>
  <c r="Z692" i="1"/>
  <c r="Z691" i="1" s="1"/>
  <c r="Y692" i="1"/>
  <c r="U692" i="1"/>
  <c r="Q692" i="1"/>
  <c r="P692" i="1"/>
  <c r="P691" i="1" s="1"/>
  <c r="O692" i="1"/>
  <c r="K692" i="1"/>
  <c r="J692" i="1"/>
  <c r="I692" i="1"/>
  <c r="H692" i="1"/>
  <c r="G692" i="1"/>
  <c r="F692" i="1"/>
  <c r="AU691" i="1"/>
  <c r="N690" i="1"/>
  <c r="T690" i="1" s="1"/>
  <c r="X690" i="1" s="1"/>
  <c r="AD690" i="1" s="1"/>
  <c r="AJ690" i="1" s="1"/>
  <c r="AT690" i="1" s="1"/>
  <c r="M690" i="1"/>
  <c r="S690" i="1" s="1"/>
  <c r="W690" i="1" s="1"/>
  <c r="AC690" i="1" s="1"/>
  <c r="AI690" i="1" s="1"/>
  <c r="AQ690" i="1" s="1"/>
  <c r="AS690" i="1" s="1"/>
  <c r="L690" i="1"/>
  <c r="R690" i="1" s="1"/>
  <c r="V690" i="1" s="1"/>
  <c r="AB690" i="1" s="1"/>
  <c r="AH690" i="1" s="1"/>
  <c r="AN690" i="1" s="1"/>
  <c r="AP690" i="1" s="1"/>
  <c r="AU689" i="1"/>
  <c r="AM689" i="1"/>
  <c r="AL689" i="1"/>
  <c r="AK689" i="1"/>
  <c r="AG689" i="1"/>
  <c r="AF689" i="1"/>
  <c r="AE689" i="1"/>
  <c r="AA689" i="1"/>
  <c r="Z689" i="1"/>
  <c r="Y689" i="1"/>
  <c r="U689" i="1"/>
  <c r="Q689" i="1"/>
  <c r="P689" i="1"/>
  <c r="O689" i="1"/>
  <c r="K689" i="1"/>
  <c r="J689" i="1"/>
  <c r="I689" i="1"/>
  <c r="H689" i="1"/>
  <c r="G689" i="1"/>
  <c r="F689" i="1"/>
  <c r="N688" i="1"/>
  <c r="T688" i="1" s="1"/>
  <c r="X688" i="1" s="1"/>
  <c r="AD688" i="1" s="1"/>
  <c r="AJ688" i="1" s="1"/>
  <c r="AT688" i="1" s="1"/>
  <c r="M688" i="1"/>
  <c r="S688" i="1" s="1"/>
  <c r="W688" i="1" s="1"/>
  <c r="AC688" i="1" s="1"/>
  <c r="AI688" i="1" s="1"/>
  <c r="AQ688" i="1" s="1"/>
  <c r="AS688" i="1" s="1"/>
  <c r="L688" i="1"/>
  <c r="R688" i="1" s="1"/>
  <c r="V688" i="1" s="1"/>
  <c r="AB688" i="1" s="1"/>
  <c r="AH688" i="1" s="1"/>
  <c r="AN688" i="1" s="1"/>
  <c r="AP688" i="1" s="1"/>
  <c r="AU687" i="1"/>
  <c r="AM687" i="1"/>
  <c r="AL687" i="1"/>
  <c r="AK687" i="1"/>
  <c r="AG687" i="1"/>
  <c r="AF687" i="1"/>
  <c r="AE687" i="1"/>
  <c r="AA687" i="1"/>
  <c r="Z687" i="1"/>
  <c r="Y687" i="1"/>
  <c r="U687" i="1"/>
  <c r="Q687" i="1"/>
  <c r="P687" i="1"/>
  <c r="O687" i="1"/>
  <c r="K687" i="1"/>
  <c r="J687" i="1"/>
  <c r="I687" i="1"/>
  <c r="H687" i="1"/>
  <c r="G687" i="1"/>
  <c r="F687" i="1"/>
  <c r="N686" i="1"/>
  <c r="T686" i="1" s="1"/>
  <c r="X686" i="1" s="1"/>
  <c r="AD686" i="1" s="1"/>
  <c r="AJ686" i="1" s="1"/>
  <c r="AT686" i="1" s="1"/>
  <c r="M686" i="1"/>
  <c r="S686" i="1" s="1"/>
  <c r="W686" i="1" s="1"/>
  <c r="AC686" i="1" s="1"/>
  <c r="AI686" i="1" s="1"/>
  <c r="AQ686" i="1" s="1"/>
  <c r="AS686" i="1" s="1"/>
  <c r="L686" i="1"/>
  <c r="R686" i="1" s="1"/>
  <c r="V686" i="1" s="1"/>
  <c r="AB686" i="1" s="1"/>
  <c r="AH686" i="1" s="1"/>
  <c r="AN686" i="1" s="1"/>
  <c r="AP686" i="1" s="1"/>
  <c r="AU685" i="1"/>
  <c r="AM685" i="1"/>
  <c r="AL685" i="1"/>
  <c r="AK685" i="1"/>
  <c r="AG685" i="1"/>
  <c r="AF685" i="1"/>
  <c r="AE685" i="1"/>
  <c r="AA685" i="1"/>
  <c r="Z685" i="1"/>
  <c r="Y685" i="1"/>
  <c r="U685" i="1"/>
  <c r="Q685" i="1"/>
  <c r="P685" i="1"/>
  <c r="O685" i="1"/>
  <c r="K685" i="1"/>
  <c r="J685" i="1"/>
  <c r="I685" i="1"/>
  <c r="H685" i="1"/>
  <c r="G685" i="1"/>
  <c r="F685" i="1"/>
  <c r="N683" i="1"/>
  <c r="T683" i="1" s="1"/>
  <c r="X683" i="1" s="1"/>
  <c r="AD683" i="1" s="1"/>
  <c r="AJ683" i="1" s="1"/>
  <c r="AT683" i="1" s="1"/>
  <c r="M683" i="1"/>
  <c r="S683" i="1" s="1"/>
  <c r="W683" i="1" s="1"/>
  <c r="AC683" i="1" s="1"/>
  <c r="AI683" i="1" s="1"/>
  <c r="AQ683" i="1" s="1"/>
  <c r="AS683" i="1" s="1"/>
  <c r="L683" i="1"/>
  <c r="R683" i="1" s="1"/>
  <c r="V683" i="1" s="1"/>
  <c r="AB683" i="1" s="1"/>
  <c r="AH683" i="1" s="1"/>
  <c r="AN683" i="1" s="1"/>
  <c r="AP683" i="1" s="1"/>
  <c r="N682" i="1"/>
  <c r="T682" i="1" s="1"/>
  <c r="X682" i="1" s="1"/>
  <c r="AD682" i="1" s="1"/>
  <c r="AJ682" i="1" s="1"/>
  <c r="AT682" i="1" s="1"/>
  <c r="M682" i="1"/>
  <c r="S682" i="1" s="1"/>
  <c r="W682" i="1" s="1"/>
  <c r="AC682" i="1" s="1"/>
  <c r="AI682" i="1" s="1"/>
  <c r="AQ682" i="1" s="1"/>
  <c r="AS682" i="1" s="1"/>
  <c r="L682" i="1"/>
  <c r="R682" i="1" s="1"/>
  <c r="V682" i="1" s="1"/>
  <c r="AB682" i="1" s="1"/>
  <c r="AH682" i="1" s="1"/>
  <c r="AN682" i="1" s="1"/>
  <c r="AP682" i="1" s="1"/>
  <c r="AU681" i="1"/>
  <c r="AU680" i="1" s="1"/>
  <c r="AM681" i="1"/>
  <c r="AM680" i="1" s="1"/>
  <c r="AL681" i="1"/>
  <c r="AL680" i="1" s="1"/>
  <c r="AK681" i="1"/>
  <c r="AK680" i="1" s="1"/>
  <c r="AG681" i="1"/>
  <c r="AF681" i="1"/>
  <c r="AF680" i="1" s="1"/>
  <c r="AE681" i="1"/>
  <c r="AE680" i="1" s="1"/>
  <c r="AA681" i="1"/>
  <c r="AA680" i="1" s="1"/>
  <c r="Z681" i="1"/>
  <c r="Y681" i="1"/>
  <c r="Y680" i="1" s="1"/>
  <c r="U681" i="1"/>
  <c r="U680" i="1" s="1"/>
  <c r="Q681" i="1"/>
  <c r="Q680" i="1" s="1"/>
  <c r="P681" i="1"/>
  <c r="P680" i="1" s="1"/>
  <c r="O681" i="1"/>
  <c r="O680" i="1" s="1"/>
  <c r="K681" i="1"/>
  <c r="K680" i="1" s="1"/>
  <c r="J681" i="1"/>
  <c r="J680" i="1" s="1"/>
  <c r="I681" i="1"/>
  <c r="I680" i="1" s="1"/>
  <c r="H681" i="1"/>
  <c r="G681" i="1"/>
  <c r="F681" i="1"/>
  <c r="F680" i="1" s="1"/>
  <c r="AG680" i="1"/>
  <c r="Z680" i="1"/>
  <c r="N679" i="1"/>
  <c r="T679" i="1" s="1"/>
  <c r="X679" i="1" s="1"/>
  <c r="AD679" i="1" s="1"/>
  <c r="AJ679" i="1" s="1"/>
  <c r="AT679" i="1" s="1"/>
  <c r="M679" i="1"/>
  <c r="S679" i="1" s="1"/>
  <c r="W679" i="1" s="1"/>
  <c r="AC679" i="1" s="1"/>
  <c r="AI679" i="1" s="1"/>
  <c r="AQ679" i="1" s="1"/>
  <c r="AS679" i="1" s="1"/>
  <c r="L679" i="1"/>
  <c r="R679" i="1" s="1"/>
  <c r="V679" i="1" s="1"/>
  <c r="AB679" i="1" s="1"/>
  <c r="AH679" i="1" s="1"/>
  <c r="AN679" i="1" s="1"/>
  <c r="AP679" i="1" s="1"/>
  <c r="AU678" i="1"/>
  <c r="AM678" i="1"/>
  <c r="AL678" i="1"/>
  <c r="AK678" i="1"/>
  <c r="AG678" i="1"/>
  <c r="AF678" i="1"/>
  <c r="AE678" i="1"/>
  <c r="AA678" i="1"/>
  <c r="Z678" i="1"/>
  <c r="Y678" i="1"/>
  <c r="U678" i="1"/>
  <c r="Q678" i="1"/>
  <c r="P678" i="1"/>
  <c r="O678" i="1"/>
  <c r="K678" i="1"/>
  <c r="J678" i="1"/>
  <c r="I678" i="1"/>
  <c r="H678" i="1"/>
  <c r="G678" i="1"/>
  <c r="F678" i="1"/>
  <c r="N677" i="1"/>
  <c r="T677" i="1" s="1"/>
  <c r="X677" i="1" s="1"/>
  <c r="AD677" i="1" s="1"/>
  <c r="AJ677" i="1" s="1"/>
  <c r="AT677" i="1" s="1"/>
  <c r="M677" i="1"/>
  <c r="S677" i="1" s="1"/>
  <c r="W677" i="1" s="1"/>
  <c r="AC677" i="1" s="1"/>
  <c r="AI677" i="1" s="1"/>
  <c r="AQ677" i="1" s="1"/>
  <c r="AS677" i="1" s="1"/>
  <c r="L677" i="1"/>
  <c r="R677" i="1" s="1"/>
  <c r="V677" i="1" s="1"/>
  <c r="AB677" i="1" s="1"/>
  <c r="AH677" i="1" s="1"/>
  <c r="AN677" i="1" s="1"/>
  <c r="AP677" i="1" s="1"/>
  <c r="N676" i="1"/>
  <c r="T676" i="1" s="1"/>
  <c r="X676" i="1" s="1"/>
  <c r="AD676" i="1" s="1"/>
  <c r="AJ676" i="1" s="1"/>
  <c r="AT676" i="1" s="1"/>
  <c r="M676" i="1"/>
  <c r="S676" i="1" s="1"/>
  <c r="W676" i="1" s="1"/>
  <c r="AC676" i="1" s="1"/>
  <c r="AI676" i="1" s="1"/>
  <c r="AQ676" i="1" s="1"/>
  <c r="AS676" i="1" s="1"/>
  <c r="L676" i="1"/>
  <c r="R676" i="1" s="1"/>
  <c r="V676" i="1" s="1"/>
  <c r="AB676" i="1" s="1"/>
  <c r="AH676" i="1" s="1"/>
  <c r="AN676" i="1" s="1"/>
  <c r="AP676" i="1" s="1"/>
  <c r="AU675" i="1"/>
  <c r="AM675" i="1"/>
  <c r="AL675" i="1"/>
  <c r="AK675" i="1"/>
  <c r="AG675" i="1"/>
  <c r="AF675" i="1"/>
  <c r="AE675" i="1"/>
  <c r="AA675" i="1"/>
  <c r="Z675" i="1"/>
  <c r="Y675" i="1"/>
  <c r="U675" i="1"/>
  <c r="Q675" i="1"/>
  <c r="P675" i="1"/>
  <c r="O675" i="1"/>
  <c r="K675" i="1"/>
  <c r="J675" i="1"/>
  <c r="I675" i="1"/>
  <c r="H675" i="1"/>
  <c r="G675" i="1"/>
  <c r="F675" i="1"/>
  <c r="N674" i="1"/>
  <c r="T674" i="1" s="1"/>
  <c r="X674" i="1" s="1"/>
  <c r="AD674" i="1" s="1"/>
  <c r="AJ674" i="1" s="1"/>
  <c r="AT674" i="1" s="1"/>
  <c r="M674" i="1"/>
  <c r="S674" i="1" s="1"/>
  <c r="W674" i="1" s="1"/>
  <c r="AC674" i="1" s="1"/>
  <c r="AI674" i="1" s="1"/>
  <c r="AQ674" i="1" s="1"/>
  <c r="AS674" i="1" s="1"/>
  <c r="L674" i="1"/>
  <c r="R674" i="1" s="1"/>
  <c r="V674" i="1" s="1"/>
  <c r="AB674" i="1" s="1"/>
  <c r="AH674" i="1" s="1"/>
  <c r="AN674" i="1" s="1"/>
  <c r="AP674" i="1" s="1"/>
  <c r="AU673" i="1"/>
  <c r="AM673" i="1"/>
  <c r="AL673" i="1"/>
  <c r="AK673" i="1"/>
  <c r="AG673" i="1"/>
  <c r="AF673" i="1"/>
  <c r="AE673" i="1"/>
  <c r="AA673" i="1"/>
  <c r="Z673" i="1"/>
  <c r="Y673" i="1"/>
  <c r="U673" i="1"/>
  <c r="Q673" i="1"/>
  <c r="P673" i="1"/>
  <c r="O673" i="1"/>
  <c r="K673" i="1"/>
  <c r="J673" i="1"/>
  <c r="I673" i="1"/>
  <c r="H673" i="1"/>
  <c r="G673" i="1"/>
  <c r="F673" i="1"/>
  <c r="N672" i="1"/>
  <c r="T672" i="1" s="1"/>
  <c r="X672" i="1" s="1"/>
  <c r="AD672" i="1" s="1"/>
  <c r="AJ672" i="1" s="1"/>
  <c r="AT672" i="1" s="1"/>
  <c r="M672" i="1"/>
  <c r="S672" i="1" s="1"/>
  <c r="W672" i="1" s="1"/>
  <c r="AC672" i="1" s="1"/>
  <c r="AI672" i="1" s="1"/>
  <c r="AQ672" i="1" s="1"/>
  <c r="AS672" i="1" s="1"/>
  <c r="L672" i="1"/>
  <c r="R672" i="1" s="1"/>
  <c r="V672" i="1" s="1"/>
  <c r="AB672" i="1" s="1"/>
  <c r="AH672" i="1" s="1"/>
  <c r="AN672" i="1" s="1"/>
  <c r="AP672" i="1" s="1"/>
  <c r="AU671" i="1"/>
  <c r="AM671" i="1"/>
  <c r="AL671" i="1"/>
  <c r="AK671" i="1"/>
  <c r="AG671" i="1"/>
  <c r="AF671" i="1"/>
  <c r="AE671" i="1"/>
  <c r="AA671" i="1"/>
  <c r="Z671" i="1"/>
  <c r="Y671" i="1"/>
  <c r="U671" i="1"/>
  <c r="Q671" i="1"/>
  <c r="P671" i="1"/>
  <c r="O671" i="1"/>
  <c r="K671" i="1"/>
  <c r="J671" i="1"/>
  <c r="I671" i="1"/>
  <c r="H671" i="1"/>
  <c r="G671" i="1"/>
  <c r="F671" i="1"/>
  <c r="N668" i="1"/>
  <c r="T668" i="1" s="1"/>
  <c r="X668" i="1" s="1"/>
  <c r="AD668" i="1" s="1"/>
  <c r="AJ668" i="1" s="1"/>
  <c r="AT668" i="1" s="1"/>
  <c r="M668" i="1"/>
  <c r="S668" i="1" s="1"/>
  <c r="W668" i="1" s="1"/>
  <c r="AC668" i="1" s="1"/>
  <c r="AI668" i="1" s="1"/>
  <c r="AQ668" i="1" s="1"/>
  <c r="AS668" i="1" s="1"/>
  <c r="L668" i="1"/>
  <c r="R668" i="1" s="1"/>
  <c r="V668" i="1" s="1"/>
  <c r="AB668" i="1" s="1"/>
  <c r="AH668" i="1" s="1"/>
  <c r="AN668" i="1" s="1"/>
  <c r="AP668" i="1" s="1"/>
  <c r="N667" i="1"/>
  <c r="T667" i="1" s="1"/>
  <c r="X667" i="1" s="1"/>
  <c r="AD667" i="1" s="1"/>
  <c r="AJ667" i="1" s="1"/>
  <c r="AT667" i="1" s="1"/>
  <c r="M667" i="1"/>
  <c r="S667" i="1" s="1"/>
  <c r="W667" i="1" s="1"/>
  <c r="AC667" i="1" s="1"/>
  <c r="AI667" i="1" s="1"/>
  <c r="AQ667" i="1" s="1"/>
  <c r="AS667" i="1" s="1"/>
  <c r="L667" i="1"/>
  <c r="R667" i="1" s="1"/>
  <c r="V667" i="1" s="1"/>
  <c r="AB667" i="1" s="1"/>
  <c r="AH667" i="1" s="1"/>
  <c r="AN667" i="1" s="1"/>
  <c r="AP667" i="1" s="1"/>
  <c r="N666" i="1"/>
  <c r="T666" i="1" s="1"/>
  <c r="X666" i="1" s="1"/>
  <c r="AD666" i="1" s="1"/>
  <c r="AJ666" i="1" s="1"/>
  <c r="AT666" i="1" s="1"/>
  <c r="M666" i="1"/>
  <c r="S666" i="1" s="1"/>
  <c r="W666" i="1" s="1"/>
  <c r="AC666" i="1" s="1"/>
  <c r="AI666" i="1" s="1"/>
  <c r="AQ666" i="1" s="1"/>
  <c r="AS666" i="1" s="1"/>
  <c r="L666" i="1"/>
  <c r="R666" i="1" s="1"/>
  <c r="V666" i="1" s="1"/>
  <c r="AB666" i="1" s="1"/>
  <c r="AH666" i="1" s="1"/>
  <c r="AN666" i="1" s="1"/>
  <c r="AP666" i="1" s="1"/>
  <c r="AU665" i="1"/>
  <c r="AM665" i="1"/>
  <c r="AL665" i="1"/>
  <c r="AK665" i="1"/>
  <c r="AG665" i="1"/>
  <c r="AF665" i="1"/>
  <c r="AE665" i="1"/>
  <c r="AA665" i="1"/>
  <c r="Z665" i="1"/>
  <c r="Y665" i="1"/>
  <c r="U665" i="1"/>
  <c r="Q665" i="1"/>
  <c r="P665" i="1"/>
  <c r="O665" i="1"/>
  <c r="K665" i="1"/>
  <c r="J665" i="1"/>
  <c r="I665" i="1"/>
  <c r="H665" i="1"/>
  <c r="G665" i="1"/>
  <c r="F665" i="1"/>
  <c r="N664" i="1"/>
  <c r="T664" i="1" s="1"/>
  <c r="X664" i="1" s="1"/>
  <c r="AD664" i="1" s="1"/>
  <c r="AJ664" i="1" s="1"/>
  <c r="AT664" i="1" s="1"/>
  <c r="M664" i="1"/>
  <c r="S664" i="1" s="1"/>
  <c r="W664" i="1" s="1"/>
  <c r="AC664" i="1" s="1"/>
  <c r="AI664" i="1" s="1"/>
  <c r="AQ664" i="1" s="1"/>
  <c r="AS664" i="1" s="1"/>
  <c r="L664" i="1"/>
  <c r="R664" i="1" s="1"/>
  <c r="V664" i="1" s="1"/>
  <c r="AB664" i="1" s="1"/>
  <c r="AH664" i="1" s="1"/>
  <c r="AN664" i="1" s="1"/>
  <c r="AP664" i="1" s="1"/>
  <c r="AU663" i="1"/>
  <c r="AM663" i="1"/>
  <c r="AL663" i="1"/>
  <c r="AL662" i="1" s="1"/>
  <c r="AK663" i="1"/>
  <c r="AG663" i="1"/>
  <c r="AF663" i="1"/>
  <c r="AE663" i="1"/>
  <c r="AE662" i="1" s="1"/>
  <c r="AA663" i="1"/>
  <c r="Z663" i="1"/>
  <c r="Y663" i="1"/>
  <c r="U663" i="1"/>
  <c r="U662" i="1" s="1"/>
  <c r="Q663" i="1"/>
  <c r="P663" i="1"/>
  <c r="O663" i="1"/>
  <c r="K663" i="1"/>
  <c r="K662" i="1" s="1"/>
  <c r="J663" i="1"/>
  <c r="I663" i="1"/>
  <c r="H663" i="1"/>
  <c r="G663" i="1"/>
  <c r="F663" i="1"/>
  <c r="N661" i="1"/>
  <c r="T661" i="1" s="1"/>
  <c r="X661" i="1" s="1"/>
  <c r="AD661" i="1" s="1"/>
  <c r="AJ661" i="1" s="1"/>
  <c r="AT661" i="1" s="1"/>
  <c r="M661" i="1"/>
  <c r="S661" i="1" s="1"/>
  <c r="W661" i="1" s="1"/>
  <c r="AC661" i="1" s="1"/>
  <c r="AI661" i="1" s="1"/>
  <c r="AQ661" i="1" s="1"/>
  <c r="AS661" i="1" s="1"/>
  <c r="L661" i="1"/>
  <c r="R661" i="1" s="1"/>
  <c r="V661" i="1" s="1"/>
  <c r="AB661" i="1" s="1"/>
  <c r="AH661" i="1" s="1"/>
  <c r="AN661" i="1" s="1"/>
  <c r="AP661" i="1" s="1"/>
  <c r="N660" i="1"/>
  <c r="T660" i="1" s="1"/>
  <c r="X660" i="1" s="1"/>
  <c r="AD660" i="1" s="1"/>
  <c r="AJ660" i="1" s="1"/>
  <c r="AT660" i="1" s="1"/>
  <c r="M660" i="1"/>
  <c r="S660" i="1" s="1"/>
  <c r="W660" i="1" s="1"/>
  <c r="AC660" i="1" s="1"/>
  <c r="AI660" i="1" s="1"/>
  <c r="AQ660" i="1" s="1"/>
  <c r="AS660" i="1" s="1"/>
  <c r="L660" i="1"/>
  <c r="R660" i="1" s="1"/>
  <c r="V660" i="1" s="1"/>
  <c r="AB660" i="1" s="1"/>
  <c r="AH660" i="1" s="1"/>
  <c r="AN660" i="1" s="1"/>
  <c r="AP660" i="1" s="1"/>
  <c r="AU659" i="1"/>
  <c r="AU658" i="1" s="1"/>
  <c r="AM659" i="1"/>
  <c r="AM658" i="1" s="1"/>
  <c r="AL659" i="1"/>
  <c r="AL658" i="1" s="1"/>
  <c r="AK659" i="1"/>
  <c r="AK658" i="1" s="1"/>
  <c r="AG659" i="1"/>
  <c r="AG658" i="1" s="1"/>
  <c r="AF659" i="1"/>
  <c r="AF658" i="1" s="1"/>
  <c r="AE659" i="1"/>
  <c r="AE658" i="1" s="1"/>
  <c r="AA659" i="1"/>
  <c r="AA658" i="1" s="1"/>
  <c r="Z659" i="1"/>
  <c r="Z658" i="1" s="1"/>
  <c r="Y659" i="1"/>
  <c r="U659" i="1"/>
  <c r="U658" i="1" s="1"/>
  <c r="Q659" i="1"/>
  <c r="Q658" i="1" s="1"/>
  <c r="P659" i="1"/>
  <c r="P658" i="1" s="1"/>
  <c r="O659" i="1"/>
  <c r="O658" i="1" s="1"/>
  <c r="K659" i="1"/>
  <c r="K658" i="1" s="1"/>
  <c r="J659" i="1"/>
  <c r="J658" i="1" s="1"/>
  <c r="I659" i="1"/>
  <c r="I658" i="1" s="1"/>
  <c r="H659" i="1"/>
  <c r="G659" i="1"/>
  <c r="F659" i="1"/>
  <c r="F658" i="1" s="1"/>
  <c r="Y658" i="1"/>
  <c r="N657" i="1"/>
  <c r="T657" i="1" s="1"/>
  <c r="X657" i="1" s="1"/>
  <c r="AD657" i="1" s="1"/>
  <c r="AJ657" i="1" s="1"/>
  <c r="AT657" i="1" s="1"/>
  <c r="M657" i="1"/>
  <c r="S657" i="1" s="1"/>
  <c r="W657" i="1" s="1"/>
  <c r="AC657" i="1" s="1"/>
  <c r="AI657" i="1" s="1"/>
  <c r="AQ657" i="1" s="1"/>
  <c r="AS657" i="1" s="1"/>
  <c r="L657" i="1"/>
  <c r="R657" i="1" s="1"/>
  <c r="V657" i="1" s="1"/>
  <c r="AB657" i="1" s="1"/>
  <c r="AH657" i="1" s="1"/>
  <c r="AN657" i="1" s="1"/>
  <c r="AP657" i="1" s="1"/>
  <c r="AU656" i="1"/>
  <c r="AU655" i="1" s="1"/>
  <c r="AM656" i="1"/>
  <c r="AM655" i="1" s="1"/>
  <c r="AL656" i="1"/>
  <c r="AL655" i="1" s="1"/>
  <c r="AK656" i="1"/>
  <c r="AK655" i="1" s="1"/>
  <c r="AG656" i="1"/>
  <c r="AG655" i="1" s="1"/>
  <c r="AF656" i="1"/>
  <c r="AF655" i="1" s="1"/>
  <c r="AE656" i="1"/>
  <c r="AE655" i="1" s="1"/>
  <c r="AA656" i="1"/>
  <c r="AA655" i="1" s="1"/>
  <c r="Z656" i="1"/>
  <c r="Z655" i="1" s="1"/>
  <c r="Y656" i="1"/>
  <c r="Y655" i="1" s="1"/>
  <c r="U656" i="1"/>
  <c r="U655" i="1" s="1"/>
  <c r="Q656" i="1"/>
  <c r="Q655" i="1" s="1"/>
  <c r="P656" i="1"/>
  <c r="P655" i="1" s="1"/>
  <c r="O656" i="1"/>
  <c r="O655" i="1" s="1"/>
  <c r="K656" i="1"/>
  <c r="K655" i="1" s="1"/>
  <c r="J656" i="1"/>
  <c r="J655" i="1" s="1"/>
  <c r="I656" i="1"/>
  <c r="I655" i="1" s="1"/>
  <c r="H656" i="1"/>
  <c r="H655" i="1" s="1"/>
  <c r="G656" i="1"/>
  <c r="G655" i="1" s="1"/>
  <c r="F656" i="1"/>
  <c r="N654" i="1"/>
  <c r="T654" i="1" s="1"/>
  <c r="X654" i="1" s="1"/>
  <c r="AD654" i="1" s="1"/>
  <c r="AJ654" i="1" s="1"/>
  <c r="AT654" i="1" s="1"/>
  <c r="M654" i="1"/>
  <c r="S654" i="1" s="1"/>
  <c r="W654" i="1" s="1"/>
  <c r="AC654" i="1" s="1"/>
  <c r="AI654" i="1" s="1"/>
  <c r="AQ654" i="1" s="1"/>
  <c r="AS654" i="1" s="1"/>
  <c r="L654" i="1"/>
  <c r="R654" i="1" s="1"/>
  <c r="V654" i="1" s="1"/>
  <c r="AB654" i="1" s="1"/>
  <c r="AH654" i="1" s="1"/>
  <c r="AN654" i="1" s="1"/>
  <c r="AP654" i="1" s="1"/>
  <c r="AU653" i="1"/>
  <c r="AM653" i="1"/>
  <c r="AL653" i="1"/>
  <c r="AK653" i="1"/>
  <c r="AG653" i="1"/>
  <c r="AF653" i="1"/>
  <c r="AE653" i="1"/>
  <c r="AA653" i="1"/>
  <c r="Z653" i="1"/>
  <c r="Y653" i="1"/>
  <c r="U653" i="1"/>
  <c r="Q653" i="1"/>
  <c r="P653" i="1"/>
  <c r="O653" i="1"/>
  <c r="K653" i="1"/>
  <c r="J653" i="1"/>
  <c r="I653" i="1"/>
  <c r="H653" i="1"/>
  <c r="G653" i="1"/>
  <c r="F653" i="1"/>
  <c r="N652" i="1"/>
  <c r="T652" i="1" s="1"/>
  <c r="X652" i="1" s="1"/>
  <c r="AD652" i="1" s="1"/>
  <c r="AJ652" i="1" s="1"/>
  <c r="AT652" i="1" s="1"/>
  <c r="M652" i="1"/>
  <c r="S652" i="1" s="1"/>
  <c r="W652" i="1" s="1"/>
  <c r="AC652" i="1" s="1"/>
  <c r="AI652" i="1" s="1"/>
  <c r="AQ652" i="1" s="1"/>
  <c r="AS652" i="1" s="1"/>
  <c r="L652" i="1"/>
  <c r="R652" i="1" s="1"/>
  <c r="V652" i="1" s="1"/>
  <c r="AB652" i="1" s="1"/>
  <c r="AH652" i="1" s="1"/>
  <c r="AN652" i="1" s="1"/>
  <c r="AP652" i="1" s="1"/>
  <c r="N651" i="1"/>
  <c r="T651" i="1" s="1"/>
  <c r="X651" i="1" s="1"/>
  <c r="AD651" i="1" s="1"/>
  <c r="AJ651" i="1" s="1"/>
  <c r="AT651" i="1" s="1"/>
  <c r="M651" i="1"/>
  <c r="S651" i="1" s="1"/>
  <c r="W651" i="1" s="1"/>
  <c r="AC651" i="1" s="1"/>
  <c r="AI651" i="1" s="1"/>
  <c r="AQ651" i="1" s="1"/>
  <c r="AS651" i="1" s="1"/>
  <c r="L651" i="1"/>
  <c r="R651" i="1" s="1"/>
  <c r="V651" i="1" s="1"/>
  <c r="AB651" i="1" s="1"/>
  <c r="AH651" i="1" s="1"/>
  <c r="AN651" i="1" s="1"/>
  <c r="AP651" i="1" s="1"/>
  <c r="AU650" i="1"/>
  <c r="AM650" i="1"/>
  <c r="AL650" i="1"/>
  <c r="AK650" i="1"/>
  <c r="AG650" i="1"/>
  <c r="AF650" i="1"/>
  <c r="AE650" i="1"/>
  <c r="AA650" i="1"/>
  <c r="Z650" i="1"/>
  <c r="Y650" i="1"/>
  <c r="U650" i="1"/>
  <c r="Q650" i="1"/>
  <c r="P650" i="1"/>
  <c r="O650" i="1"/>
  <c r="K650" i="1"/>
  <c r="J650" i="1"/>
  <c r="I650" i="1"/>
  <c r="H650" i="1"/>
  <c r="G650" i="1"/>
  <c r="F650" i="1"/>
  <c r="N649" i="1"/>
  <c r="T649" i="1" s="1"/>
  <c r="X649" i="1" s="1"/>
  <c r="AD649" i="1" s="1"/>
  <c r="AJ649" i="1" s="1"/>
  <c r="AT649" i="1" s="1"/>
  <c r="M649" i="1"/>
  <c r="S649" i="1" s="1"/>
  <c r="W649" i="1" s="1"/>
  <c r="AC649" i="1" s="1"/>
  <c r="AI649" i="1" s="1"/>
  <c r="AQ649" i="1" s="1"/>
  <c r="AS649" i="1" s="1"/>
  <c r="L649" i="1"/>
  <c r="R649" i="1" s="1"/>
  <c r="V649" i="1" s="1"/>
  <c r="AB649" i="1" s="1"/>
  <c r="AH649" i="1" s="1"/>
  <c r="AN649" i="1" s="1"/>
  <c r="AP649" i="1" s="1"/>
  <c r="AU648" i="1"/>
  <c r="AM648" i="1"/>
  <c r="AL648" i="1"/>
  <c r="AK648" i="1"/>
  <c r="AG648" i="1"/>
  <c r="AF648" i="1"/>
  <c r="AE648" i="1"/>
  <c r="AA648" i="1"/>
  <c r="Z648" i="1"/>
  <c r="Y648" i="1"/>
  <c r="U648" i="1"/>
  <c r="Q648" i="1"/>
  <c r="P648" i="1"/>
  <c r="O648" i="1"/>
  <c r="K648" i="1"/>
  <c r="J648" i="1"/>
  <c r="I648" i="1"/>
  <c r="H648" i="1"/>
  <c r="G648" i="1"/>
  <c r="F648" i="1"/>
  <c r="N647" i="1"/>
  <c r="T647" i="1" s="1"/>
  <c r="X647" i="1" s="1"/>
  <c r="AD647" i="1" s="1"/>
  <c r="AJ647" i="1" s="1"/>
  <c r="AT647" i="1" s="1"/>
  <c r="M647" i="1"/>
  <c r="S647" i="1" s="1"/>
  <c r="W647" i="1" s="1"/>
  <c r="AC647" i="1" s="1"/>
  <c r="AI647" i="1" s="1"/>
  <c r="AQ647" i="1" s="1"/>
  <c r="AS647" i="1" s="1"/>
  <c r="L647" i="1"/>
  <c r="R647" i="1" s="1"/>
  <c r="V647" i="1" s="1"/>
  <c r="AB647" i="1" s="1"/>
  <c r="AH647" i="1" s="1"/>
  <c r="AN647" i="1" s="1"/>
  <c r="AP647" i="1" s="1"/>
  <c r="N646" i="1"/>
  <c r="T646" i="1" s="1"/>
  <c r="X646" i="1" s="1"/>
  <c r="AD646" i="1" s="1"/>
  <c r="AJ646" i="1" s="1"/>
  <c r="AT646" i="1" s="1"/>
  <c r="M646" i="1"/>
  <c r="S646" i="1" s="1"/>
  <c r="W646" i="1" s="1"/>
  <c r="AC646" i="1" s="1"/>
  <c r="AI646" i="1" s="1"/>
  <c r="AQ646" i="1" s="1"/>
  <c r="AS646" i="1" s="1"/>
  <c r="L646" i="1"/>
  <c r="R646" i="1" s="1"/>
  <c r="V646" i="1" s="1"/>
  <c r="AB646" i="1" s="1"/>
  <c r="AH646" i="1" s="1"/>
  <c r="AN646" i="1" s="1"/>
  <c r="AP646" i="1" s="1"/>
  <c r="AU645" i="1"/>
  <c r="AM645" i="1"/>
  <c r="AL645" i="1"/>
  <c r="AK645" i="1"/>
  <c r="AG645" i="1"/>
  <c r="AF645" i="1"/>
  <c r="AE645" i="1"/>
  <c r="AA645" i="1"/>
  <c r="Z645" i="1"/>
  <c r="Y645" i="1"/>
  <c r="U645" i="1"/>
  <c r="Q645" i="1"/>
  <c r="P645" i="1"/>
  <c r="O645" i="1"/>
  <c r="K645" i="1"/>
  <c r="J645" i="1"/>
  <c r="I645" i="1"/>
  <c r="H645" i="1"/>
  <c r="G645" i="1"/>
  <c r="F645" i="1"/>
  <c r="N642" i="1"/>
  <c r="T642" i="1" s="1"/>
  <c r="X642" i="1" s="1"/>
  <c r="AD642" i="1" s="1"/>
  <c r="AJ642" i="1" s="1"/>
  <c r="AT642" i="1" s="1"/>
  <c r="M642" i="1"/>
  <c r="S642" i="1" s="1"/>
  <c r="W642" i="1" s="1"/>
  <c r="AC642" i="1" s="1"/>
  <c r="AI642" i="1" s="1"/>
  <c r="AQ642" i="1" s="1"/>
  <c r="AS642" i="1" s="1"/>
  <c r="L642" i="1"/>
  <c r="R642" i="1" s="1"/>
  <c r="V642" i="1" s="1"/>
  <c r="AB642" i="1" s="1"/>
  <c r="AH642" i="1" s="1"/>
  <c r="AN642" i="1" s="1"/>
  <c r="AP642" i="1" s="1"/>
  <c r="N641" i="1"/>
  <c r="T641" i="1" s="1"/>
  <c r="X641" i="1" s="1"/>
  <c r="AD641" i="1" s="1"/>
  <c r="AJ641" i="1" s="1"/>
  <c r="AT641" i="1" s="1"/>
  <c r="M641" i="1"/>
  <c r="S641" i="1" s="1"/>
  <c r="W641" i="1" s="1"/>
  <c r="AC641" i="1" s="1"/>
  <c r="AI641" i="1" s="1"/>
  <c r="AQ641" i="1" s="1"/>
  <c r="AS641" i="1" s="1"/>
  <c r="L641" i="1"/>
  <c r="R641" i="1" s="1"/>
  <c r="V641" i="1" s="1"/>
  <c r="AB641" i="1" s="1"/>
  <c r="AH641" i="1" s="1"/>
  <c r="AN641" i="1" s="1"/>
  <c r="AP641" i="1" s="1"/>
  <c r="AU640" i="1"/>
  <c r="AM640" i="1"/>
  <c r="AM639" i="1" s="1"/>
  <c r="AL640" i="1"/>
  <c r="AL639" i="1" s="1"/>
  <c r="AK640" i="1"/>
  <c r="AK639" i="1" s="1"/>
  <c r="AG640" i="1"/>
  <c r="AG639" i="1" s="1"/>
  <c r="AF640" i="1"/>
  <c r="AF639" i="1" s="1"/>
  <c r="AE640" i="1"/>
  <c r="AE639" i="1" s="1"/>
  <c r="AA640" i="1"/>
  <c r="AA639" i="1" s="1"/>
  <c r="Z640" i="1"/>
  <c r="Z639" i="1" s="1"/>
  <c r="Y640" i="1"/>
  <c r="Y639" i="1" s="1"/>
  <c r="U640" i="1"/>
  <c r="U639" i="1" s="1"/>
  <c r="Q640" i="1"/>
  <c r="Q639" i="1" s="1"/>
  <c r="P640" i="1"/>
  <c r="P639" i="1" s="1"/>
  <c r="O640" i="1"/>
  <c r="O639" i="1" s="1"/>
  <c r="K640" i="1"/>
  <c r="K639" i="1" s="1"/>
  <c r="J640" i="1"/>
  <c r="J639" i="1" s="1"/>
  <c r="I640" i="1"/>
  <c r="I639" i="1" s="1"/>
  <c r="H640" i="1"/>
  <c r="H639" i="1" s="1"/>
  <c r="G640" i="1"/>
  <c r="F640" i="1"/>
  <c r="AU639" i="1"/>
  <c r="N638" i="1"/>
  <c r="T638" i="1" s="1"/>
  <c r="X638" i="1" s="1"/>
  <c r="AD638" i="1" s="1"/>
  <c r="AJ638" i="1" s="1"/>
  <c r="AT638" i="1" s="1"/>
  <c r="M638" i="1"/>
  <c r="S638" i="1" s="1"/>
  <c r="W638" i="1" s="1"/>
  <c r="AC638" i="1" s="1"/>
  <c r="AI638" i="1" s="1"/>
  <c r="AQ638" i="1" s="1"/>
  <c r="AS638" i="1" s="1"/>
  <c r="L638" i="1"/>
  <c r="R638" i="1" s="1"/>
  <c r="V638" i="1" s="1"/>
  <c r="AB638" i="1" s="1"/>
  <c r="AH638" i="1" s="1"/>
  <c r="AN638" i="1" s="1"/>
  <c r="AP638" i="1" s="1"/>
  <c r="AU637" i="1"/>
  <c r="AU636" i="1" s="1"/>
  <c r="AM637" i="1"/>
  <c r="AM636" i="1" s="1"/>
  <c r="AL637" i="1"/>
  <c r="AL636" i="1" s="1"/>
  <c r="AK637" i="1"/>
  <c r="AK636" i="1" s="1"/>
  <c r="AG637" i="1"/>
  <c r="AG636" i="1" s="1"/>
  <c r="AF637" i="1"/>
  <c r="AF636" i="1" s="1"/>
  <c r="AE637" i="1"/>
  <c r="AE636" i="1" s="1"/>
  <c r="AA637" i="1"/>
  <c r="AA636" i="1" s="1"/>
  <c r="Z637" i="1"/>
  <c r="Z636" i="1" s="1"/>
  <c r="Y637" i="1"/>
  <c r="Y636" i="1" s="1"/>
  <c r="U637" i="1"/>
  <c r="U636" i="1" s="1"/>
  <c r="Q637" i="1"/>
  <c r="Q636" i="1" s="1"/>
  <c r="P637" i="1"/>
  <c r="P636" i="1" s="1"/>
  <c r="O637" i="1"/>
  <c r="O636" i="1" s="1"/>
  <c r="K637" i="1"/>
  <c r="K636" i="1" s="1"/>
  <c r="J637" i="1"/>
  <c r="J636" i="1" s="1"/>
  <c r="I637" i="1"/>
  <c r="H637" i="1"/>
  <c r="G637" i="1"/>
  <c r="F637" i="1"/>
  <c r="F636" i="1" s="1"/>
  <c r="T635" i="1"/>
  <c r="X635" i="1" s="1"/>
  <c r="AD635" i="1" s="1"/>
  <c r="AJ635" i="1" s="1"/>
  <c r="AT635" i="1" s="1"/>
  <c r="S635" i="1"/>
  <c r="W635" i="1" s="1"/>
  <c r="AC635" i="1" s="1"/>
  <c r="AI635" i="1" s="1"/>
  <c r="AQ635" i="1" s="1"/>
  <c r="AS635" i="1" s="1"/>
  <c r="R635" i="1"/>
  <c r="V635" i="1" s="1"/>
  <c r="AB635" i="1" s="1"/>
  <c r="AH635" i="1" s="1"/>
  <c r="AN635" i="1" s="1"/>
  <c r="AP635" i="1" s="1"/>
  <c r="AU634" i="1"/>
  <c r="AU633" i="1" s="1"/>
  <c r="AM634" i="1"/>
  <c r="AM633" i="1" s="1"/>
  <c r="AL634" i="1"/>
  <c r="AL633" i="1" s="1"/>
  <c r="AK634" i="1"/>
  <c r="AK633" i="1" s="1"/>
  <c r="AG634" i="1"/>
  <c r="AG633" i="1" s="1"/>
  <c r="AF634" i="1"/>
  <c r="AF633" i="1" s="1"/>
  <c r="AE634" i="1"/>
  <c r="AE633" i="1" s="1"/>
  <c r="AA634" i="1"/>
  <c r="AA633" i="1" s="1"/>
  <c r="Z634" i="1"/>
  <c r="Z633" i="1" s="1"/>
  <c r="Y634" i="1"/>
  <c r="Y633" i="1" s="1"/>
  <c r="U634" i="1"/>
  <c r="U633" i="1" s="1"/>
  <c r="Q634" i="1"/>
  <c r="P634" i="1"/>
  <c r="S634" i="1" s="1"/>
  <c r="W634" i="1" s="1"/>
  <c r="O634" i="1"/>
  <c r="T632" i="1"/>
  <c r="X632" i="1" s="1"/>
  <c r="AD632" i="1" s="1"/>
  <c r="AJ632" i="1" s="1"/>
  <c r="AT632" i="1" s="1"/>
  <c r="S632" i="1"/>
  <c r="W632" i="1" s="1"/>
  <c r="AC632" i="1" s="1"/>
  <c r="AI632" i="1" s="1"/>
  <c r="AQ632" i="1" s="1"/>
  <c r="AS632" i="1" s="1"/>
  <c r="R632" i="1"/>
  <c r="V632" i="1" s="1"/>
  <c r="AB632" i="1" s="1"/>
  <c r="AH632" i="1" s="1"/>
  <c r="AN632" i="1" s="1"/>
  <c r="AP632" i="1" s="1"/>
  <c r="AU631" i="1"/>
  <c r="AU630" i="1" s="1"/>
  <c r="AM631" i="1"/>
  <c r="AM630" i="1" s="1"/>
  <c r="AL631" i="1"/>
  <c r="AK631" i="1"/>
  <c r="AK630" i="1" s="1"/>
  <c r="AG631" i="1"/>
  <c r="AG630" i="1" s="1"/>
  <c r="AF631" i="1"/>
  <c r="AF630" i="1" s="1"/>
  <c r="AE631" i="1"/>
  <c r="AE630" i="1" s="1"/>
  <c r="AA631" i="1"/>
  <c r="AA630" i="1" s="1"/>
  <c r="Z631" i="1"/>
  <c r="Z630" i="1" s="1"/>
  <c r="Y631" i="1"/>
  <c r="Y630" i="1" s="1"/>
  <c r="U631" i="1"/>
  <c r="U630" i="1" s="1"/>
  <c r="Q631" i="1"/>
  <c r="T631" i="1" s="1"/>
  <c r="X631" i="1" s="1"/>
  <c r="AD631" i="1" s="1"/>
  <c r="P631" i="1"/>
  <c r="P630" i="1" s="1"/>
  <c r="S630" i="1" s="1"/>
  <c r="W630" i="1" s="1"/>
  <c r="AC630" i="1" s="1"/>
  <c r="O631" i="1"/>
  <c r="R631" i="1" s="1"/>
  <c r="AL630" i="1"/>
  <c r="T629" i="1"/>
  <c r="X629" i="1" s="1"/>
  <c r="AD629" i="1" s="1"/>
  <c r="AJ629" i="1" s="1"/>
  <c r="AT629" i="1" s="1"/>
  <c r="S629" i="1"/>
  <c r="W629" i="1" s="1"/>
  <c r="AC629" i="1" s="1"/>
  <c r="AI629" i="1" s="1"/>
  <c r="AQ629" i="1" s="1"/>
  <c r="AS629" i="1" s="1"/>
  <c r="R629" i="1"/>
  <c r="V629" i="1" s="1"/>
  <c r="AB629" i="1" s="1"/>
  <c r="AH629" i="1" s="1"/>
  <c r="AN629" i="1" s="1"/>
  <c r="AP629" i="1" s="1"/>
  <c r="AU628" i="1"/>
  <c r="AU627" i="1" s="1"/>
  <c r="AM628" i="1"/>
  <c r="AM627" i="1" s="1"/>
  <c r="AL628" i="1"/>
  <c r="AL627" i="1" s="1"/>
  <c r="AK628" i="1"/>
  <c r="AK627" i="1" s="1"/>
  <c r="AG628" i="1"/>
  <c r="AG627" i="1" s="1"/>
  <c r="AF628" i="1"/>
  <c r="AF627" i="1" s="1"/>
  <c r="AE628" i="1"/>
  <c r="AE627" i="1" s="1"/>
  <c r="AA628" i="1"/>
  <c r="AA627" i="1" s="1"/>
  <c r="Z628" i="1"/>
  <c r="Z627" i="1" s="1"/>
  <c r="Y628" i="1"/>
  <c r="Y627" i="1" s="1"/>
  <c r="U628" i="1"/>
  <c r="U627" i="1" s="1"/>
  <c r="Q628" i="1"/>
  <c r="P628" i="1"/>
  <c r="S628" i="1" s="1"/>
  <c r="W628" i="1" s="1"/>
  <c r="AC628" i="1" s="1"/>
  <c r="O628" i="1"/>
  <c r="T626" i="1"/>
  <c r="X626" i="1" s="1"/>
  <c r="AD626" i="1" s="1"/>
  <c r="AJ626" i="1" s="1"/>
  <c r="AT626" i="1" s="1"/>
  <c r="S626" i="1"/>
  <c r="W626" i="1" s="1"/>
  <c r="AC626" i="1" s="1"/>
  <c r="AI626" i="1" s="1"/>
  <c r="AQ626" i="1" s="1"/>
  <c r="AS626" i="1" s="1"/>
  <c r="R626" i="1"/>
  <c r="V626" i="1" s="1"/>
  <c r="AB626" i="1" s="1"/>
  <c r="AH626" i="1" s="1"/>
  <c r="AN626" i="1" s="1"/>
  <c r="AP626" i="1" s="1"/>
  <c r="AU625" i="1"/>
  <c r="AU624" i="1" s="1"/>
  <c r="AM625" i="1"/>
  <c r="AM624" i="1" s="1"/>
  <c r="AL625" i="1"/>
  <c r="AL624" i="1" s="1"/>
  <c r="AK625" i="1"/>
  <c r="AK624" i="1" s="1"/>
  <c r="AG625" i="1"/>
  <c r="AG624" i="1" s="1"/>
  <c r="AF625" i="1"/>
  <c r="AF624" i="1" s="1"/>
  <c r="AE625" i="1"/>
  <c r="AE624" i="1" s="1"/>
  <c r="AA625" i="1"/>
  <c r="AA624" i="1" s="1"/>
  <c r="Z625" i="1"/>
  <c r="Z624" i="1" s="1"/>
  <c r="Y625" i="1"/>
  <c r="Y624" i="1" s="1"/>
  <c r="U625" i="1"/>
  <c r="U624" i="1" s="1"/>
  <c r="Q625" i="1"/>
  <c r="T625" i="1" s="1"/>
  <c r="X625" i="1" s="1"/>
  <c r="P625" i="1"/>
  <c r="S625" i="1" s="1"/>
  <c r="W625" i="1" s="1"/>
  <c r="AC625" i="1" s="1"/>
  <c r="O625" i="1"/>
  <c r="R625" i="1" s="1"/>
  <c r="N623" i="1"/>
  <c r="T623" i="1" s="1"/>
  <c r="X623" i="1" s="1"/>
  <c r="AD623" i="1" s="1"/>
  <c r="AJ623" i="1" s="1"/>
  <c r="AT623" i="1" s="1"/>
  <c r="M623" i="1"/>
  <c r="S623" i="1" s="1"/>
  <c r="W623" i="1" s="1"/>
  <c r="AC623" i="1" s="1"/>
  <c r="AI623" i="1" s="1"/>
  <c r="AQ623" i="1" s="1"/>
  <c r="AS623" i="1" s="1"/>
  <c r="L623" i="1"/>
  <c r="R623" i="1" s="1"/>
  <c r="V623" i="1" s="1"/>
  <c r="AB623" i="1" s="1"/>
  <c r="AH623" i="1" s="1"/>
  <c r="AN623" i="1" s="1"/>
  <c r="AP623" i="1" s="1"/>
  <c r="AU622" i="1"/>
  <c r="AM622" i="1"/>
  <c r="AL622" i="1"/>
  <c r="AK622" i="1"/>
  <c r="AG622" i="1"/>
  <c r="AF622" i="1"/>
  <c r="AE622" i="1"/>
  <c r="AA622" i="1"/>
  <c r="Z622" i="1"/>
  <c r="Y622" i="1"/>
  <c r="U622" i="1"/>
  <c r="Q622" i="1"/>
  <c r="P622" i="1"/>
  <c r="O622" i="1"/>
  <c r="K622" i="1"/>
  <c r="J622" i="1"/>
  <c r="I622" i="1"/>
  <c r="H622" i="1"/>
  <c r="G622" i="1"/>
  <c r="F622" i="1"/>
  <c r="N621" i="1"/>
  <c r="T621" i="1" s="1"/>
  <c r="X621" i="1" s="1"/>
  <c r="AD621" i="1" s="1"/>
  <c r="AJ621" i="1" s="1"/>
  <c r="AT621" i="1" s="1"/>
  <c r="M621" i="1"/>
  <c r="S621" i="1" s="1"/>
  <c r="W621" i="1" s="1"/>
  <c r="AC621" i="1" s="1"/>
  <c r="AI621" i="1" s="1"/>
  <c r="AQ621" i="1" s="1"/>
  <c r="AS621" i="1" s="1"/>
  <c r="L621" i="1"/>
  <c r="R621" i="1" s="1"/>
  <c r="V621" i="1" s="1"/>
  <c r="AB621" i="1" s="1"/>
  <c r="AH621" i="1" s="1"/>
  <c r="AN621" i="1" s="1"/>
  <c r="AP621" i="1" s="1"/>
  <c r="AU620" i="1"/>
  <c r="AM620" i="1"/>
  <c r="AL620" i="1"/>
  <c r="AK620" i="1"/>
  <c r="AG620" i="1"/>
  <c r="AF620" i="1"/>
  <c r="AE620" i="1"/>
  <c r="AA620" i="1"/>
  <c r="Z620" i="1"/>
  <c r="Y620" i="1"/>
  <c r="U620" i="1"/>
  <c r="Q620" i="1"/>
  <c r="P620" i="1"/>
  <c r="O620" i="1"/>
  <c r="K620" i="1"/>
  <c r="J620" i="1"/>
  <c r="I620" i="1"/>
  <c r="H620" i="1"/>
  <c r="G620" i="1"/>
  <c r="F620" i="1"/>
  <c r="N618" i="1"/>
  <c r="T618" i="1" s="1"/>
  <c r="X618" i="1" s="1"/>
  <c r="AD618" i="1" s="1"/>
  <c r="AJ618" i="1" s="1"/>
  <c r="AT618" i="1" s="1"/>
  <c r="M618" i="1"/>
  <c r="S618" i="1" s="1"/>
  <c r="W618" i="1" s="1"/>
  <c r="AC618" i="1" s="1"/>
  <c r="AI618" i="1" s="1"/>
  <c r="AQ618" i="1" s="1"/>
  <c r="AS618" i="1" s="1"/>
  <c r="L618" i="1"/>
  <c r="R618" i="1" s="1"/>
  <c r="V618" i="1" s="1"/>
  <c r="AB618" i="1" s="1"/>
  <c r="AH618" i="1" s="1"/>
  <c r="AN618" i="1" s="1"/>
  <c r="AP618" i="1" s="1"/>
  <c r="N617" i="1"/>
  <c r="T617" i="1" s="1"/>
  <c r="X617" i="1" s="1"/>
  <c r="AD617" i="1" s="1"/>
  <c r="AJ617" i="1" s="1"/>
  <c r="AT617" i="1" s="1"/>
  <c r="M617" i="1"/>
  <c r="S617" i="1" s="1"/>
  <c r="W617" i="1" s="1"/>
  <c r="AC617" i="1" s="1"/>
  <c r="AI617" i="1" s="1"/>
  <c r="AQ617" i="1" s="1"/>
  <c r="AS617" i="1" s="1"/>
  <c r="L617" i="1"/>
  <c r="R617" i="1" s="1"/>
  <c r="V617" i="1" s="1"/>
  <c r="AB617" i="1" s="1"/>
  <c r="AH617" i="1" s="1"/>
  <c r="AN617" i="1" s="1"/>
  <c r="AP617" i="1" s="1"/>
  <c r="N616" i="1"/>
  <c r="T616" i="1" s="1"/>
  <c r="X616" i="1" s="1"/>
  <c r="AD616" i="1" s="1"/>
  <c r="AJ616" i="1" s="1"/>
  <c r="AT616" i="1" s="1"/>
  <c r="M616" i="1"/>
  <c r="S616" i="1" s="1"/>
  <c r="W616" i="1" s="1"/>
  <c r="AC616" i="1" s="1"/>
  <c r="AI616" i="1" s="1"/>
  <c r="AQ616" i="1" s="1"/>
  <c r="AS616" i="1" s="1"/>
  <c r="L616" i="1"/>
  <c r="R616" i="1" s="1"/>
  <c r="V616" i="1" s="1"/>
  <c r="AB616" i="1" s="1"/>
  <c r="AH616" i="1" s="1"/>
  <c r="AN616" i="1" s="1"/>
  <c r="AP616" i="1" s="1"/>
  <c r="N615" i="1"/>
  <c r="T615" i="1" s="1"/>
  <c r="X615" i="1" s="1"/>
  <c r="AD615" i="1" s="1"/>
  <c r="AJ615" i="1" s="1"/>
  <c r="AT615" i="1" s="1"/>
  <c r="M615" i="1"/>
  <c r="S615" i="1" s="1"/>
  <c r="W615" i="1" s="1"/>
  <c r="AC615" i="1" s="1"/>
  <c r="AI615" i="1" s="1"/>
  <c r="AQ615" i="1" s="1"/>
  <c r="AS615" i="1" s="1"/>
  <c r="L615" i="1"/>
  <c r="R615" i="1" s="1"/>
  <c r="V615" i="1" s="1"/>
  <c r="AB615" i="1" s="1"/>
  <c r="AH615" i="1" s="1"/>
  <c r="AN615" i="1" s="1"/>
  <c r="AP615" i="1" s="1"/>
  <c r="AU614" i="1"/>
  <c r="AM614" i="1"/>
  <c r="AL614" i="1"/>
  <c r="AK614" i="1"/>
  <c r="AG614" i="1"/>
  <c r="AF614" i="1"/>
  <c r="AE614" i="1"/>
  <c r="AA614" i="1"/>
  <c r="Z614" i="1"/>
  <c r="Y614" i="1"/>
  <c r="U614" i="1"/>
  <c r="Q614" i="1"/>
  <c r="P614" i="1"/>
  <c r="O614" i="1"/>
  <c r="K614" i="1"/>
  <c r="J614" i="1"/>
  <c r="I614" i="1"/>
  <c r="H614" i="1"/>
  <c r="G614" i="1"/>
  <c r="F614" i="1"/>
  <c r="N613" i="1"/>
  <c r="T613" i="1" s="1"/>
  <c r="X613" i="1" s="1"/>
  <c r="AD613" i="1" s="1"/>
  <c r="AJ613" i="1" s="1"/>
  <c r="AT613" i="1" s="1"/>
  <c r="M613" i="1"/>
  <c r="S613" i="1" s="1"/>
  <c r="W613" i="1" s="1"/>
  <c r="AC613" i="1" s="1"/>
  <c r="AI613" i="1" s="1"/>
  <c r="AQ613" i="1" s="1"/>
  <c r="AS613" i="1" s="1"/>
  <c r="L613" i="1"/>
  <c r="R613" i="1" s="1"/>
  <c r="V613" i="1" s="1"/>
  <c r="AB613" i="1" s="1"/>
  <c r="AH613" i="1" s="1"/>
  <c r="AN613" i="1" s="1"/>
  <c r="AP613" i="1" s="1"/>
  <c r="AU612" i="1"/>
  <c r="AM612" i="1"/>
  <c r="AL612" i="1"/>
  <c r="AK612" i="1"/>
  <c r="AG612" i="1"/>
  <c r="AF612" i="1"/>
  <c r="AE612" i="1"/>
  <c r="AA612" i="1"/>
  <c r="Z612" i="1"/>
  <c r="Y612" i="1"/>
  <c r="U612" i="1"/>
  <c r="Q612" i="1"/>
  <c r="P612" i="1"/>
  <c r="O612" i="1"/>
  <c r="K612" i="1"/>
  <c r="J612" i="1"/>
  <c r="I612" i="1"/>
  <c r="H612" i="1"/>
  <c r="G612" i="1"/>
  <c r="F612" i="1"/>
  <c r="N611" i="1"/>
  <c r="T611" i="1" s="1"/>
  <c r="X611" i="1" s="1"/>
  <c r="AD611" i="1" s="1"/>
  <c r="AJ611" i="1" s="1"/>
  <c r="AT611" i="1" s="1"/>
  <c r="M611" i="1"/>
  <c r="S611" i="1" s="1"/>
  <c r="W611" i="1" s="1"/>
  <c r="AC611" i="1" s="1"/>
  <c r="AI611" i="1" s="1"/>
  <c r="AQ611" i="1" s="1"/>
  <c r="AS611" i="1" s="1"/>
  <c r="L611" i="1"/>
  <c r="R611" i="1" s="1"/>
  <c r="V611" i="1" s="1"/>
  <c r="AB611" i="1" s="1"/>
  <c r="AH611" i="1" s="1"/>
  <c r="AN611" i="1" s="1"/>
  <c r="AP611" i="1" s="1"/>
  <c r="AU610" i="1"/>
  <c r="AM610" i="1"/>
  <c r="AL610" i="1"/>
  <c r="AK610" i="1"/>
  <c r="AG610" i="1"/>
  <c r="AF610" i="1"/>
  <c r="AE610" i="1"/>
  <c r="AA610" i="1"/>
  <c r="Z610" i="1"/>
  <c r="Y610" i="1"/>
  <c r="U610" i="1"/>
  <c r="Q610" i="1"/>
  <c r="P610" i="1"/>
  <c r="O610" i="1"/>
  <c r="K610" i="1"/>
  <c r="J610" i="1"/>
  <c r="I610" i="1"/>
  <c r="H610" i="1"/>
  <c r="G610" i="1"/>
  <c r="F610" i="1"/>
  <c r="N608" i="1"/>
  <c r="T608" i="1" s="1"/>
  <c r="X608" i="1" s="1"/>
  <c r="AD608" i="1" s="1"/>
  <c r="AJ608" i="1" s="1"/>
  <c r="AT608" i="1" s="1"/>
  <c r="M608" i="1"/>
  <c r="S608" i="1" s="1"/>
  <c r="W608" i="1" s="1"/>
  <c r="AC608" i="1" s="1"/>
  <c r="AI608" i="1" s="1"/>
  <c r="AQ608" i="1" s="1"/>
  <c r="AS608" i="1" s="1"/>
  <c r="L608" i="1"/>
  <c r="R608" i="1" s="1"/>
  <c r="V608" i="1" s="1"/>
  <c r="AB608" i="1" s="1"/>
  <c r="AH608" i="1" s="1"/>
  <c r="AN608" i="1" s="1"/>
  <c r="AP608" i="1" s="1"/>
  <c r="AU607" i="1"/>
  <c r="AU606" i="1" s="1"/>
  <c r="AM607" i="1"/>
  <c r="AM606" i="1" s="1"/>
  <c r="AL607" i="1"/>
  <c r="AL606" i="1" s="1"/>
  <c r="AK607" i="1"/>
  <c r="AK606" i="1" s="1"/>
  <c r="AG607" i="1"/>
  <c r="AG606" i="1" s="1"/>
  <c r="AF607" i="1"/>
  <c r="AF606" i="1" s="1"/>
  <c r="AE607" i="1"/>
  <c r="AE606" i="1" s="1"/>
  <c r="AA607" i="1"/>
  <c r="AA606" i="1" s="1"/>
  <c r="Z607" i="1"/>
  <c r="Z606" i="1" s="1"/>
  <c r="Y607" i="1"/>
  <c r="Y606" i="1" s="1"/>
  <c r="U607" i="1"/>
  <c r="U606" i="1" s="1"/>
  <c r="Q607" i="1"/>
  <c r="Q606" i="1" s="1"/>
  <c r="P607" i="1"/>
  <c r="P606" i="1" s="1"/>
  <c r="O607" i="1"/>
  <c r="O606" i="1" s="1"/>
  <c r="K607" i="1"/>
  <c r="K606" i="1" s="1"/>
  <c r="J607" i="1"/>
  <c r="J606" i="1" s="1"/>
  <c r="I607" i="1"/>
  <c r="H607" i="1"/>
  <c r="G607" i="1"/>
  <c r="F607" i="1"/>
  <c r="F606" i="1" s="1"/>
  <c r="N605" i="1"/>
  <c r="T605" i="1" s="1"/>
  <c r="X605" i="1" s="1"/>
  <c r="AD605" i="1" s="1"/>
  <c r="AJ605" i="1" s="1"/>
  <c r="AT605" i="1" s="1"/>
  <c r="M605" i="1"/>
  <c r="S605" i="1" s="1"/>
  <c r="W605" i="1" s="1"/>
  <c r="AC605" i="1" s="1"/>
  <c r="AI605" i="1" s="1"/>
  <c r="AQ605" i="1" s="1"/>
  <c r="AS605" i="1" s="1"/>
  <c r="L605" i="1"/>
  <c r="R605" i="1" s="1"/>
  <c r="V605" i="1" s="1"/>
  <c r="AB605" i="1" s="1"/>
  <c r="AH605" i="1" s="1"/>
  <c r="AN605" i="1" s="1"/>
  <c r="AP605" i="1" s="1"/>
  <c r="AU604" i="1"/>
  <c r="AM604" i="1"/>
  <c r="AM603" i="1" s="1"/>
  <c r="AL604" i="1"/>
  <c r="AL603" i="1" s="1"/>
  <c r="AK604" i="1"/>
  <c r="AK603" i="1" s="1"/>
  <c r="AG604" i="1"/>
  <c r="AG603" i="1" s="1"/>
  <c r="AF604" i="1"/>
  <c r="AF603" i="1" s="1"/>
  <c r="AE604" i="1"/>
  <c r="AE603" i="1" s="1"/>
  <c r="AA604" i="1"/>
  <c r="AA603" i="1" s="1"/>
  <c r="Z604" i="1"/>
  <c r="Z603" i="1" s="1"/>
  <c r="Y604" i="1"/>
  <c r="Y603" i="1" s="1"/>
  <c r="U604" i="1"/>
  <c r="U603" i="1" s="1"/>
  <c r="Q604" i="1"/>
  <c r="Q603" i="1" s="1"/>
  <c r="P604" i="1"/>
  <c r="P603" i="1" s="1"/>
  <c r="O604" i="1"/>
  <c r="O603" i="1" s="1"/>
  <c r="K604" i="1"/>
  <c r="K603" i="1" s="1"/>
  <c r="J604" i="1"/>
  <c r="J603" i="1" s="1"/>
  <c r="I604" i="1"/>
  <c r="I603" i="1" s="1"/>
  <c r="H604" i="1"/>
  <c r="H603" i="1" s="1"/>
  <c r="G604" i="1"/>
  <c r="G603" i="1" s="1"/>
  <c r="F604" i="1"/>
  <c r="AU603" i="1"/>
  <c r="N602" i="1"/>
  <c r="T602" i="1" s="1"/>
  <c r="X602" i="1" s="1"/>
  <c r="AD602" i="1" s="1"/>
  <c r="AJ602" i="1" s="1"/>
  <c r="AT602" i="1" s="1"/>
  <c r="M602" i="1"/>
  <c r="S602" i="1" s="1"/>
  <c r="W602" i="1" s="1"/>
  <c r="AC602" i="1" s="1"/>
  <c r="AI602" i="1" s="1"/>
  <c r="AQ602" i="1" s="1"/>
  <c r="AS602" i="1" s="1"/>
  <c r="L602" i="1"/>
  <c r="R602" i="1" s="1"/>
  <c r="V602" i="1" s="1"/>
  <c r="AB602" i="1" s="1"/>
  <c r="AH602" i="1" s="1"/>
  <c r="AN602" i="1" s="1"/>
  <c r="AP602" i="1" s="1"/>
  <c r="AU601" i="1"/>
  <c r="AU600" i="1" s="1"/>
  <c r="AM601" i="1"/>
  <c r="AM600" i="1" s="1"/>
  <c r="AL601" i="1"/>
  <c r="AL600" i="1" s="1"/>
  <c r="AK601" i="1"/>
  <c r="AK600" i="1" s="1"/>
  <c r="AG601" i="1"/>
  <c r="AF601" i="1"/>
  <c r="AF600" i="1" s="1"/>
  <c r="AE601" i="1"/>
  <c r="AE600" i="1" s="1"/>
  <c r="AA601" i="1"/>
  <c r="AA600" i="1" s="1"/>
  <c r="Z601" i="1"/>
  <c r="Z600" i="1" s="1"/>
  <c r="Y601" i="1"/>
  <c r="U601" i="1"/>
  <c r="U600" i="1" s="1"/>
  <c r="Q601" i="1"/>
  <c r="Q600" i="1" s="1"/>
  <c r="P601" i="1"/>
  <c r="P600" i="1" s="1"/>
  <c r="O601" i="1"/>
  <c r="O600" i="1" s="1"/>
  <c r="K601" i="1"/>
  <c r="K600" i="1" s="1"/>
  <c r="J601" i="1"/>
  <c r="J600" i="1" s="1"/>
  <c r="I601" i="1"/>
  <c r="I600" i="1" s="1"/>
  <c r="H601" i="1"/>
  <c r="G601" i="1"/>
  <c r="F601" i="1"/>
  <c r="F600" i="1" s="1"/>
  <c r="AG600" i="1"/>
  <c r="Y600" i="1"/>
  <c r="N599" i="1"/>
  <c r="T599" i="1" s="1"/>
  <c r="X599" i="1" s="1"/>
  <c r="AD599" i="1" s="1"/>
  <c r="AJ599" i="1" s="1"/>
  <c r="AT599" i="1" s="1"/>
  <c r="M599" i="1"/>
  <c r="S599" i="1" s="1"/>
  <c r="W599" i="1" s="1"/>
  <c r="AC599" i="1" s="1"/>
  <c r="AI599" i="1" s="1"/>
  <c r="AQ599" i="1" s="1"/>
  <c r="AS599" i="1" s="1"/>
  <c r="L599" i="1"/>
  <c r="R599" i="1" s="1"/>
  <c r="V599" i="1" s="1"/>
  <c r="AB599" i="1" s="1"/>
  <c r="AH599" i="1" s="1"/>
  <c r="AN599" i="1" s="1"/>
  <c r="AP599" i="1" s="1"/>
  <c r="AU598" i="1"/>
  <c r="AU597" i="1" s="1"/>
  <c r="AM598" i="1"/>
  <c r="AM597" i="1" s="1"/>
  <c r="AL598" i="1"/>
  <c r="AL597" i="1" s="1"/>
  <c r="AK598" i="1"/>
  <c r="AK597" i="1" s="1"/>
  <c r="AG598" i="1"/>
  <c r="AG597" i="1" s="1"/>
  <c r="AF598" i="1"/>
  <c r="AF597" i="1" s="1"/>
  <c r="AE598" i="1"/>
  <c r="AE597" i="1" s="1"/>
  <c r="AA598" i="1"/>
  <c r="AA597" i="1" s="1"/>
  <c r="Z598" i="1"/>
  <c r="Z597" i="1" s="1"/>
  <c r="Y598" i="1"/>
  <c r="Y597" i="1" s="1"/>
  <c r="U598" i="1"/>
  <c r="U597" i="1" s="1"/>
  <c r="Q598" i="1"/>
  <c r="Q597" i="1" s="1"/>
  <c r="P598" i="1"/>
  <c r="P597" i="1" s="1"/>
  <c r="O598" i="1"/>
  <c r="O597" i="1" s="1"/>
  <c r="K598" i="1"/>
  <c r="J598" i="1"/>
  <c r="J597" i="1" s="1"/>
  <c r="I598" i="1"/>
  <c r="I597" i="1" s="1"/>
  <c r="H598" i="1"/>
  <c r="H597" i="1" s="1"/>
  <c r="G598" i="1"/>
  <c r="F598" i="1"/>
  <c r="N596" i="1"/>
  <c r="T596" i="1" s="1"/>
  <c r="X596" i="1" s="1"/>
  <c r="AD596" i="1" s="1"/>
  <c r="AJ596" i="1" s="1"/>
  <c r="AT596" i="1" s="1"/>
  <c r="M596" i="1"/>
  <c r="S596" i="1" s="1"/>
  <c r="W596" i="1" s="1"/>
  <c r="AC596" i="1" s="1"/>
  <c r="AI596" i="1" s="1"/>
  <c r="AQ596" i="1" s="1"/>
  <c r="AS596" i="1" s="1"/>
  <c r="L596" i="1"/>
  <c r="R596" i="1" s="1"/>
  <c r="V596" i="1" s="1"/>
  <c r="AB596" i="1" s="1"/>
  <c r="AH596" i="1" s="1"/>
  <c r="AN596" i="1" s="1"/>
  <c r="AP596" i="1" s="1"/>
  <c r="N595" i="1"/>
  <c r="T595" i="1" s="1"/>
  <c r="X595" i="1" s="1"/>
  <c r="AD595" i="1" s="1"/>
  <c r="AJ595" i="1" s="1"/>
  <c r="AT595" i="1" s="1"/>
  <c r="M595" i="1"/>
  <c r="S595" i="1" s="1"/>
  <c r="W595" i="1" s="1"/>
  <c r="AC595" i="1" s="1"/>
  <c r="AI595" i="1" s="1"/>
  <c r="AQ595" i="1" s="1"/>
  <c r="AS595" i="1" s="1"/>
  <c r="L595" i="1"/>
  <c r="R595" i="1" s="1"/>
  <c r="V595" i="1" s="1"/>
  <c r="AB595" i="1" s="1"/>
  <c r="AH595" i="1" s="1"/>
  <c r="AN595" i="1" s="1"/>
  <c r="AP595" i="1" s="1"/>
  <c r="AU594" i="1"/>
  <c r="AM594" i="1"/>
  <c r="AL594" i="1"/>
  <c r="AL593" i="1" s="1"/>
  <c r="AK594" i="1"/>
  <c r="AK593" i="1" s="1"/>
  <c r="AG594" i="1"/>
  <c r="AG593" i="1" s="1"/>
  <c r="AF594" i="1"/>
  <c r="AF593" i="1" s="1"/>
  <c r="AE594" i="1"/>
  <c r="AE593" i="1" s="1"/>
  <c r="AA594" i="1"/>
  <c r="AA593" i="1" s="1"/>
  <c r="Z594" i="1"/>
  <c r="Z593" i="1" s="1"/>
  <c r="Y594" i="1"/>
  <c r="Y593" i="1" s="1"/>
  <c r="U594" i="1"/>
  <c r="U593" i="1" s="1"/>
  <c r="Q594" i="1"/>
  <c r="Q593" i="1" s="1"/>
  <c r="P594" i="1"/>
  <c r="P593" i="1" s="1"/>
  <c r="O594" i="1"/>
  <c r="O593" i="1" s="1"/>
  <c r="K594" i="1"/>
  <c r="K593" i="1" s="1"/>
  <c r="J594" i="1"/>
  <c r="J593" i="1" s="1"/>
  <c r="I594" i="1"/>
  <c r="I593" i="1" s="1"/>
  <c r="H594" i="1"/>
  <c r="H593" i="1" s="1"/>
  <c r="G594" i="1"/>
  <c r="F594" i="1"/>
  <c r="AU593" i="1"/>
  <c r="AM593" i="1"/>
  <c r="T590" i="1"/>
  <c r="X590" i="1" s="1"/>
  <c r="AD590" i="1" s="1"/>
  <c r="AJ590" i="1" s="1"/>
  <c r="AT590" i="1" s="1"/>
  <c r="S590" i="1"/>
  <c r="W590" i="1" s="1"/>
  <c r="AC590" i="1" s="1"/>
  <c r="AI590" i="1" s="1"/>
  <c r="AQ590" i="1" s="1"/>
  <c r="AS590" i="1" s="1"/>
  <c r="R590" i="1"/>
  <c r="V590" i="1" s="1"/>
  <c r="AB590" i="1" s="1"/>
  <c r="AH590" i="1" s="1"/>
  <c r="AN590" i="1" s="1"/>
  <c r="AP590" i="1" s="1"/>
  <c r="AU589" i="1"/>
  <c r="AU588" i="1" s="1"/>
  <c r="AM589" i="1"/>
  <c r="AM588" i="1" s="1"/>
  <c r="AL589" i="1"/>
  <c r="AL588" i="1" s="1"/>
  <c r="AK589" i="1"/>
  <c r="AK588" i="1" s="1"/>
  <c r="AG589" i="1"/>
  <c r="AG588" i="1" s="1"/>
  <c r="AF589" i="1"/>
  <c r="AF588" i="1" s="1"/>
  <c r="AE589" i="1"/>
  <c r="AA589" i="1"/>
  <c r="AA588" i="1" s="1"/>
  <c r="Z589" i="1"/>
  <c r="Z588" i="1" s="1"/>
  <c r="Y589" i="1"/>
  <c r="Y588" i="1" s="1"/>
  <c r="U589" i="1"/>
  <c r="U588" i="1" s="1"/>
  <c r="Q589" i="1"/>
  <c r="Q588" i="1" s="1"/>
  <c r="T588" i="1" s="1"/>
  <c r="X588" i="1" s="1"/>
  <c r="P589" i="1"/>
  <c r="S589" i="1" s="1"/>
  <c r="W589" i="1" s="1"/>
  <c r="O589" i="1"/>
  <c r="AE588" i="1"/>
  <c r="AL587" i="1"/>
  <c r="AL586" i="1" s="1"/>
  <c r="AL585" i="1" s="1"/>
  <c r="AK587" i="1"/>
  <c r="AK586" i="1" s="1"/>
  <c r="AK585" i="1" s="1"/>
  <c r="N587" i="1"/>
  <c r="T587" i="1" s="1"/>
  <c r="X587" i="1" s="1"/>
  <c r="AD587" i="1" s="1"/>
  <c r="AJ587" i="1" s="1"/>
  <c r="AT587" i="1" s="1"/>
  <c r="M587" i="1"/>
  <c r="S587" i="1" s="1"/>
  <c r="W587" i="1" s="1"/>
  <c r="AC587" i="1" s="1"/>
  <c r="AI587" i="1" s="1"/>
  <c r="L587" i="1"/>
  <c r="R587" i="1" s="1"/>
  <c r="V587" i="1" s="1"/>
  <c r="AB587" i="1" s="1"/>
  <c r="AH587" i="1" s="1"/>
  <c r="AU586" i="1"/>
  <c r="AU585" i="1" s="1"/>
  <c r="AM586" i="1"/>
  <c r="AM585" i="1" s="1"/>
  <c r="AG586" i="1"/>
  <c r="AG585" i="1" s="1"/>
  <c r="AF586" i="1"/>
  <c r="AF585" i="1" s="1"/>
  <c r="AE586" i="1"/>
  <c r="AE585" i="1" s="1"/>
  <c r="AA586" i="1"/>
  <c r="AA585" i="1" s="1"/>
  <c r="Z586" i="1"/>
  <c r="Z585" i="1" s="1"/>
  <c r="Y586" i="1"/>
  <c r="Y585" i="1" s="1"/>
  <c r="U586" i="1"/>
  <c r="U585" i="1" s="1"/>
  <c r="Q586" i="1"/>
  <c r="Q585" i="1" s="1"/>
  <c r="P586" i="1"/>
  <c r="P585" i="1" s="1"/>
  <c r="O586" i="1"/>
  <c r="O585" i="1" s="1"/>
  <c r="K586" i="1"/>
  <c r="K585" i="1" s="1"/>
  <c r="K581" i="1" s="1"/>
  <c r="K580" i="1" s="1"/>
  <c r="J586" i="1"/>
  <c r="J585" i="1" s="1"/>
  <c r="J581" i="1" s="1"/>
  <c r="J580" i="1" s="1"/>
  <c r="I586" i="1"/>
  <c r="I585" i="1" s="1"/>
  <c r="I581" i="1" s="1"/>
  <c r="I580" i="1" s="1"/>
  <c r="H586" i="1"/>
  <c r="H585" i="1" s="1"/>
  <c r="H581" i="1" s="1"/>
  <c r="G586" i="1"/>
  <c r="F586" i="1"/>
  <c r="T584" i="1"/>
  <c r="X584" i="1" s="1"/>
  <c r="AD584" i="1" s="1"/>
  <c r="AJ584" i="1" s="1"/>
  <c r="AT584" i="1" s="1"/>
  <c r="S584" i="1"/>
  <c r="W584" i="1" s="1"/>
  <c r="AC584" i="1" s="1"/>
  <c r="AI584" i="1" s="1"/>
  <c r="AQ584" i="1" s="1"/>
  <c r="AS584" i="1" s="1"/>
  <c r="R584" i="1"/>
  <c r="V584" i="1" s="1"/>
  <c r="AB584" i="1" s="1"/>
  <c r="AH584" i="1" s="1"/>
  <c r="AN584" i="1" s="1"/>
  <c r="AP584" i="1" s="1"/>
  <c r="AU583" i="1"/>
  <c r="AU582" i="1" s="1"/>
  <c r="AM583" i="1"/>
  <c r="AM582" i="1" s="1"/>
  <c r="AL583" i="1"/>
  <c r="AL582" i="1" s="1"/>
  <c r="AK583" i="1"/>
  <c r="AK582" i="1" s="1"/>
  <c r="AG583" i="1"/>
  <c r="AG582" i="1" s="1"/>
  <c r="AF583" i="1"/>
  <c r="AF582" i="1" s="1"/>
  <c r="AE583" i="1"/>
  <c r="AE582" i="1" s="1"/>
  <c r="AA583" i="1"/>
  <c r="AA582" i="1" s="1"/>
  <c r="Z583" i="1"/>
  <c r="Z582" i="1" s="1"/>
  <c r="Y583" i="1"/>
  <c r="Y582" i="1" s="1"/>
  <c r="U583" i="1"/>
  <c r="U582" i="1" s="1"/>
  <c r="Q583" i="1"/>
  <c r="T583" i="1" s="1"/>
  <c r="X583" i="1" s="1"/>
  <c r="P583" i="1"/>
  <c r="S583" i="1" s="1"/>
  <c r="W583" i="1" s="1"/>
  <c r="AC583" i="1" s="1"/>
  <c r="O583" i="1"/>
  <c r="R583" i="1" s="1"/>
  <c r="N579" i="1"/>
  <c r="T579" i="1" s="1"/>
  <c r="X579" i="1" s="1"/>
  <c r="AD579" i="1" s="1"/>
  <c r="AJ579" i="1" s="1"/>
  <c r="AT579" i="1" s="1"/>
  <c r="M579" i="1"/>
  <c r="S579" i="1" s="1"/>
  <c r="W579" i="1" s="1"/>
  <c r="AC579" i="1" s="1"/>
  <c r="AI579" i="1" s="1"/>
  <c r="AQ579" i="1" s="1"/>
  <c r="AS579" i="1" s="1"/>
  <c r="L579" i="1"/>
  <c r="R579" i="1" s="1"/>
  <c r="V579" i="1" s="1"/>
  <c r="AB579" i="1" s="1"/>
  <c r="AH579" i="1" s="1"/>
  <c r="AN579" i="1" s="1"/>
  <c r="AP579" i="1" s="1"/>
  <c r="AU578" i="1"/>
  <c r="AM578" i="1"/>
  <c r="AL578" i="1"/>
  <c r="AK578" i="1"/>
  <c r="AG578" i="1"/>
  <c r="AF578" i="1"/>
  <c r="AE578" i="1"/>
  <c r="AA578" i="1"/>
  <c r="Z578" i="1"/>
  <c r="Y578" i="1"/>
  <c r="U578" i="1"/>
  <c r="Q578" i="1"/>
  <c r="P578" i="1"/>
  <c r="O578" i="1"/>
  <c r="K578" i="1"/>
  <c r="K575" i="1" s="1"/>
  <c r="K574" i="1" s="1"/>
  <c r="J578" i="1"/>
  <c r="J575" i="1" s="1"/>
  <c r="J574" i="1" s="1"/>
  <c r="I578" i="1"/>
  <c r="I575" i="1" s="1"/>
  <c r="H578" i="1"/>
  <c r="H575" i="1" s="1"/>
  <c r="G578" i="1"/>
  <c r="G575" i="1" s="1"/>
  <c r="F578" i="1"/>
  <c r="T577" i="1"/>
  <c r="X577" i="1" s="1"/>
  <c r="AD577" i="1" s="1"/>
  <c r="AJ577" i="1" s="1"/>
  <c r="AT577" i="1" s="1"/>
  <c r="S577" i="1"/>
  <c r="W577" i="1" s="1"/>
  <c r="AC577" i="1" s="1"/>
  <c r="AI577" i="1" s="1"/>
  <c r="AQ577" i="1" s="1"/>
  <c r="R577" i="1"/>
  <c r="V577" i="1" s="1"/>
  <c r="AB577" i="1" s="1"/>
  <c r="AH577" i="1" s="1"/>
  <c r="AN577" i="1" s="1"/>
  <c r="AU576" i="1"/>
  <c r="AM576" i="1"/>
  <c r="AL576" i="1"/>
  <c r="AK576" i="1"/>
  <c r="AG576" i="1"/>
  <c r="AF576" i="1"/>
  <c r="AE576" i="1"/>
  <c r="AA576" i="1"/>
  <c r="Z576" i="1"/>
  <c r="Y576" i="1"/>
  <c r="U576" i="1"/>
  <c r="Q576" i="1"/>
  <c r="T576" i="1" s="1"/>
  <c r="X576" i="1" s="1"/>
  <c r="AD576" i="1" s="1"/>
  <c r="P576" i="1"/>
  <c r="S576" i="1" s="1"/>
  <c r="W576" i="1" s="1"/>
  <c r="AC576" i="1" s="1"/>
  <c r="O576" i="1"/>
  <c r="N573" i="1"/>
  <c r="T573" i="1" s="1"/>
  <c r="X573" i="1" s="1"/>
  <c r="AD573" i="1" s="1"/>
  <c r="AJ573" i="1" s="1"/>
  <c r="AT573" i="1" s="1"/>
  <c r="M573" i="1"/>
  <c r="S573" i="1" s="1"/>
  <c r="W573" i="1" s="1"/>
  <c r="AC573" i="1" s="1"/>
  <c r="AI573" i="1" s="1"/>
  <c r="AQ573" i="1" s="1"/>
  <c r="AS573" i="1" s="1"/>
  <c r="F573" i="1"/>
  <c r="L573" i="1" s="1"/>
  <c r="R573" i="1" s="1"/>
  <c r="V573" i="1" s="1"/>
  <c r="AB573" i="1" s="1"/>
  <c r="AH573" i="1" s="1"/>
  <c r="AN573" i="1" s="1"/>
  <c r="AP573" i="1" s="1"/>
  <c r="AU572" i="1"/>
  <c r="AM572" i="1"/>
  <c r="AL572" i="1"/>
  <c r="AK572" i="1"/>
  <c r="AG572" i="1"/>
  <c r="AF572" i="1"/>
  <c r="AE572" i="1"/>
  <c r="AA572" i="1"/>
  <c r="Z572" i="1"/>
  <c r="Y572" i="1"/>
  <c r="U572" i="1"/>
  <c r="Q572" i="1"/>
  <c r="P572" i="1"/>
  <c r="O572" i="1"/>
  <c r="K572" i="1"/>
  <c r="J572" i="1"/>
  <c r="I572" i="1"/>
  <c r="H572" i="1"/>
  <c r="G572" i="1"/>
  <c r="F572" i="1"/>
  <c r="N571" i="1"/>
  <c r="T571" i="1" s="1"/>
  <c r="X571" i="1" s="1"/>
  <c r="AD571" i="1" s="1"/>
  <c r="AJ571" i="1" s="1"/>
  <c r="AT571" i="1" s="1"/>
  <c r="M571" i="1"/>
  <c r="S571" i="1" s="1"/>
  <c r="W571" i="1" s="1"/>
  <c r="AC571" i="1" s="1"/>
  <c r="AI571" i="1" s="1"/>
  <c r="AQ571" i="1" s="1"/>
  <c r="AS571" i="1" s="1"/>
  <c r="L571" i="1"/>
  <c r="R571" i="1" s="1"/>
  <c r="V571" i="1" s="1"/>
  <c r="AB571" i="1" s="1"/>
  <c r="AH571" i="1" s="1"/>
  <c r="AN571" i="1" s="1"/>
  <c r="AP571" i="1" s="1"/>
  <c r="F571" i="1"/>
  <c r="N570" i="1"/>
  <c r="T570" i="1" s="1"/>
  <c r="X570" i="1" s="1"/>
  <c r="AD570" i="1" s="1"/>
  <c r="AJ570" i="1" s="1"/>
  <c r="AT570" i="1" s="1"/>
  <c r="M570" i="1"/>
  <c r="S570" i="1" s="1"/>
  <c r="W570" i="1" s="1"/>
  <c r="AC570" i="1" s="1"/>
  <c r="AI570" i="1" s="1"/>
  <c r="AQ570" i="1" s="1"/>
  <c r="AS570" i="1" s="1"/>
  <c r="F570" i="1"/>
  <c r="L570" i="1" s="1"/>
  <c r="R570" i="1" s="1"/>
  <c r="V570" i="1" s="1"/>
  <c r="AB570" i="1" s="1"/>
  <c r="AH570" i="1" s="1"/>
  <c r="AN570" i="1" s="1"/>
  <c r="AP570" i="1" s="1"/>
  <c r="AU569" i="1"/>
  <c r="AM569" i="1"/>
  <c r="AL569" i="1"/>
  <c r="AK569" i="1"/>
  <c r="AG569" i="1"/>
  <c r="AF569" i="1"/>
  <c r="AE569" i="1"/>
  <c r="AA569" i="1"/>
  <c r="Z569" i="1"/>
  <c r="Y569" i="1"/>
  <c r="U569" i="1"/>
  <c r="Q569" i="1"/>
  <c r="P569" i="1"/>
  <c r="O569" i="1"/>
  <c r="K569" i="1"/>
  <c r="J569" i="1"/>
  <c r="I569" i="1"/>
  <c r="H569" i="1"/>
  <c r="G569" i="1"/>
  <c r="F569" i="1"/>
  <c r="AD567" i="1"/>
  <c r="AJ567" i="1" s="1"/>
  <c r="AT567" i="1" s="1"/>
  <c r="AC567" i="1"/>
  <c r="AI567" i="1" s="1"/>
  <c r="AQ567" i="1" s="1"/>
  <c r="AS567" i="1" s="1"/>
  <c r="AB567" i="1"/>
  <c r="AH567" i="1" s="1"/>
  <c r="AN567" i="1" s="1"/>
  <c r="AP567" i="1" s="1"/>
  <c r="AU566" i="1"/>
  <c r="AU565" i="1" s="1"/>
  <c r="AM566" i="1"/>
  <c r="AM565" i="1" s="1"/>
  <c r="AL566" i="1"/>
  <c r="AL565" i="1" s="1"/>
  <c r="AK566" i="1"/>
  <c r="AK565" i="1" s="1"/>
  <c r="AG566" i="1"/>
  <c r="AG565" i="1" s="1"/>
  <c r="AF566" i="1"/>
  <c r="AF565" i="1" s="1"/>
  <c r="AE566" i="1"/>
  <c r="AE565" i="1" s="1"/>
  <c r="AA566" i="1"/>
  <c r="Z566" i="1"/>
  <c r="Y566" i="1"/>
  <c r="AB566" i="1" s="1"/>
  <c r="T564" i="1"/>
  <c r="X564" i="1" s="1"/>
  <c r="AD564" i="1" s="1"/>
  <c r="AJ564" i="1" s="1"/>
  <c r="AT564" i="1" s="1"/>
  <c r="S564" i="1"/>
  <c r="W564" i="1" s="1"/>
  <c r="AC564" i="1" s="1"/>
  <c r="AI564" i="1" s="1"/>
  <c r="AQ564" i="1" s="1"/>
  <c r="AS564" i="1" s="1"/>
  <c r="R564" i="1"/>
  <c r="V564" i="1" s="1"/>
  <c r="AB564" i="1" s="1"/>
  <c r="AH564" i="1" s="1"/>
  <c r="AN564" i="1" s="1"/>
  <c r="AP564" i="1" s="1"/>
  <c r="AU563" i="1"/>
  <c r="AU562" i="1" s="1"/>
  <c r="AM563" i="1"/>
  <c r="AM562" i="1" s="1"/>
  <c r="AL563" i="1"/>
  <c r="AL562" i="1" s="1"/>
  <c r="AK563" i="1"/>
  <c r="AK562" i="1" s="1"/>
  <c r="AG563" i="1"/>
  <c r="AG562" i="1" s="1"/>
  <c r="AF563" i="1"/>
  <c r="AF562" i="1" s="1"/>
  <c r="AE563" i="1"/>
  <c r="AE562" i="1" s="1"/>
  <c r="AA563" i="1"/>
  <c r="AA562" i="1" s="1"/>
  <c r="Z563" i="1"/>
  <c r="Z562" i="1" s="1"/>
  <c r="Y563" i="1"/>
  <c r="Y562" i="1" s="1"/>
  <c r="U563" i="1"/>
  <c r="U562" i="1" s="1"/>
  <c r="Q563" i="1"/>
  <c r="P563" i="1"/>
  <c r="O563" i="1"/>
  <c r="R563" i="1" s="1"/>
  <c r="N561" i="1"/>
  <c r="T561" i="1" s="1"/>
  <c r="X561" i="1" s="1"/>
  <c r="AD561" i="1" s="1"/>
  <c r="AJ561" i="1" s="1"/>
  <c r="AT561" i="1" s="1"/>
  <c r="M561" i="1"/>
  <c r="S561" i="1" s="1"/>
  <c r="W561" i="1" s="1"/>
  <c r="AC561" i="1" s="1"/>
  <c r="AI561" i="1" s="1"/>
  <c r="AQ561" i="1" s="1"/>
  <c r="AS561" i="1" s="1"/>
  <c r="L561" i="1"/>
  <c r="R561" i="1" s="1"/>
  <c r="V561" i="1" s="1"/>
  <c r="AB561" i="1" s="1"/>
  <c r="AH561" i="1" s="1"/>
  <c r="AN561" i="1" s="1"/>
  <c r="AP561" i="1" s="1"/>
  <c r="AU560" i="1"/>
  <c r="AM560" i="1"/>
  <c r="AL560" i="1"/>
  <c r="AK560" i="1"/>
  <c r="AK559" i="1" s="1"/>
  <c r="AG560" i="1"/>
  <c r="AG559" i="1" s="1"/>
  <c r="AF560" i="1"/>
  <c r="AF559" i="1" s="1"/>
  <c r="AE560" i="1"/>
  <c r="AE559" i="1" s="1"/>
  <c r="AA560" i="1"/>
  <c r="AA559" i="1" s="1"/>
  <c r="Z560" i="1"/>
  <c r="Z559" i="1" s="1"/>
  <c r="Y560" i="1"/>
  <c r="Y559" i="1" s="1"/>
  <c r="U560" i="1"/>
  <c r="U559" i="1" s="1"/>
  <c r="Q560" i="1"/>
  <c r="Q559" i="1" s="1"/>
  <c r="P560" i="1"/>
  <c r="P559" i="1" s="1"/>
  <c r="O560" i="1"/>
  <c r="O559" i="1" s="1"/>
  <c r="K560" i="1"/>
  <c r="K559" i="1" s="1"/>
  <c r="J560" i="1"/>
  <c r="I560" i="1"/>
  <c r="I559" i="1" s="1"/>
  <c r="H560" i="1"/>
  <c r="G560" i="1"/>
  <c r="G559" i="1" s="1"/>
  <c r="F560" i="1"/>
  <c r="AU559" i="1"/>
  <c r="AM559" i="1"/>
  <c r="AL559" i="1"/>
  <c r="N558" i="1"/>
  <c r="T558" i="1" s="1"/>
  <c r="X558" i="1" s="1"/>
  <c r="AD558" i="1" s="1"/>
  <c r="AJ558" i="1" s="1"/>
  <c r="AT558" i="1" s="1"/>
  <c r="M558" i="1"/>
  <c r="S558" i="1" s="1"/>
  <c r="W558" i="1" s="1"/>
  <c r="AC558" i="1" s="1"/>
  <c r="AI558" i="1" s="1"/>
  <c r="AQ558" i="1" s="1"/>
  <c r="AS558" i="1" s="1"/>
  <c r="L558" i="1"/>
  <c r="R558" i="1" s="1"/>
  <c r="V558" i="1" s="1"/>
  <c r="AB558" i="1" s="1"/>
  <c r="AH558" i="1" s="1"/>
  <c r="AN558" i="1" s="1"/>
  <c r="AP558" i="1" s="1"/>
  <c r="AU557" i="1"/>
  <c r="AU556" i="1" s="1"/>
  <c r="AM557" i="1"/>
  <c r="AM556" i="1" s="1"/>
  <c r="AL557" i="1"/>
  <c r="AL556" i="1" s="1"/>
  <c r="AK557" i="1"/>
  <c r="AK556" i="1" s="1"/>
  <c r="AG557" i="1"/>
  <c r="AF557" i="1"/>
  <c r="AF556" i="1" s="1"/>
  <c r="AE557" i="1"/>
  <c r="AE556" i="1" s="1"/>
  <c r="AA557" i="1"/>
  <c r="AA556" i="1" s="1"/>
  <c r="Z557" i="1"/>
  <c r="Z556" i="1" s="1"/>
  <c r="Y557" i="1"/>
  <c r="U557" i="1"/>
  <c r="U556" i="1" s="1"/>
  <c r="Q557" i="1"/>
  <c r="Q556" i="1" s="1"/>
  <c r="P557" i="1"/>
  <c r="P556" i="1" s="1"/>
  <c r="O557" i="1"/>
  <c r="O556" i="1" s="1"/>
  <c r="K557" i="1"/>
  <c r="K556" i="1" s="1"/>
  <c r="J557" i="1"/>
  <c r="J556" i="1" s="1"/>
  <c r="I557" i="1"/>
  <c r="I556" i="1" s="1"/>
  <c r="H557" i="1"/>
  <c r="H556" i="1" s="1"/>
  <c r="G557" i="1"/>
  <c r="F557" i="1"/>
  <c r="F556" i="1" s="1"/>
  <c r="AG556" i="1"/>
  <c r="Y556" i="1"/>
  <c r="N555" i="1"/>
  <c r="T555" i="1" s="1"/>
  <c r="X555" i="1" s="1"/>
  <c r="AD555" i="1" s="1"/>
  <c r="AJ555" i="1" s="1"/>
  <c r="AT555" i="1" s="1"/>
  <c r="M555" i="1"/>
  <c r="S555" i="1" s="1"/>
  <c r="W555" i="1" s="1"/>
  <c r="AC555" i="1" s="1"/>
  <c r="AI555" i="1" s="1"/>
  <c r="AQ555" i="1" s="1"/>
  <c r="AS555" i="1" s="1"/>
  <c r="L555" i="1"/>
  <c r="R555" i="1" s="1"/>
  <c r="V555" i="1" s="1"/>
  <c r="AB555" i="1" s="1"/>
  <c r="AH555" i="1" s="1"/>
  <c r="AN555" i="1" s="1"/>
  <c r="AP555" i="1" s="1"/>
  <c r="AU554" i="1"/>
  <c r="AM554" i="1"/>
  <c r="AM553" i="1" s="1"/>
  <c r="AL554" i="1"/>
  <c r="AL553" i="1" s="1"/>
  <c r="AK554" i="1"/>
  <c r="AK553" i="1" s="1"/>
  <c r="AG554" i="1"/>
  <c r="AG553" i="1" s="1"/>
  <c r="AF554" i="1"/>
  <c r="AF553" i="1" s="1"/>
  <c r="AE554" i="1"/>
  <c r="AE553" i="1" s="1"/>
  <c r="AA554" i="1"/>
  <c r="AA553" i="1" s="1"/>
  <c r="Z554" i="1"/>
  <c r="Z553" i="1" s="1"/>
  <c r="Y554" i="1"/>
  <c r="Y553" i="1" s="1"/>
  <c r="U554" i="1"/>
  <c r="U553" i="1" s="1"/>
  <c r="Q554" i="1"/>
  <c r="Q553" i="1" s="1"/>
  <c r="P554" i="1"/>
  <c r="P553" i="1" s="1"/>
  <c r="O554" i="1"/>
  <c r="O553" i="1" s="1"/>
  <c r="K554" i="1"/>
  <c r="K553" i="1" s="1"/>
  <c r="J554" i="1"/>
  <c r="J553" i="1" s="1"/>
  <c r="I554" i="1"/>
  <c r="H554" i="1"/>
  <c r="G554" i="1"/>
  <c r="G553" i="1" s="1"/>
  <c r="F554" i="1"/>
  <c r="F553" i="1" s="1"/>
  <c r="AU553" i="1"/>
  <c r="N552" i="1"/>
  <c r="T552" i="1" s="1"/>
  <c r="X552" i="1" s="1"/>
  <c r="AD552" i="1" s="1"/>
  <c r="AJ552" i="1" s="1"/>
  <c r="AT552" i="1" s="1"/>
  <c r="M552" i="1"/>
  <c r="S552" i="1" s="1"/>
  <c r="W552" i="1" s="1"/>
  <c r="AC552" i="1" s="1"/>
  <c r="AI552" i="1" s="1"/>
  <c r="AQ552" i="1" s="1"/>
  <c r="L552" i="1"/>
  <c r="R552" i="1" s="1"/>
  <c r="V552" i="1" s="1"/>
  <c r="AB552" i="1" s="1"/>
  <c r="AH552" i="1" s="1"/>
  <c r="AN552" i="1" s="1"/>
  <c r="AU551" i="1"/>
  <c r="AU550" i="1" s="1"/>
  <c r="AM551" i="1"/>
  <c r="AM550" i="1" s="1"/>
  <c r="AL551" i="1"/>
  <c r="AL550" i="1" s="1"/>
  <c r="AK551" i="1"/>
  <c r="AK550" i="1" s="1"/>
  <c r="AG551" i="1"/>
  <c r="AG550" i="1" s="1"/>
  <c r="AF551" i="1"/>
  <c r="AF550" i="1" s="1"/>
  <c r="AE551" i="1"/>
  <c r="AE550" i="1" s="1"/>
  <c r="AA551" i="1"/>
  <c r="AA550" i="1" s="1"/>
  <c r="Z551" i="1"/>
  <c r="Z550" i="1" s="1"/>
  <c r="Y551" i="1"/>
  <c r="Y550" i="1" s="1"/>
  <c r="U551" i="1"/>
  <c r="U550" i="1" s="1"/>
  <c r="Q551" i="1"/>
  <c r="Q550" i="1" s="1"/>
  <c r="P551" i="1"/>
  <c r="P550" i="1" s="1"/>
  <c r="O551" i="1"/>
  <c r="O550" i="1" s="1"/>
  <c r="K551" i="1"/>
  <c r="J551" i="1"/>
  <c r="J550" i="1" s="1"/>
  <c r="I551" i="1"/>
  <c r="I550" i="1" s="1"/>
  <c r="H551" i="1"/>
  <c r="H550" i="1" s="1"/>
  <c r="G551" i="1"/>
  <c r="F551" i="1"/>
  <c r="N547" i="1"/>
  <c r="T547" i="1" s="1"/>
  <c r="X547" i="1" s="1"/>
  <c r="AD547" i="1" s="1"/>
  <c r="AJ547" i="1" s="1"/>
  <c r="AT547" i="1" s="1"/>
  <c r="M547" i="1"/>
  <c r="S547" i="1" s="1"/>
  <c r="W547" i="1" s="1"/>
  <c r="AC547" i="1" s="1"/>
  <c r="AI547" i="1" s="1"/>
  <c r="AQ547" i="1" s="1"/>
  <c r="AS547" i="1" s="1"/>
  <c r="L547" i="1"/>
  <c r="R547" i="1" s="1"/>
  <c r="V547" i="1" s="1"/>
  <c r="AB547" i="1" s="1"/>
  <c r="AH547" i="1" s="1"/>
  <c r="AN547" i="1" s="1"/>
  <c r="AP547" i="1" s="1"/>
  <c r="AU546" i="1"/>
  <c r="AM546" i="1"/>
  <c r="AL546" i="1"/>
  <c r="AK546" i="1"/>
  <c r="AG546" i="1"/>
  <c r="AF546" i="1"/>
  <c r="AE546" i="1"/>
  <c r="AA546" i="1"/>
  <c r="Z546" i="1"/>
  <c r="Y546" i="1"/>
  <c r="U546" i="1"/>
  <c r="Q546" i="1"/>
  <c r="P546" i="1"/>
  <c r="O546" i="1"/>
  <c r="K546" i="1"/>
  <c r="J546" i="1"/>
  <c r="I546" i="1"/>
  <c r="H546" i="1"/>
  <c r="G546" i="1"/>
  <c r="F546" i="1"/>
  <c r="N545" i="1"/>
  <c r="T545" i="1" s="1"/>
  <c r="X545" i="1" s="1"/>
  <c r="AD545" i="1" s="1"/>
  <c r="AJ545" i="1" s="1"/>
  <c r="AT545" i="1" s="1"/>
  <c r="M545" i="1"/>
  <c r="S545" i="1" s="1"/>
  <c r="W545" i="1" s="1"/>
  <c r="AC545" i="1" s="1"/>
  <c r="AI545" i="1" s="1"/>
  <c r="AQ545" i="1" s="1"/>
  <c r="AS545" i="1" s="1"/>
  <c r="L545" i="1"/>
  <c r="R545" i="1" s="1"/>
  <c r="V545" i="1" s="1"/>
  <c r="AB545" i="1" s="1"/>
  <c r="AH545" i="1" s="1"/>
  <c r="AN545" i="1" s="1"/>
  <c r="AP545" i="1" s="1"/>
  <c r="AU544" i="1"/>
  <c r="AM544" i="1"/>
  <c r="AL544" i="1"/>
  <c r="AK544" i="1"/>
  <c r="AG544" i="1"/>
  <c r="AF544" i="1"/>
  <c r="AE544" i="1"/>
  <c r="AA544" i="1"/>
  <c r="Z544" i="1"/>
  <c r="Y544" i="1"/>
  <c r="U544" i="1"/>
  <c r="Q544" i="1"/>
  <c r="P544" i="1"/>
  <c r="O544" i="1"/>
  <c r="K544" i="1"/>
  <c r="J544" i="1"/>
  <c r="I544" i="1"/>
  <c r="H544" i="1"/>
  <c r="G544" i="1"/>
  <c r="F544" i="1"/>
  <c r="N541" i="1"/>
  <c r="T541" i="1" s="1"/>
  <c r="X541" i="1" s="1"/>
  <c r="AD541" i="1" s="1"/>
  <c r="AJ541" i="1" s="1"/>
  <c r="AT541" i="1" s="1"/>
  <c r="M541" i="1"/>
  <c r="S541" i="1" s="1"/>
  <c r="W541" i="1" s="1"/>
  <c r="AC541" i="1" s="1"/>
  <c r="AI541" i="1" s="1"/>
  <c r="AQ541" i="1" s="1"/>
  <c r="AS541" i="1" s="1"/>
  <c r="L541" i="1"/>
  <c r="R541" i="1" s="1"/>
  <c r="V541" i="1" s="1"/>
  <c r="AB541" i="1" s="1"/>
  <c r="AH541" i="1" s="1"/>
  <c r="AN541" i="1" s="1"/>
  <c r="AP541" i="1" s="1"/>
  <c r="AU540" i="1"/>
  <c r="AU539" i="1" s="1"/>
  <c r="AM540" i="1"/>
  <c r="AM539" i="1" s="1"/>
  <c r="AL540" i="1"/>
  <c r="AL539" i="1" s="1"/>
  <c r="AK540" i="1"/>
  <c r="AK539" i="1" s="1"/>
  <c r="AG540" i="1"/>
  <c r="AG539" i="1" s="1"/>
  <c r="AF540" i="1"/>
  <c r="AF539" i="1" s="1"/>
  <c r="AE540" i="1"/>
  <c r="AE539" i="1" s="1"/>
  <c r="AA540" i="1"/>
  <c r="AA539" i="1" s="1"/>
  <c r="Z540" i="1"/>
  <c r="Z539" i="1" s="1"/>
  <c r="Y540" i="1"/>
  <c r="Y539" i="1" s="1"/>
  <c r="U540" i="1"/>
  <c r="U539" i="1" s="1"/>
  <c r="Q540" i="1"/>
  <c r="Q539" i="1" s="1"/>
  <c r="P540" i="1"/>
  <c r="P539" i="1" s="1"/>
  <c r="O540" i="1"/>
  <c r="O539" i="1" s="1"/>
  <c r="K540" i="1"/>
  <c r="K539" i="1" s="1"/>
  <c r="J540" i="1"/>
  <c r="J539" i="1" s="1"/>
  <c r="I540" i="1"/>
  <c r="H540" i="1"/>
  <c r="G540" i="1"/>
  <c r="G539" i="1" s="1"/>
  <c r="F540" i="1"/>
  <c r="F539" i="1" s="1"/>
  <c r="N538" i="1"/>
  <c r="T538" i="1" s="1"/>
  <c r="X538" i="1" s="1"/>
  <c r="AD538" i="1" s="1"/>
  <c r="AJ538" i="1" s="1"/>
  <c r="AT538" i="1" s="1"/>
  <c r="M538" i="1"/>
  <c r="S538" i="1" s="1"/>
  <c r="W538" i="1" s="1"/>
  <c r="AC538" i="1" s="1"/>
  <c r="AI538" i="1" s="1"/>
  <c r="AQ538" i="1" s="1"/>
  <c r="AS538" i="1" s="1"/>
  <c r="L538" i="1"/>
  <c r="R538" i="1" s="1"/>
  <c r="V538" i="1" s="1"/>
  <c r="AB538" i="1" s="1"/>
  <c r="AH538" i="1" s="1"/>
  <c r="AN538" i="1" s="1"/>
  <c r="AP538" i="1" s="1"/>
  <c r="AU537" i="1"/>
  <c r="AU536" i="1" s="1"/>
  <c r="AM537" i="1"/>
  <c r="AM536" i="1" s="1"/>
  <c r="AL537" i="1"/>
  <c r="AL536" i="1" s="1"/>
  <c r="AK537" i="1"/>
  <c r="AK536" i="1" s="1"/>
  <c r="AG537" i="1"/>
  <c r="AF537" i="1"/>
  <c r="AF536" i="1" s="1"/>
  <c r="AE537" i="1"/>
  <c r="AE536" i="1" s="1"/>
  <c r="AA537" i="1"/>
  <c r="AA536" i="1" s="1"/>
  <c r="Z537" i="1"/>
  <c r="Z536" i="1" s="1"/>
  <c r="Y537" i="1"/>
  <c r="Y536" i="1" s="1"/>
  <c r="U537" i="1"/>
  <c r="U536" i="1" s="1"/>
  <c r="Q537" i="1"/>
  <c r="Q536" i="1" s="1"/>
  <c r="P537" i="1"/>
  <c r="P536" i="1" s="1"/>
  <c r="O537" i="1"/>
  <c r="O536" i="1" s="1"/>
  <c r="K537" i="1"/>
  <c r="J537" i="1"/>
  <c r="J536" i="1" s="1"/>
  <c r="I537" i="1"/>
  <c r="I536" i="1" s="1"/>
  <c r="H537" i="1"/>
  <c r="H536" i="1" s="1"/>
  <c r="G537" i="1"/>
  <c r="F537" i="1"/>
  <c r="AG536" i="1"/>
  <c r="N535" i="1"/>
  <c r="T535" i="1" s="1"/>
  <c r="X535" i="1" s="1"/>
  <c r="AD535" i="1" s="1"/>
  <c r="AJ535" i="1" s="1"/>
  <c r="AT535" i="1" s="1"/>
  <c r="M535" i="1"/>
  <c r="S535" i="1" s="1"/>
  <c r="W535" i="1" s="1"/>
  <c r="AC535" i="1" s="1"/>
  <c r="AI535" i="1" s="1"/>
  <c r="AQ535" i="1" s="1"/>
  <c r="AS535" i="1" s="1"/>
  <c r="L535" i="1"/>
  <c r="R535" i="1" s="1"/>
  <c r="V535" i="1" s="1"/>
  <c r="AB535" i="1" s="1"/>
  <c r="AH535" i="1" s="1"/>
  <c r="AN535" i="1" s="1"/>
  <c r="AP535" i="1" s="1"/>
  <c r="AU534" i="1"/>
  <c r="AM534" i="1"/>
  <c r="AM533" i="1" s="1"/>
  <c r="AL534" i="1"/>
  <c r="AL533" i="1" s="1"/>
  <c r="AK534" i="1"/>
  <c r="AK533" i="1" s="1"/>
  <c r="AG534" i="1"/>
  <c r="AG533" i="1" s="1"/>
  <c r="AF534" i="1"/>
  <c r="AF533" i="1" s="1"/>
  <c r="AE534" i="1"/>
  <c r="AE533" i="1" s="1"/>
  <c r="AA534" i="1"/>
  <c r="AA533" i="1" s="1"/>
  <c r="Z534" i="1"/>
  <c r="Z533" i="1" s="1"/>
  <c r="Y534" i="1"/>
  <c r="Y533" i="1" s="1"/>
  <c r="U534" i="1"/>
  <c r="U533" i="1" s="1"/>
  <c r="Q534" i="1"/>
  <c r="Q533" i="1" s="1"/>
  <c r="P534" i="1"/>
  <c r="P533" i="1" s="1"/>
  <c r="O534" i="1"/>
  <c r="O533" i="1" s="1"/>
  <c r="K534" i="1"/>
  <c r="K533" i="1" s="1"/>
  <c r="J534" i="1"/>
  <c r="J533" i="1" s="1"/>
  <c r="I534" i="1"/>
  <c r="H534" i="1"/>
  <c r="G534" i="1"/>
  <c r="F534" i="1"/>
  <c r="F533" i="1" s="1"/>
  <c r="AU533" i="1"/>
  <c r="N531" i="1"/>
  <c r="T531" i="1" s="1"/>
  <c r="X531" i="1" s="1"/>
  <c r="AD531" i="1" s="1"/>
  <c r="AJ531" i="1" s="1"/>
  <c r="AT531" i="1" s="1"/>
  <c r="M531" i="1"/>
  <c r="S531" i="1" s="1"/>
  <c r="W531" i="1" s="1"/>
  <c r="AC531" i="1" s="1"/>
  <c r="AI531" i="1" s="1"/>
  <c r="AQ531" i="1" s="1"/>
  <c r="AS531" i="1" s="1"/>
  <c r="F531" i="1"/>
  <c r="L531" i="1" s="1"/>
  <c r="R531" i="1" s="1"/>
  <c r="V531" i="1" s="1"/>
  <c r="AB531" i="1" s="1"/>
  <c r="AH531" i="1" s="1"/>
  <c r="AN531" i="1" s="1"/>
  <c r="AP531" i="1" s="1"/>
  <c r="AU530" i="1"/>
  <c r="AM530" i="1"/>
  <c r="AL530" i="1"/>
  <c r="AK530" i="1"/>
  <c r="AG530" i="1"/>
  <c r="AF530" i="1"/>
  <c r="AE530" i="1"/>
  <c r="AA530" i="1"/>
  <c r="Z530" i="1"/>
  <c r="Y530" i="1"/>
  <c r="U530" i="1"/>
  <c r="Q530" i="1"/>
  <c r="P530" i="1"/>
  <c r="O530" i="1"/>
  <c r="K530" i="1"/>
  <c r="J530" i="1"/>
  <c r="I530" i="1"/>
  <c r="H530" i="1"/>
  <c r="G530" i="1"/>
  <c r="F530" i="1"/>
  <c r="N529" i="1"/>
  <c r="T529" i="1" s="1"/>
  <c r="X529" i="1" s="1"/>
  <c r="AD529" i="1" s="1"/>
  <c r="AJ529" i="1" s="1"/>
  <c r="AT529" i="1" s="1"/>
  <c r="M529" i="1"/>
  <c r="S529" i="1" s="1"/>
  <c r="W529" i="1" s="1"/>
  <c r="AC529" i="1" s="1"/>
  <c r="AI529" i="1" s="1"/>
  <c r="AQ529" i="1" s="1"/>
  <c r="AS529" i="1" s="1"/>
  <c r="F529" i="1"/>
  <c r="L529" i="1" s="1"/>
  <c r="R529" i="1" s="1"/>
  <c r="V529" i="1" s="1"/>
  <c r="AB529" i="1" s="1"/>
  <c r="AH529" i="1" s="1"/>
  <c r="AN529" i="1" s="1"/>
  <c r="AP529" i="1" s="1"/>
  <c r="AU528" i="1"/>
  <c r="AM528" i="1"/>
  <c r="AL528" i="1"/>
  <c r="AK528" i="1"/>
  <c r="AG528" i="1"/>
  <c r="AF528" i="1"/>
  <c r="AE528" i="1"/>
  <c r="AA528" i="1"/>
  <c r="Z528" i="1"/>
  <c r="Y528" i="1"/>
  <c r="U528" i="1"/>
  <c r="Q528" i="1"/>
  <c r="P528" i="1"/>
  <c r="O528" i="1"/>
  <c r="K528" i="1"/>
  <c r="J528" i="1"/>
  <c r="I528" i="1"/>
  <c r="H528" i="1"/>
  <c r="G528" i="1"/>
  <c r="F528" i="1"/>
  <c r="N526" i="1"/>
  <c r="T526" i="1" s="1"/>
  <c r="X526" i="1" s="1"/>
  <c r="AD526" i="1" s="1"/>
  <c r="AJ526" i="1" s="1"/>
  <c r="AT526" i="1" s="1"/>
  <c r="M526" i="1"/>
  <c r="S526" i="1" s="1"/>
  <c r="W526" i="1" s="1"/>
  <c r="AC526" i="1" s="1"/>
  <c r="AI526" i="1" s="1"/>
  <c r="AQ526" i="1" s="1"/>
  <c r="AS526" i="1" s="1"/>
  <c r="L526" i="1"/>
  <c r="R526" i="1" s="1"/>
  <c r="V526" i="1" s="1"/>
  <c r="AB526" i="1" s="1"/>
  <c r="AH526" i="1" s="1"/>
  <c r="AN526" i="1" s="1"/>
  <c r="AP526" i="1" s="1"/>
  <c r="AU525" i="1"/>
  <c r="AM525" i="1"/>
  <c r="AL525" i="1"/>
  <c r="AK525" i="1"/>
  <c r="AK524" i="1" s="1"/>
  <c r="AG525" i="1"/>
  <c r="AG524" i="1" s="1"/>
  <c r="AF525" i="1"/>
  <c r="AF524" i="1" s="1"/>
  <c r="AE525" i="1"/>
  <c r="AE524" i="1" s="1"/>
  <c r="AA525" i="1"/>
  <c r="AA524" i="1" s="1"/>
  <c r="Z525" i="1"/>
  <c r="Z524" i="1" s="1"/>
  <c r="Y525" i="1"/>
  <c r="Y524" i="1" s="1"/>
  <c r="U525" i="1"/>
  <c r="U524" i="1" s="1"/>
  <c r="Q525" i="1"/>
  <c r="Q524" i="1" s="1"/>
  <c r="P525" i="1"/>
  <c r="P524" i="1" s="1"/>
  <c r="O525" i="1"/>
  <c r="O524" i="1" s="1"/>
  <c r="K525" i="1"/>
  <c r="K524" i="1" s="1"/>
  <c r="J525" i="1"/>
  <c r="J524" i="1" s="1"/>
  <c r="I525" i="1"/>
  <c r="H525" i="1"/>
  <c r="G525" i="1"/>
  <c r="F525" i="1"/>
  <c r="F524" i="1" s="1"/>
  <c r="AU524" i="1"/>
  <c r="AM524" i="1"/>
  <c r="AL524" i="1"/>
  <c r="N520" i="1"/>
  <c r="T520" i="1" s="1"/>
  <c r="X520" i="1" s="1"/>
  <c r="AD520" i="1" s="1"/>
  <c r="AJ520" i="1" s="1"/>
  <c r="AT520" i="1" s="1"/>
  <c r="M520" i="1"/>
  <c r="S520" i="1" s="1"/>
  <c r="W520" i="1" s="1"/>
  <c r="AC520" i="1" s="1"/>
  <c r="AI520" i="1" s="1"/>
  <c r="AQ520" i="1" s="1"/>
  <c r="AS520" i="1" s="1"/>
  <c r="L520" i="1"/>
  <c r="R520" i="1" s="1"/>
  <c r="V520" i="1" s="1"/>
  <c r="AB520" i="1" s="1"/>
  <c r="AH520" i="1" s="1"/>
  <c r="AN520" i="1" s="1"/>
  <c r="AP520" i="1" s="1"/>
  <c r="AU519" i="1"/>
  <c r="AM519" i="1"/>
  <c r="AL519" i="1"/>
  <c r="AK519" i="1"/>
  <c r="AG519" i="1"/>
  <c r="AF519" i="1"/>
  <c r="AE519" i="1"/>
  <c r="AA519" i="1"/>
  <c r="Z519" i="1"/>
  <c r="Y519" i="1"/>
  <c r="U519" i="1"/>
  <c r="Q519" i="1"/>
  <c r="P519" i="1"/>
  <c r="O519" i="1"/>
  <c r="K519" i="1"/>
  <c r="J519" i="1"/>
  <c r="I519" i="1"/>
  <c r="H519" i="1"/>
  <c r="G519" i="1"/>
  <c r="F519" i="1"/>
  <c r="N518" i="1"/>
  <c r="T518" i="1" s="1"/>
  <c r="X518" i="1" s="1"/>
  <c r="AD518" i="1" s="1"/>
  <c r="AJ518" i="1" s="1"/>
  <c r="AT518" i="1" s="1"/>
  <c r="M518" i="1"/>
  <c r="S518" i="1" s="1"/>
  <c r="W518" i="1" s="1"/>
  <c r="AC518" i="1" s="1"/>
  <c r="AI518" i="1" s="1"/>
  <c r="AQ518" i="1" s="1"/>
  <c r="AS518" i="1" s="1"/>
  <c r="L518" i="1"/>
  <c r="R518" i="1" s="1"/>
  <c r="V518" i="1" s="1"/>
  <c r="AB518" i="1" s="1"/>
  <c r="AH518" i="1" s="1"/>
  <c r="AN518" i="1" s="1"/>
  <c r="AP518" i="1" s="1"/>
  <c r="AU517" i="1"/>
  <c r="AM517" i="1"/>
  <c r="AL517" i="1"/>
  <c r="AK517" i="1"/>
  <c r="AG517" i="1"/>
  <c r="AF517" i="1"/>
  <c r="AE517" i="1"/>
  <c r="AA517" i="1"/>
  <c r="Z517" i="1"/>
  <c r="Y517" i="1"/>
  <c r="U517" i="1"/>
  <c r="Q517" i="1"/>
  <c r="P517" i="1"/>
  <c r="O517" i="1"/>
  <c r="K517" i="1"/>
  <c r="J517" i="1"/>
  <c r="I517" i="1"/>
  <c r="H517" i="1"/>
  <c r="G517" i="1"/>
  <c r="F517" i="1"/>
  <c r="N515" i="1"/>
  <c r="T515" i="1" s="1"/>
  <c r="X515" i="1" s="1"/>
  <c r="AD515" i="1" s="1"/>
  <c r="AJ515" i="1" s="1"/>
  <c r="AT515" i="1" s="1"/>
  <c r="M515" i="1"/>
  <c r="S515" i="1" s="1"/>
  <c r="W515" i="1" s="1"/>
  <c r="AC515" i="1" s="1"/>
  <c r="AI515" i="1" s="1"/>
  <c r="AQ515" i="1" s="1"/>
  <c r="AS515" i="1" s="1"/>
  <c r="L515" i="1"/>
  <c r="R515" i="1" s="1"/>
  <c r="V515" i="1" s="1"/>
  <c r="AB515" i="1" s="1"/>
  <c r="AH515" i="1" s="1"/>
  <c r="AN515" i="1" s="1"/>
  <c r="AP515" i="1" s="1"/>
  <c r="AU514" i="1"/>
  <c r="AM514" i="1"/>
  <c r="AL514" i="1"/>
  <c r="AK514" i="1"/>
  <c r="AG514" i="1"/>
  <c r="AF514" i="1"/>
  <c r="AE514" i="1"/>
  <c r="AA514" i="1"/>
  <c r="Z514" i="1"/>
  <c r="Y514" i="1"/>
  <c r="U514" i="1"/>
  <c r="Q514" i="1"/>
  <c r="P514" i="1"/>
  <c r="O514" i="1"/>
  <c r="K514" i="1"/>
  <c r="J514" i="1"/>
  <c r="I514" i="1"/>
  <c r="H514" i="1"/>
  <c r="G514" i="1"/>
  <c r="F514" i="1"/>
  <c r="N513" i="1"/>
  <c r="T513" i="1" s="1"/>
  <c r="X513" i="1" s="1"/>
  <c r="AD513" i="1" s="1"/>
  <c r="AJ513" i="1" s="1"/>
  <c r="AT513" i="1" s="1"/>
  <c r="M513" i="1"/>
  <c r="S513" i="1" s="1"/>
  <c r="W513" i="1" s="1"/>
  <c r="AC513" i="1" s="1"/>
  <c r="AI513" i="1" s="1"/>
  <c r="AQ513" i="1" s="1"/>
  <c r="AS513" i="1" s="1"/>
  <c r="L513" i="1"/>
  <c r="R513" i="1" s="1"/>
  <c r="V513" i="1" s="1"/>
  <c r="AB513" i="1" s="1"/>
  <c r="AH513" i="1" s="1"/>
  <c r="AN513" i="1" s="1"/>
  <c r="AP513" i="1" s="1"/>
  <c r="AU512" i="1"/>
  <c r="AM512" i="1"/>
  <c r="AL512" i="1"/>
  <c r="AK512" i="1"/>
  <c r="AG512" i="1"/>
  <c r="AF512" i="1"/>
  <c r="AE512" i="1"/>
  <c r="AA512" i="1"/>
  <c r="Z512" i="1"/>
  <c r="Y512" i="1"/>
  <c r="U512" i="1"/>
  <c r="Q512" i="1"/>
  <c r="P512" i="1"/>
  <c r="O512" i="1"/>
  <c r="K512" i="1"/>
  <c r="J512" i="1"/>
  <c r="I512" i="1"/>
  <c r="H512" i="1"/>
  <c r="G512" i="1"/>
  <c r="F512" i="1"/>
  <c r="P511" i="1"/>
  <c r="N509" i="1"/>
  <c r="T509" i="1" s="1"/>
  <c r="X509" i="1" s="1"/>
  <c r="AD509" i="1" s="1"/>
  <c r="AJ509" i="1" s="1"/>
  <c r="AT509" i="1" s="1"/>
  <c r="M509" i="1"/>
  <c r="S509" i="1" s="1"/>
  <c r="W509" i="1" s="1"/>
  <c r="AC509" i="1" s="1"/>
  <c r="AI509" i="1" s="1"/>
  <c r="AQ509" i="1" s="1"/>
  <c r="AS509" i="1" s="1"/>
  <c r="L509" i="1"/>
  <c r="R509" i="1" s="1"/>
  <c r="V509" i="1" s="1"/>
  <c r="AB509" i="1" s="1"/>
  <c r="AH509" i="1" s="1"/>
  <c r="AN509" i="1" s="1"/>
  <c r="AP509" i="1" s="1"/>
  <c r="AU508" i="1"/>
  <c r="AM508" i="1"/>
  <c r="AL508" i="1"/>
  <c r="AK508" i="1"/>
  <c r="AG508" i="1"/>
  <c r="AF508" i="1"/>
  <c r="AE508" i="1"/>
  <c r="AA508" i="1"/>
  <c r="Z508" i="1"/>
  <c r="Y508" i="1"/>
  <c r="U508" i="1"/>
  <c r="Q508" i="1"/>
  <c r="P508" i="1"/>
  <c r="O508" i="1"/>
  <c r="K508" i="1"/>
  <c r="J508" i="1"/>
  <c r="I508" i="1"/>
  <c r="H508" i="1"/>
  <c r="G508" i="1"/>
  <c r="F508" i="1"/>
  <c r="N507" i="1"/>
  <c r="T507" i="1" s="1"/>
  <c r="X507" i="1" s="1"/>
  <c r="AD507" i="1" s="1"/>
  <c r="AJ507" i="1" s="1"/>
  <c r="AT507" i="1" s="1"/>
  <c r="M507" i="1"/>
  <c r="S507" i="1" s="1"/>
  <c r="W507" i="1" s="1"/>
  <c r="AC507" i="1" s="1"/>
  <c r="AI507" i="1" s="1"/>
  <c r="AQ507" i="1" s="1"/>
  <c r="AS507" i="1" s="1"/>
  <c r="L507" i="1"/>
  <c r="R507" i="1" s="1"/>
  <c r="V507" i="1" s="1"/>
  <c r="AB507" i="1" s="1"/>
  <c r="AH507" i="1" s="1"/>
  <c r="AN507" i="1" s="1"/>
  <c r="AP507" i="1" s="1"/>
  <c r="AU506" i="1"/>
  <c r="AM506" i="1"/>
  <c r="AL506" i="1"/>
  <c r="AK506" i="1"/>
  <c r="AG506" i="1"/>
  <c r="AF506" i="1"/>
  <c r="AE506" i="1"/>
  <c r="AA506" i="1"/>
  <c r="Z506" i="1"/>
  <c r="Y506" i="1"/>
  <c r="U506" i="1"/>
  <c r="Q506" i="1"/>
  <c r="P506" i="1"/>
  <c r="O506" i="1"/>
  <c r="K506" i="1"/>
  <c r="J506" i="1"/>
  <c r="I506" i="1"/>
  <c r="H506" i="1"/>
  <c r="G506" i="1"/>
  <c r="F506" i="1"/>
  <c r="N504" i="1"/>
  <c r="T504" i="1" s="1"/>
  <c r="X504" i="1" s="1"/>
  <c r="AD504" i="1" s="1"/>
  <c r="AJ504" i="1" s="1"/>
  <c r="AT504" i="1" s="1"/>
  <c r="M504" i="1"/>
  <c r="S504" i="1" s="1"/>
  <c r="W504" i="1" s="1"/>
  <c r="AC504" i="1" s="1"/>
  <c r="AI504" i="1" s="1"/>
  <c r="AQ504" i="1" s="1"/>
  <c r="AS504" i="1" s="1"/>
  <c r="L504" i="1"/>
  <c r="R504" i="1" s="1"/>
  <c r="V504" i="1" s="1"/>
  <c r="AB504" i="1" s="1"/>
  <c r="AH504" i="1" s="1"/>
  <c r="AN504" i="1" s="1"/>
  <c r="AP504" i="1" s="1"/>
  <c r="AU503" i="1"/>
  <c r="AM503" i="1"/>
  <c r="AL503" i="1"/>
  <c r="AK503" i="1"/>
  <c r="AG503" i="1"/>
  <c r="AF503" i="1"/>
  <c r="AE503" i="1"/>
  <c r="AA503" i="1"/>
  <c r="Z503" i="1"/>
  <c r="Y503" i="1"/>
  <c r="U503" i="1"/>
  <c r="Q503" i="1"/>
  <c r="P503" i="1"/>
  <c r="O503" i="1"/>
  <c r="K503" i="1"/>
  <c r="J503" i="1"/>
  <c r="I503" i="1"/>
  <c r="H503" i="1"/>
  <c r="G503" i="1"/>
  <c r="F503" i="1"/>
  <c r="N502" i="1"/>
  <c r="T502" i="1" s="1"/>
  <c r="X502" i="1" s="1"/>
  <c r="AD502" i="1" s="1"/>
  <c r="AJ502" i="1" s="1"/>
  <c r="AT502" i="1" s="1"/>
  <c r="M502" i="1"/>
  <c r="S502" i="1" s="1"/>
  <c r="W502" i="1" s="1"/>
  <c r="AC502" i="1" s="1"/>
  <c r="AI502" i="1" s="1"/>
  <c r="AQ502" i="1" s="1"/>
  <c r="AS502" i="1" s="1"/>
  <c r="L502" i="1"/>
  <c r="R502" i="1" s="1"/>
  <c r="V502" i="1" s="1"/>
  <c r="AB502" i="1" s="1"/>
  <c r="AH502" i="1" s="1"/>
  <c r="AN502" i="1" s="1"/>
  <c r="AP502" i="1" s="1"/>
  <c r="AU501" i="1"/>
  <c r="AM501" i="1"/>
  <c r="AL501" i="1"/>
  <c r="AK501" i="1"/>
  <c r="AG501" i="1"/>
  <c r="AF501" i="1"/>
  <c r="AE501" i="1"/>
  <c r="AA501" i="1"/>
  <c r="Z501" i="1"/>
  <c r="Y501" i="1"/>
  <c r="U501" i="1"/>
  <c r="Q501" i="1"/>
  <c r="P501" i="1"/>
  <c r="O501" i="1"/>
  <c r="K501" i="1"/>
  <c r="J501" i="1"/>
  <c r="I501" i="1"/>
  <c r="H501" i="1"/>
  <c r="G501" i="1"/>
  <c r="F501" i="1"/>
  <c r="N499" i="1"/>
  <c r="T499" i="1" s="1"/>
  <c r="X499" i="1" s="1"/>
  <c r="AD499" i="1" s="1"/>
  <c r="AJ499" i="1" s="1"/>
  <c r="AT499" i="1" s="1"/>
  <c r="M499" i="1"/>
  <c r="S499" i="1" s="1"/>
  <c r="W499" i="1" s="1"/>
  <c r="AC499" i="1" s="1"/>
  <c r="AI499" i="1" s="1"/>
  <c r="AQ499" i="1" s="1"/>
  <c r="AS499" i="1" s="1"/>
  <c r="L499" i="1"/>
  <c r="R499" i="1" s="1"/>
  <c r="V499" i="1" s="1"/>
  <c r="AB499" i="1" s="1"/>
  <c r="AH499" i="1" s="1"/>
  <c r="AN499" i="1" s="1"/>
  <c r="AP499" i="1" s="1"/>
  <c r="AU498" i="1"/>
  <c r="AM498" i="1"/>
  <c r="AL498" i="1"/>
  <c r="AK498" i="1"/>
  <c r="AG498" i="1"/>
  <c r="AF498" i="1"/>
  <c r="AE498" i="1"/>
  <c r="AA498" i="1"/>
  <c r="Z498" i="1"/>
  <c r="Y498" i="1"/>
  <c r="U498" i="1"/>
  <c r="Q498" i="1"/>
  <c r="P498" i="1"/>
  <c r="O498" i="1"/>
  <c r="K498" i="1"/>
  <c r="J498" i="1"/>
  <c r="I498" i="1"/>
  <c r="H498" i="1"/>
  <c r="G498" i="1"/>
  <c r="F498" i="1"/>
  <c r="N497" i="1"/>
  <c r="T497" i="1" s="1"/>
  <c r="X497" i="1" s="1"/>
  <c r="AD497" i="1" s="1"/>
  <c r="AJ497" i="1" s="1"/>
  <c r="AT497" i="1" s="1"/>
  <c r="M497" i="1"/>
  <c r="S497" i="1" s="1"/>
  <c r="W497" i="1" s="1"/>
  <c r="AC497" i="1" s="1"/>
  <c r="AI497" i="1" s="1"/>
  <c r="AQ497" i="1" s="1"/>
  <c r="AS497" i="1" s="1"/>
  <c r="L497" i="1"/>
  <c r="R497" i="1" s="1"/>
  <c r="V497" i="1" s="1"/>
  <c r="AB497" i="1" s="1"/>
  <c r="AH497" i="1" s="1"/>
  <c r="AN497" i="1" s="1"/>
  <c r="AP497" i="1" s="1"/>
  <c r="AU496" i="1"/>
  <c r="AM496" i="1"/>
  <c r="AL496" i="1"/>
  <c r="AK496" i="1"/>
  <c r="AG496" i="1"/>
  <c r="AF496" i="1"/>
  <c r="AE496" i="1"/>
  <c r="AA496" i="1"/>
  <c r="Z496" i="1"/>
  <c r="Y496" i="1"/>
  <c r="U496" i="1"/>
  <c r="Q496" i="1"/>
  <c r="P496" i="1"/>
  <c r="O496" i="1"/>
  <c r="K496" i="1"/>
  <c r="J496" i="1"/>
  <c r="I496" i="1"/>
  <c r="H496" i="1"/>
  <c r="G496" i="1"/>
  <c r="F496" i="1"/>
  <c r="N495" i="1"/>
  <c r="T495" i="1" s="1"/>
  <c r="X495" i="1" s="1"/>
  <c r="AD495" i="1" s="1"/>
  <c r="AJ495" i="1" s="1"/>
  <c r="AT495" i="1" s="1"/>
  <c r="M495" i="1"/>
  <c r="S495" i="1" s="1"/>
  <c r="W495" i="1" s="1"/>
  <c r="AC495" i="1" s="1"/>
  <c r="AI495" i="1" s="1"/>
  <c r="AQ495" i="1" s="1"/>
  <c r="AS495" i="1" s="1"/>
  <c r="L495" i="1"/>
  <c r="R495" i="1" s="1"/>
  <c r="V495" i="1" s="1"/>
  <c r="AB495" i="1" s="1"/>
  <c r="AH495" i="1" s="1"/>
  <c r="AN495" i="1" s="1"/>
  <c r="AP495" i="1" s="1"/>
  <c r="AU494" i="1"/>
  <c r="AM494" i="1"/>
  <c r="AL494" i="1"/>
  <c r="AK494" i="1"/>
  <c r="AG494" i="1"/>
  <c r="AF494" i="1"/>
  <c r="AE494" i="1"/>
  <c r="AA494" i="1"/>
  <c r="Z494" i="1"/>
  <c r="Y494" i="1"/>
  <c r="U494" i="1"/>
  <c r="Q494" i="1"/>
  <c r="P494" i="1"/>
  <c r="O494" i="1"/>
  <c r="K494" i="1"/>
  <c r="J494" i="1"/>
  <c r="I494" i="1"/>
  <c r="H494" i="1"/>
  <c r="G494" i="1"/>
  <c r="F494" i="1"/>
  <c r="N493" i="1"/>
  <c r="T493" i="1" s="1"/>
  <c r="X493" i="1" s="1"/>
  <c r="AD493" i="1" s="1"/>
  <c r="AJ493" i="1" s="1"/>
  <c r="AT493" i="1" s="1"/>
  <c r="M493" i="1"/>
  <c r="S493" i="1" s="1"/>
  <c r="W493" i="1" s="1"/>
  <c r="AC493" i="1" s="1"/>
  <c r="AI493" i="1" s="1"/>
  <c r="AQ493" i="1" s="1"/>
  <c r="AS493" i="1" s="1"/>
  <c r="L493" i="1"/>
  <c r="R493" i="1" s="1"/>
  <c r="V493" i="1" s="1"/>
  <c r="AB493" i="1" s="1"/>
  <c r="AH493" i="1" s="1"/>
  <c r="AN493" i="1" s="1"/>
  <c r="AP493" i="1" s="1"/>
  <c r="AU492" i="1"/>
  <c r="AM492" i="1"/>
  <c r="AL492" i="1"/>
  <c r="AK492" i="1"/>
  <c r="AG492" i="1"/>
  <c r="AF492" i="1"/>
  <c r="AE492" i="1"/>
  <c r="AA492" i="1"/>
  <c r="Z492" i="1"/>
  <c r="Y492" i="1"/>
  <c r="U492" i="1"/>
  <c r="Q492" i="1"/>
  <c r="P492" i="1"/>
  <c r="O492" i="1"/>
  <c r="K492" i="1"/>
  <c r="J492" i="1"/>
  <c r="I492" i="1"/>
  <c r="H492" i="1"/>
  <c r="G492" i="1"/>
  <c r="F492" i="1"/>
  <c r="N491" i="1"/>
  <c r="T491" i="1" s="1"/>
  <c r="X491" i="1" s="1"/>
  <c r="AD491" i="1" s="1"/>
  <c r="AJ491" i="1" s="1"/>
  <c r="AT491" i="1" s="1"/>
  <c r="M491" i="1"/>
  <c r="S491" i="1" s="1"/>
  <c r="W491" i="1" s="1"/>
  <c r="AC491" i="1" s="1"/>
  <c r="AI491" i="1" s="1"/>
  <c r="AQ491" i="1" s="1"/>
  <c r="AS491" i="1" s="1"/>
  <c r="L491" i="1"/>
  <c r="R491" i="1" s="1"/>
  <c r="V491" i="1" s="1"/>
  <c r="AB491" i="1" s="1"/>
  <c r="AH491" i="1" s="1"/>
  <c r="AN491" i="1" s="1"/>
  <c r="AP491" i="1" s="1"/>
  <c r="AU490" i="1"/>
  <c r="AM490" i="1"/>
  <c r="AL490" i="1"/>
  <c r="AK490" i="1"/>
  <c r="AG490" i="1"/>
  <c r="AF490" i="1"/>
  <c r="AE490" i="1"/>
  <c r="AA490" i="1"/>
  <c r="Z490" i="1"/>
  <c r="Y490" i="1"/>
  <c r="U490" i="1"/>
  <c r="Q490" i="1"/>
  <c r="P490" i="1"/>
  <c r="O490" i="1"/>
  <c r="K490" i="1"/>
  <c r="J490" i="1"/>
  <c r="I490" i="1"/>
  <c r="H490" i="1"/>
  <c r="G490" i="1"/>
  <c r="F490" i="1"/>
  <c r="N488" i="1"/>
  <c r="T488" i="1" s="1"/>
  <c r="X488" i="1" s="1"/>
  <c r="AD488" i="1" s="1"/>
  <c r="AJ488" i="1" s="1"/>
  <c r="AT488" i="1" s="1"/>
  <c r="M488" i="1"/>
  <c r="S488" i="1" s="1"/>
  <c r="W488" i="1" s="1"/>
  <c r="AC488" i="1" s="1"/>
  <c r="AI488" i="1" s="1"/>
  <c r="AQ488" i="1" s="1"/>
  <c r="AS488" i="1" s="1"/>
  <c r="L488" i="1"/>
  <c r="R488" i="1" s="1"/>
  <c r="V488" i="1" s="1"/>
  <c r="AB488" i="1" s="1"/>
  <c r="AH488" i="1" s="1"/>
  <c r="AN488" i="1" s="1"/>
  <c r="AP488" i="1" s="1"/>
  <c r="AU487" i="1"/>
  <c r="AU486" i="1" s="1"/>
  <c r="AM487" i="1"/>
  <c r="AM486" i="1" s="1"/>
  <c r="AL487" i="1"/>
  <c r="AL486" i="1" s="1"/>
  <c r="AK487" i="1"/>
  <c r="AK486" i="1" s="1"/>
  <c r="AG487" i="1"/>
  <c r="AG486" i="1" s="1"/>
  <c r="AF487" i="1"/>
  <c r="AF486" i="1" s="1"/>
  <c r="AE487" i="1"/>
  <c r="AE486" i="1" s="1"/>
  <c r="AA487" i="1"/>
  <c r="AA486" i="1" s="1"/>
  <c r="Z487" i="1"/>
  <c r="Z486" i="1" s="1"/>
  <c r="Y487" i="1"/>
  <c r="Y486" i="1" s="1"/>
  <c r="U487" i="1"/>
  <c r="U486" i="1" s="1"/>
  <c r="Q487" i="1"/>
  <c r="Q486" i="1" s="1"/>
  <c r="P487" i="1"/>
  <c r="P486" i="1" s="1"/>
  <c r="O487" i="1"/>
  <c r="O486" i="1" s="1"/>
  <c r="K487" i="1"/>
  <c r="K486" i="1" s="1"/>
  <c r="J487" i="1"/>
  <c r="I487" i="1"/>
  <c r="I486" i="1" s="1"/>
  <c r="H487" i="1"/>
  <c r="G487" i="1"/>
  <c r="G486" i="1" s="1"/>
  <c r="F487" i="1"/>
  <c r="N485" i="1"/>
  <c r="T485" i="1" s="1"/>
  <c r="X485" i="1" s="1"/>
  <c r="AD485" i="1" s="1"/>
  <c r="AJ485" i="1" s="1"/>
  <c r="AT485" i="1" s="1"/>
  <c r="M485" i="1"/>
  <c r="S485" i="1" s="1"/>
  <c r="W485" i="1" s="1"/>
  <c r="AC485" i="1" s="1"/>
  <c r="AI485" i="1" s="1"/>
  <c r="AQ485" i="1" s="1"/>
  <c r="AS485" i="1" s="1"/>
  <c r="L485" i="1"/>
  <c r="R485" i="1" s="1"/>
  <c r="V485" i="1" s="1"/>
  <c r="AB485" i="1" s="1"/>
  <c r="AH485" i="1" s="1"/>
  <c r="AN485" i="1" s="1"/>
  <c r="AP485" i="1" s="1"/>
  <c r="AU484" i="1"/>
  <c r="AU483" i="1" s="1"/>
  <c r="AM484" i="1"/>
  <c r="AM483" i="1" s="1"/>
  <c r="AL484" i="1"/>
  <c r="AL483" i="1" s="1"/>
  <c r="AK484" i="1"/>
  <c r="AK483" i="1" s="1"/>
  <c r="AG484" i="1"/>
  <c r="AG483" i="1" s="1"/>
  <c r="AF484" i="1"/>
  <c r="AF483" i="1" s="1"/>
  <c r="AE484" i="1"/>
  <c r="AE483" i="1" s="1"/>
  <c r="AA484" i="1"/>
  <c r="AA483" i="1" s="1"/>
  <c r="Z484" i="1"/>
  <c r="Z483" i="1" s="1"/>
  <c r="Y484" i="1"/>
  <c r="Y483" i="1" s="1"/>
  <c r="U484" i="1"/>
  <c r="U483" i="1" s="1"/>
  <c r="Q484" i="1"/>
  <c r="Q483" i="1" s="1"/>
  <c r="P484" i="1"/>
  <c r="P483" i="1" s="1"/>
  <c r="O484" i="1"/>
  <c r="O483" i="1" s="1"/>
  <c r="K484" i="1"/>
  <c r="K483" i="1" s="1"/>
  <c r="J484" i="1"/>
  <c r="J483" i="1" s="1"/>
  <c r="I484" i="1"/>
  <c r="I483" i="1" s="1"/>
  <c r="H484" i="1"/>
  <c r="G484" i="1"/>
  <c r="F484" i="1"/>
  <c r="N482" i="1"/>
  <c r="T482" i="1" s="1"/>
  <c r="X482" i="1" s="1"/>
  <c r="AD482" i="1" s="1"/>
  <c r="AJ482" i="1" s="1"/>
  <c r="AT482" i="1" s="1"/>
  <c r="M482" i="1"/>
  <c r="S482" i="1" s="1"/>
  <c r="W482" i="1" s="1"/>
  <c r="AC482" i="1" s="1"/>
  <c r="AI482" i="1" s="1"/>
  <c r="AQ482" i="1" s="1"/>
  <c r="L482" i="1"/>
  <c r="R482" i="1" s="1"/>
  <c r="V482" i="1" s="1"/>
  <c r="AB482" i="1" s="1"/>
  <c r="AH482" i="1" s="1"/>
  <c r="AN482" i="1" s="1"/>
  <c r="AU481" i="1"/>
  <c r="AU480" i="1" s="1"/>
  <c r="AM481" i="1"/>
  <c r="AM480" i="1" s="1"/>
  <c r="AL481" i="1"/>
  <c r="AL480" i="1" s="1"/>
  <c r="AK481" i="1"/>
  <c r="AK480" i="1" s="1"/>
  <c r="AG481" i="1"/>
  <c r="AG480" i="1" s="1"/>
  <c r="AF481" i="1"/>
  <c r="AF480" i="1" s="1"/>
  <c r="AE481" i="1"/>
  <c r="AE480" i="1" s="1"/>
  <c r="AA481" i="1"/>
  <c r="AA480" i="1" s="1"/>
  <c r="Z481" i="1"/>
  <c r="Z480" i="1" s="1"/>
  <c r="Y481" i="1"/>
  <c r="Y480" i="1" s="1"/>
  <c r="U481" i="1"/>
  <c r="U480" i="1" s="1"/>
  <c r="Q481" i="1"/>
  <c r="Q480" i="1" s="1"/>
  <c r="P481" i="1"/>
  <c r="P480" i="1" s="1"/>
  <c r="O481" i="1"/>
  <c r="O480" i="1" s="1"/>
  <c r="K481" i="1"/>
  <c r="K480" i="1" s="1"/>
  <c r="J481" i="1"/>
  <c r="J480" i="1" s="1"/>
  <c r="I481" i="1"/>
  <c r="I480" i="1" s="1"/>
  <c r="H481" i="1"/>
  <c r="G481" i="1"/>
  <c r="G480" i="1" s="1"/>
  <c r="F481" i="1"/>
  <c r="F480" i="1" s="1"/>
  <c r="N479" i="1"/>
  <c r="T479" i="1" s="1"/>
  <c r="X479" i="1" s="1"/>
  <c r="AD479" i="1" s="1"/>
  <c r="AJ479" i="1" s="1"/>
  <c r="AT479" i="1" s="1"/>
  <c r="M479" i="1"/>
  <c r="S479" i="1" s="1"/>
  <c r="W479" i="1" s="1"/>
  <c r="AC479" i="1" s="1"/>
  <c r="AI479" i="1" s="1"/>
  <c r="AQ479" i="1" s="1"/>
  <c r="AS479" i="1" s="1"/>
  <c r="L479" i="1"/>
  <c r="R479" i="1" s="1"/>
  <c r="V479" i="1" s="1"/>
  <c r="AB479" i="1" s="1"/>
  <c r="AH479" i="1" s="1"/>
  <c r="AN479" i="1" s="1"/>
  <c r="AP479" i="1" s="1"/>
  <c r="AU478" i="1"/>
  <c r="AU477" i="1" s="1"/>
  <c r="AM478" i="1"/>
  <c r="AM477" i="1" s="1"/>
  <c r="AL478" i="1"/>
  <c r="AL477" i="1" s="1"/>
  <c r="AK478" i="1"/>
  <c r="AK477" i="1" s="1"/>
  <c r="AG478" i="1"/>
  <c r="AG477" i="1" s="1"/>
  <c r="AF478" i="1"/>
  <c r="AF477" i="1" s="1"/>
  <c r="AE478" i="1"/>
  <c r="AE477" i="1" s="1"/>
  <c r="AA478" i="1"/>
  <c r="AA477" i="1" s="1"/>
  <c r="Z478" i="1"/>
  <c r="Z477" i="1" s="1"/>
  <c r="Y478" i="1"/>
  <c r="Y477" i="1" s="1"/>
  <c r="U478" i="1"/>
  <c r="U477" i="1" s="1"/>
  <c r="Q478" i="1"/>
  <c r="Q477" i="1" s="1"/>
  <c r="P478" i="1"/>
  <c r="P477" i="1" s="1"/>
  <c r="O478" i="1"/>
  <c r="O477" i="1" s="1"/>
  <c r="K478" i="1"/>
  <c r="K477" i="1" s="1"/>
  <c r="J478" i="1"/>
  <c r="J477" i="1" s="1"/>
  <c r="I478" i="1"/>
  <c r="I477" i="1" s="1"/>
  <c r="H478" i="1"/>
  <c r="G478" i="1"/>
  <c r="F478" i="1"/>
  <c r="F477" i="1" s="1"/>
  <c r="N475" i="1"/>
  <c r="T475" i="1" s="1"/>
  <c r="X475" i="1" s="1"/>
  <c r="AD475" i="1" s="1"/>
  <c r="AJ475" i="1" s="1"/>
  <c r="AT475" i="1" s="1"/>
  <c r="M475" i="1"/>
  <c r="S475" i="1" s="1"/>
  <c r="W475" i="1" s="1"/>
  <c r="AC475" i="1" s="1"/>
  <c r="AI475" i="1" s="1"/>
  <c r="AQ475" i="1" s="1"/>
  <c r="AS475" i="1" s="1"/>
  <c r="L475" i="1"/>
  <c r="R475" i="1" s="1"/>
  <c r="V475" i="1" s="1"/>
  <c r="AB475" i="1" s="1"/>
  <c r="AH475" i="1" s="1"/>
  <c r="AN475" i="1" s="1"/>
  <c r="AP475" i="1" s="1"/>
  <c r="N474" i="1"/>
  <c r="T474" i="1" s="1"/>
  <c r="X474" i="1" s="1"/>
  <c r="AD474" i="1" s="1"/>
  <c r="AJ474" i="1" s="1"/>
  <c r="AT474" i="1" s="1"/>
  <c r="M474" i="1"/>
  <c r="S474" i="1" s="1"/>
  <c r="W474" i="1" s="1"/>
  <c r="AC474" i="1" s="1"/>
  <c r="AI474" i="1" s="1"/>
  <c r="AQ474" i="1" s="1"/>
  <c r="AS474" i="1" s="1"/>
  <c r="L474" i="1"/>
  <c r="R474" i="1" s="1"/>
  <c r="V474" i="1" s="1"/>
  <c r="AB474" i="1" s="1"/>
  <c r="AH474" i="1" s="1"/>
  <c r="AN474" i="1" s="1"/>
  <c r="AP474" i="1" s="1"/>
  <c r="AU473" i="1"/>
  <c r="AM473" i="1"/>
  <c r="AL473" i="1"/>
  <c r="AK473" i="1"/>
  <c r="AG473" i="1"/>
  <c r="AF473" i="1"/>
  <c r="AE473" i="1"/>
  <c r="AA473" i="1"/>
  <c r="Z473" i="1"/>
  <c r="Y473" i="1"/>
  <c r="U473" i="1"/>
  <c r="Q473" i="1"/>
  <c r="P473" i="1"/>
  <c r="O473" i="1"/>
  <c r="K473" i="1"/>
  <c r="J473" i="1"/>
  <c r="I473" i="1"/>
  <c r="H473" i="1"/>
  <c r="G473" i="1"/>
  <c r="F473" i="1"/>
  <c r="N472" i="1"/>
  <c r="T472" i="1" s="1"/>
  <c r="X472" i="1" s="1"/>
  <c r="AD472" i="1" s="1"/>
  <c r="AJ472" i="1" s="1"/>
  <c r="AT472" i="1" s="1"/>
  <c r="M472" i="1"/>
  <c r="S472" i="1" s="1"/>
  <c r="W472" i="1" s="1"/>
  <c r="AC472" i="1" s="1"/>
  <c r="AI472" i="1" s="1"/>
  <c r="AQ472" i="1" s="1"/>
  <c r="AS472" i="1" s="1"/>
  <c r="L472" i="1"/>
  <c r="R472" i="1" s="1"/>
  <c r="V472" i="1" s="1"/>
  <c r="AB472" i="1" s="1"/>
  <c r="AH472" i="1" s="1"/>
  <c r="AN472" i="1" s="1"/>
  <c r="AP472" i="1" s="1"/>
  <c r="AU471" i="1"/>
  <c r="AM471" i="1"/>
  <c r="AL471" i="1"/>
  <c r="AK471" i="1"/>
  <c r="AG471" i="1"/>
  <c r="AF471" i="1"/>
  <c r="AE471" i="1"/>
  <c r="AA471" i="1"/>
  <c r="Z471" i="1"/>
  <c r="Y471" i="1"/>
  <c r="U471" i="1"/>
  <c r="Q471" i="1"/>
  <c r="P471" i="1"/>
  <c r="O471" i="1"/>
  <c r="K471" i="1"/>
  <c r="J471" i="1"/>
  <c r="I471" i="1"/>
  <c r="H471" i="1"/>
  <c r="G471" i="1"/>
  <c r="F471" i="1"/>
  <c r="N469" i="1"/>
  <c r="T469" i="1" s="1"/>
  <c r="X469" i="1" s="1"/>
  <c r="AD469" i="1" s="1"/>
  <c r="AJ469" i="1" s="1"/>
  <c r="AT469" i="1" s="1"/>
  <c r="M469" i="1"/>
  <c r="S469" i="1" s="1"/>
  <c r="W469" i="1" s="1"/>
  <c r="AC469" i="1" s="1"/>
  <c r="AI469" i="1" s="1"/>
  <c r="AQ469" i="1" s="1"/>
  <c r="AS469" i="1" s="1"/>
  <c r="L469" i="1"/>
  <c r="R469" i="1" s="1"/>
  <c r="V469" i="1" s="1"/>
  <c r="AB469" i="1" s="1"/>
  <c r="AH469" i="1" s="1"/>
  <c r="AN469" i="1" s="1"/>
  <c r="AP469" i="1" s="1"/>
  <c r="N468" i="1"/>
  <c r="T468" i="1" s="1"/>
  <c r="X468" i="1" s="1"/>
  <c r="AD468" i="1" s="1"/>
  <c r="AJ468" i="1" s="1"/>
  <c r="AT468" i="1" s="1"/>
  <c r="M468" i="1"/>
  <c r="S468" i="1" s="1"/>
  <c r="W468" i="1" s="1"/>
  <c r="AC468" i="1" s="1"/>
  <c r="AI468" i="1" s="1"/>
  <c r="AQ468" i="1" s="1"/>
  <c r="AS468" i="1" s="1"/>
  <c r="L468" i="1"/>
  <c r="R468" i="1" s="1"/>
  <c r="V468" i="1" s="1"/>
  <c r="AB468" i="1" s="1"/>
  <c r="AH468" i="1" s="1"/>
  <c r="AN468" i="1" s="1"/>
  <c r="AP468" i="1" s="1"/>
  <c r="N467" i="1"/>
  <c r="T467" i="1" s="1"/>
  <c r="X467" i="1" s="1"/>
  <c r="AD467" i="1" s="1"/>
  <c r="AJ467" i="1" s="1"/>
  <c r="AT467" i="1" s="1"/>
  <c r="M467" i="1"/>
  <c r="S467" i="1" s="1"/>
  <c r="W467" i="1" s="1"/>
  <c r="AC467" i="1" s="1"/>
  <c r="AI467" i="1" s="1"/>
  <c r="AQ467" i="1" s="1"/>
  <c r="AS467" i="1" s="1"/>
  <c r="L467" i="1"/>
  <c r="R467" i="1" s="1"/>
  <c r="V467" i="1" s="1"/>
  <c r="AB467" i="1" s="1"/>
  <c r="AH467" i="1" s="1"/>
  <c r="AN467" i="1" s="1"/>
  <c r="AP467" i="1" s="1"/>
  <c r="N466" i="1"/>
  <c r="T466" i="1" s="1"/>
  <c r="X466" i="1" s="1"/>
  <c r="AD466" i="1" s="1"/>
  <c r="AJ466" i="1" s="1"/>
  <c r="AT466" i="1" s="1"/>
  <c r="M466" i="1"/>
  <c r="S466" i="1" s="1"/>
  <c r="W466" i="1" s="1"/>
  <c r="AC466" i="1" s="1"/>
  <c r="AI466" i="1" s="1"/>
  <c r="AQ466" i="1" s="1"/>
  <c r="AS466" i="1" s="1"/>
  <c r="L466" i="1"/>
  <c r="R466" i="1" s="1"/>
  <c r="V466" i="1" s="1"/>
  <c r="AB466" i="1" s="1"/>
  <c r="AH466" i="1" s="1"/>
  <c r="AN466" i="1" s="1"/>
  <c r="AP466" i="1" s="1"/>
  <c r="AU465" i="1"/>
  <c r="AM465" i="1"/>
  <c r="AL465" i="1"/>
  <c r="AK465" i="1"/>
  <c r="AG465" i="1"/>
  <c r="AF465" i="1"/>
  <c r="AE465" i="1"/>
  <c r="AA465" i="1"/>
  <c r="Z465" i="1"/>
  <c r="Y465" i="1"/>
  <c r="U465" i="1"/>
  <c r="Q465" i="1"/>
  <c r="P465" i="1"/>
  <c r="O465" i="1"/>
  <c r="K465" i="1"/>
  <c r="J465" i="1"/>
  <c r="I465" i="1"/>
  <c r="H465" i="1"/>
  <c r="G465" i="1"/>
  <c r="F465" i="1"/>
  <c r="N464" i="1"/>
  <c r="T464" i="1" s="1"/>
  <c r="X464" i="1" s="1"/>
  <c r="AD464" i="1" s="1"/>
  <c r="AJ464" i="1" s="1"/>
  <c r="AT464" i="1" s="1"/>
  <c r="M464" i="1"/>
  <c r="S464" i="1" s="1"/>
  <c r="W464" i="1" s="1"/>
  <c r="AC464" i="1" s="1"/>
  <c r="AI464" i="1" s="1"/>
  <c r="AQ464" i="1" s="1"/>
  <c r="AS464" i="1" s="1"/>
  <c r="L464" i="1"/>
  <c r="R464" i="1" s="1"/>
  <c r="V464" i="1" s="1"/>
  <c r="AB464" i="1" s="1"/>
  <c r="AH464" i="1" s="1"/>
  <c r="AN464" i="1" s="1"/>
  <c r="AP464" i="1" s="1"/>
  <c r="Y463" i="1"/>
  <c r="Y462" i="1" s="1"/>
  <c r="O463" i="1"/>
  <c r="O462" i="1" s="1"/>
  <c r="N463" i="1"/>
  <c r="T463" i="1" s="1"/>
  <c r="X463" i="1" s="1"/>
  <c r="AD463" i="1" s="1"/>
  <c r="AJ463" i="1" s="1"/>
  <c r="AT463" i="1" s="1"/>
  <c r="M463" i="1"/>
  <c r="S463" i="1" s="1"/>
  <c r="W463" i="1" s="1"/>
  <c r="AC463" i="1" s="1"/>
  <c r="AI463" i="1" s="1"/>
  <c r="AQ463" i="1" s="1"/>
  <c r="AS463" i="1" s="1"/>
  <c r="L463" i="1"/>
  <c r="AU462" i="1"/>
  <c r="AU461" i="1" s="1"/>
  <c r="AM462" i="1"/>
  <c r="AL462" i="1"/>
  <c r="AL461" i="1" s="1"/>
  <c r="AK462" i="1"/>
  <c r="AK461" i="1" s="1"/>
  <c r="AG462" i="1"/>
  <c r="AG461" i="1" s="1"/>
  <c r="AF462" i="1"/>
  <c r="AE462" i="1"/>
  <c r="AE461" i="1" s="1"/>
  <c r="AA462" i="1"/>
  <c r="AA461" i="1" s="1"/>
  <c r="Z462" i="1"/>
  <c r="Z461" i="1" s="1"/>
  <c r="U462" i="1"/>
  <c r="U461" i="1" s="1"/>
  <c r="Q462" i="1"/>
  <c r="Q461" i="1" s="1"/>
  <c r="P462" i="1"/>
  <c r="P461" i="1" s="1"/>
  <c r="K462" i="1"/>
  <c r="J462" i="1"/>
  <c r="I462" i="1"/>
  <c r="H462" i="1"/>
  <c r="G462" i="1"/>
  <c r="F462" i="1"/>
  <c r="N459" i="1"/>
  <c r="T459" i="1" s="1"/>
  <c r="X459" i="1" s="1"/>
  <c r="AD459" i="1" s="1"/>
  <c r="AJ459" i="1" s="1"/>
  <c r="AT459" i="1" s="1"/>
  <c r="M459" i="1"/>
  <c r="S459" i="1" s="1"/>
  <c r="W459" i="1" s="1"/>
  <c r="AC459" i="1" s="1"/>
  <c r="AI459" i="1" s="1"/>
  <c r="AQ459" i="1" s="1"/>
  <c r="AS459" i="1" s="1"/>
  <c r="L459" i="1"/>
  <c r="R459" i="1" s="1"/>
  <c r="V459" i="1" s="1"/>
  <c r="AB459" i="1" s="1"/>
  <c r="AH459" i="1" s="1"/>
  <c r="AN459" i="1" s="1"/>
  <c r="AP459" i="1" s="1"/>
  <c r="AU458" i="1"/>
  <c r="AM458" i="1"/>
  <c r="AL458" i="1"/>
  <c r="AK458" i="1"/>
  <c r="AK457" i="1" s="1"/>
  <c r="AG458" i="1"/>
  <c r="AG457" i="1" s="1"/>
  <c r="AF458" i="1"/>
  <c r="AF457" i="1" s="1"/>
  <c r="AE458" i="1"/>
  <c r="AE457" i="1" s="1"/>
  <c r="AA458" i="1"/>
  <c r="AA457" i="1" s="1"/>
  <c r="Z458" i="1"/>
  <c r="Z457" i="1" s="1"/>
  <c r="Y458" i="1"/>
  <c r="Y457" i="1" s="1"/>
  <c r="U458" i="1"/>
  <c r="U457" i="1" s="1"/>
  <c r="Q458" i="1"/>
  <c r="Q457" i="1" s="1"/>
  <c r="P458" i="1"/>
  <c r="P457" i="1" s="1"/>
  <c r="O458" i="1"/>
  <c r="O457" i="1" s="1"/>
  <c r="K458" i="1"/>
  <c r="K457" i="1" s="1"/>
  <c r="J458" i="1"/>
  <c r="J457" i="1" s="1"/>
  <c r="I458" i="1"/>
  <c r="I457" i="1" s="1"/>
  <c r="H458" i="1"/>
  <c r="H457" i="1" s="1"/>
  <c r="G458" i="1"/>
  <c r="F458" i="1"/>
  <c r="AU457" i="1"/>
  <c r="AM457" i="1"/>
  <c r="AL457" i="1"/>
  <c r="N456" i="1"/>
  <c r="T456" i="1" s="1"/>
  <c r="X456" i="1" s="1"/>
  <c r="AD456" i="1" s="1"/>
  <c r="AJ456" i="1" s="1"/>
  <c r="AT456" i="1" s="1"/>
  <c r="M456" i="1"/>
  <c r="S456" i="1" s="1"/>
  <c r="W456" i="1" s="1"/>
  <c r="AC456" i="1" s="1"/>
  <c r="AI456" i="1" s="1"/>
  <c r="AQ456" i="1" s="1"/>
  <c r="AS456" i="1" s="1"/>
  <c r="L456" i="1"/>
  <c r="R456" i="1" s="1"/>
  <c r="V456" i="1" s="1"/>
  <c r="AB456" i="1" s="1"/>
  <c r="AH456" i="1" s="1"/>
  <c r="AN456" i="1" s="1"/>
  <c r="AP456" i="1" s="1"/>
  <c r="AU455" i="1"/>
  <c r="AU454" i="1" s="1"/>
  <c r="AM455" i="1"/>
  <c r="AM454" i="1" s="1"/>
  <c r="AL455" i="1"/>
  <c r="AL454" i="1" s="1"/>
  <c r="AK455" i="1"/>
  <c r="AK454" i="1" s="1"/>
  <c r="AG455" i="1"/>
  <c r="AG454" i="1" s="1"/>
  <c r="AF455" i="1"/>
  <c r="AF454" i="1" s="1"/>
  <c r="AE455" i="1"/>
  <c r="AE454" i="1" s="1"/>
  <c r="AA455" i="1"/>
  <c r="AA454" i="1" s="1"/>
  <c r="Z455" i="1"/>
  <c r="Z454" i="1" s="1"/>
  <c r="Y455" i="1"/>
  <c r="Y454" i="1" s="1"/>
  <c r="U455" i="1"/>
  <c r="U454" i="1" s="1"/>
  <c r="Q455" i="1"/>
  <c r="Q454" i="1" s="1"/>
  <c r="P455" i="1"/>
  <c r="P454" i="1" s="1"/>
  <c r="O455" i="1"/>
  <c r="O454" i="1" s="1"/>
  <c r="K455" i="1"/>
  <c r="K454" i="1" s="1"/>
  <c r="J455" i="1"/>
  <c r="J454" i="1" s="1"/>
  <c r="I455" i="1"/>
  <c r="I454" i="1" s="1"/>
  <c r="H455" i="1"/>
  <c r="G455" i="1"/>
  <c r="F455" i="1"/>
  <c r="N453" i="1"/>
  <c r="T453" i="1" s="1"/>
  <c r="X453" i="1" s="1"/>
  <c r="AD453" i="1" s="1"/>
  <c r="AJ453" i="1" s="1"/>
  <c r="AT453" i="1" s="1"/>
  <c r="M453" i="1"/>
  <c r="S453" i="1" s="1"/>
  <c r="W453" i="1" s="1"/>
  <c r="AC453" i="1" s="1"/>
  <c r="AI453" i="1" s="1"/>
  <c r="AQ453" i="1" s="1"/>
  <c r="AS453" i="1" s="1"/>
  <c r="L453" i="1"/>
  <c r="R453" i="1" s="1"/>
  <c r="V453" i="1" s="1"/>
  <c r="AB453" i="1" s="1"/>
  <c r="AH453" i="1" s="1"/>
  <c r="AN453" i="1" s="1"/>
  <c r="AP453" i="1" s="1"/>
  <c r="AU452" i="1"/>
  <c r="AU451" i="1" s="1"/>
  <c r="AM452" i="1"/>
  <c r="AM451" i="1" s="1"/>
  <c r="AL452" i="1"/>
  <c r="AL451" i="1" s="1"/>
  <c r="AK452" i="1"/>
  <c r="AK451" i="1" s="1"/>
  <c r="AG452" i="1"/>
  <c r="AG451" i="1" s="1"/>
  <c r="AF452" i="1"/>
  <c r="AF451" i="1" s="1"/>
  <c r="AE452" i="1"/>
  <c r="AE451" i="1" s="1"/>
  <c r="AA452" i="1"/>
  <c r="AA451" i="1" s="1"/>
  <c r="Z452" i="1"/>
  <c r="Z451" i="1" s="1"/>
  <c r="Y452" i="1"/>
  <c r="Y451" i="1" s="1"/>
  <c r="U452" i="1"/>
  <c r="U451" i="1" s="1"/>
  <c r="Q452" i="1"/>
  <c r="Q451" i="1" s="1"/>
  <c r="P452" i="1"/>
  <c r="P451" i="1" s="1"/>
  <c r="O452" i="1"/>
  <c r="O451" i="1" s="1"/>
  <c r="K452" i="1"/>
  <c r="J452" i="1"/>
  <c r="J451" i="1" s="1"/>
  <c r="I452" i="1"/>
  <c r="I451" i="1" s="1"/>
  <c r="H452" i="1"/>
  <c r="H451" i="1" s="1"/>
  <c r="G452" i="1"/>
  <c r="F452" i="1"/>
  <c r="F451" i="1" s="1"/>
  <c r="N450" i="1"/>
  <c r="T450" i="1" s="1"/>
  <c r="X450" i="1" s="1"/>
  <c r="AD450" i="1" s="1"/>
  <c r="AJ450" i="1" s="1"/>
  <c r="AT450" i="1" s="1"/>
  <c r="M450" i="1"/>
  <c r="S450" i="1" s="1"/>
  <c r="W450" i="1" s="1"/>
  <c r="AC450" i="1" s="1"/>
  <c r="AI450" i="1" s="1"/>
  <c r="AQ450" i="1" s="1"/>
  <c r="AS450" i="1" s="1"/>
  <c r="L450" i="1"/>
  <c r="R450" i="1" s="1"/>
  <c r="V450" i="1" s="1"/>
  <c r="AB450" i="1" s="1"/>
  <c r="AH450" i="1" s="1"/>
  <c r="AN450" i="1" s="1"/>
  <c r="AP450" i="1" s="1"/>
  <c r="AU449" i="1"/>
  <c r="AU448" i="1" s="1"/>
  <c r="AM449" i="1"/>
  <c r="AM448" i="1" s="1"/>
  <c r="AL449" i="1"/>
  <c r="AL448" i="1" s="1"/>
  <c r="AK449" i="1"/>
  <c r="AK448" i="1" s="1"/>
  <c r="AG449" i="1"/>
  <c r="AG448" i="1" s="1"/>
  <c r="AF449" i="1"/>
  <c r="AF448" i="1" s="1"/>
  <c r="AE449" i="1"/>
  <c r="AE448" i="1" s="1"/>
  <c r="AA449" i="1"/>
  <c r="AA448" i="1" s="1"/>
  <c r="Z449" i="1"/>
  <c r="Z448" i="1" s="1"/>
  <c r="Y449" i="1"/>
  <c r="Y448" i="1" s="1"/>
  <c r="U449" i="1"/>
  <c r="U448" i="1" s="1"/>
  <c r="Q449" i="1"/>
  <c r="Q448" i="1" s="1"/>
  <c r="P449" i="1"/>
  <c r="P448" i="1" s="1"/>
  <c r="O449" i="1"/>
  <c r="O448" i="1" s="1"/>
  <c r="K449" i="1"/>
  <c r="K448" i="1" s="1"/>
  <c r="J449" i="1"/>
  <c r="J448" i="1" s="1"/>
  <c r="I449" i="1"/>
  <c r="H449" i="1"/>
  <c r="G449" i="1"/>
  <c r="F449" i="1"/>
  <c r="F448" i="1" s="1"/>
  <c r="I448" i="1"/>
  <c r="N447" i="1"/>
  <c r="T447" i="1" s="1"/>
  <c r="X447" i="1" s="1"/>
  <c r="AD447" i="1" s="1"/>
  <c r="AJ447" i="1" s="1"/>
  <c r="AT447" i="1" s="1"/>
  <c r="M447" i="1"/>
  <c r="S447" i="1" s="1"/>
  <c r="W447" i="1" s="1"/>
  <c r="AC447" i="1" s="1"/>
  <c r="AI447" i="1" s="1"/>
  <c r="AQ447" i="1" s="1"/>
  <c r="AS447" i="1" s="1"/>
  <c r="L447" i="1"/>
  <c r="R447" i="1" s="1"/>
  <c r="V447" i="1" s="1"/>
  <c r="AB447" i="1" s="1"/>
  <c r="AH447" i="1" s="1"/>
  <c r="AN447" i="1" s="1"/>
  <c r="AP447" i="1" s="1"/>
  <c r="AU446" i="1"/>
  <c r="AM446" i="1"/>
  <c r="AL446" i="1"/>
  <c r="AK446" i="1"/>
  <c r="AG446" i="1"/>
  <c r="AF446" i="1"/>
  <c r="AE446" i="1"/>
  <c r="AA446" i="1"/>
  <c r="Z446" i="1"/>
  <c r="Y446" i="1"/>
  <c r="U446" i="1"/>
  <c r="Q446" i="1"/>
  <c r="P446" i="1"/>
  <c r="O446" i="1"/>
  <c r="K446" i="1"/>
  <c r="J446" i="1"/>
  <c r="I446" i="1"/>
  <c r="H446" i="1"/>
  <c r="G446" i="1"/>
  <c r="F446" i="1"/>
  <c r="O445" i="1"/>
  <c r="N445" i="1"/>
  <c r="T445" i="1" s="1"/>
  <c r="X445" i="1" s="1"/>
  <c r="AD445" i="1" s="1"/>
  <c r="AJ445" i="1" s="1"/>
  <c r="AT445" i="1" s="1"/>
  <c r="M445" i="1"/>
  <c r="S445" i="1" s="1"/>
  <c r="W445" i="1" s="1"/>
  <c r="AC445" i="1" s="1"/>
  <c r="AI445" i="1" s="1"/>
  <c r="AQ445" i="1" s="1"/>
  <c r="AS445" i="1" s="1"/>
  <c r="L445" i="1"/>
  <c r="AU444" i="1"/>
  <c r="AM444" i="1"/>
  <c r="AL444" i="1"/>
  <c r="AL443" i="1" s="1"/>
  <c r="AK444" i="1"/>
  <c r="AG444" i="1"/>
  <c r="AF444" i="1"/>
  <c r="AE444" i="1"/>
  <c r="AA444" i="1"/>
  <c r="AA443" i="1" s="1"/>
  <c r="Z444" i="1"/>
  <c r="Z443" i="1" s="1"/>
  <c r="Y444" i="1"/>
  <c r="U444" i="1"/>
  <c r="Q444" i="1"/>
  <c r="P444" i="1"/>
  <c r="P443" i="1" s="1"/>
  <c r="O444" i="1"/>
  <c r="O443" i="1" s="1"/>
  <c r="K444" i="1"/>
  <c r="K443" i="1" s="1"/>
  <c r="J444" i="1"/>
  <c r="I444" i="1"/>
  <c r="H444" i="1"/>
  <c r="H443" i="1" s="1"/>
  <c r="G444" i="1"/>
  <c r="F444" i="1"/>
  <c r="AU443" i="1"/>
  <c r="AF443" i="1"/>
  <c r="AE443" i="1"/>
  <c r="N442" i="1"/>
  <c r="T442" i="1" s="1"/>
  <c r="X442" i="1" s="1"/>
  <c r="AD442" i="1" s="1"/>
  <c r="AJ442" i="1" s="1"/>
  <c r="AT442" i="1" s="1"/>
  <c r="M442" i="1"/>
  <c r="S442" i="1" s="1"/>
  <c r="W442" i="1" s="1"/>
  <c r="AC442" i="1" s="1"/>
  <c r="AI442" i="1" s="1"/>
  <c r="AQ442" i="1" s="1"/>
  <c r="AS442" i="1" s="1"/>
  <c r="L442" i="1"/>
  <c r="R442" i="1" s="1"/>
  <c r="V442" i="1" s="1"/>
  <c r="AB442" i="1" s="1"/>
  <c r="AH442" i="1" s="1"/>
  <c r="AN442" i="1" s="1"/>
  <c r="AP442" i="1" s="1"/>
  <c r="AU441" i="1"/>
  <c r="AM441" i="1"/>
  <c r="AL441" i="1"/>
  <c r="AK441" i="1"/>
  <c r="AG441" i="1"/>
  <c r="AF441" i="1"/>
  <c r="AE441" i="1"/>
  <c r="AA441" i="1"/>
  <c r="Z441" i="1"/>
  <c r="Y441" i="1"/>
  <c r="U441" i="1"/>
  <c r="Q441" i="1"/>
  <c r="P441" i="1"/>
  <c r="O441" i="1"/>
  <c r="K441" i="1"/>
  <c r="J441" i="1"/>
  <c r="I441" i="1"/>
  <c r="H441" i="1"/>
  <c r="G441" i="1"/>
  <c r="F441" i="1"/>
  <c r="N440" i="1"/>
  <c r="T440" i="1" s="1"/>
  <c r="X440" i="1" s="1"/>
  <c r="AD440" i="1" s="1"/>
  <c r="AJ440" i="1" s="1"/>
  <c r="AT440" i="1" s="1"/>
  <c r="M440" i="1"/>
  <c r="S440" i="1" s="1"/>
  <c r="W440" i="1" s="1"/>
  <c r="AC440" i="1" s="1"/>
  <c r="AI440" i="1" s="1"/>
  <c r="AQ440" i="1" s="1"/>
  <c r="AS440" i="1" s="1"/>
  <c r="L440" i="1"/>
  <c r="R440" i="1" s="1"/>
  <c r="V440" i="1" s="1"/>
  <c r="AB440" i="1" s="1"/>
  <c r="AH440" i="1" s="1"/>
  <c r="AN440" i="1" s="1"/>
  <c r="AP440" i="1" s="1"/>
  <c r="AU439" i="1"/>
  <c r="AM439" i="1"/>
  <c r="AL439" i="1"/>
  <c r="AK439" i="1"/>
  <c r="AG439" i="1"/>
  <c r="AF439" i="1"/>
  <c r="AE439" i="1"/>
  <c r="AA439" i="1"/>
  <c r="AA438" i="1" s="1"/>
  <c r="Z439" i="1"/>
  <c r="Y439" i="1"/>
  <c r="U439" i="1"/>
  <c r="Q439" i="1"/>
  <c r="P439" i="1"/>
  <c r="O439" i="1"/>
  <c r="K439" i="1"/>
  <c r="J439" i="1"/>
  <c r="I439" i="1"/>
  <c r="H439" i="1"/>
  <c r="G439" i="1"/>
  <c r="G438" i="1" s="1"/>
  <c r="F439" i="1"/>
  <c r="N434" i="1"/>
  <c r="T434" i="1" s="1"/>
  <c r="X434" i="1" s="1"/>
  <c r="AD434" i="1" s="1"/>
  <c r="AJ434" i="1" s="1"/>
  <c r="AT434" i="1" s="1"/>
  <c r="M434" i="1"/>
  <c r="S434" i="1" s="1"/>
  <c r="W434" i="1" s="1"/>
  <c r="AC434" i="1" s="1"/>
  <c r="AI434" i="1" s="1"/>
  <c r="AQ434" i="1" s="1"/>
  <c r="AS434" i="1" s="1"/>
  <c r="L434" i="1"/>
  <c r="R434" i="1" s="1"/>
  <c r="V434" i="1" s="1"/>
  <c r="AB434" i="1" s="1"/>
  <c r="AH434" i="1" s="1"/>
  <c r="AN434" i="1" s="1"/>
  <c r="AP434" i="1" s="1"/>
  <c r="AU433" i="1"/>
  <c r="AM433" i="1"/>
  <c r="AL433" i="1"/>
  <c r="AK433" i="1"/>
  <c r="AG433" i="1"/>
  <c r="AF433" i="1"/>
  <c r="AE433" i="1"/>
  <c r="AA433" i="1"/>
  <c r="Z433" i="1"/>
  <c r="Y433" i="1"/>
  <c r="U433" i="1"/>
  <c r="Q433" i="1"/>
  <c r="P433" i="1"/>
  <c r="O433" i="1"/>
  <c r="K433" i="1"/>
  <c r="J433" i="1"/>
  <c r="I433" i="1"/>
  <c r="H433" i="1"/>
  <c r="G433" i="1"/>
  <c r="F433" i="1"/>
  <c r="N432" i="1"/>
  <c r="T432" i="1" s="1"/>
  <c r="X432" i="1" s="1"/>
  <c r="AD432" i="1" s="1"/>
  <c r="AJ432" i="1" s="1"/>
  <c r="AT432" i="1" s="1"/>
  <c r="M432" i="1"/>
  <c r="S432" i="1" s="1"/>
  <c r="W432" i="1" s="1"/>
  <c r="AC432" i="1" s="1"/>
  <c r="AI432" i="1" s="1"/>
  <c r="AQ432" i="1" s="1"/>
  <c r="AS432" i="1" s="1"/>
  <c r="L432" i="1"/>
  <c r="R432" i="1" s="1"/>
  <c r="V432" i="1" s="1"/>
  <c r="AB432" i="1" s="1"/>
  <c r="AH432" i="1" s="1"/>
  <c r="AN432" i="1" s="1"/>
  <c r="AP432" i="1" s="1"/>
  <c r="AU431" i="1"/>
  <c r="AM431" i="1"/>
  <c r="AL431" i="1"/>
  <c r="AK431" i="1"/>
  <c r="AG431" i="1"/>
  <c r="AF431" i="1"/>
  <c r="AE431" i="1"/>
  <c r="AA431" i="1"/>
  <c r="Z431" i="1"/>
  <c r="Y431" i="1"/>
  <c r="U431" i="1"/>
  <c r="Q431" i="1"/>
  <c r="P431" i="1"/>
  <c r="O431" i="1"/>
  <c r="K431" i="1"/>
  <c r="J431" i="1"/>
  <c r="I431" i="1"/>
  <c r="H431" i="1"/>
  <c r="G431" i="1"/>
  <c r="F431" i="1"/>
  <c r="N429" i="1"/>
  <c r="T429" i="1" s="1"/>
  <c r="X429" i="1" s="1"/>
  <c r="AD429" i="1" s="1"/>
  <c r="AJ429" i="1" s="1"/>
  <c r="AT429" i="1" s="1"/>
  <c r="M429" i="1"/>
  <c r="S429" i="1" s="1"/>
  <c r="W429" i="1" s="1"/>
  <c r="AC429" i="1" s="1"/>
  <c r="AI429" i="1" s="1"/>
  <c r="AQ429" i="1" s="1"/>
  <c r="AS429" i="1" s="1"/>
  <c r="L429" i="1"/>
  <c r="R429" i="1" s="1"/>
  <c r="V429" i="1" s="1"/>
  <c r="AB429" i="1" s="1"/>
  <c r="AH429" i="1" s="1"/>
  <c r="AN429" i="1" s="1"/>
  <c r="AP429" i="1" s="1"/>
  <c r="AU428" i="1"/>
  <c r="AM428" i="1"/>
  <c r="AL428" i="1"/>
  <c r="AK428" i="1"/>
  <c r="AG428" i="1"/>
  <c r="AF428" i="1"/>
  <c r="AE428" i="1"/>
  <c r="AA428" i="1"/>
  <c r="Z428" i="1"/>
  <c r="Y428" i="1"/>
  <c r="U428" i="1"/>
  <c r="Q428" i="1"/>
  <c r="P428" i="1"/>
  <c r="O428" i="1"/>
  <c r="K428" i="1"/>
  <c r="J428" i="1"/>
  <c r="I428" i="1"/>
  <c r="H428" i="1"/>
  <c r="G428" i="1"/>
  <c r="F428" i="1"/>
  <c r="N427" i="1"/>
  <c r="T427" i="1" s="1"/>
  <c r="X427" i="1" s="1"/>
  <c r="AD427" i="1" s="1"/>
  <c r="AJ427" i="1" s="1"/>
  <c r="AT427" i="1" s="1"/>
  <c r="M427" i="1"/>
  <c r="S427" i="1" s="1"/>
  <c r="W427" i="1" s="1"/>
  <c r="AC427" i="1" s="1"/>
  <c r="AI427" i="1" s="1"/>
  <c r="AQ427" i="1" s="1"/>
  <c r="AS427" i="1" s="1"/>
  <c r="L427" i="1"/>
  <c r="R427" i="1" s="1"/>
  <c r="V427" i="1" s="1"/>
  <c r="AB427" i="1" s="1"/>
  <c r="AH427" i="1" s="1"/>
  <c r="AN427" i="1" s="1"/>
  <c r="AP427" i="1" s="1"/>
  <c r="AU426" i="1"/>
  <c r="AM426" i="1"/>
  <c r="AL426" i="1"/>
  <c r="AK426" i="1"/>
  <c r="AG426" i="1"/>
  <c r="AF426" i="1"/>
  <c r="AE426" i="1"/>
  <c r="AA426" i="1"/>
  <c r="Z426" i="1"/>
  <c r="Y426" i="1"/>
  <c r="U426" i="1"/>
  <c r="Q426" i="1"/>
  <c r="P426" i="1"/>
  <c r="O426" i="1"/>
  <c r="K426" i="1"/>
  <c r="J426" i="1"/>
  <c r="I426" i="1"/>
  <c r="H426" i="1"/>
  <c r="G426" i="1"/>
  <c r="F426" i="1"/>
  <c r="N423" i="1"/>
  <c r="T423" i="1" s="1"/>
  <c r="X423" i="1" s="1"/>
  <c r="AD423" i="1" s="1"/>
  <c r="AJ423" i="1" s="1"/>
  <c r="AT423" i="1" s="1"/>
  <c r="M423" i="1"/>
  <c r="S423" i="1" s="1"/>
  <c r="W423" i="1" s="1"/>
  <c r="AC423" i="1" s="1"/>
  <c r="AI423" i="1" s="1"/>
  <c r="AQ423" i="1" s="1"/>
  <c r="AS423" i="1" s="1"/>
  <c r="L423" i="1"/>
  <c r="R423" i="1" s="1"/>
  <c r="V423" i="1" s="1"/>
  <c r="AB423" i="1" s="1"/>
  <c r="AH423" i="1" s="1"/>
  <c r="AN423" i="1" s="1"/>
  <c r="AP423" i="1" s="1"/>
  <c r="N422" i="1"/>
  <c r="T422" i="1" s="1"/>
  <c r="X422" i="1" s="1"/>
  <c r="AD422" i="1" s="1"/>
  <c r="AJ422" i="1" s="1"/>
  <c r="AT422" i="1" s="1"/>
  <c r="M422" i="1"/>
  <c r="S422" i="1" s="1"/>
  <c r="W422" i="1" s="1"/>
  <c r="AC422" i="1" s="1"/>
  <c r="AI422" i="1" s="1"/>
  <c r="AQ422" i="1" s="1"/>
  <c r="AS422" i="1" s="1"/>
  <c r="L422" i="1"/>
  <c r="R422" i="1" s="1"/>
  <c r="V422" i="1" s="1"/>
  <c r="AB422" i="1" s="1"/>
  <c r="AH422" i="1" s="1"/>
  <c r="AN422" i="1" s="1"/>
  <c r="AP422" i="1" s="1"/>
  <c r="AU421" i="1"/>
  <c r="AU420" i="1" s="1"/>
  <c r="AM421" i="1"/>
  <c r="AM420" i="1" s="1"/>
  <c r="AL421" i="1"/>
  <c r="AL420" i="1" s="1"/>
  <c r="AK421" i="1"/>
  <c r="AK420" i="1" s="1"/>
  <c r="AG421" i="1"/>
  <c r="AG420" i="1" s="1"/>
  <c r="AF421" i="1"/>
  <c r="AF420" i="1" s="1"/>
  <c r="AE421" i="1"/>
  <c r="AE420" i="1" s="1"/>
  <c r="AA421" i="1"/>
  <c r="AA420" i="1" s="1"/>
  <c r="Z421" i="1"/>
  <c r="Z420" i="1" s="1"/>
  <c r="Y421" i="1"/>
  <c r="Y420" i="1" s="1"/>
  <c r="U421" i="1"/>
  <c r="U420" i="1" s="1"/>
  <c r="Q421" i="1"/>
  <c r="Q420" i="1" s="1"/>
  <c r="P421" i="1"/>
  <c r="P420" i="1" s="1"/>
  <c r="O421" i="1"/>
  <c r="O420" i="1" s="1"/>
  <c r="K421" i="1"/>
  <c r="K420" i="1" s="1"/>
  <c r="J421" i="1"/>
  <c r="I421" i="1"/>
  <c r="I420" i="1" s="1"/>
  <c r="H421" i="1"/>
  <c r="G421" i="1"/>
  <c r="G420" i="1" s="1"/>
  <c r="F421" i="1"/>
  <c r="F420" i="1" s="1"/>
  <c r="N419" i="1"/>
  <c r="T419" i="1" s="1"/>
  <c r="X419" i="1" s="1"/>
  <c r="AD419" i="1" s="1"/>
  <c r="AJ419" i="1" s="1"/>
  <c r="AT419" i="1" s="1"/>
  <c r="M419" i="1"/>
  <c r="S419" i="1" s="1"/>
  <c r="W419" i="1" s="1"/>
  <c r="AC419" i="1" s="1"/>
  <c r="AI419" i="1" s="1"/>
  <c r="AQ419" i="1" s="1"/>
  <c r="AS419" i="1" s="1"/>
  <c r="L419" i="1"/>
  <c r="R419" i="1" s="1"/>
  <c r="V419" i="1" s="1"/>
  <c r="AB419" i="1" s="1"/>
  <c r="AH419" i="1" s="1"/>
  <c r="AN419" i="1" s="1"/>
  <c r="AP419" i="1" s="1"/>
  <c r="AU418" i="1"/>
  <c r="AM418" i="1"/>
  <c r="AL418" i="1"/>
  <c r="AL417" i="1" s="1"/>
  <c r="AK418" i="1"/>
  <c r="AK417" i="1" s="1"/>
  <c r="AG418" i="1"/>
  <c r="AG417" i="1" s="1"/>
  <c r="AF418" i="1"/>
  <c r="AF417" i="1" s="1"/>
  <c r="AE418" i="1"/>
  <c r="AE417" i="1" s="1"/>
  <c r="AA418" i="1"/>
  <c r="AA417" i="1" s="1"/>
  <c r="Z418" i="1"/>
  <c r="Z417" i="1" s="1"/>
  <c r="Y418" i="1"/>
  <c r="Y417" i="1" s="1"/>
  <c r="U418" i="1"/>
  <c r="U417" i="1" s="1"/>
  <c r="Q418" i="1"/>
  <c r="Q417" i="1" s="1"/>
  <c r="P418" i="1"/>
  <c r="P417" i="1" s="1"/>
  <c r="O418" i="1"/>
  <c r="O417" i="1" s="1"/>
  <c r="K418" i="1"/>
  <c r="K417" i="1" s="1"/>
  <c r="J418" i="1"/>
  <c r="J417" i="1" s="1"/>
  <c r="I418" i="1"/>
  <c r="I417" i="1" s="1"/>
  <c r="H418" i="1"/>
  <c r="H417" i="1" s="1"/>
  <c r="G418" i="1"/>
  <c r="F418" i="1"/>
  <c r="AU417" i="1"/>
  <c r="AM417" i="1"/>
  <c r="Y416" i="1"/>
  <c r="Y414" i="1" s="1"/>
  <c r="Y413" i="1" s="1"/>
  <c r="N416" i="1"/>
  <c r="T416" i="1" s="1"/>
  <c r="X416" i="1" s="1"/>
  <c r="AD416" i="1" s="1"/>
  <c r="AJ416" i="1" s="1"/>
  <c r="AT416" i="1" s="1"/>
  <c r="M416" i="1"/>
  <c r="S416" i="1" s="1"/>
  <c r="W416" i="1" s="1"/>
  <c r="AC416" i="1" s="1"/>
  <c r="AI416" i="1" s="1"/>
  <c r="AQ416" i="1" s="1"/>
  <c r="AS416" i="1" s="1"/>
  <c r="F416" i="1"/>
  <c r="F414" i="1" s="1"/>
  <c r="F413" i="1" s="1"/>
  <c r="N415" i="1"/>
  <c r="T415" i="1" s="1"/>
  <c r="X415" i="1" s="1"/>
  <c r="AD415" i="1" s="1"/>
  <c r="AJ415" i="1" s="1"/>
  <c r="AT415" i="1" s="1"/>
  <c r="M415" i="1"/>
  <c r="S415" i="1" s="1"/>
  <c r="W415" i="1" s="1"/>
  <c r="AC415" i="1" s="1"/>
  <c r="AI415" i="1" s="1"/>
  <c r="AQ415" i="1" s="1"/>
  <c r="AS415" i="1" s="1"/>
  <c r="L415" i="1"/>
  <c r="R415" i="1" s="1"/>
  <c r="V415" i="1" s="1"/>
  <c r="AB415" i="1" s="1"/>
  <c r="AH415" i="1" s="1"/>
  <c r="AN415" i="1" s="1"/>
  <c r="AP415" i="1" s="1"/>
  <c r="AU414" i="1"/>
  <c r="AU413" i="1" s="1"/>
  <c r="AM414" i="1"/>
  <c r="AM413" i="1" s="1"/>
  <c r="AL414" i="1"/>
  <c r="AL413" i="1" s="1"/>
  <c r="AK414" i="1"/>
  <c r="AK413" i="1" s="1"/>
  <c r="AG414" i="1"/>
  <c r="AG413" i="1" s="1"/>
  <c r="AF414" i="1"/>
  <c r="AF413" i="1" s="1"/>
  <c r="AE414" i="1"/>
  <c r="AE413" i="1" s="1"/>
  <c r="AA414" i="1"/>
  <c r="AA413" i="1" s="1"/>
  <c r="Z414" i="1"/>
  <c r="Z413" i="1" s="1"/>
  <c r="U414" i="1"/>
  <c r="U413" i="1" s="1"/>
  <c r="Q414" i="1"/>
  <c r="P414" i="1"/>
  <c r="P413" i="1" s="1"/>
  <c r="O414" i="1"/>
  <c r="O413" i="1" s="1"/>
  <c r="K414" i="1"/>
  <c r="K413" i="1" s="1"/>
  <c r="J414" i="1"/>
  <c r="I414" i="1"/>
  <c r="I413" i="1" s="1"/>
  <c r="H414" i="1"/>
  <c r="G414" i="1"/>
  <c r="G413" i="1" s="1"/>
  <c r="Q413" i="1"/>
  <c r="N412" i="1"/>
  <c r="T412" i="1" s="1"/>
  <c r="X412" i="1" s="1"/>
  <c r="AD412" i="1" s="1"/>
  <c r="AJ412" i="1" s="1"/>
  <c r="AT412" i="1" s="1"/>
  <c r="M412" i="1"/>
  <c r="S412" i="1" s="1"/>
  <c r="W412" i="1" s="1"/>
  <c r="AC412" i="1" s="1"/>
  <c r="AI412" i="1" s="1"/>
  <c r="AQ412" i="1" s="1"/>
  <c r="AS412" i="1" s="1"/>
  <c r="L412" i="1"/>
  <c r="R412" i="1" s="1"/>
  <c r="V412" i="1" s="1"/>
  <c r="AB412" i="1" s="1"/>
  <c r="AH412" i="1" s="1"/>
  <c r="AN412" i="1" s="1"/>
  <c r="AP412" i="1" s="1"/>
  <c r="AU411" i="1"/>
  <c r="AM411" i="1"/>
  <c r="AL411" i="1"/>
  <c r="AL410" i="1" s="1"/>
  <c r="AK411" i="1"/>
  <c r="AK410" i="1" s="1"/>
  <c r="AG411" i="1"/>
  <c r="AG410" i="1" s="1"/>
  <c r="AF411" i="1"/>
  <c r="AF410" i="1" s="1"/>
  <c r="AE411" i="1"/>
  <c r="AA411" i="1"/>
  <c r="AA410" i="1" s="1"/>
  <c r="Z411" i="1"/>
  <c r="Z410" i="1" s="1"/>
  <c r="Y411" i="1"/>
  <c r="Y410" i="1" s="1"/>
  <c r="U411" i="1"/>
  <c r="U410" i="1" s="1"/>
  <c r="Q411" i="1"/>
  <c r="Q410" i="1" s="1"/>
  <c r="P411" i="1"/>
  <c r="P410" i="1" s="1"/>
  <c r="O411" i="1"/>
  <c r="O410" i="1" s="1"/>
  <c r="K411" i="1"/>
  <c r="K410" i="1" s="1"/>
  <c r="J411" i="1"/>
  <c r="J410" i="1" s="1"/>
  <c r="I411" i="1"/>
  <c r="I410" i="1" s="1"/>
  <c r="H411" i="1"/>
  <c r="G411" i="1"/>
  <c r="F411" i="1"/>
  <c r="AU410" i="1"/>
  <c r="AM410" i="1"/>
  <c r="AE410" i="1"/>
  <c r="M409" i="1"/>
  <c r="S409" i="1" s="1"/>
  <c r="W409" i="1" s="1"/>
  <c r="AC409" i="1" s="1"/>
  <c r="AI409" i="1" s="1"/>
  <c r="AQ409" i="1" s="1"/>
  <c r="AS409" i="1" s="1"/>
  <c r="L409" i="1"/>
  <c r="R409" i="1" s="1"/>
  <c r="V409" i="1" s="1"/>
  <c r="AB409" i="1" s="1"/>
  <c r="AH409" i="1" s="1"/>
  <c r="AN409" i="1" s="1"/>
  <c r="AP409" i="1" s="1"/>
  <c r="H409" i="1"/>
  <c r="N409" i="1" s="1"/>
  <c r="T409" i="1" s="1"/>
  <c r="X409" i="1" s="1"/>
  <c r="AD409" i="1" s="1"/>
  <c r="AJ409" i="1" s="1"/>
  <c r="AT409" i="1" s="1"/>
  <c r="G409" i="1"/>
  <c r="F409" i="1"/>
  <c r="F407" i="1" s="1"/>
  <c r="F406" i="1" s="1"/>
  <c r="N408" i="1"/>
  <c r="T408" i="1" s="1"/>
  <c r="X408" i="1" s="1"/>
  <c r="AD408" i="1" s="1"/>
  <c r="AJ408" i="1" s="1"/>
  <c r="AT408" i="1" s="1"/>
  <c r="M408" i="1"/>
  <c r="S408" i="1" s="1"/>
  <c r="W408" i="1" s="1"/>
  <c r="AC408" i="1" s="1"/>
  <c r="AI408" i="1" s="1"/>
  <c r="AQ408" i="1" s="1"/>
  <c r="AS408" i="1" s="1"/>
  <c r="L408" i="1"/>
  <c r="R408" i="1" s="1"/>
  <c r="V408" i="1" s="1"/>
  <c r="AB408" i="1" s="1"/>
  <c r="AH408" i="1" s="1"/>
  <c r="AN408" i="1" s="1"/>
  <c r="AP408" i="1" s="1"/>
  <c r="AU407" i="1"/>
  <c r="AU406" i="1" s="1"/>
  <c r="AM407" i="1"/>
  <c r="AM406" i="1" s="1"/>
  <c r="AL407" i="1"/>
  <c r="AL406" i="1" s="1"/>
  <c r="AK407" i="1"/>
  <c r="AK406" i="1" s="1"/>
  <c r="AG407" i="1"/>
  <c r="AG406" i="1" s="1"/>
  <c r="AF407" i="1"/>
  <c r="AF406" i="1" s="1"/>
  <c r="AE407" i="1"/>
  <c r="AE406" i="1" s="1"/>
  <c r="AA407" i="1"/>
  <c r="AA406" i="1" s="1"/>
  <c r="Z407" i="1"/>
  <c r="Z406" i="1" s="1"/>
  <c r="Y407" i="1"/>
  <c r="Y406" i="1" s="1"/>
  <c r="U407" i="1"/>
  <c r="U406" i="1" s="1"/>
  <c r="Q407" i="1"/>
  <c r="Q406" i="1" s="1"/>
  <c r="P407" i="1"/>
  <c r="P406" i="1" s="1"/>
  <c r="O407" i="1"/>
  <c r="O406" i="1" s="1"/>
  <c r="K407" i="1"/>
  <c r="K406" i="1" s="1"/>
  <c r="J407" i="1"/>
  <c r="J406" i="1" s="1"/>
  <c r="I407" i="1"/>
  <c r="I406" i="1" s="1"/>
  <c r="H407" i="1"/>
  <c r="G407" i="1"/>
  <c r="N404" i="1"/>
  <c r="T404" i="1" s="1"/>
  <c r="X404" i="1" s="1"/>
  <c r="AD404" i="1" s="1"/>
  <c r="AJ404" i="1" s="1"/>
  <c r="AT404" i="1" s="1"/>
  <c r="M404" i="1"/>
  <c r="S404" i="1" s="1"/>
  <c r="W404" i="1" s="1"/>
  <c r="AC404" i="1" s="1"/>
  <c r="AI404" i="1" s="1"/>
  <c r="AQ404" i="1" s="1"/>
  <c r="AS404" i="1" s="1"/>
  <c r="L404" i="1"/>
  <c r="R404" i="1" s="1"/>
  <c r="V404" i="1" s="1"/>
  <c r="AB404" i="1" s="1"/>
  <c r="AH404" i="1" s="1"/>
  <c r="AN404" i="1" s="1"/>
  <c r="AP404" i="1" s="1"/>
  <c r="AU403" i="1"/>
  <c r="AU402" i="1" s="1"/>
  <c r="AM403" i="1"/>
  <c r="AM402" i="1" s="1"/>
  <c r="AL403" i="1"/>
  <c r="AL402" i="1" s="1"/>
  <c r="AK403" i="1"/>
  <c r="AK402" i="1" s="1"/>
  <c r="AG403" i="1"/>
  <c r="AG402" i="1" s="1"/>
  <c r="AF403" i="1"/>
  <c r="AF402" i="1" s="1"/>
  <c r="AE403" i="1"/>
  <c r="AE402" i="1" s="1"/>
  <c r="AA403" i="1"/>
  <c r="AA402" i="1" s="1"/>
  <c r="Z403" i="1"/>
  <c r="Z402" i="1" s="1"/>
  <c r="Y403" i="1"/>
  <c r="Y402" i="1" s="1"/>
  <c r="U403" i="1"/>
  <c r="U402" i="1" s="1"/>
  <c r="Q403" i="1"/>
  <c r="Q402" i="1" s="1"/>
  <c r="P403" i="1"/>
  <c r="P402" i="1" s="1"/>
  <c r="O403" i="1"/>
  <c r="O402" i="1" s="1"/>
  <c r="K403" i="1"/>
  <c r="J403" i="1"/>
  <c r="I403" i="1"/>
  <c r="L403" i="1" s="1"/>
  <c r="N401" i="1"/>
  <c r="T401" i="1" s="1"/>
  <c r="X401" i="1" s="1"/>
  <c r="AD401" i="1" s="1"/>
  <c r="AJ401" i="1" s="1"/>
  <c r="AT401" i="1" s="1"/>
  <c r="M401" i="1"/>
  <c r="S401" i="1" s="1"/>
  <c r="W401" i="1" s="1"/>
  <c r="AC401" i="1" s="1"/>
  <c r="AI401" i="1" s="1"/>
  <c r="AQ401" i="1" s="1"/>
  <c r="AS401" i="1" s="1"/>
  <c r="L401" i="1"/>
  <c r="R401" i="1" s="1"/>
  <c r="V401" i="1" s="1"/>
  <c r="AB401" i="1" s="1"/>
  <c r="AH401" i="1" s="1"/>
  <c r="AN401" i="1" s="1"/>
  <c r="AP401" i="1" s="1"/>
  <c r="AU400" i="1"/>
  <c r="AM400" i="1"/>
  <c r="AM399" i="1" s="1"/>
  <c r="AL400" i="1"/>
  <c r="AL399" i="1" s="1"/>
  <c r="AK400" i="1"/>
  <c r="AK399" i="1" s="1"/>
  <c r="AG400" i="1"/>
  <c r="AG399" i="1" s="1"/>
  <c r="AF400" i="1"/>
  <c r="AE400" i="1"/>
  <c r="AE399" i="1" s="1"/>
  <c r="AA400" i="1"/>
  <c r="AA399" i="1" s="1"/>
  <c r="Z400" i="1"/>
  <c r="Z399" i="1" s="1"/>
  <c r="Y400" i="1"/>
  <c r="Y399" i="1" s="1"/>
  <c r="U400" i="1"/>
  <c r="U399" i="1" s="1"/>
  <c r="Q400" i="1"/>
  <c r="Q399" i="1" s="1"/>
  <c r="P400" i="1"/>
  <c r="P399" i="1" s="1"/>
  <c r="O400" i="1"/>
  <c r="O399" i="1" s="1"/>
  <c r="K400" i="1"/>
  <c r="K399" i="1" s="1"/>
  <c r="J400" i="1"/>
  <c r="I400" i="1"/>
  <c r="I399" i="1" s="1"/>
  <c r="H400" i="1"/>
  <c r="G400" i="1"/>
  <c r="G399" i="1" s="1"/>
  <c r="F400" i="1"/>
  <c r="AU399" i="1"/>
  <c r="AF399" i="1"/>
  <c r="N398" i="1"/>
  <c r="T398" i="1" s="1"/>
  <c r="X398" i="1" s="1"/>
  <c r="AD398" i="1" s="1"/>
  <c r="AJ398" i="1" s="1"/>
  <c r="AT398" i="1" s="1"/>
  <c r="M398" i="1"/>
  <c r="S398" i="1" s="1"/>
  <c r="W398" i="1" s="1"/>
  <c r="AC398" i="1" s="1"/>
  <c r="AI398" i="1" s="1"/>
  <c r="AQ398" i="1" s="1"/>
  <c r="AS398" i="1" s="1"/>
  <c r="L398" i="1"/>
  <c r="R398" i="1" s="1"/>
  <c r="V398" i="1" s="1"/>
  <c r="AB398" i="1" s="1"/>
  <c r="AH398" i="1" s="1"/>
  <c r="AN398" i="1" s="1"/>
  <c r="AP398" i="1" s="1"/>
  <c r="AU397" i="1"/>
  <c r="AU396" i="1" s="1"/>
  <c r="AM397" i="1"/>
  <c r="AM396" i="1" s="1"/>
  <c r="AL397" i="1"/>
  <c r="AL396" i="1" s="1"/>
  <c r="AK397" i="1"/>
  <c r="AK396" i="1" s="1"/>
  <c r="AG397" i="1"/>
  <c r="AG396" i="1" s="1"/>
  <c r="AF397" i="1"/>
  <c r="AF396" i="1" s="1"/>
  <c r="AE397" i="1"/>
  <c r="AE396" i="1" s="1"/>
  <c r="AA397" i="1"/>
  <c r="AA396" i="1" s="1"/>
  <c r="Z397" i="1"/>
  <c r="Z396" i="1" s="1"/>
  <c r="Y397" i="1"/>
  <c r="Y396" i="1" s="1"/>
  <c r="U397" i="1"/>
  <c r="U396" i="1" s="1"/>
  <c r="Q397" i="1"/>
  <c r="Q396" i="1" s="1"/>
  <c r="P397" i="1"/>
  <c r="P396" i="1" s="1"/>
  <c r="O397" i="1"/>
  <c r="O396" i="1" s="1"/>
  <c r="K397" i="1"/>
  <c r="K396" i="1" s="1"/>
  <c r="J397" i="1"/>
  <c r="J396" i="1" s="1"/>
  <c r="I397" i="1"/>
  <c r="I396" i="1" s="1"/>
  <c r="H397" i="1"/>
  <c r="H396" i="1" s="1"/>
  <c r="G397" i="1"/>
  <c r="F397" i="1"/>
  <c r="F396" i="1" s="1"/>
  <c r="N395" i="1"/>
  <c r="T395" i="1" s="1"/>
  <c r="X395" i="1" s="1"/>
  <c r="AD395" i="1" s="1"/>
  <c r="AJ395" i="1" s="1"/>
  <c r="AT395" i="1" s="1"/>
  <c r="M395" i="1"/>
  <c r="S395" i="1" s="1"/>
  <c r="W395" i="1" s="1"/>
  <c r="AC395" i="1" s="1"/>
  <c r="AI395" i="1" s="1"/>
  <c r="AQ395" i="1" s="1"/>
  <c r="AS395" i="1" s="1"/>
  <c r="L395" i="1"/>
  <c r="R395" i="1" s="1"/>
  <c r="V395" i="1" s="1"/>
  <c r="AB395" i="1" s="1"/>
  <c r="AH395" i="1" s="1"/>
  <c r="AN395" i="1" s="1"/>
  <c r="AP395" i="1" s="1"/>
  <c r="AU394" i="1"/>
  <c r="AM394" i="1"/>
  <c r="AM393" i="1" s="1"/>
  <c r="AL394" i="1"/>
  <c r="AL393" i="1" s="1"/>
  <c r="AK394" i="1"/>
  <c r="AK393" i="1" s="1"/>
  <c r="AG394" i="1"/>
  <c r="AG393" i="1" s="1"/>
  <c r="AF394" i="1"/>
  <c r="AF393" i="1" s="1"/>
  <c r="AE394" i="1"/>
  <c r="AE393" i="1" s="1"/>
  <c r="AA394" i="1"/>
  <c r="AA393" i="1" s="1"/>
  <c r="Z394" i="1"/>
  <c r="Z393" i="1" s="1"/>
  <c r="Y394" i="1"/>
  <c r="Y393" i="1" s="1"/>
  <c r="U394" i="1"/>
  <c r="U393" i="1" s="1"/>
  <c r="Q394" i="1"/>
  <c r="Q393" i="1" s="1"/>
  <c r="P394" i="1"/>
  <c r="P393" i="1" s="1"/>
  <c r="O394" i="1"/>
  <c r="O393" i="1" s="1"/>
  <c r="K394" i="1"/>
  <c r="K393" i="1" s="1"/>
  <c r="J394" i="1"/>
  <c r="I394" i="1"/>
  <c r="I393" i="1" s="1"/>
  <c r="H394" i="1"/>
  <c r="H393" i="1" s="1"/>
  <c r="G394" i="1"/>
  <c r="G393" i="1" s="1"/>
  <c r="F394" i="1"/>
  <c r="AU393" i="1"/>
  <c r="N392" i="1"/>
  <c r="T392" i="1" s="1"/>
  <c r="X392" i="1" s="1"/>
  <c r="AD392" i="1" s="1"/>
  <c r="AJ392" i="1" s="1"/>
  <c r="AT392" i="1" s="1"/>
  <c r="M392" i="1"/>
  <c r="S392" i="1" s="1"/>
  <c r="W392" i="1" s="1"/>
  <c r="AC392" i="1" s="1"/>
  <c r="AI392" i="1" s="1"/>
  <c r="AQ392" i="1" s="1"/>
  <c r="AS392" i="1" s="1"/>
  <c r="L392" i="1"/>
  <c r="R392" i="1" s="1"/>
  <c r="V392" i="1" s="1"/>
  <c r="AB392" i="1" s="1"/>
  <c r="AH392" i="1" s="1"/>
  <c r="AN392" i="1" s="1"/>
  <c r="AP392" i="1" s="1"/>
  <c r="AU391" i="1"/>
  <c r="AU390" i="1" s="1"/>
  <c r="AM391" i="1"/>
  <c r="AM390" i="1" s="1"/>
  <c r="AL391" i="1"/>
  <c r="AL390" i="1" s="1"/>
  <c r="AK391" i="1"/>
  <c r="AK390" i="1" s="1"/>
  <c r="AG391" i="1"/>
  <c r="AF391" i="1"/>
  <c r="AE391" i="1"/>
  <c r="AE390" i="1" s="1"/>
  <c r="AA391" i="1"/>
  <c r="AA390" i="1" s="1"/>
  <c r="Z391" i="1"/>
  <c r="Z390" i="1" s="1"/>
  <c r="Y391" i="1"/>
  <c r="Y390" i="1" s="1"/>
  <c r="U391" i="1"/>
  <c r="U390" i="1" s="1"/>
  <c r="Q391" i="1"/>
  <c r="Q390" i="1" s="1"/>
  <c r="P391" i="1"/>
  <c r="P390" i="1" s="1"/>
  <c r="O391" i="1"/>
  <c r="O390" i="1" s="1"/>
  <c r="K391" i="1"/>
  <c r="K390" i="1" s="1"/>
  <c r="J391" i="1"/>
  <c r="J390" i="1" s="1"/>
  <c r="I391" i="1"/>
  <c r="I390" i="1" s="1"/>
  <c r="H391" i="1"/>
  <c r="H390" i="1" s="1"/>
  <c r="G391" i="1"/>
  <c r="F391" i="1"/>
  <c r="F390" i="1" s="1"/>
  <c r="AG390" i="1"/>
  <c r="AF390" i="1"/>
  <c r="M389" i="1"/>
  <c r="S389" i="1" s="1"/>
  <c r="W389" i="1" s="1"/>
  <c r="AC389" i="1" s="1"/>
  <c r="AI389" i="1" s="1"/>
  <c r="AQ389" i="1" s="1"/>
  <c r="AS389" i="1" s="1"/>
  <c r="L389" i="1"/>
  <c r="R389" i="1" s="1"/>
  <c r="V389" i="1" s="1"/>
  <c r="AB389" i="1" s="1"/>
  <c r="AH389" i="1" s="1"/>
  <c r="AN389" i="1" s="1"/>
  <c r="AP389" i="1" s="1"/>
  <c r="H389" i="1"/>
  <c r="N389" i="1" s="1"/>
  <c r="T389" i="1" s="1"/>
  <c r="X389" i="1" s="1"/>
  <c r="AD389" i="1" s="1"/>
  <c r="AJ389" i="1" s="1"/>
  <c r="AT389" i="1" s="1"/>
  <c r="G389" i="1"/>
  <c r="G387" i="1" s="1"/>
  <c r="N388" i="1"/>
  <c r="T388" i="1" s="1"/>
  <c r="X388" i="1" s="1"/>
  <c r="AD388" i="1" s="1"/>
  <c r="AJ388" i="1" s="1"/>
  <c r="AT388" i="1" s="1"/>
  <c r="M388" i="1"/>
  <c r="S388" i="1" s="1"/>
  <c r="W388" i="1" s="1"/>
  <c r="AC388" i="1" s="1"/>
  <c r="AI388" i="1" s="1"/>
  <c r="AQ388" i="1" s="1"/>
  <c r="AS388" i="1" s="1"/>
  <c r="L388" i="1"/>
  <c r="R388" i="1" s="1"/>
  <c r="V388" i="1" s="1"/>
  <c r="AB388" i="1" s="1"/>
  <c r="AH388" i="1" s="1"/>
  <c r="AN388" i="1" s="1"/>
  <c r="AP388" i="1" s="1"/>
  <c r="AU387" i="1"/>
  <c r="AM387" i="1"/>
  <c r="AL387" i="1"/>
  <c r="AK387" i="1"/>
  <c r="AG387" i="1"/>
  <c r="AF387" i="1"/>
  <c r="AE387" i="1"/>
  <c r="AA387" i="1"/>
  <c r="Z387" i="1"/>
  <c r="Y387" i="1"/>
  <c r="U387" i="1"/>
  <c r="Q387" i="1"/>
  <c r="P387" i="1"/>
  <c r="O387" i="1"/>
  <c r="K387" i="1"/>
  <c r="J387" i="1"/>
  <c r="I387" i="1"/>
  <c r="H387" i="1"/>
  <c r="F387" i="1"/>
  <c r="T386" i="1"/>
  <c r="X386" i="1" s="1"/>
  <c r="AD386" i="1" s="1"/>
  <c r="AJ386" i="1" s="1"/>
  <c r="AT386" i="1" s="1"/>
  <c r="S386" i="1"/>
  <c r="W386" i="1" s="1"/>
  <c r="AC386" i="1" s="1"/>
  <c r="AI386" i="1" s="1"/>
  <c r="AQ386" i="1" s="1"/>
  <c r="AS386" i="1" s="1"/>
  <c r="R386" i="1"/>
  <c r="V386" i="1" s="1"/>
  <c r="AB386" i="1" s="1"/>
  <c r="AH386" i="1" s="1"/>
  <c r="AN386" i="1" s="1"/>
  <c r="AP386" i="1" s="1"/>
  <c r="AU385" i="1"/>
  <c r="AM385" i="1"/>
  <c r="AL385" i="1"/>
  <c r="AK385" i="1"/>
  <c r="AG385" i="1"/>
  <c r="AF385" i="1"/>
  <c r="AE385" i="1"/>
  <c r="AA385" i="1"/>
  <c r="Z385" i="1"/>
  <c r="Y385" i="1"/>
  <c r="U385" i="1"/>
  <c r="Q385" i="1"/>
  <c r="T385" i="1" s="1"/>
  <c r="X385" i="1" s="1"/>
  <c r="AD385" i="1" s="1"/>
  <c r="P385" i="1"/>
  <c r="S385" i="1" s="1"/>
  <c r="W385" i="1" s="1"/>
  <c r="AC385" i="1" s="1"/>
  <c r="O385" i="1"/>
  <c r="R385" i="1" s="1"/>
  <c r="M384" i="1"/>
  <c r="S384" i="1" s="1"/>
  <c r="W384" i="1" s="1"/>
  <c r="AC384" i="1" s="1"/>
  <c r="AI384" i="1" s="1"/>
  <c r="AQ384" i="1" s="1"/>
  <c r="AS384" i="1" s="1"/>
  <c r="L384" i="1"/>
  <c r="R384" i="1" s="1"/>
  <c r="V384" i="1" s="1"/>
  <c r="AB384" i="1" s="1"/>
  <c r="AH384" i="1" s="1"/>
  <c r="AN384" i="1" s="1"/>
  <c r="AP384" i="1" s="1"/>
  <c r="H384" i="1"/>
  <c r="N384" i="1" s="1"/>
  <c r="T384" i="1" s="1"/>
  <c r="X384" i="1" s="1"/>
  <c r="AD384" i="1" s="1"/>
  <c r="AJ384" i="1" s="1"/>
  <c r="AT384" i="1" s="1"/>
  <c r="G384" i="1"/>
  <c r="Y383" i="1"/>
  <c r="N383" i="1"/>
  <c r="T383" i="1" s="1"/>
  <c r="X383" i="1" s="1"/>
  <c r="AD383" i="1" s="1"/>
  <c r="AJ383" i="1" s="1"/>
  <c r="AT383" i="1" s="1"/>
  <c r="M383" i="1"/>
  <c r="S383" i="1" s="1"/>
  <c r="W383" i="1" s="1"/>
  <c r="AC383" i="1" s="1"/>
  <c r="AI383" i="1" s="1"/>
  <c r="AQ383" i="1" s="1"/>
  <c r="AS383" i="1" s="1"/>
  <c r="L383" i="1"/>
  <c r="R383" i="1" s="1"/>
  <c r="V383" i="1" s="1"/>
  <c r="AU382" i="1"/>
  <c r="AM382" i="1"/>
  <c r="AL382" i="1"/>
  <c r="AK382" i="1"/>
  <c r="AG382" i="1"/>
  <c r="AF382" i="1"/>
  <c r="AE382" i="1"/>
  <c r="AA382" i="1"/>
  <c r="Z382" i="1"/>
  <c r="Y382" i="1"/>
  <c r="U382" i="1"/>
  <c r="Q382" i="1"/>
  <c r="P382" i="1"/>
  <c r="O382" i="1"/>
  <c r="K382" i="1"/>
  <c r="J382" i="1"/>
  <c r="I382" i="1"/>
  <c r="H382" i="1"/>
  <c r="G382" i="1"/>
  <c r="F382" i="1"/>
  <c r="N380" i="1"/>
  <c r="T380" i="1" s="1"/>
  <c r="X380" i="1" s="1"/>
  <c r="AD380" i="1" s="1"/>
  <c r="AJ380" i="1" s="1"/>
  <c r="AT380" i="1" s="1"/>
  <c r="M380" i="1"/>
  <c r="S380" i="1" s="1"/>
  <c r="W380" i="1" s="1"/>
  <c r="AC380" i="1" s="1"/>
  <c r="AI380" i="1" s="1"/>
  <c r="AQ380" i="1" s="1"/>
  <c r="AS380" i="1" s="1"/>
  <c r="L380" i="1"/>
  <c r="R380" i="1" s="1"/>
  <c r="V380" i="1" s="1"/>
  <c r="AB380" i="1" s="1"/>
  <c r="AH380" i="1" s="1"/>
  <c r="AN380" i="1" s="1"/>
  <c r="AP380" i="1" s="1"/>
  <c r="F380" i="1"/>
  <c r="AU379" i="1"/>
  <c r="AM379" i="1"/>
  <c r="AM378" i="1" s="1"/>
  <c r="AL379" i="1"/>
  <c r="AL378" i="1" s="1"/>
  <c r="AK379" i="1"/>
  <c r="AK378" i="1" s="1"/>
  <c r="AG379" i="1"/>
  <c r="AG378" i="1" s="1"/>
  <c r="AF379" i="1"/>
  <c r="AF378" i="1" s="1"/>
  <c r="AE379" i="1"/>
  <c r="AE378" i="1" s="1"/>
  <c r="AA379" i="1"/>
  <c r="AA378" i="1" s="1"/>
  <c r="Z379" i="1"/>
  <c r="Z378" i="1" s="1"/>
  <c r="Y379" i="1"/>
  <c r="Y378" i="1" s="1"/>
  <c r="U379" i="1"/>
  <c r="U378" i="1" s="1"/>
  <c r="Q379" i="1"/>
  <c r="Q378" i="1" s="1"/>
  <c r="P379" i="1"/>
  <c r="P378" i="1" s="1"/>
  <c r="O379" i="1"/>
  <c r="O378" i="1" s="1"/>
  <c r="K379" i="1"/>
  <c r="K378" i="1" s="1"/>
  <c r="J379" i="1"/>
  <c r="J378" i="1" s="1"/>
  <c r="I379" i="1"/>
  <c r="I378" i="1" s="1"/>
  <c r="H379" i="1"/>
  <c r="H378" i="1" s="1"/>
  <c r="G379" i="1"/>
  <c r="F379" i="1"/>
  <c r="F378" i="1" s="1"/>
  <c r="AU378" i="1"/>
  <c r="H377" i="1"/>
  <c r="N377" i="1" s="1"/>
  <c r="T377" i="1" s="1"/>
  <c r="X377" i="1" s="1"/>
  <c r="AD377" i="1" s="1"/>
  <c r="AJ377" i="1" s="1"/>
  <c r="AT377" i="1" s="1"/>
  <c r="G377" i="1"/>
  <c r="M377" i="1" s="1"/>
  <c r="S377" i="1" s="1"/>
  <c r="W377" i="1" s="1"/>
  <c r="AC377" i="1" s="1"/>
  <c r="AI377" i="1" s="1"/>
  <c r="AQ377" i="1" s="1"/>
  <c r="AS377" i="1" s="1"/>
  <c r="F377" i="1"/>
  <c r="L377" i="1" s="1"/>
  <c r="R377" i="1" s="1"/>
  <c r="V377" i="1" s="1"/>
  <c r="AB377" i="1" s="1"/>
  <c r="AH377" i="1" s="1"/>
  <c r="AN377" i="1" s="1"/>
  <c r="AP377" i="1" s="1"/>
  <c r="AU376" i="1"/>
  <c r="AU375" i="1" s="1"/>
  <c r="AM376" i="1"/>
  <c r="AM375" i="1" s="1"/>
  <c r="AL376" i="1"/>
  <c r="AL375" i="1" s="1"/>
  <c r="AK376" i="1"/>
  <c r="AK375" i="1" s="1"/>
  <c r="AG376" i="1"/>
  <c r="AG375" i="1" s="1"/>
  <c r="AF376" i="1"/>
  <c r="AF375" i="1" s="1"/>
  <c r="AE376" i="1"/>
  <c r="AE375" i="1" s="1"/>
  <c r="AA376" i="1"/>
  <c r="AA375" i="1" s="1"/>
  <c r="Z376" i="1"/>
  <c r="Z375" i="1" s="1"/>
  <c r="Y376" i="1"/>
  <c r="Y375" i="1" s="1"/>
  <c r="U376" i="1"/>
  <c r="U375" i="1" s="1"/>
  <c r="Q376" i="1"/>
  <c r="Q375" i="1" s="1"/>
  <c r="P376" i="1"/>
  <c r="P375" i="1" s="1"/>
  <c r="O376" i="1"/>
  <c r="O375" i="1" s="1"/>
  <c r="K376" i="1"/>
  <c r="K375" i="1" s="1"/>
  <c r="J376" i="1"/>
  <c r="J375" i="1" s="1"/>
  <c r="I376" i="1"/>
  <c r="I375" i="1" s="1"/>
  <c r="O373" i="1"/>
  <c r="N373" i="1"/>
  <c r="T373" i="1" s="1"/>
  <c r="X373" i="1" s="1"/>
  <c r="AD373" i="1" s="1"/>
  <c r="AJ373" i="1" s="1"/>
  <c r="AT373" i="1" s="1"/>
  <c r="M373" i="1"/>
  <c r="S373" i="1" s="1"/>
  <c r="W373" i="1" s="1"/>
  <c r="AC373" i="1" s="1"/>
  <c r="AI373" i="1" s="1"/>
  <c r="AQ373" i="1" s="1"/>
  <c r="AS373" i="1" s="1"/>
  <c r="L373" i="1"/>
  <c r="R373" i="1" s="1"/>
  <c r="V373" i="1" s="1"/>
  <c r="AB373" i="1" s="1"/>
  <c r="AH373" i="1" s="1"/>
  <c r="AN373" i="1" s="1"/>
  <c r="AP373" i="1" s="1"/>
  <c r="AU372" i="1"/>
  <c r="AU371" i="1" s="1"/>
  <c r="AM372" i="1"/>
  <c r="AM371" i="1" s="1"/>
  <c r="AL372" i="1"/>
  <c r="AL371" i="1" s="1"/>
  <c r="AK372" i="1"/>
  <c r="AK371" i="1" s="1"/>
  <c r="AG372" i="1"/>
  <c r="AG371" i="1" s="1"/>
  <c r="AF372" i="1"/>
  <c r="AF371" i="1" s="1"/>
  <c r="AE372" i="1"/>
  <c r="AE371" i="1" s="1"/>
  <c r="AA372" i="1"/>
  <c r="AA371" i="1" s="1"/>
  <c r="Z372" i="1"/>
  <c r="Z371" i="1" s="1"/>
  <c r="Y372" i="1"/>
  <c r="Y371" i="1" s="1"/>
  <c r="U372" i="1"/>
  <c r="U371" i="1" s="1"/>
  <c r="Q372" i="1"/>
  <c r="Q371" i="1" s="1"/>
  <c r="P372" i="1"/>
  <c r="P371" i="1" s="1"/>
  <c r="O372" i="1"/>
  <c r="O371" i="1" s="1"/>
  <c r="K372" i="1"/>
  <c r="K371" i="1" s="1"/>
  <c r="J372" i="1"/>
  <c r="J371" i="1" s="1"/>
  <c r="I372" i="1"/>
  <c r="I371" i="1" s="1"/>
  <c r="H372" i="1"/>
  <c r="H371" i="1" s="1"/>
  <c r="G372" i="1"/>
  <c r="F372" i="1"/>
  <c r="AL370" i="1"/>
  <c r="O370" i="1"/>
  <c r="N370" i="1"/>
  <c r="T370" i="1" s="1"/>
  <c r="X370" i="1" s="1"/>
  <c r="AD370" i="1" s="1"/>
  <c r="AJ370" i="1" s="1"/>
  <c r="AT370" i="1" s="1"/>
  <c r="M370" i="1"/>
  <c r="S370" i="1" s="1"/>
  <c r="W370" i="1" s="1"/>
  <c r="AC370" i="1" s="1"/>
  <c r="AI370" i="1" s="1"/>
  <c r="AQ370" i="1" s="1"/>
  <c r="AS370" i="1" s="1"/>
  <c r="L370" i="1"/>
  <c r="O369" i="1"/>
  <c r="N369" i="1"/>
  <c r="T369" i="1" s="1"/>
  <c r="X369" i="1" s="1"/>
  <c r="AD369" i="1" s="1"/>
  <c r="AJ369" i="1" s="1"/>
  <c r="AT369" i="1" s="1"/>
  <c r="M369" i="1"/>
  <c r="S369" i="1" s="1"/>
  <c r="W369" i="1" s="1"/>
  <c r="AC369" i="1" s="1"/>
  <c r="AI369" i="1" s="1"/>
  <c r="AQ369" i="1" s="1"/>
  <c r="AS369" i="1" s="1"/>
  <c r="L369" i="1"/>
  <c r="AU368" i="1"/>
  <c r="AM368" i="1"/>
  <c r="AL368" i="1"/>
  <c r="AK368" i="1"/>
  <c r="AG368" i="1"/>
  <c r="AF368" i="1"/>
  <c r="AE368" i="1"/>
  <c r="AA368" i="1"/>
  <c r="Z368" i="1"/>
  <c r="Y368" i="1"/>
  <c r="U368" i="1"/>
  <c r="Q368" i="1"/>
  <c r="P368" i="1"/>
  <c r="K368" i="1"/>
  <c r="J368" i="1"/>
  <c r="I368" i="1"/>
  <c r="H368" i="1"/>
  <c r="G368" i="1"/>
  <c r="F368" i="1"/>
  <c r="N367" i="1"/>
  <c r="T367" i="1" s="1"/>
  <c r="X367" i="1" s="1"/>
  <c r="AD367" i="1" s="1"/>
  <c r="AJ367" i="1" s="1"/>
  <c r="AT367" i="1" s="1"/>
  <c r="M367" i="1"/>
  <c r="S367" i="1" s="1"/>
  <c r="W367" i="1" s="1"/>
  <c r="AC367" i="1" s="1"/>
  <c r="AI367" i="1" s="1"/>
  <c r="AQ367" i="1" s="1"/>
  <c r="AS367" i="1" s="1"/>
  <c r="L367" i="1"/>
  <c r="R367" i="1" s="1"/>
  <c r="V367" i="1" s="1"/>
  <c r="AB367" i="1" s="1"/>
  <c r="AH367" i="1" s="1"/>
  <c r="AN367" i="1" s="1"/>
  <c r="AP367" i="1" s="1"/>
  <c r="AU366" i="1"/>
  <c r="AM366" i="1"/>
  <c r="AL366" i="1"/>
  <c r="AK366" i="1"/>
  <c r="AG366" i="1"/>
  <c r="AF366" i="1"/>
  <c r="AE366" i="1"/>
  <c r="AA366" i="1"/>
  <c r="Z366" i="1"/>
  <c r="Y366" i="1"/>
  <c r="U366" i="1"/>
  <c r="Q366" i="1"/>
  <c r="P366" i="1"/>
  <c r="O366" i="1"/>
  <c r="K366" i="1"/>
  <c r="J366" i="1"/>
  <c r="I366" i="1"/>
  <c r="H366" i="1"/>
  <c r="G366" i="1"/>
  <c r="F366" i="1"/>
  <c r="N364" i="1"/>
  <c r="T364" i="1" s="1"/>
  <c r="X364" i="1" s="1"/>
  <c r="AD364" i="1" s="1"/>
  <c r="AJ364" i="1" s="1"/>
  <c r="AT364" i="1" s="1"/>
  <c r="M364" i="1"/>
  <c r="S364" i="1" s="1"/>
  <c r="W364" i="1" s="1"/>
  <c r="AC364" i="1" s="1"/>
  <c r="AI364" i="1" s="1"/>
  <c r="AQ364" i="1" s="1"/>
  <c r="AS364" i="1" s="1"/>
  <c r="L364" i="1"/>
  <c r="R364" i="1" s="1"/>
  <c r="V364" i="1" s="1"/>
  <c r="AB364" i="1" s="1"/>
  <c r="AH364" i="1" s="1"/>
  <c r="AN364" i="1" s="1"/>
  <c r="AP364" i="1" s="1"/>
  <c r="N363" i="1"/>
  <c r="T363" i="1" s="1"/>
  <c r="X363" i="1" s="1"/>
  <c r="AD363" i="1" s="1"/>
  <c r="AJ363" i="1" s="1"/>
  <c r="AT363" i="1" s="1"/>
  <c r="M363" i="1"/>
  <c r="S363" i="1" s="1"/>
  <c r="W363" i="1" s="1"/>
  <c r="AC363" i="1" s="1"/>
  <c r="AI363" i="1" s="1"/>
  <c r="AQ363" i="1" s="1"/>
  <c r="AS363" i="1" s="1"/>
  <c r="L363" i="1"/>
  <c r="R363" i="1" s="1"/>
  <c r="V363" i="1" s="1"/>
  <c r="AB363" i="1" s="1"/>
  <c r="AH363" i="1" s="1"/>
  <c r="AN363" i="1" s="1"/>
  <c r="AP363" i="1" s="1"/>
  <c r="AU362" i="1"/>
  <c r="AM362" i="1"/>
  <c r="AM361" i="1" s="1"/>
  <c r="AL362" i="1"/>
  <c r="AL361" i="1" s="1"/>
  <c r="AK362" i="1"/>
  <c r="AK361" i="1" s="1"/>
  <c r="AG362" i="1"/>
  <c r="AG361" i="1" s="1"/>
  <c r="AF362" i="1"/>
  <c r="AF361" i="1" s="1"/>
  <c r="AE362" i="1"/>
  <c r="AE361" i="1" s="1"/>
  <c r="AA362" i="1"/>
  <c r="AA361" i="1" s="1"/>
  <c r="Z362" i="1"/>
  <c r="Z361" i="1" s="1"/>
  <c r="Y362" i="1"/>
  <c r="Y361" i="1" s="1"/>
  <c r="U362" i="1"/>
  <c r="U361" i="1" s="1"/>
  <c r="Q362" i="1"/>
  <c r="Q361" i="1" s="1"/>
  <c r="P362" i="1"/>
  <c r="P361" i="1" s="1"/>
  <c r="O362" i="1"/>
  <c r="O361" i="1" s="1"/>
  <c r="K362" i="1"/>
  <c r="K361" i="1" s="1"/>
  <c r="J362" i="1"/>
  <c r="J361" i="1" s="1"/>
  <c r="I362" i="1"/>
  <c r="I361" i="1" s="1"/>
  <c r="H362" i="1"/>
  <c r="H361" i="1" s="1"/>
  <c r="G362" i="1"/>
  <c r="G361" i="1" s="1"/>
  <c r="F362" i="1"/>
  <c r="AU361" i="1"/>
  <c r="N358" i="1"/>
  <c r="T358" i="1" s="1"/>
  <c r="X358" i="1" s="1"/>
  <c r="AD358" i="1" s="1"/>
  <c r="AJ358" i="1" s="1"/>
  <c r="AT358" i="1" s="1"/>
  <c r="M358" i="1"/>
  <c r="S358" i="1" s="1"/>
  <c r="W358" i="1" s="1"/>
  <c r="AC358" i="1" s="1"/>
  <c r="AI358" i="1" s="1"/>
  <c r="AQ358" i="1" s="1"/>
  <c r="L358" i="1"/>
  <c r="R358" i="1" s="1"/>
  <c r="V358" i="1" s="1"/>
  <c r="AB358" i="1" s="1"/>
  <c r="AH358" i="1" s="1"/>
  <c r="AN358" i="1" s="1"/>
  <c r="AU357" i="1"/>
  <c r="AU356" i="1" s="1"/>
  <c r="AM357" i="1"/>
  <c r="AM356" i="1" s="1"/>
  <c r="AL357" i="1"/>
  <c r="AL356" i="1" s="1"/>
  <c r="AK357" i="1"/>
  <c r="AK356" i="1" s="1"/>
  <c r="AG357" i="1"/>
  <c r="AF357" i="1"/>
  <c r="AF356" i="1" s="1"/>
  <c r="AE357" i="1"/>
  <c r="AE356" i="1" s="1"/>
  <c r="AA357" i="1"/>
  <c r="AA356" i="1" s="1"/>
  <c r="Z357" i="1"/>
  <c r="Z356" i="1" s="1"/>
  <c r="Y357" i="1"/>
  <c r="Y356" i="1" s="1"/>
  <c r="U357" i="1"/>
  <c r="U356" i="1" s="1"/>
  <c r="Q357" i="1"/>
  <c r="Q356" i="1" s="1"/>
  <c r="P357" i="1"/>
  <c r="P356" i="1" s="1"/>
  <c r="O357" i="1"/>
  <c r="O356" i="1" s="1"/>
  <c r="K357" i="1"/>
  <c r="K356" i="1" s="1"/>
  <c r="J357" i="1"/>
  <c r="J356" i="1" s="1"/>
  <c r="I357" i="1"/>
  <c r="I356" i="1" s="1"/>
  <c r="H357" i="1"/>
  <c r="G357" i="1"/>
  <c r="G356" i="1" s="1"/>
  <c r="F357" i="1"/>
  <c r="AG356" i="1"/>
  <c r="N355" i="1"/>
  <c r="T355" i="1" s="1"/>
  <c r="X355" i="1" s="1"/>
  <c r="AD355" i="1" s="1"/>
  <c r="AJ355" i="1" s="1"/>
  <c r="AT355" i="1" s="1"/>
  <c r="M355" i="1"/>
  <c r="S355" i="1" s="1"/>
  <c r="W355" i="1" s="1"/>
  <c r="AC355" i="1" s="1"/>
  <c r="AI355" i="1" s="1"/>
  <c r="AQ355" i="1" s="1"/>
  <c r="L355" i="1"/>
  <c r="R355" i="1" s="1"/>
  <c r="V355" i="1" s="1"/>
  <c r="AB355" i="1" s="1"/>
  <c r="AH355" i="1" s="1"/>
  <c r="AN355" i="1" s="1"/>
  <c r="AU354" i="1"/>
  <c r="AM354" i="1"/>
  <c r="AL354" i="1"/>
  <c r="AL353" i="1" s="1"/>
  <c r="AK354" i="1"/>
  <c r="AK353" i="1" s="1"/>
  <c r="AG354" i="1"/>
  <c r="AG353" i="1" s="1"/>
  <c r="AF354" i="1"/>
  <c r="AF353" i="1" s="1"/>
  <c r="AE354" i="1"/>
  <c r="AE353" i="1" s="1"/>
  <c r="AA354" i="1"/>
  <c r="AA353" i="1" s="1"/>
  <c r="Z354" i="1"/>
  <c r="Z353" i="1" s="1"/>
  <c r="Y354" i="1"/>
  <c r="Y353" i="1" s="1"/>
  <c r="U354" i="1"/>
  <c r="U353" i="1" s="1"/>
  <c r="Q354" i="1"/>
  <c r="Q353" i="1" s="1"/>
  <c r="P354" i="1"/>
  <c r="P353" i="1" s="1"/>
  <c r="O354" i="1"/>
  <c r="O353" i="1" s="1"/>
  <c r="K354" i="1"/>
  <c r="K353" i="1" s="1"/>
  <c r="J354" i="1"/>
  <c r="J353" i="1" s="1"/>
  <c r="I354" i="1"/>
  <c r="I353" i="1" s="1"/>
  <c r="H354" i="1"/>
  <c r="H353" i="1" s="1"/>
  <c r="G354" i="1"/>
  <c r="G353" i="1" s="1"/>
  <c r="F354" i="1"/>
  <c r="AU353" i="1"/>
  <c r="AM353" i="1"/>
  <c r="X350" i="1"/>
  <c r="AD350" i="1" s="1"/>
  <c r="AJ350" i="1" s="1"/>
  <c r="AT350" i="1" s="1"/>
  <c r="W350" i="1"/>
  <c r="AC350" i="1" s="1"/>
  <c r="AI350" i="1" s="1"/>
  <c r="AQ350" i="1" s="1"/>
  <c r="AS350" i="1" s="1"/>
  <c r="V350" i="1"/>
  <c r="AB350" i="1" s="1"/>
  <c r="AH350" i="1" s="1"/>
  <c r="AN350" i="1" s="1"/>
  <c r="AP350" i="1" s="1"/>
  <c r="AU349" i="1"/>
  <c r="AU348" i="1" s="1"/>
  <c r="AU347" i="1" s="1"/>
  <c r="AU346" i="1" s="1"/>
  <c r="AM349" i="1"/>
  <c r="AM348" i="1" s="1"/>
  <c r="AM347" i="1" s="1"/>
  <c r="AM346" i="1" s="1"/>
  <c r="AL349" i="1"/>
  <c r="AL348" i="1" s="1"/>
  <c r="AL347" i="1" s="1"/>
  <c r="AL346" i="1" s="1"/>
  <c r="AK349" i="1"/>
  <c r="AK348" i="1" s="1"/>
  <c r="AK347" i="1" s="1"/>
  <c r="AK346" i="1" s="1"/>
  <c r="AG349" i="1"/>
  <c r="AG348" i="1" s="1"/>
  <c r="AG347" i="1" s="1"/>
  <c r="AG346" i="1" s="1"/>
  <c r="AF349" i="1"/>
  <c r="AF348" i="1" s="1"/>
  <c r="AF347" i="1" s="1"/>
  <c r="AF346" i="1" s="1"/>
  <c r="AE349" i="1"/>
  <c r="AE348" i="1" s="1"/>
  <c r="AE347" i="1" s="1"/>
  <c r="AE346" i="1" s="1"/>
  <c r="AA349" i="1"/>
  <c r="AA348" i="1" s="1"/>
  <c r="AA347" i="1" s="1"/>
  <c r="AA346" i="1" s="1"/>
  <c r="Z349" i="1"/>
  <c r="Y349" i="1"/>
  <c r="Y348" i="1" s="1"/>
  <c r="Y347" i="1" s="1"/>
  <c r="Y346" i="1" s="1"/>
  <c r="X349" i="1"/>
  <c r="W349" i="1"/>
  <c r="U349" i="1"/>
  <c r="X348" i="1"/>
  <c r="W348" i="1"/>
  <c r="X347" i="1"/>
  <c r="W347" i="1"/>
  <c r="X346" i="1"/>
  <c r="W346" i="1"/>
  <c r="N344" i="1"/>
  <c r="T344" i="1" s="1"/>
  <c r="X344" i="1" s="1"/>
  <c r="AD344" i="1" s="1"/>
  <c r="AJ344" i="1" s="1"/>
  <c r="AT344" i="1" s="1"/>
  <c r="M344" i="1"/>
  <c r="S344" i="1" s="1"/>
  <c r="W344" i="1" s="1"/>
  <c r="AC344" i="1" s="1"/>
  <c r="AI344" i="1" s="1"/>
  <c r="AQ344" i="1" s="1"/>
  <c r="AS344" i="1" s="1"/>
  <c r="L344" i="1"/>
  <c r="R344" i="1" s="1"/>
  <c r="V344" i="1" s="1"/>
  <c r="AB344" i="1" s="1"/>
  <c r="AH344" i="1" s="1"/>
  <c r="AN344" i="1" s="1"/>
  <c r="AP344" i="1" s="1"/>
  <c r="AU343" i="1"/>
  <c r="AM343" i="1"/>
  <c r="AL343" i="1"/>
  <c r="AK343" i="1"/>
  <c r="AG343" i="1"/>
  <c r="AF343" i="1"/>
  <c r="AE343" i="1"/>
  <c r="AA343" i="1"/>
  <c r="Z343" i="1"/>
  <c r="Y343" i="1"/>
  <c r="U343" i="1"/>
  <c r="Q343" i="1"/>
  <c r="P343" i="1"/>
  <c r="O343" i="1"/>
  <c r="K343" i="1"/>
  <c r="J343" i="1"/>
  <c r="I343" i="1"/>
  <c r="H343" i="1"/>
  <c r="G343" i="1"/>
  <c r="F343" i="1"/>
  <c r="AK342" i="1"/>
  <c r="AK341" i="1" s="1"/>
  <c r="N342" i="1"/>
  <c r="T342" i="1" s="1"/>
  <c r="X342" i="1" s="1"/>
  <c r="AD342" i="1" s="1"/>
  <c r="AJ342" i="1" s="1"/>
  <c r="AT342" i="1" s="1"/>
  <c r="M342" i="1"/>
  <c r="S342" i="1" s="1"/>
  <c r="W342" i="1" s="1"/>
  <c r="AC342" i="1" s="1"/>
  <c r="AI342" i="1" s="1"/>
  <c r="AQ342" i="1" s="1"/>
  <c r="AS342" i="1" s="1"/>
  <c r="L342" i="1"/>
  <c r="R342" i="1" s="1"/>
  <c r="V342" i="1" s="1"/>
  <c r="AB342" i="1" s="1"/>
  <c r="AH342" i="1" s="1"/>
  <c r="AN342" i="1" s="1"/>
  <c r="AP342" i="1" s="1"/>
  <c r="AU341" i="1"/>
  <c r="AM341" i="1"/>
  <c r="AL341" i="1"/>
  <c r="AG341" i="1"/>
  <c r="AF341" i="1"/>
  <c r="AE341" i="1"/>
  <c r="AA341" i="1"/>
  <c r="Z341" i="1"/>
  <c r="Y341" i="1"/>
  <c r="U341" i="1"/>
  <c r="Q341" i="1"/>
  <c r="P341" i="1"/>
  <c r="O341" i="1"/>
  <c r="K341" i="1"/>
  <c r="J341" i="1"/>
  <c r="I341" i="1"/>
  <c r="H341" i="1"/>
  <c r="G341" i="1"/>
  <c r="F341" i="1"/>
  <c r="N340" i="1"/>
  <c r="T340" i="1" s="1"/>
  <c r="X340" i="1" s="1"/>
  <c r="AD340" i="1" s="1"/>
  <c r="AJ340" i="1" s="1"/>
  <c r="AT340" i="1" s="1"/>
  <c r="M340" i="1"/>
  <c r="S340" i="1" s="1"/>
  <c r="W340" i="1" s="1"/>
  <c r="AC340" i="1" s="1"/>
  <c r="AI340" i="1" s="1"/>
  <c r="AQ340" i="1" s="1"/>
  <c r="AS340" i="1" s="1"/>
  <c r="L340" i="1"/>
  <c r="R340" i="1" s="1"/>
  <c r="V340" i="1" s="1"/>
  <c r="AB340" i="1" s="1"/>
  <c r="AH340" i="1" s="1"/>
  <c r="AN340" i="1" s="1"/>
  <c r="AP340" i="1" s="1"/>
  <c r="AU339" i="1"/>
  <c r="AM339" i="1"/>
  <c r="AL339" i="1"/>
  <c r="AK339" i="1"/>
  <c r="AG339" i="1"/>
  <c r="AF339" i="1"/>
  <c r="AE339" i="1"/>
  <c r="AA339" i="1"/>
  <c r="Z339" i="1"/>
  <c r="Y339" i="1"/>
  <c r="U339" i="1"/>
  <c r="Q339" i="1"/>
  <c r="P339" i="1"/>
  <c r="O339" i="1"/>
  <c r="K339" i="1"/>
  <c r="J339" i="1"/>
  <c r="I339" i="1"/>
  <c r="H339" i="1"/>
  <c r="G339" i="1"/>
  <c r="F339" i="1"/>
  <c r="N337" i="1"/>
  <c r="T337" i="1" s="1"/>
  <c r="X337" i="1" s="1"/>
  <c r="AD337" i="1" s="1"/>
  <c r="AJ337" i="1" s="1"/>
  <c r="AT337" i="1" s="1"/>
  <c r="M337" i="1"/>
  <c r="S337" i="1" s="1"/>
  <c r="W337" i="1" s="1"/>
  <c r="AC337" i="1" s="1"/>
  <c r="AI337" i="1" s="1"/>
  <c r="AQ337" i="1" s="1"/>
  <c r="AS337" i="1" s="1"/>
  <c r="L337" i="1"/>
  <c r="R337" i="1" s="1"/>
  <c r="V337" i="1" s="1"/>
  <c r="AB337" i="1" s="1"/>
  <c r="AH337" i="1" s="1"/>
  <c r="AN337" i="1" s="1"/>
  <c r="AP337" i="1" s="1"/>
  <c r="AU336" i="1"/>
  <c r="AM336" i="1"/>
  <c r="AL336" i="1"/>
  <c r="AK336" i="1"/>
  <c r="AG336" i="1"/>
  <c r="AF336" i="1"/>
  <c r="AE336" i="1"/>
  <c r="AA336" i="1"/>
  <c r="Z336" i="1"/>
  <c r="Y336" i="1"/>
  <c r="U336" i="1"/>
  <c r="Q336" i="1"/>
  <c r="P336" i="1"/>
  <c r="O336" i="1"/>
  <c r="K336" i="1"/>
  <c r="J336" i="1"/>
  <c r="I336" i="1"/>
  <c r="H336" i="1"/>
  <c r="G336" i="1"/>
  <c r="F336" i="1"/>
  <c r="N335" i="1"/>
  <c r="T335" i="1" s="1"/>
  <c r="X335" i="1" s="1"/>
  <c r="AD335" i="1" s="1"/>
  <c r="AJ335" i="1" s="1"/>
  <c r="AT335" i="1" s="1"/>
  <c r="M335" i="1"/>
  <c r="S335" i="1" s="1"/>
  <c r="W335" i="1" s="1"/>
  <c r="AC335" i="1" s="1"/>
  <c r="AI335" i="1" s="1"/>
  <c r="AQ335" i="1" s="1"/>
  <c r="AS335" i="1" s="1"/>
  <c r="L335" i="1"/>
  <c r="R335" i="1" s="1"/>
  <c r="V335" i="1" s="1"/>
  <c r="AB335" i="1" s="1"/>
  <c r="AH335" i="1" s="1"/>
  <c r="AN335" i="1" s="1"/>
  <c r="AP335" i="1" s="1"/>
  <c r="AU334" i="1"/>
  <c r="AM334" i="1"/>
  <c r="AL334" i="1"/>
  <c r="AK334" i="1"/>
  <c r="AG334" i="1"/>
  <c r="AF334" i="1"/>
  <c r="AE334" i="1"/>
  <c r="AA334" i="1"/>
  <c r="Z334" i="1"/>
  <c r="Y334" i="1"/>
  <c r="U334" i="1"/>
  <c r="Q334" i="1"/>
  <c r="P334" i="1"/>
  <c r="O334" i="1"/>
  <c r="K334" i="1"/>
  <c r="J334" i="1"/>
  <c r="I334" i="1"/>
  <c r="H334" i="1"/>
  <c r="G334" i="1"/>
  <c r="F334" i="1"/>
  <c r="O331" i="1"/>
  <c r="N331" i="1"/>
  <c r="T331" i="1" s="1"/>
  <c r="X331" i="1" s="1"/>
  <c r="AD331" i="1" s="1"/>
  <c r="AJ331" i="1" s="1"/>
  <c r="AT331" i="1" s="1"/>
  <c r="M331" i="1"/>
  <c r="S331" i="1" s="1"/>
  <c r="W331" i="1" s="1"/>
  <c r="AC331" i="1" s="1"/>
  <c r="AI331" i="1" s="1"/>
  <c r="AQ331" i="1" s="1"/>
  <c r="AS331" i="1" s="1"/>
  <c r="L331" i="1"/>
  <c r="R331" i="1" s="1"/>
  <c r="V331" i="1" s="1"/>
  <c r="AB331" i="1" s="1"/>
  <c r="AH331" i="1" s="1"/>
  <c r="AN331" i="1" s="1"/>
  <c r="AP331" i="1" s="1"/>
  <c r="AU330" i="1"/>
  <c r="AM330" i="1"/>
  <c r="AL330" i="1"/>
  <c r="AL329" i="1" s="1"/>
  <c r="AK330" i="1"/>
  <c r="AK329" i="1" s="1"/>
  <c r="AG330" i="1"/>
  <c r="AG329" i="1" s="1"/>
  <c r="AF330" i="1"/>
  <c r="AF329" i="1" s="1"/>
  <c r="AE330" i="1"/>
  <c r="AE329" i="1" s="1"/>
  <c r="AA330" i="1"/>
  <c r="AA329" i="1" s="1"/>
  <c r="Z330" i="1"/>
  <c r="Z329" i="1" s="1"/>
  <c r="Y330" i="1"/>
  <c r="Y329" i="1" s="1"/>
  <c r="U330" i="1"/>
  <c r="U329" i="1" s="1"/>
  <c r="Q330" i="1"/>
  <c r="Q329" i="1" s="1"/>
  <c r="P330" i="1"/>
  <c r="P329" i="1" s="1"/>
  <c r="O330" i="1"/>
  <c r="O329" i="1" s="1"/>
  <c r="K330" i="1"/>
  <c r="K329" i="1" s="1"/>
  <c r="J330" i="1"/>
  <c r="I330" i="1"/>
  <c r="I329" i="1" s="1"/>
  <c r="H330" i="1"/>
  <c r="H329" i="1" s="1"/>
  <c r="G330" i="1"/>
  <c r="G329" i="1" s="1"/>
  <c r="F330" i="1"/>
  <c r="AU329" i="1"/>
  <c r="AM329" i="1"/>
  <c r="AK328" i="1"/>
  <c r="AK327" i="1" s="1"/>
  <c r="AK326" i="1" s="1"/>
  <c r="N328" i="1"/>
  <c r="T328" i="1" s="1"/>
  <c r="X328" i="1" s="1"/>
  <c r="AD328" i="1" s="1"/>
  <c r="AJ328" i="1" s="1"/>
  <c r="AT328" i="1" s="1"/>
  <c r="M328" i="1"/>
  <c r="S328" i="1" s="1"/>
  <c r="W328" i="1" s="1"/>
  <c r="AC328" i="1" s="1"/>
  <c r="AI328" i="1" s="1"/>
  <c r="AQ328" i="1" s="1"/>
  <c r="AS328" i="1" s="1"/>
  <c r="L328" i="1"/>
  <c r="R328" i="1" s="1"/>
  <c r="V328" i="1" s="1"/>
  <c r="AB328" i="1" s="1"/>
  <c r="AH328" i="1" s="1"/>
  <c r="AU327" i="1"/>
  <c r="AU326" i="1" s="1"/>
  <c r="AM327" i="1"/>
  <c r="AM326" i="1" s="1"/>
  <c r="AL327" i="1"/>
  <c r="AL326" i="1" s="1"/>
  <c r="AG327" i="1"/>
  <c r="AG326" i="1" s="1"/>
  <c r="AF327" i="1"/>
  <c r="AF326" i="1" s="1"/>
  <c r="AE327" i="1"/>
  <c r="AE326" i="1" s="1"/>
  <c r="AA327" i="1"/>
  <c r="AA326" i="1" s="1"/>
  <c r="Z327" i="1"/>
  <c r="Z326" i="1" s="1"/>
  <c r="Y327" i="1"/>
  <c r="Y326" i="1" s="1"/>
  <c r="U327" i="1"/>
  <c r="U326" i="1" s="1"/>
  <c r="Q327" i="1"/>
  <c r="Q326" i="1" s="1"/>
  <c r="P327" i="1"/>
  <c r="P326" i="1" s="1"/>
  <c r="O327" i="1"/>
  <c r="O326" i="1" s="1"/>
  <c r="K327" i="1"/>
  <c r="K326" i="1" s="1"/>
  <c r="J327" i="1"/>
  <c r="I327" i="1"/>
  <c r="H327" i="1"/>
  <c r="G327" i="1"/>
  <c r="G326" i="1" s="1"/>
  <c r="F327" i="1"/>
  <c r="F326" i="1" s="1"/>
  <c r="N325" i="1"/>
  <c r="T325" i="1" s="1"/>
  <c r="X325" i="1" s="1"/>
  <c r="AD325" i="1" s="1"/>
  <c r="AJ325" i="1" s="1"/>
  <c r="AT325" i="1" s="1"/>
  <c r="M325" i="1"/>
  <c r="S325" i="1" s="1"/>
  <c r="W325" i="1" s="1"/>
  <c r="AC325" i="1" s="1"/>
  <c r="AI325" i="1" s="1"/>
  <c r="AQ325" i="1" s="1"/>
  <c r="AS325" i="1" s="1"/>
  <c r="L325" i="1"/>
  <c r="R325" i="1" s="1"/>
  <c r="V325" i="1" s="1"/>
  <c r="AB325" i="1" s="1"/>
  <c r="AH325" i="1" s="1"/>
  <c r="AN325" i="1" s="1"/>
  <c r="AP325" i="1" s="1"/>
  <c r="AU324" i="1"/>
  <c r="AM324" i="1"/>
  <c r="AL324" i="1"/>
  <c r="AK324" i="1"/>
  <c r="AG324" i="1"/>
  <c r="AF324" i="1"/>
  <c r="AE324" i="1"/>
  <c r="AA324" i="1"/>
  <c r="Z324" i="1"/>
  <c r="Y324" i="1"/>
  <c r="U324" i="1"/>
  <c r="Q324" i="1"/>
  <c r="P324" i="1"/>
  <c r="O324" i="1"/>
  <c r="K324" i="1"/>
  <c r="J324" i="1"/>
  <c r="I324" i="1"/>
  <c r="H324" i="1"/>
  <c r="G324" i="1"/>
  <c r="F324" i="1"/>
  <c r="N323" i="1"/>
  <c r="T323" i="1" s="1"/>
  <c r="X323" i="1" s="1"/>
  <c r="AD323" i="1" s="1"/>
  <c r="AJ323" i="1" s="1"/>
  <c r="AT323" i="1" s="1"/>
  <c r="M323" i="1"/>
  <c r="S323" i="1" s="1"/>
  <c r="W323" i="1" s="1"/>
  <c r="AC323" i="1" s="1"/>
  <c r="AI323" i="1" s="1"/>
  <c r="AQ323" i="1" s="1"/>
  <c r="AS323" i="1" s="1"/>
  <c r="L323" i="1"/>
  <c r="R323" i="1" s="1"/>
  <c r="V323" i="1" s="1"/>
  <c r="AB323" i="1" s="1"/>
  <c r="AH323" i="1" s="1"/>
  <c r="AN323" i="1" s="1"/>
  <c r="AP323" i="1" s="1"/>
  <c r="AU322" i="1"/>
  <c r="AM322" i="1"/>
  <c r="AL322" i="1"/>
  <c r="AK322" i="1"/>
  <c r="AG322" i="1"/>
  <c r="AF322" i="1"/>
  <c r="AE322" i="1"/>
  <c r="AA322" i="1"/>
  <c r="Z322" i="1"/>
  <c r="Y322" i="1"/>
  <c r="U322" i="1"/>
  <c r="Q322" i="1"/>
  <c r="P322" i="1"/>
  <c r="O322" i="1"/>
  <c r="K322" i="1"/>
  <c r="J322" i="1"/>
  <c r="I322" i="1"/>
  <c r="H322" i="1"/>
  <c r="G322" i="1"/>
  <c r="F322" i="1"/>
  <c r="N317" i="1"/>
  <c r="T317" i="1" s="1"/>
  <c r="X317" i="1" s="1"/>
  <c r="AD317" i="1" s="1"/>
  <c r="AJ317" i="1" s="1"/>
  <c r="AT317" i="1" s="1"/>
  <c r="M317" i="1"/>
  <c r="S317" i="1" s="1"/>
  <c r="W317" i="1" s="1"/>
  <c r="AC317" i="1" s="1"/>
  <c r="AI317" i="1" s="1"/>
  <c r="AQ317" i="1" s="1"/>
  <c r="AS317" i="1" s="1"/>
  <c r="L317" i="1"/>
  <c r="R317" i="1" s="1"/>
  <c r="V317" i="1" s="1"/>
  <c r="AB317" i="1" s="1"/>
  <c r="AH317" i="1" s="1"/>
  <c r="AN317" i="1" s="1"/>
  <c r="AP317" i="1" s="1"/>
  <c r="AU316" i="1"/>
  <c r="AM316" i="1"/>
  <c r="AL316" i="1"/>
  <c r="AK316" i="1"/>
  <c r="AG316" i="1"/>
  <c r="AF316" i="1"/>
  <c r="AE316" i="1"/>
  <c r="AA316" i="1"/>
  <c r="Z316" i="1"/>
  <c r="Y316" i="1"/>
  <c r="U316" i="1"/>
  <c r="Q316" i="1"/>
  <c r="P316" i="1"/>
  <c r="O316" i="1"/>
  <c r="K316" i="1"/>
  <c r="J316" i="1"/>
  <c r="I316" i="1"/>
  <c r="H316" i="1"/>
  <c r="G316" i="1"/>
  <c r="F316" i="1"/>
  <c r="N315" i="1"/>
  <c r="T315" i="1" s="1"/>
  <c r="X315" i="1" s="1"/>
  <c r="AD315" i="1" s="1"/>
  <c r="AJ315" i="1" s="1"/>
  <c r="AT315" i="1" s="1"/>
  <c r="M315" i="1"/>
  <c r="S315" i="1" s="1"/>
  <c r="W315" i="1" s="1"/>
  <c r="AC315" i="1" s="1"/>
  <c r="AI315" i="1" s="1"/>
  <c r="AQ315" i="1" s="1"/>
  <c r="AS315" i="1" s="1"/>
  <c r="L315" i="1"/>
  <c r="R315" i="1" s="1"/>
  <c r="V315" i="1" s="1"/>
  <c r="AB315" i="1" s="1"/>
  <c r="AH315" i="1" s="1"/>
  <c r="AN315" i="1" s="1"/>
  <c r="AP315" i="1" s="1"/>
  <c r="AU314" i="1"/>
  <c r="AM314" i="1"/>
  <c r="AL314" i="1"/>
  <c r="AK314" i="1"/>
  <c r="AG314" i="1"/>
  <c r="AF314" i="1"/>
  <c r="AE314" i="1"/>
  <c r="AA314" i="1"/>
  <c r="Z314" i="1"/>
  <c r="Y314" i="1"/>
  <c r="U314" i="1"/>
  <c r="Q314" i="1"/>
  <c r="P314" i="1"/>
  <c r="O314" i="1"/>
  <c r="K314" i="1"/>
  <c r="J314" i="1"/>
  <c r="I314" i="1"/>
  <c r="H314" i="1"/>
  <c r="G314" i="1"/>
  <c r="F314" i="1"/>
  <c r="N312" i="1"/>
  <c r="T312" i="1" s="1"/>
  <c r="X312" i="1" s="1"/>
  <c r="AD312" i="1" s="1"/>
  <c r="AJ312" i="1" s="1"/>
  <c r="AT312" i="1" s="1"/>
  <c r="M312" i="1"/>
  <c r="S312" i="1" s="1"/>
  <c r="W312" i="1" s="1"/>
  <c r="AC312" i="1" s="1"/>
  <c r="AI312" i="1" s="1"/>
  <c r="AQ312" i="1" s="1"/>
  <c r="AS312" i="1" s="1"/>
  <c r="L312" i="1"/>
  <c r="R312" i="1" s="1"/>
  <c r="V312" i="1" s="1"/>
  <c r="AB312" i="1" s="1"/>
  <c r="AH312" i="1" s="1"/>
  <c r="AN312" i="1" s="1"/>
  <c r="AP312" i="1" s="1"/>
  <c r="AU311" i="1"/>
  <c r="AM311" i="1"/>
  <c r="AL311" i="1"/>
  <c r="AK311" i="1"/>
  <c r="AG311" i="1"/>
  <c r="AF311" i="1"/>
  <c r="AE311" i="1"/>
  <c r="AA311" i="1"/>
  <c r="Z311" i="1"/>
  <c r="Y311" i="1"/>
  <c r="U311" i="1"/>
  <c r="Q311" i="1"/>
  <c r="P311" i="1"/>
  <c r="O311" i="1"/>
  <c r="K311" i="1"/>
  <c r="J311" i="1"/>
  <c r="I311" i="1"/>
  <c r="H311" i="1"/>
  <c r="G311" i="1"/>
  <c r="F311" i="1"/>
  <c r="N310" i="1"/>
  <c r="T310" i="1" s="1"/>
  <c r="X310" i="1" s="1"/>
  <c r="AD310" i="1" s="1"/>
  <c r="AJ310" i="1" s="1"/>
  <c r="AT310" i="1" s="1"/>
  <c r="M310" i="1"/>
  <c r="S310" i="1" s="1"/>
  <c r="W310" i="1" s="1"/>
  <c r="AC310" i="1" s="1"/>
  <c r="AI310" i="1" s="1"/>
  <c r="AQ310" i="1" s="1"/>
  <c r="AS310" i="1" s="1"/>
  <c r="L310" i="1"/>
  <c r="R310" i="1" s="1"/>
  <c r="V310" i="1" s="1"/>
  <c r="AB310" i="1" s="1"/>
  <c r="AH310" i="1" s="1"/>
  <c r="AN310" i="1" s="1"/>
  <c r="AP310" i="1" s="1"/>
  <c r="AU309" i="1"/>
  <c r="AM309" i="1"/>
  <c r="AL309" i="1"/>
  <c r="AK309" i="1"/>
  <c r="AG309" i="1"/>
  <c r="AF309" i="1"/>
  <c r="AF308" i="1" s="1"/>
  <c r="AE309" i="1"/>
  <c r="AA309" i="1"/>
  <c r="Z309" i="1"/>
  <c r="Y309" i="1"/>
  <c r="U309" i="1"/>
  <c r="Q309" i="1"/>
  <c r="P309" i="1"/>
  <c r="O309" i="1"/>
  <c r="K309" i="1"/>
  <c r="J309" i="1"/>
  <c r="I309" i="1"/>
  <c r="H309" i="1"/>
  <c r="G309" i="1"/>
  <c r="F309" i="1"/>
  <c r="N306" i="1"/>
  <c r="T306" i="1" s="1"/>
  <c r="X306" i="1" s="1"/>
  <c r="AD306" i="1" s="1"/>
  <c r="AJ306" i="1" s="1"/>
  <c r="AT306" i="1" s="1"/>
  <c r="M306" i="1"/>
  <c r="S306" i="1" s="1"/>
  <c r="W306" i="1" s="1"/>
  <c r="AC306" i="1" s="1"/>
  <c r="AI306" i="1" s="1"/>
  <c r="AQ306" i="1" s="1"/>
  <c r="AS306" i="1" s="1"/>
  <c r="L306" i="1"/>
  <c r="R306" i="1" s="1"/>
  <c r="V306" i="1" s="1"/>
  <c r="AB306" i="1" s="1"/>
  <c r="AH306" i="1" s="1"/>
  <c r="AN306" i="1" s="1"/>
  <c r="AP306" i="1" s="1"/>
  <c r="AU305" i="1"/>
  <c r="AU304" i="1" s="1"/>
  <c r="AM305" i="1"/>
  <c r="AM304" i="1" s="1"/>
  <c r="AL305" i="1"/>
  <c r="AL304" i="1" s="1"/>
  <c r="AK305" i="1"/>
  <c r="AK304" i="1" s="1"/>
  <c r="AG305" i="1"/>
  <c r="AG304" i="1" s="1"/>
  <c r="AF305" i="1"/>
  <c r="AF304" i="1" s="1"/>
  <c r="AE305" i="1"/>
  <c r="AE304" i="1" s="1"/>
  <c r="AA305" i="1"/>
  <c r="AA304" i="1" s="1"/>
  <c r="Z305" i="1"/>
  <c r="Z304" i="1" s="1"/>
  <c r="Y305" i="1"/>
  <c r="Y304" i="1" s="1"/>
  <c r="U305" i="1"/>
  <c r="U304" i="1" s="1"/>
  <c r="Q305" i="1"/>
  <c r="Q304" i="1" s="1"/>
  <c r="P305" i="1"/>
  <c r="P304" i="1" s="1"/>
  <c r="O305" i="1"/>
  <c r="O304" i="1" s="1"/>
  <c r="K305" i="1"/>
  <c r="K304" i="1" s="1"/>
  <c r="J305" i="1"/>
  <c r="J304" i="1" s="1"/>
  <c r="I305" i="1"/>
  <c r="I304" i="1" s="1"/>
  <c r="H305" i="1"/>
  <c r="H304" i="1" s="1"/>
  <c r="G305" i="1"/>
  <c r="G304" i="1" s="1"/>
  <c r="F305" i="1"/>
  <c r="N303" i="1"/>
  <c r="T303" i="1" s="1"/>
  <c r="X303" i="1" s="1"/>
  <c r="AD303" i="1" s="1"/>
  <c r="AJ303" i="1" s="1"/>
  <c r="AT303" i="1" s="1"/>
  <c r="M303" i="1"/>
  <c r="S303" i="1" s="1"/>
  <c r="W303" i="1" s="1"/>
  <c r="AC303" i="1" s="1"/>
  <c r="AI303" i="1" s="1"/>
  <c r="AQ303" i="1" s="1"/>
  <c r="AS303" i="1" s="1"/>
  <c r="L303" i="1"/>
  <c r="R303" i="1" s="1"/>
  <c r="V303" i="1" s="1"/>
  <c r="AB303" i="1" s="1"/>
  <c r="AH303" i="1" s="1"/>
  <c r="AN303" i="1" s="1"/>
  <c r="AP303" i="1" s="1"/>
  <c r="AU302" i="1"/>
  <c r="AU301" i="1" s="1"/>
  <c r="AM302" i="1"/>
  <c r="AM301" i="1" s="1"/>
  <c r="AL302" i="1"/>
  <c r="AL301" i="1" s="1"/>
  <c r="AK302" i="1"/>
  <c r="AK301" i="1" s="1"/>
  <c r="AG302" i="1"/>
  <c r="AF302" i="1"/>
  <c r="AE302" i="1"/>
  <c r="AE301" i="1" s="1"/>
  <c r="AA302" i="1"/>
  <c r="AA301" i="1" s="1"/>
  <c r="Z302" i="1"/>
  <c r="Z301" i="1" s="1"/>
  <c r="Y302" i="1"/>
  <c r="Y301" i="1" s="1"/>
  <c r="U302" i="1"/>
  <c r="U301" i="1" s="1"/>
  <c r="Q302" i="1"/>
  <c r="Q301" i="1" s="1"/>
  <c r="P302" i="1"/>
  <c r="P301" i="1" s="1"/>
  <c r="O302" i="1"/>
  <c r="O301" i="1" s="1"/>
  <c r="K302" i="1"/>
  <c r="K301" i="1" s="1"/>
  <c r="J302" i="1"/>
  <c r="J301" i="1" s="1"/>
  <c r="I302" i="1"/>
  <c r="I301" i="1" s="1"/>
  <c r="H302" i="1"/>
  <c r="G302" i="1"/>
  <c r="F302" i="1"/>
  <c r="AG301" i="1"/>
  <c r="AF301" i="1"/>
  <c r="N300" i="1"/>
  <c r="T300" i="1" s="1"/>
  <c r="X300" i="1" s="1"/>
  <c r="AD300" i="1" s="1"/>
  <c r="AJ300" i="1" s="1"/>
  <c r="AT300" i="1" s="1"/>
  <c r="M300" i="1"/>
  <c r="S300" i="1" s="1"/>
  <c r="W300" i="1" s="1"/>
  <c r="AC300" i="1" s="1"/>
  <c r="AI300" i="1" s="1"/>
  <c r="AQ300" i="1" s="1"/>
  <c r="AS300" i="1" s="1"/>
  <c r="L300" i="1"/>
  <c r="R300" i="1" s="1"/>
  <c r="V300" i="1" s="1"/>
  <c r="AB300" i="1" s="1"/>
  <c r="AH300" i="1" s="1"/>
  <c r="AN300" i="1" s="1"/>
  <c r="AP300" i="1" s="1"/>
  <c r="AU299" i="1"/>
  <c r="AM299" i="1"/>
  <c r="AL299" i="1"/>
  <c r="AK299" i="1"/>
  <c r="AG299" i="1"/>
  <c r="AF299" i="1"/>
  <c r="AE299" i="1"/>
  <c r="AA299" i="1"/>
  <c r="Z299" i="1"/>
  <c r="Y299" i="1"/>
  <c r="U299" i="1"/>
  <c r="Q299" i="1"/>
  <c r="P299" i="1"/>
  <c r="O299" i="1"/>
  <c r="K299" i="1"/>
  <c r="J299" i="1"/>
  <c r="I299" i="1"/>
  <c r="H299" i="1"/>
  <c r="G299" i="1"/>
  <c r="F299" i="1"/>
  <c r="N298" i="1"/>
  <c r="T298" i="1" s="1"/>
  <c r="X298" i="1" s="1"/>
  <c r="AD298" i="1" s="1"/>
  <c r="AJ298" i="1" s="1"/>
  <c r="AT298" i="1" s="1"/>
  <c r="M298" i="1"/>
  <c r="S298" i="1" s="1"/>
  <c r="W298" i="1" s="1"/>
  <c r="AC298" i="1" s="1"/>
  <c r="AI298" i="1" s="1"/>
  <c r="AQ298" i="1" s="1"/>
  <c r="AS298" i="1" s="1"/>
  <c r="L298" i="1"/>
  <c r="R298" i="1" s="1"/>
  <c r="V298" i="1" s="1"/>
  <c r="AB298" i="1" s="1"/>
  <c r="AH298" i="1" s="1"/>
  <c r="AN298" i="1" s="1"/>
  <c r="AP298" i="1" s="1"/>
  <c r="AU297" i="1"/>
  <c r="AM297" i="1"/>
  <c r="AL297" i="1"/>
  <c r="AK297" i="1"/>
  <c r="AG297" i="1"/>
  <c r="AF297" i="1"/>
  <c r="AE297" i="1"/>
  <c r="AA297" i="1"/>
  <c r="Z297" i="1"/>
  <c r="Y297" i="1"/>
  <c r="U297" i="1"/>
  <c r="Q297" i="1"/>
  <c r="P297" i="1"/>
  <c r="O297" i="1"/>
  <c r="K297" i="1"/>
  <c r="J297" i="1"/>
  <c r="I297" i="1"/>
  <c r="H297" i="1"/>
  <c r="G297" i="1"/>
  <c r="F297" i="1"/>
  <c r="N296" i="1"/>
  <c r="T296" i="1" s="1"/>
  <c r="X296" i="1" s="1"/>
  <c r="AD296" i="1" s="1"/>
  <c r="AJ296" i="1" s="1"/>
  <c r="AT296" i="1" s="1"/>
  <c r="M296" i="1"/>
  <c r="S296" i="1" s="1"/>
  <c r="W296" i="1" s="1"/>
  <c r="AC296" i="1" s="1"/>
  <c r="AI296" i="1" s="1"/>
  <c r="AQ296" i="1" s="1"/>
  <c r="AS296" i="1" s="1"/>
  <c r="L296" i="1"/>
  <c r="R296" i="1" s="1"/>
  <c r="V296" i="1" s="1"/>
  <c r="AB296" i="1" s="1"/>
  <c r="AH296" i="1" s="1"/>
  <c r="AN296" i="1" s="1"/>
  <c r="AP296" i="1" s="1"/>
  <c r="AU295" i="1"/>
  <c r="AM295" i="1"/>
  <c r="AL295" i="1"/>
  <c r="AK295" i="1"/>
  <c r="AG295" i="1"/>
  <c r="AF295" i="1"/>
  <c r="AE295" i="1"/>
  <c r="AA295" i="1"/>
  <c r="Z295" i="1"/>
  <c r="Y295" i="1"/>
  <c r="U295" i="1"/>
  <c r="Q295" i="1"/>
  <c r="P295" i="1"/>
  <c r="O295" i="1"/>
  <c r="K295" i="1"/>
  <c r="J295" i="1"/>
  <c r="I295" i="1"/>
  <c r="H295" i="1"/>
  <c r="G295" i="1"/>
  <c r="F295" i="1"/>
  <c r="N293" i="1"/>
  <c r="T293" i="1" s="1"/>
  <c r="X293" i="1" s="1"/>
  <c r="AD293" i="1" s="1"/>
  <c r="AJ293" i="1" s="1"/>
  <c r="AT293" i="1" s="1"/>
  <c r="M293" i="1"/>
  <c r="S293" i="1" s="1"/>
  <c r="W293" i="1" s="1"/>
  <c r="AC293" i="1" s="1"/>
  <c r="AI293" i="1" s="1"/>
  <c r="AQ293" i="1" s="1"/>
  <c r="AS293" i="1" s="1"/>
  <c r="L293" i="1"/>
  <c r="R293" i="1" s="1"/>
  <c r="V293" i="1" s="1"/>
  <c r="AB293" i="1" s="1"/>
  <c r="AH293" i="1" s="1"/>
  <c r="AN293" i="1" s="1"/>
  <c r="AP293" i="1" s="1"/>
  <c r="AU292" i="1"/>
  <c r="AU291" i="1" s="1"/>
  <c r="AM292" i="1"/>
  <c r="AM291" i="1" s="1"/>
  <c r="AL292" i="1"/>
  <c r="AL291" i="1" s="1"/>
  <c r="AK292" i="1"/>
  <c r="AK291" i="1" s="1"/>
  <c r="AG292" i="1"/>
  <c r="AG291" i="1" s="1"/>
  <c r="AF292" i="1"/>
  <c r="AF291" i="1" s="1"/>
  <c r="AE292" i="1"/>
  <c r="AE291" i="1" s="1"/>
  <c r="AA292" i="1"/>
  <c r="AA291" i="1" s="1"/>
  <c r="Z292" i="1"/>
  <c r="Y292" i="1"/>
  <c r="Y291" i="1" s="1"/>
  <c r="U292" i="1"/>
  <c r="U291" i="1" s="1"/>
  <c r="Q292" i="1"/>
  <c r="Q291" i="1" s="1"/>
  <c r="P292" i="1"/>
  <c r="P291" i="1" s="1"/>
  <c r="O292" i="1"/>
  <c r="O291" i="1" s="1"/>
  <c r="K292" i="1"/>
  <c r="K291" i="1" s="1"/>
  <c r="J292" i="1"/>
  <c r="J291" i="1" s="1"/>
  <c r="I292" i="1"/>
  <c r="I291" i="1" s="1"/>
  <c r="H292" i="1"/>
  <c r="H291" i="1" s="1"/>
  <c r="G292" i="1"/>
  <c r="F292" i="1"/>
  <c r="Z291" i="1"/>
  <c r="N290" i="1"/>
  <c r="T290" i="1" s="1"/>
  <c r="X290" i="1" s="1"/>
  <c r="AD290" i="1" s="1"/>
  <c r="AJ290" i="1" s="1"/>
  <c r="AT290" i="1" s="1"/>
  <c r="M290" i="1"/>
  <c r="S290" i="1" s="1"/>
  <c r="W290" i="1" s="1"/>
  <c r="AC290" i="1" s="1"/>
  <c r="AI290" i="1" s="1"/>
  <c r="AQ290" i="1" s="1"/>
  <c r="AS290" i="1" s="1"/>
  <c r="L290" i="1"/>
  <c r="R290" i="1" s="1"/>
  <c r="V290" i="1" s="1"/>
  <c r="AB290" i="1" s="1"/>
  <c r="AH290" i="1" s="1"/>
  <c r="AN290" i="1" s="1"/>
  <c r="AP290" i="1" s="1"/>
  <c r="AU289" i="1"/>
  <c r="AM289" i="1"/>
  <c r="AM288" i="1" s="1"/>
  <c r="AL289" i="1"/>
  <c r="AL288" i="1" s="1"/>
  <c r="AK289" i="1"/>
  <c r="AK288" i="1" s="1"/>
  <c r="AG289" i="1"/>
  <c r="AG288" i="1" s="1"/>
  <c r="AF289" i="1"/>
  <c r="AF288" i="1" s="1"/>
  <c r="AE289" i="1"/>
  <c r="AE288" i="1" s="1"/>
  <c r="AA289" i="1"/>
  <c r="AA288" i="1" s="1"/>
  <c r="Z289" i="1"/>
  <c r="Z288" i="1" s="1"/>
  <c r="Y289" i="1"/>
  <c r="Y288" i="1" s="1"/>
  <c r="U289" i="1"/>
  <c r="U288" i="1" s="1"/>
  <c r="Q289" i="1"/>
  <c r="Q288" i="1" s="1"/>
  <c r="P289" i="1"/>
  <c r="P288" i="1" s="1"/>
  <c r="O289" i="1"/>
  <c r="O288" i="1" s="1"/>
  <c r="K289" i="1"/>
  <c r="K288" i="1" s="1"/>
  <c r="J289" i="1"/>
  <c r="J288" i="1" s="1"/>
  <c r="I289" i="1"/>
  <c r="H289" i="1"/>
  <c r="G289" i="1"/>
  <c r="F289" i="1"/>
  <c r="F288" i="1" s="1"/>
  <c r="AU288" i="1"/>
  <c r="N287" i="1"/>
  <c r="T287" i="1" s="1"/>
  <c r="X287" i="1" s="1"/>
  <c r="AD287" i="1" s="1"/>
  <c r="AJ287" i="1" s="1"/>
  <c r="AT287" i="1" s="1"/>
  <c r="M287" i="1"/>
  <c r="S287" i="1" s="1"/>
  <c r="W287" i="1" s="1"/>
  <c r="AC287" i="1" s="1"/>
  <c r="AI287" i="1" s="1"/>
  <c r="AQ287" i="1" s="1"/>
  <c r="AS287" i="1" s="1"/>
  <c r="L287" i="1"/>
  <c r="R287" i="1" s="1"/>
  <c r="V287" i="1" s="1"/>
  <c r="AB287" i="1" s="1"/>
  <c r="AH287" i="1" s="1"/>
  <c r="AN287" i="1" s="1"/>
  <c r="AP287" i="1" s="1"/>
  <c r="AU286" i="1"/>
  <c r="AU285" i="1" s="1"/>
  <c r="AM286" i="1"/>
  <c r="AM285" i="1" s="1"/>
  <c r="AL286" i="1"/>
  <c r="AL285" i="1" s="1"/>
  <c r="AK286" i="1"/>
  <c r="AK285" i="1" s="1"/>
  <c r="AG286" i="1"/>
  <c r="AG285" i="1" s="1"/>
  <c r="AF286" i="1"/>
  <c r="AF285" i="1" s="1"/>
  <c r="AE286" i="1"/>
  <c r="AE285" i="1" s="1"/>
  <c r="AA286" i="1"/>
  <c r="AA285" i="1" s="1"/>
  <c r="Z286" i="1"/>
  <c r="Z285" i="1" s="1"/>
  <c r="Y286" i="1"/>
  <c r="Y285" i="1" s="1"/>
  <c r="U286" i="1"/>
  <c r="U285" i="1" s="1"/>
  <c r="Q286" i="1"/>
  <c r="Q285" i="1" s="1"/>
  <c r="P286" i="1"/>
  <c r="P285" i="1" s="1"/>
  <c r="O286" i="1"/>
  <c r="O285" i="1" s="1"/>
  <c r="K286" i="1"/>
  <c r="J286" i="1"/>
  <c r="J285" i="1" s="1"/>
  <c r="I286" i="1"/>
  <c r="I285" i="1" s="1"/>
  <c r="H286" i="1"/>
  <c r="H285" i="1" s="1"/>
  <c r="G286" i="1"/>
  <c r="F286" i="1"/>
  <c r="F285" i="1" s="1"/>
  <c r="N283" i="1"/>
  <c r="T283" i="1" s="1"/>
  <c r="X283" i="1" s="1"/>
  <c r="AD283" i="1" s="1"/>
  <c r="AJ283" i="1" s="1"/>
  <c r="AT283" i="1" s="1"/>
  <c r="M283" i="1"/>
  <c r="S283" i="1" s="1"/>
  <c r="W283" i="1" s="1"/>
  <c r="AC283" i="1" s="1"/>
  <c r="AI283" i="1" s="1"/>
  <c r="AQ283" i="1" s="1"/>
  <c r="AS283" i="1" s="1"/>
  <c r="L283" i="1"/>
  <c r="R283" i="1" s="1"/>
  <c r="V283" i="1" s="1"/>
  <c r="AB283" i="1" s="1"/>
  <c r="AH283" i="1" s="1"/>
  <c r="AN283" i="1" s="1"/>
  <c r="AP283" i="1" s="1"/>
  <c r="AU282" i="1"/>
  <c r="AU281" i="1" s="1"/>
  <c r="AM282" i="1"/>
  <c r="AM281" i="1" s="1"/>
  <c r="AL282" i="1"/>
  <c r="AL281" i="1" s="1"/>
  <c r="AK282" i="1"/>
  <c r="AK281" i="1" s="1"/>
  <c r="AG282" i="1"/>
  <c r="AF282" i="1"/>
  <c r="AF281" i="1" s="1"/>
  <c r="AE282" i="1"/>
  <c r="AE281" i="1" s="1"/>
  <c r="AA282" i="1"/>
  <c r="AA281" i="1" s="1"/>
  <c r="Z282" i="1"/>
  <c r="Z281" i="1" s="1"/>
  <c r="Y282" i="1"/>
  <c r="Y281" i="1" s="1"/>
  <c r="U282" i="1"/>
  <c r="U281" i="1" s="1"/>
  <c r="Q282" i="1"/>
  <c r="Q281" i="1" s="1"/>
  <c r="P282" i="1"/>
  <c r="P281" i="1" s="1"/>
  <c r="O282" i="1"/>
  <c r="O281" i="1" s="1"/>
  <c r="K282" i="1"/>
  <c r="K281" i="1" s="1"/>
  <c r="J282" i="1"/>
  <c r="J281" i="1" s="1"/>
  <c r="I282" i="1"/>
  <c r="I281" i="1" s="1"/>
  <c r="H282" i="1"/>
  <c r="G282" i="1"/>
  <c r="F282" i="1"/>
  <c r="AG281" i="1"/>
  <c r="N280" i="1"/>
  <c r="T280" i="1" s="1"/>
  <c r="X280" i="1" s="1"/>
  <c r="AD280" i="1" s="1"/>
  <c r="AJ280" i="1" s="1"/>
  <c r="AT280" i="1" s="1"/>
  <c r="M280" i="1"/>
  <c r="S280" i="1" s="1"/>
  <c r="W280" i="1" s="1"/>
  <c r="AC280" i="1" s="1"/>
  <c r="AI280" i="1" s="1"/>
  <c r="AQ280" i="1" s="1"/>
  <c r="AS280" i="1" s="1"/>
  <c r="L280" i="1"/>
  <c r="R280" i="1" s="1"/>
  <c r="V280" i="1" s="1"/>
  <c r="AB280" i="1" s="1"/>
  <c r="AH280" i="1" s="1"/>
  <c r="AN280" i="1" s="1"/>
  <c r="AP280" i="1" s="1"/>
  <c r="N279" i="1"/>
  <c r="T279" i="1" s="1"/>
  <c r="X279" i="1" s="1"/>
  <c r="AD279" i="1" s="1"/>
  <c r="AJ279" i="1" s="1"/>
  <c r="AT279" i="1" s="1"/>
  <c r="M279" i="1"/>
  <c r="S279" i="1" s="1"/>
  <c r="W279" i="1" s="1"/>
  <c r="AC279" i="1" s="1"/>
  <c r="AI279" i="1" s="1"/>
  <c r="AQ279" i="1" s="1"/>
  <c r="AS279" i="1" s="1"/>
  <c r="L279" i="1"/>
  <c r="R279" i="1" s="1"/>
  <c r="V279" i="1" s="1"/>
  <c r="AB279" i="1" s="1"/>
  <c r="AH279" i="1" s="1"/>
  <c r="AN279" i="1" s="1"/>
  <c r="AP279" i="1" s="1"/>
  <c r="AU278" i="1"/>
  <c r="AU277" i="1" s="1"/>
  <c r="AM278" i="1"/>
  <c r="AM277" i="1" s="1"/>
  <c r="AL278" i="1"/>
  <c r="AL277" i="1" s="1"/>
  <c r="AK278" i="1"/>
  <c r="AK277" i="1" s="1"/>
  <c r="AG278" i="1"/>
  <c r="AG277" i="1" s="1"/>
  <c r="AF278" i="1"/>
  <c r="AF277" i="1" s="1"/>
  <c r="AE278" i="1"/>
  <c r="AE277" i="1" s="1"/>
  <c r="AA278" i="1"/>
  <c r="AA277" i="1" s="1"/>
  <c r="Z278" i="1"/>
  <c r="Z277" i="1" s="1"/>
  <c r="Y278" i="1"/>
  <c r="Y277" i="1" s="1"/>
  <c r="U278" i="1"/>
  <c r="U277" i="1" s="1"/>
  <c r="Q278" i="1"/>
  <c r="Q277" i="1" s="1"/>
  <c r="P278" i="1"/>
  <c r="P277" i="1" s="1"/>
  <c r="O278" i="1"/>
  <c r="O277" i="1" s="1"/>
  <c r="K278" i="1"/>
  <c r="K277" i="1" s="1"/>
  <c r="J278" i="1"/>
  <c r="J277" i="1" s="1"/>
  <c r="I278" i="1"/>
  <c r="I277" i="1" s="1"/>
  <c r="H278" i="1"/>
  <c r="G278" i="1"/>
  <c r="F278" i="1"/>
  <c r="N276" i="1"/>
  <c r="T276" i="1" s="1"/>
  <c r="X276" i="1" s="1"/>
  <c r="AD276" i="1" s="1"/>
  <c r="AJ276" i="1" s="1"/>
  <c r="AT276" i="1" s="1"/>
  <c r="M276" i="1"/>
  <c r="S276" i="1" s="1"/>
  <c r="W276" i="1" s="1"/>
  <c r="AC276" i="1" s="1"/>
  <c r="AI276" i="1" s="1"/>
  <c r="AQ276" i="1" s="1"/>
  <c r="AS276" i="1" s="1"/>
  <c r="L276" i="1"/>
  <c r="R276" i="1" s="1"/>
  <c r="V276" i="1" s="1"/>
  <c r="AB276" i="1" s="1"/>
  <c r="AH276" i="1" s="1"/>
  <c r="AN276" i="1" s="1"/>
  <c r="AP276" i="1" s="1"/>
  <c r="AU275" i="1"/>
  <c r="AU274" i="1" s="1"/>
  <c r="AM275" i="1"/>
  <c r="AM274" i="1" s="1"/>
  <c r="AL275" i="1"/>
  <c r="AL274" i="1" s="1"/>
  <c r="AK275" i="1"/>
  <c r="AK274" i="1" s="1"/>
  <c r="AG275" i="1"/>
  <c r="AG274" i="1" s="1"/>
  <c r="AF275" i="1"/>
  <c r="AF274" i="1" s="1"/>
  <c r="AE275" i="1"/>
  <c r="AE274" i="1" s="1"/>
  <c r="AA275" i="1"/>
  <c r="AA274" i="1" s="1"/>
  <c r="Z275" i="1"/>
  <c r="Z274" i="1" s="1"/>
  <c r="Y275" i="1"/>
  <c r="Y274" i="1" s="1"/>
  <c r="U275" i="1"/>
  <c r="U274" i="1" s="1"/>
  <c r="Q275" i="1"/>
  <c r="Q274" i="1" s="1"/>
  <c r="P275" i="1"/>
  <c r="P274" i="1" s="1"/>
  <c r="O275" i="1"/>
  <c r="O274" i="1" s="1"/>
  <c r="K275" i="1"/>
  <c r="K274" i="1" s="1"/>
  <c r="J275" i="1"/>
  <c r="I275" i="1"/>
  <c r="I274" i="1" s="1"/>
  <c r="H275" i="1"/>
  <c r="G275" i="1"/>
  <c r="G274" i="1" s="1"/>
  <c r="F275" i="1"/>
  <c r="N273" i="1"/>
  <c r="T273" i="1" s="1"/>
  <c r="X273" i="1" s="1"/>
  <c r="AD273" i="1" s="1"/>
  <c r="AJ273" i="1" s="1"/>
  <c r="AT273" i="1" s="1"/>
  <c r="M273" i="1"/>
  <c r="S273" i="1" s="1"/>
  <c r="W273" i="1" s="1"/>
  <c r="AC273" i="1" s="1"/>
  <c r="AI273" i="1" s="1"/>
  <c r="AQ273" i="1" s="1"/>
  <c r="AS273" i="1" s="1"/>
  <c r="L273" i="1"/>
  <c r="R273" i="1" s="1"/>
  <c r="V273" i="1" s="1"/>
  <c r="AB273" i="1" s="1"/>
  <c r="AH273" i="1" s="1"/>
  <c r="AN273" i="1" s="1"/>
  <c r="AP273" i="1" s="1"/>
  <c r="N272" i="1"/>
  <c r="T272" i="1" s="1"/>
  <c r="X272" i="1" s="1"/>
  <c r="AD272" i="1" s="1"/>
  <c r="AJ272" i="1" s="1"/>
  <c r="AT272" i="1" s="1"/>
  <c r="M272" i="1"/>
  <c r="S272" i="1" s="1"/>
  <c r="W272" i="1" s="1"/>
  <c r="AC272" i="1" s="1"/>
  <c r="AI272" i="1" s="1"/>
  <c r="AQ272" i="1" s="1"/>
  <c r="AS272" i="1" s="1"/>
  <c r="L272" i="1"/>
  <c r="R272" i="1" s="1"/>
  <c r="V272" i="1" s="1"/>
  <c r="AB272" i="1" s="1"/>
  <c r="AH272" i="1" s="1"/>
  <c r="AN272" i="1" s="1"/>
  <c r="AP272" i="1" s="1"/>
  <c r="AU271" i="1"/>
  <c r="AM271" i="1"/>
  <c r="AL271" i="1"/>
  <c r="AK271" i="1"/>
  <c r="AG271" i="1"/>
  <c r="AF271" i="1"/>
  <c r="AE271" i="1"/>
  <c r="AA271" i="1"/>
  <c r="Z271" i="1"/>
  <c r="Y271" i="1"/>
  <c r="U271" i="1"/>
  <c r="Q271" i="1"/>
  <c r="P271" i="1"/>
  <c r="O271" i="1"/>
  <c r="K271" i="1"/>
  <c r="J271" i="1"/>
  <c r="I271" i="1"/>
  <c r="H271" i="1"/>
  <c r="G271" i="1"/>
  <c r="F271" i="1"/>
  <c r="N270" i="1"/>
  <c r="T270" i="1" s="1"/>
  <c r="X270" i="1" s="1"/>
  <c r="AD270" i="1" s="1"/>
  <c r="AJ270" i="1" s="1"/>
  <c r="AT270" i="1" s="1"/>
  <c r="M270" i="1"/>
  <c r="S270" i="1" s="1"/>
  <c r="W270" i="1" s="1"/>
  <c r="AC270" i="1" s="1"/>
  <c r="AI270" i="1" s="1"/>
  <c r="AQ270" i="1" s="1"/>
  <c r="AS270" i="1" s="1"/>
  <c r="L270" i="1"/>
  <c r="R270" i="1" s="1"/>
  <c r="V270" i="1" s="1"/>
  <c r="AB270" i="1" s="1"/>
  <c r="AH270" i="1" s="1"/>
  <c r="AN270" i="1" s="1"/>
  <c r="AP270" i="1" s="1"/>
  <c r="AU269" i="1"/>
  <c r="AM269" i="1"/>
  <c r="AL269" i="1"/>
  <c r="AK269" i="1"/>
  <c r="AG269" i="1"/>
  <c r="AF269" i="1"/>
  <c r="AE269" i="1"/>
  <c r="AA269" i="1"/>
  <c r="Z269" i="1"/>
  <c r="Y269" i="1"/>
  <c r="U269" i="1"/>
  <c r="Q269" i="1"/>
  <c r="P269" i="1"/>
  <c r="O269" i="1"/>
  <c r="K269" i="1"/>
  <c r="J269" i="1"/>
  <c r="I269" i="1"/>
  <c r="H269" i="1"/>
  <c r="G269" i="1"/>
  <c r="F269" i="1"/>
  <c r="N268" i="1"/>
  <c r="T268" i="1" s="1"/>
  <c r="X268" i="1" s="1"/>
  <c r="AD268" i="1" s="1"/>
  <c r="AJ268" i="1" s="1"/>
  <c r="AT268" i="1" s="1"/>
  <c r="M268" i="1"/>
  <c r="S268" i="1" s="1"/>
  <c r="W268" i="1" s="1"/>
  <c r="AC268" i="1" s="1"/>
  <c r="AI268" i="1" s="1"/>
  <c r="AQ268" i="1" s="1"/>
  <c r="AS268" i="1" s="1"/>
  <c r="L268" i="1"/>
  <c r="R268" i="1" s="1"/>
  <c r="V268" i="1" s="1"/>
  <c r="AB268" i="1" s="1"/>
  <c r="AH268" i="1" s="1"/>
  <c r="AN268" i="1" s="1"/>
  <c r="AP268" i="1" s="1"/>
  <c r="AU267" i="1"/>
  <c r="AM267" i="1"/>
  <c r="AL267" i="1"/>
  <c r="AK267" i="1"/>
  <c r="AG267" i="1"/>
  <c r="AF267" i="1"/>
  <c r="AE267" i="1"/>
  <c r="AA267" i="1"/>
  <c r="Z267" i="1"/>
  <c r="Y267" i="1"/>
  <c r="U267" i="1"/>
  <c r="Q267" i="1"/>
  <c r="P267" i="1"/>
  <c r="O267" i="1"/>
  <c r="K267" i="1"/>
  <c r="J267" i="1"/>
  <c r="I267" i="1"/>
  <c r="H267" i="1"/>
  <c r="G267" i="1"/>
  <c r="F267" i="1"/>
  <c r="N265" i="1"/>
  <c r="T265" i="1" s="1"/>
  <c r="X265" i="1" s="1"/>
  <c r="AD265" i="1" s="1"/>
  <c r="AJ265" i="1" s="1"/>
  <c r="AT265" i="1" s="1"/>
  <c r="M265" i="1"/>
  <c r="S265" i="1" s="1"/>
  <c r="W265" i="1" s="1"/>
  <c r="AC265" i="1" s="1"/>
  <c r="AI265" i="1" s="1"/>
  <c r="AQ265" i="1" s="1"/>
  <c r="AS265" i="1" s="1"/>
  <c r="L265" i="1"/>
  <c r="R265" i="1" s="1"/>
  <c r="V265" i="1" s="1"/>
  <c r="AB265" i="1" s="1"/>
  <c r="AH265" i="1" s="1"/>
  <c r="AN265" i="1" s="1"/>
  <c r="AP265" i="1" s="1"/>
  <c r="AU264" i="1"/>
  <c r="AU263" i="1" s="1"/>
  <c r="AM264" i="1"/>
  <c r="AM263" i="1" s="1"/>
  <c r="AL264" i="1"/>
  <c r="AL263" i="1" s="1"/>
  <c r="AK264" i="1"/>
  <c r="AK263" i="1" s="1"/>
  <c r="AG264" i="1"/>
  <c r="AF264" i="1"/>
  <c r="AE264" i="1"/>
  <c r="AE263" i="1" s="1"/>
  <c r="AA264" i="1"/>
  <c r="AA263" i="1" s="1"/>
  <c r="Z264" i="1"/>
  <c r="Z263" i="1" s="1"/>
  <c r="Y264" i="1"/>
  <c r="Y263" i="1" s="1"/>
  <c r="U264" i="1"/>
  <c r="U263" i="1" s="1"/>
  <c r="Q264" i="1"/>
  <c r="Q263" i="1" s="1"/>
  <c r="P264" i="1"/>
  <c r="P263" i="1" s="1"/>
  <c r="O264" i="1"/>
  <c r="O263" i="1" s="1"/>
  <c r="K264" i="1"/>
  <c r="K263" i="1" s="1"/>
  <c r="J264" i="1"/>
  <c r="J263" i="1" s="1"/>
  <c r="I264" i="1"/>
  <c r="I263" i="1" s="1"/>
  <c r="H264" i="1"/>
  <c r="H263" i="1" s="1"/>
  <c r="G264" i="1"/>
  <c r="F264" i="1"/>
  <c r="AG263" i="1"/>
  <c r="AF263" i="1"/>
  <c r="Y261" i="1"/>
  <c r="Y258" i="1" s="1"/>
  <c r="O261" i="1"/>
  <c r="N261" i="1"/>
  <c r="T261" i="1" s="1"/>
  <c r="X261" i="1" s="1"/>
  <c r="AD261" i="1" s="1"/>
  <c r="AJ261" i="1" s="1"/>
  <c r="AT261" i="1" s="1"/>
  <c r="M261" i="1"/>
  <c r="S261" i="1" s="1"/>
  <c r="W261" i="1" s="1"/>
  <c r="AC261" i="1" s="1"/>
  <c r="AI261" i="1" s="1"/>
  <c r="AQ261" i="1" s="1"/>
  <c r="AS261" i="1" s="1"/>
  <c r="L261" i="1"/>
  <c r="R261" i="1" s="1"/>
  <c r="V261" i="1" s="1"/>
  <c r="AB261" i="1" s="1"/>
  <c r="AH261" i="1" s="1"/>
  <c r="AN261" i="1" s="1"/>
  <c r="AP261" i="1" s="1"/>
  <c r="N260" i="1"/>
  <c r="T260" i="1" s="1"/>
  <c r="X260" i="1" s="1"/>
  <c r="AD260" i="1" s="1"/>
  <c r="AJ260" i="1" s="1"/>
  <c r="AT260" i="1" s="1"/>
  <c r="M260" i="1"/>
  <c r="S260" i="1" s="1"/>
  <c r="W260" i="1" s="1"/>
  <c r="AC260" i="1" s="1"/>
  <c r="AI260" i="1" s="1"/>
  <c r="AQ260" i="1" s="1"/>
  <c r="AS260" i="1" s="1"/>
  <c r="L260" i="1"/>
  <c r="R260" i="1" s="1"/>
  <c r="V260" i="1" s="1"/>
  <c r="AB260" i="1" s="1"/>
  <c r="AH260" i="1" s="1"/>
  <c r="AN260" i="1" s="1"/>
  <c r="AP260" i="1" s="1"/>
  <c r="O259" i="1"/>
  <c r="O258" i="1" s="1"/>
  <c r="N259" i="1"/>
  <c r="T259" i="1" s="1"/>
  <c r="X259" i="1" s="1"/>
  <c r="AD259" i="1" s="1"/>
  <c r="AJ259" i="1" s="1"/>
  <c r="AT259" i="1" s="1"/>
  <c r="M259" i="1"/>
  <c r="S259" i="1" s="1"/>
  <c r="W259" i="1" s="1"/>
  <c r="AC259" i="1" s="1"/>
  <c r="AI259" i="1" s="1"/>
  <c r="AQ259" i="1" s="1"/>
  <c r="AS259" i="1" s="1"/>
  <c r="L259" i="1"/>
  <c r="AU258" i="1"/>
  <c r="AM258" i="1"/>
  <c r="AL258" i="1"/>
  <c r="AK258" i="1"/>
  <c r="AG258" i="1"/>
  <c r="AF258" i="1"/>
  <c r="AE258" i="1"/>
  <c r="AA258" i="1"/>
  <c r="Z258" i="1"/>
  <c r="U258" i="1"/>
  <c r="Q258" i="1"/>
  <c r="P258" i="1"/>
  <c r="K258" i="1"/>
  <c r="J258" i="1"/>
  <c r="I258" i="1"/>
  <c r="H258" i="1"/>
  <c r="G258" i="1"/>
  <c r="F258" i="1"/>
  <c r="N257" i="1"/>
  <c r="T257" i="1" s="1"/>
  <c r="X257" i="1" s="1"/>
  <c r="AD257" i="1" s="1"/>
  <c r="AJ257" i="1" s="1"/>
  <c r="AT257" i="1" s="1"/>
  <c r="M257" i="1"/>
  <c r="S257" i="1" s="1"/>
  <c r="W257" i="1" s="1"/>
  <c r="AC257" i="1" s="1"/>
  <c r="AI257" i="1" s="1"/>
  <c r="AQ257" i="1" s="1"/>
  <c r="AS257" i="1" s="1"/>
  <c r="L257" i="1"/>
  <c r="R257" i="1" s="1"/>
  <c r="V257" i="1" s="1"/>
  <c r="AB257" i="1" s="1"/>
  <c r="AH257" i="1" s="1"/>
  <c r="AN257" i="1" s="1"/>
  <c r="AP257" i="1" s="1"/>
  <c r="P256" i="1"/>
  <c r="N256" i="1"/>
  <c r="T256" i="1" s="1"/>
  <c r="X256" i="1" s="1"/>
  <c r="AD256" i="1" s="1"/>
  <c r="AJ256" i="1" s="1"/>
  <c r="AT256" i="1" s="1"/>
  <c r="M256" i="1"/>
  <c r="S256" i="1" s="1"/>
  <c r="W256" i="1" s="1"/>
  <c r="AC256" i="1" s="1"/>
  <c r="AI256" i="1" s="1"/>
  <c r="AQ256" i="1" s="1"/>
  <c r="AS256" i="1" s="1"/>
  <c r="L256" i="1"/>
  <c r="R256" i="1" s="1"/>
  <c r="V256" i="1" s="1"/>
  <c r="AB256" i="1" s="1"/>
  <c r="AH256" i="1" s="1"/>
  <c r="AN256" i="1" s="1"/>
  <c r="AP256" i="1" s="1"/>
  <c r="AU255" i="1"/>
  <c r="AM255" i="1"/>
  <c r="AL255" i="1"/>
  <c r="AK255" i="1"/>
  <c r="AG255" i="1"/>
  <c r="AF255" i="1"/>
  <c r="AE255" i="1"/>
  <c r="AA255" i="1"/>
  <c r="Z255" i="1"/>
  <c r="Y255" i="1"/>
  <c r="U255" i="1"/>
  <c r="Q255" i="1"/>
  <c r="P255" i="1"/>
  <c r="O255" i="1"/>
  <c r="K255" i="1"/>
  <c r="J255" i="1"/>
  <c r="I255" i="1"/>
  <c r="H255" i="1"/>
  <c r="G255" i="1"/>
  <c r="F255" i="1"/>
  <c r="N253" i="1"/>
  <c r="T253" i="1" s="1"/>
  <c r="X253" i="1" s="1"/>
  <c r="AD253" i="1" s="1"/>
  <c r="AJ253" i="1" s="1"/>
  <c r="AT253" i="1" s="1"/>
  <c r="M253" i="1"/>
  <c r="S253" i="1" s="1"/>
  <c r="W253" i="1" s="1"/>
  <c r="AC253" i="1" s="1"/>
  <c r="AI253" i="1" s="1"/>
  <c r="AQ253" i="1" s="1"/>
  <c r="AS253" i="1" s="1"/>
  <c r="L253" i="1"/>
  <c r="R253" i="1" s="1"/>
  <c r="V253" i="1" s="1"/>
  <c r="AB253" i="1" s="1"/>
  <c r="AH253" i="1" s="1"/>
  <c r="AN253" i="1" s="1"/>
  <c r="AP253" i="1" s="1"/>
  <c r="N252" i="1"/>
  <c r="T252" i="1" s="1"/>
  <c r="X252" i="1" s="1"/>
  <c r="AD252" i="1" s="1"/>
  <c r="AJ252" i="1" s="1"/>
  <c r="AT252" i="1" s="1"/>
  <c r="M252" i="1"/>
  <c r="S252" i="1" s="1"/>
  <c r="W252" i="1" s="1"/>
  <c r="AC252" i="1" s="1"/>
  <c r="AI252" i="1" s="1"/>
  <c r="AQ252" i="1" s="1"/>
  <c r="AS252" i="1" s="1"/>
  <c r="L252" i="1"/>
  <c r="R252" i="1" s="1"/>
  <c r="V252" i="1" s="1"/>
  <c r="AB252" i="1" s="1"/>
  <c r="AH252" i="1" s="1"/>
  <c r="AN252" i="1" s="1"/>
  <c r="AP252" i="1" s="1"/>
  <c r="O251" i="1"/>
  <c r="N251" i="1"/>
  <c r="T251" i="1" s="1"/>
  <c r="X251" i="1" s="1"/>
  <c r="AD251" i="1" s="1"/>
  <c r="AJ251" i="1" s="1"/>
  <c r="AT251" i="1" s="1"/>
  <c r="M251" i="1"/>
  <c r="S251" i="1" s="1"/>
  <c r="W251" i="1" s="1"/>
  <c r="AC251" i="1" s="1"/>
  <c r="AI251" i="1" s="1"/>
  <c r="AQ251" i="1" s="1"/>
  <c r="AS251" i="1" s="1"/>
  <c r="L251" i="1"/>
  <c r="R251" i="1" s="1"/>
  <c r="V251" i="1" s="1"/>
  <c r="AB251" i="1" s="1"/>
  <c r="AH251" i="1" s="1"/>
  <c r="AN251" i="1" s="1"/>
  <c r="AP251" i="1" s="1"/>
  <c r="AU250" i="1"/>
  <c r="AU249" i="1" s="1"/>
  <c r="AM250" i="1"/>
  <c r="AM249" i="1" s="1"/>
  <c r="AL250" i="1"/>
  <c r="AL249" i="1" s="1"/>
  <c r="AK250" i="1"/>
  <c r="AK249" i="1" s="1"/>
  <c r="AG250" i="1"/>
  <c r="AG249" i="1" s="1"/>
  <c r="AF250" i="1"/>
  <c r="AF249" i="1" s="1"/>
  <c r="AE250" i="1"/>
  <c r="AE249" i="1" s="1"/>
  <c r="AA250" i="1"/>
  <c r="AA249" i="1" s="1"/>
  <c r="Z250" i="1"/>
  <c r="Z249" i="1" s="1"/>
  <c r="Y250" i="1"/>
  <c r="Y249" i="1" s="1"/>
  <c r="U250" i="1"/>
  <c r="U249" i="1" s="1"/>
  <c r="Q250" i="1"/>
  <c r="Q249" i="1" s="1"/>
  <c r="P250" i="1"/>
  <c r="P249" i="1" s="1"/>
  <c r="O250" i="1"/>
  <c r="O249" i="1" s="1"/>
  <c r="K250" i="1"/>
  <c r="K249" i="1" s="1"/>
  <c r="J250" i="1"/>
  <c r="J249" i="1" s="1"/>
  <c r="I250" i="1"/>
  <c r="I249" i="1" s="1"/>
  <c r="H250" i="1"/>
  <c r="G250" i="1"/>
  <c r="F250" i="1"/>
  <c r="F249" i="1" s="1"/>
  <c r="O248" i="1"/>
  <c r="N248" i="1"/>
  <c r="T248" i="1" s="1"/>
  <c r="X248" i="1" s="1"/>
  <c r="AD248" i="1" s="1"/>
  <c r="AJ248" i="1" s="1"/>
  <c r="AT248" i="1" s="1"/>
  <c r="M248" i="1"/>
  <c r="S248" i="1" s="1"/>
  <c r="W248" i="1" s="1"/>
  <c r="AC248" i="1" s="1"/>
  <c r="AI248" i="1" s="1"/>
  <c r="AQ248" i="1" s="1"/>
  <c r="AS248" i="1" s="1"/>
  <c r="L248" i="1"/>
  <c r="R248" i="1" s="1"/>
  <c r="V248" i="1" s="1"/>
  <c r="AB248" i="1" s="1"/>
  <c r="AH248" i="1" s="1"/>
  <c r="AN248" i="1" s="1"/>
  <c r="AP248" i="1" s="1"/>
  <c r="AU247" i="1"/>
  <c r="AM247" i="1"/>
  <c r="AL247" i="1"/>
  <c r="AK247" i="1"/>
  <c r="AG247" i="1"/>
  <c r="AG244" i="1" s="1"/>
  <c r="AF247" i="1"/>
  <c r="AF244" i="1" s="1"/>
  <c r="AE247" i="1"/>
  <c r="AE244" i="1" s="1"/>
  <c r="AA247" i="1"/>
  <c r="AA244" i="1" s="1"/>
  <c r="Z247" i="1"/>
  <c r="Z244" i="1" s="1"/>
  <c r="Y247" i="1"/>
  <c r="Y244" i="1" s="1"/>
  <c r="U247" i="1"/>
  <c r="U244" i="1" s="1"/>
  <c r="Q247" i="1"/>
  <c r="Q244" i="1" s="1"/>
  <c r="P247" i="1"/>
  <c r="P244" i="1" s="1"/>
  <c r="O247" i="1"/>
  <c r="O244" i="1" s="1"/>
  <c r="K247" i="1"/>
  <c r="K244" i="1" s="1"/>
  <c r="J247" i="1"/>
  <c r="J244" i="1" s="1"/>
  <c r="I247" i="1"/>
  <c r="I244" i="1" s="1"/>
  <c r="H247" i="1"/>
  <c r="H244" i="1" s="1"/>
  <c r="G247" i="1"/>
  <c r="G244" i="1" s="1"/>
  <c r="F247" i="1"/>
  <c r="AT246" i="1"/>
  <c r="AQ246" i="1"/>
  <c r="AS246" i="1" s="1"/>
  <c r="AN246" i="1"/>
  <c r="AP246" i="1" s="1"/>
  <c r="AU245" i="1"/>
  <c r="AM245" i="1"/>
  <c r="AT245" i="1" s="1"/>
  <c r="AL245" i="1"/>
  <c r="AQ245" i="1" s="1"/>
  <c r="AS245" i="1" s="1"/>
  <c r="AK245" i="1"/>
  <c r="N242" i="1"/>
  <c r="T242" i="1" s="1"/>
  <c r="X242" i="1" s="1"/>
  <c r="AD242" i="1" s="1"/>
  <c r="AJ242" i="1" s="1"/>
  <c r="AT242" i="1" s="1"/>
  <c r="M242" i="1"/>
  <c r="S242" i="1" s="1"/>
  <c r="W242" i="1" s="1"/>
  <c r="AC242" i="1" s="1"/>
  <c r="AI242" i="1" s="1"/>
  <c r="AQ242" i="1" s="1"/>
  <c r="AS242" i="1" s="1"/>
  <c r="L242" i="1"/>
  <c r="R242" i="1" s="1"/>
  <c r="V242" i="1" s="1"/>
  <c r="AB242" i="1" s="1"/>
  <c r="AH242" i="1" s="1"/>
  <c r="AN242" i="1" s="1"/>
  <c r="AP242" i="1" s="1"/>
  <c r="AU241" i="1"/>
  <c r="AM241" i="1"/>
  <c r="AL241" i="1"/>
  <c r="AK241" i="1"/>
  <c r="AK240" i="1" s="1"/>
  <c r="AG241" i="1"/>
  <c r="AG240" i="1" s="1"/>
  <c r="AF241" i="1"/>
  <c r="AF240" i="1" s="1"/>
  <c r="AE241" i="1"/>
  <c r="AE240" i="1" s="1"/>
  <c r="AA241" i="1"/>
  <c r="AA240" i="1" s="1"/>
  <c r="Z241" i="1"/>
  <c r="Z240" i="1" s="1"/>
  <c r="Y241" i="1"/>
  <c r="Y240" i="1" s="1"/>
  <c r="U241" i="1"/>
  <c r="U240" i="1" s="1"/>
  <c r="Q241" i="1"/>
  <c r="Q240" i="1" s="1"/>
  <c r="P241" i="1"/>
  <c r="P240" i="1" s="1"/>
  <c r="O241" i="1"/>
  <c r="O240" i="1" s="1"/>
  <c r="K241" i="1"/>
  <c r="K240" i="1" s="1"/>
  <c r="J241" i="1"/>
  <c r="J240" i="1" s="1"/>
  <c r="I241" i="1"/>
  <c r="I240" i="1" s="1"/>
  <c r="H241" i="1"/>
  <c r="G241" i="1"/>
  <c r="G240" i="1" s="1"/>
  <c r="F241" i="1"/>
  <c r="AU240" i="1"/>
  <c r="AM240" i="1"/>
  <c r="AL240" i="1"/>
  <c r="N239" i="1"/>
  <c r="T239" i="1" s="1"/>
  <c r="X239" i="1" s="1"/>
  <c r="AD239" i="1" s="1"/>
  <c r="AJ239" i="1" s="1"/>
  <c r="AT239" i="1" s="1"/>
  <c r="M239" i="1"/>
  <c r="S239" i="1" s="1"/>
  <c r="W239" i="1" s="1"/>
  <c r="AC239" i="1" s="1"/>
  <c r="AI239" i="1" s="1"/>
  <c r="AQ239" i="1" s="1"/>
  <c r="AS239" i="1" s="1"/>
  <c r="L239" i="1"/>
  <c r="R239" i="1" s="1"/>
  <c r="V239" i="1" s="1"/>
  <c r="AB239" i="1" s="1"/>
  <c r="AH239" i="1" s="1"/>
  <c r="AN239" i="1" s="1"/>
  <c r="AP239" i="1" s="1"/>
  <c r="AU238" i="1"/>
  <c r="AU237" i="1" s="1"/>
  <c r="AM238" i="1"/>
  <c r="AM237" i="1" s="1"/>
  <c r="AL238" i="1"/>
  <c r="AL237" i="1" s="1"/>
  <c r="AK238" i="1"/>
  <c r="AK237" i="1" s="1"/>
  <c r="AG238" i="1"/>
  <c r="AF238" i="1"/>
  <c r="AE238" i="1"/>
  <c r="AE237" i="1" s="1"/>
  <c r="AA238" i="1"/>
  <c r="AA237" i="1" s="1"/>
  <c r="Z238" i="1"/>
  <c r="Z237" i="1" s="1"/>
  <c r="Y238" i="1"/>
  <c r="Y237" i="1" s="1"/>
  <c r="U238" i="1"/>
  <c r="Q238" i="1"/>
  <c r="Q237" i="1" s="1"/>
  <c r="P238" i="1"/>
  <c r="P237" i="1" s="1"/>
  <c r="O238" i="1"/>
  <c r="O237" i="1" s="1"/>
  <c r="K238" i="1"/>
  <c r="K237" i="1" s="1"/>
  <c r="J238" i="1"/>
  <c r="J237" i="1" s="1"/>
  <c r="I238" i="1"/>
  <c r="I237" i="1" s="1"/>
  <c r="H238" i="1"/>
  <c r="H237" i="1" s="1"/>
  <c r="G238" i="1"/>
  <c r="F238" i="1"/>
  <c r="AG237" i="1"/>
  <c r="AF237" i="1"/>
  <c r="U237" i="1"/>
  <c r="N236" i="1"/>
  <c r="T236" i="1" s="1"/>
  <c r="X236" i="1" s="1"/>
  <c r="AD236" i="1" s="1"/>
  <c r="AJ236" i="1" s="1"/>
  <c r="AT236" i="1" s="1"/>
  <c r="M236" i="1"/>
  <c r="S236" i="1" s="1"/>
  <c r="W236" i="1" s="1"/>
  <c r="AC236" i="1" s="1"/>
  <c r="AI236" i="1" s="1"/>
  <c r="AQ236" i="1" s="1"/>
  <c r="AS236" i="1" s="1"/>
  <c r="L236" i="1"/>
  <c r="R236" i="1" s="1"/>
  <c r="V236" i="1" s="1"/>
  <c r="AB236" i="1" s="1"/>
  <c r="AH236" i="1" s="1"/>
  <c r="AN236" i="1" s="1"/>
  <c r="AP236" i="1" s="1"/>
  <c r="AU235" i="1"/>
  <c r="AM235" i="1"/>
  <c r="AM234" i="1" s="1"/>
  <c r="AL235" i="1"/>
  <c r="AL234" i="1" s="1"/>
  <c r="AK235" i="1"/>
  <c r="AK234" i="1" s="1"/>
  <c r="AG235" i="1"/>
  <c r="AG234" i="1" s="1"/>
  <c r="AF235" i="1"/>
  <c r="AF234" i="1" s="1"/>
  <c r="AE235" i="1"/>
  <c r="AE234" i="1" s="1"/>
  <c r="AA235" i="1"/>
  <c r="AA234" i="1" s="1"/>
  <c r="Z235" i="1"/>
  <c r="Z234" i="1" s="1"/>
  <c r="Y235" i="1"/>
  <c r="Y234" i="1" s="1"/>
  <c r="U235" i="1"/>
  <c r="U234" i="1" s="1"/>
  <c r="Q235" i="1"/>
  <c r="Q234" i="1" s="1"/>
  <c r="P235" i="1"/>
  <c r="P234" i="1" s="1"/>
  <c r="O235" i="1"/>
  <c r="O234" i="1" s="1"/>
  <c r="K235" i="1"/>
  <c r="K234" i="1" s="1"/>
  <c r="J235" i="1"/>
  <c r="J234" i="1" s="1"/>
  <c r="I235" i="1"/>
  <c r="I234" i="1" s="1"/>
  <c r="H235" i="1"/>
  <c r="G235" i="1"/>
  <c r="G234" i="1" s="1"/>
  <c r="F235" i="1"/>
  <c r="F234" i="1" s="1"/>
  <c r="AU234" i="1"/>
  <c r="N233" i="1"/>
  <c r="T233" i="1" s="1"/>
  <c r="X233" i="1" s="1"/>
  <c r="AD233" i="1" s="1"/>
  <c r="AJ233" i="1" s="1"/>
  <c r="AT233" i="1" s="1"/>
  <c r="M233" i="1"/>
  <c r="S233" i="1" s="1"/>
  <c r="W233" i="1" s="1"/>
  <c r="AC233" i="1" s="1"/>
  <c r="AI233" i="1" s="1"/>
  <c r="AQ233" i="1" s="1"/>
  <c r="AS233" i="1" s="1"/>
  <c r="L233" i="1"/>
  <c r="R233" i="1" s="1"/>
  <c r="V233" i="1" s="1"/>
  <c r="AB233" i="1" s="1"/>
  <c r="AH233" i="1" s="1"/>
  <c r="AN233" i="1" s="1"/>
  <c r="AP233" i="1" s="1"/>
  <c r="AU232" i="1"/>
  <c r="AU231" i="1" s="1"/>
  <c r="AM232" i="1"/>
  <c r="AM231" i="1" s="1"/>
  <c r="AL232" i="1"/>
  <c r="AL231" i="1" s="1"/>
  <c r="AK232" i="1"/>
  <c r="AK231" i="1" s="1"/>
  <c r="AG232" i="1"/>
  <c r="AF232" i="1"/>
  <c r="AF231" i="1" s="1"/>
  <c r="AE232" i="1"/>
  <c r="AE231" i="1" s="1"/>
  <c r="AA232" i="1"/>
  <c r="AA231" i="1" s="1"/>
  <c r="Z232" i="1"/>
  <c r="Z231" i="1" s="1"/>
  <c r="Y232" i="1"/>
  <c r="Y231" i="1" s="1"/>
  <c r="U232" i="1"/>
  <c r="U231" i="1" s="1"/>
  <c r="Q232" i="1"/>
  <c r="Q231" i="1" s="1"/>
  <c r="P232" i="1"/>
  <c r="P231" i="1" s="1"/>
  <c r="O232" i="1"/>
  <c r="O231" i="1" s="1"/>
  <c r="K232" i="1"/>
  <c r="K231" i="1" s="1"/>
  <c r="J232" i="1"/>
  <c r="J231" i="1" s="1"/>
  <c r="I232" i="1"/>
  <c r="I231" i="1" s="1"/>
  <c r="H232" i="1"/>
  <c r="H231" i="1" s="1"/>
  <c r="G232" i="1"/>
  <c r="F232" i="1"/>
  <c r="AG231" i="1"/>
  <c r="N229" i="1"/>
  <c r="T229" i="1" s="1"/>
  <c r="X229" i="1" s="1"/>
  <c r="AD229" i="1" s="1"/>
  <c r="AJ229" i="1" s="1"/>
  <c r="AT229" i="1" s="1"/>
  <c r="M229" i="1"/>
  <c r="S229" i="1" s="1"/>
  <c r="W229" i="1" s="1"/>
  <c r="AC229" i="1" s="1"/>
  <c r="AI229" i="1" s="1"/>
  <c r="AQ229" i="1" s="1"/>
  <c r="AS229" i="1" s="1"/>
  <c r="L229" i="1"/>
  <c r="R229" i="1" s="1"/>
  <c r="V229" i="1" s="1"/>
  <c r="AB229" i="1" s="1"/>
  <c r="AH229" i="1" s="1"/>
  <c r="AN229" i="1" s="1"/>
  <c r="AP229" i="1" s="1"/>
  <c r="AU228" i="1"/>
  <c r="AU227" i="1" s="1"/>
  <c r="AM228" i="1"/>
  <c r="AM227" i="1" s="1"/>
  <c r="AL228" i="1"/>
  <c r="AL227" i="1" s="1"/>
  <c r="AK228" i="1"/>
  <c r="AK227" i="1" s="1"/>
  <c r="AG228" i="1"/>
  <c r="AF228" i="1"/>
  <c r="AE228" i="1"/>
  <c r="AE227" i="1" s="1"/>
  <c r="AA228" i="1"/>
  <c r="AA227" i="1" s="1"/>
  <c r="Z228" i="1"/>
  <c r="Z227" i="1" s="1"/>
  <c r="Y228" i="1"/>
  <c r="Y227" i="1" s="1"/>
  <c r="U228" i="1"/>
  <c r="U227" i="1" s="1"/>
  <c r="Q228" i="1"/>
  <c r="Q227" i="1" s="1"/>
  <c r="P228" i="1"/>
  <c r="P227" i="1" s="1"/>
  <c r="O228" i="1"/>
  <c r="O227" i="1" s="1"/>
  <c r="K228" i="1"/>
  <c r="K227" i="1" s="1"/>
  <c r="J228" i="1"/>
  <c r="J227" i="1" s="1"/>
  <c r="I228" i="1"/>
  <c r="I227" i="1" s="1"/>
  <c r="H228" i="1"/>
  <c r="H227" i="1" s="1"/>
  <c r="G228" i="1"/>
  <c r="F228" i="1"/>
  <c r="AG227" i="1"/>
  <c r="AF227" i="1"/>
  <c r="N226" i="1"/>
  <c r="T226" i="1" s="1"/>
  <c r="X226" i="1" s="1"/>
  <c r="AD226" i="1" s="1"/>
  <c r="AJ226" i="1" s="1"/>
  <c r="AT226" i="1" s="1"/>
  <c r="M226" i="1"/>
  <c r="S226" i="1" s="1"/>
  <c r="W226" i="1" s="1"/>
  <c r="AC226" i="1" s="1"/>
  <c r="AI226" i="1" s="1"/>
  <c r="AQ226" i="1" s="1"/>
  <c r="AS226" i="1" s="1"/>
  <c r="L226" i="1"/>
  <c r="R226" i="1" s="1"/>
  <c r="V226" i="1" s="1"/>
  <c r="AB226" i="1" s="1"/>
  <c r="AH226" i="1" s="1"/>
  <c r="AN226" i="1" s="1"/>
  <c r="AP226" i="1" s="1"/>
  <c r="AU225" i="1"/>
  <c r="AM225" i="1"/>
  <c r="AM224" i="1" s="1"/>
  <c r="AL225" i="1"/>
  <c r="AL224" i="1" s="1"/>
  <c r="AK225" i="1"/>
  <c r="AK224" i="1" s="1"/>
  <c r="AG225" i="1"/>
  <c r="AG224" i="1" s="1"/>
  <c r="AF225" i="1"/>
  <c r="AF224" i="1" s="1"/>
  <c r="AE225" i="1"/>
  <c r="AE224" i="1" s="1"/>
  <c r="AA225" i="1"/>
  <c r="AA224" i="1" s="1"/>
  <c r="Z225" i="1"/>
  <c r="Z224" i="1" s="1"/>
  <c r="Y225" i="1"/>
  <c r="Y224" i="1" s="1"/>
  <c r="U225" i="1"/>
  <c r="U224" i="1" s="1"/>
  <c r="Q225" i="1"/>
  <c r="Q224" i="1" s="1"/>
  <c r="P225" i="1"/>
  <c r="P224" i="1" s="1"/>
  <c r="O225" i="1"/>
  <c r="O224" i="1" s="1"/>
  <c r="K225" i="1"/>
  <c r="K224" i="1" s="1"/>
  <c r="J225" i="1"/>
  <c r="J224" i="1" s="1"/>
  <c r="I225" i="1"/>
  <c r="I224" i="1" s="1"/>
  <c r="H225" i="1"/>
  <c r="G225" i="1"/>
  <c r="G224" i="1" s="1"/>
  <c r="F225" i="1"/>
  <c r="F224" i="1" s="1"/>
  <c r="AU224" i="1"/>
  <c r="Y223" i="1"/>
  <c r="N223" i="1"/>
  <c r="T223" i="1" s="1"/>
  <c r="X223" i="1" s="1"/>
  <c r="AD223" i="1" s="1"/>
  <c r="AJ223" i="1" s="1"/>
  <c r="AT223" i="1" s="1"/>
  <c r="M223" i="1"/>
  <c r="S223" i="1" s="1"/>
  <c r="W223" i="1" s="1"/>
  <c r="AC223" i="1" s="1"/>
  <c r="AI223" i="1" s="1"/>
  <c r="AQ223" i="1" s="1"/>
  <c r="AS223" i="1" s="1"/>
  <c r="L223" i="1"/>
  <c r="R223" i="1" s="1"/>
  <c r="V223" i="1" s="1"/>
  <c r="AB223" i="1" s="1"/>
  <c r="AH223" i="1" s="1"/>
  <c r="AN223" i="1" s="1"/>
  <c r="AP223" i="1" s="1"/>
  <c r="AU222" i="1"/>
  <c r="AM222" i="1"/>
  <c r="AL222" i="1"/>
  <c r="AK222" i="1"/>
  <c r="AG222" i="1"/>
  <c r="AF222" i="1"/>
  <c r="AE222" i="1"/>
  <c r="AA222" i="1"/>
  <c r="Z222" i="1"/>
  <c r="Y222" i="1"/>
  <c r="U222" i="1"/>
  <c r="Q222" i="1"/>
  <c r="P222" i="1"/>
  <c r="O222" i="1"/>
  <c r="K222" i="1"/>
  <c r="J222" i="1"/>
  <c r="I222" i="1"/>
  <c r="H222" i="1"/>
  <c r="G222" i="1"/>
  <c r="F222" i="1"/>
  <c r="N221" i="1"/>
  <c r="T221" i="1" s="1"/>
  <c r="X221" i="1" s="1"/>
  <c r="AD221" i="1" s="1"/>
  <c r="AJ221" i="1" s="1"/>
  <c r="AT221" i="1" s="1"/>
  <c r="M221" i="1"/>
  <c r="S221" i="1" s="1"/>
  <c r="W221" i="1" s="1"/>
  <c r="AC221" i="1" s="1"/>
  <c r="AI221" i="1" s="1"/>
  <c r="AQ221" i="1" s="1"/>
  <c r="AS221" i="1" s="1"/>
  <c r="L221" i="1"/>
  <c r="R221" i="1" s="1"/>
  <c r="V221" i="1" s="1"/>
  <c r="AB221" i="1" s="1"/>
  <c r="AH221" i="1" s="1"/>
  <c r="AN221" i="1" s="1"/>
  <c r="AP221" i="1" s="1"/>
  <c r="AU220" i="1"/>
  <c r="AM220" i="1"/>
  <c r="AL220" i="1"/>
  <c r="AK220" i="1"/>
  <c r="AG220" i="1"/>
  <c r="AF220" i="1"/>
  <c r="AE220" i="1"/>
  <c r="AA220" i="1"/>
  <c r="Z220" i="1"/>
  <c r="Y220" i="1"/>
  <c r="U220" i="1"/>
  <c r="Q220" i="1"/>
  <c r="P220" i="1"/>
  <c r="O220" i="1"/>
  <c r="K220" i="1"/>
  <c r="J220" i="1"/>
  <c r="I220" i="1"/>
  <c r="H220" i="1"/>
  <c r="G220" i="1"/>
  <c r="F220" i="1"/>
  <c r="AK219" i="1"/>
  <c r="AK218" i="1" s="1"/>
  <c r="Y219" i="1"/>
  <c r="Y218" i="1" s="1"/>
  <c r="O219" i="1"/>
  <c r="N219" i="1"/>
  <c r="T219" i="1" s="1"/>
  <c r="X219" i="1" s="1"/>
  <c r="AD219" i="1" s="1"/>
  <c r="AJ219" i="1" s="1"/>
  <c r="AT219" i="1" s="1"/>
  <c r="M219" i="1"/>
  <c r="S219" i="1" s="1"/>
  <c r="W219" i="1" s="1"/>
  <c r="AC219" i="1" s="1"/>
  <c r="AI219" i="1" s="1"/>
  <c r="AQ219" i="1" s="1"/>
  <c r="AS219" i="1" s="1"/>
  <c r="L219" i="1"/>
  <c r="AU218" i="1"/>
  <c r="AM218" i="1"/>
  <c r="AL218" i="1"/>
  <c r="AG218" i="1"/>
  <c r="AF218" i="1"/>
  <c r="AE218" i="1"/>
  <c r="AA218" i="1"/>
  <c r="Z218" i="1"/>
  <c r="U218" i="1"/>
  <c r="Q218" i="1"/>
  <c r="P218" i="1"/>
  <c r="O218" i="1"/>
  <c r="K218" i="1"/>
  <c r="J218" i="1"/>
  <c r="I218" i="1"/>
  <c r="H218" i="1"/>
  <c r="G218" i="1"/>
  <c r="F218" i="1"/>
  <c r="Y216" i="1"/>
  <c r="N216" i="1"/>
  <c r="T216" i="1" s="1"/>
  <c r="X216" i="1" s="1"/>
  <c r="AD216" i="1" s="1"/>
  <c r="AJ216" i="1" s="1"/>
  <c r="AT216" i="1" s="1"/>
  <c r="M216" i="1"/>
  <c r="S216" i="1" s="1"/>
  <c r="W216" i="1" s="1"/>
  <c r="AC216" i="1" s="1"/>
  <c r="AI216" i="1" s="1"/>
  <c r="AQ216" i="1" s="1"/>
  <c r="AS216" i="1" s="1"/>
  <c r="L216" i="1"/>
  <c r="R216" i="1" s="1"/>
  <c r="V216" i="1" s="1"/>
  <c r="AB216" i="1" s="1"/>
  <c r="AH216" i="1" s="1"/>
  <c r="AN216" i="1" s="1"/>
  <c r="AP216" i="1" s="1"/>
  <c r="AU215" i="1"/>
  <c r="AM215" i="1"/>
  <c r="AL215" i="1"/>
  <c r="AL214" i="1" s="1"/>
  <c r="AK215" i="1"/>
  <c r="AK214" i="1" s="1"/>
  <c r="AG215" i="1"/>
  <c r="AG214" i="1" s="1"/>
  <c r="AF215" i="1"/>
  <c r="AF214" i="1" s="1"/>
  <c r="AE215" i="1"/>
  <c r="AE214" i="1" s="1"/>
  <c r="AA215" i="1"/>
  <c r="AA214" i="1" s="1"/>
  <c r="Z215" i="1"/>
  <c r="Z214" i="1" s="1"/>
  <c r="Y215" i="1"/>
  <c r="Y214" i="1" s="1"/>
  <c r="U215" i="1"/>
  <c r="U214" i="1" s="1"/>
  <c r="Q215" i="1"/>
  <c r="Q214" i="1" s="1"/>
  <c r="P215" i="1"/>
  <c r="P214" i="1" s="1"/>
  <c r="O215" i="1"/>
  <c r="O214" i="1" s="1"/>
  <c r="K215" i="1"/>
  <c r="J215" i="1"/>
  <c r="J214" i="1" s="1"/>
  <c r="I215" i="1"/>
  <c r="I214" i="1" s="1"/>
  <c r="H215" i="1"/>
  <c r="H214" i="1" s="1"/>
  <c r="G215" i="1"/>
  <c r="F215" i="1"/>
  <c r="AU214" i="1"/>
  <c r="AM214" i="1"/>
  <c r="N210" i="1"/>
  <c r="T210" i="1" s="1"/>
  <c r="X210" i="1" s="1"/>
  <c r="AD210" i="1" s="1"/>
  <c r="AJ210" i="1" s="1"/>
  <c r="AT210" i="1" s="1"/>
  <c r="M210" i="1"/>
  <c r="S210" i="1" s="1"/>
  <c r="W210" i="1" s="1"/>
  <c r="AC210" i="1" s="1"/>
  <c r="AI210" i="1" s="1"/>
  <c r="AQ210" i="1" s="1"/>
  <c r="AS210" i="1" s="1"/>
  <c r="L210" i="1"/>
  <c r="R210" i="1" s="1"/>
  <c r="V210" i="1" s="1"/>
  <c r="AB210" i="1" s="1"/>
  <c r="AH210" i="1" s="1"/>
  <c r="AN210" i="1" s="1"/>
  <c r="AP210" i="1" s="1"/>
  <c r="AU209" i="1"/>
  <c r="AM209" i="1"/>
  <c r="AL209" i="1"/>
  <c r="AK209" i="1"/>
  <c r="AG209" i="1"/>
  <c r="AF209" i="1"/>
  <c r="AE209" i="1"/>
  <c r="AA209" i="1"/>
  <c r="Z209" i="1"/>
  <c r="Y209" i="1"/>
  <c r="U209" i="1"/>
  <c r="Q209" i="1"/>
  <c r="P209" i="1"/>
  <c r="O209" i="1"/>
  <c r="K209" i="1"/>
  <c r="J209" i="1"/>
  <c r="I209" i="1"/>
  <c r="H209" i="1"/>
  <c r="G209" i="1"/>
  <c r="F209" i="1"/>
  <c r="N208" i="1"/>
  <c r="T208" i="1" s="1"/>
  <c r="X208" i="1" s="1"/>
  <c r="AD208" i="1" s="1"/>
  <c r="AJ208" i="1" s="1"/>
  <c r="AT208" i="1" s="1"/>
  <c r="M208" i="1"/>
  <c r="S208" i="1" s="1"/>
  <c r="W208" i="1" s="1"/>
  <c r="AC208" i="1" s="1"/>
  <c r="AI208" i="1" s="1"/>
  <c r="AQ208" i="1" s="1"/>
  <c r="AS208" i="1" s="1"/>
  <c r="L208" i="1"/>
  <c r="R208" i="1" s="1"/>
  <c r="V208" i="1" s="1"/>
  <c r="AB208" i="1" s="1"/>
  <c r="AH208" i="1" s="1"/>
  <c r="AN208" i="1" s="1"/>
  <c r="AP208" i="1" s="1"/>
  <c r="AU207" i="1"/>
  <c r="AM207" i="1"/>
  <c r="AL207" i="1"/>
  <c r="AK207" i="1"/>
  <c r="AG207" i="1"/>
  <c r="AF207" i="1"/>
  <c r="AE207" i="1"/>
  <c r="AA207" i="1"/>
  <c r="Z207" i="1"/>
  <c r="Y207" i="1"/>
  <c r="U207" i="1"/>
  <c r="Q207" i="1"/>
  <c r="P207" i="1"/>
  <c r="O207" i="1"/>
  <c r="K207" i="1"/>
  <c r="J207" i="1"/>
  <c r="I207" i="1"/>
  <c r="H207" i="1"/>
  <c r="H206" i="1" s="1"/>
  <c r="G207" i="1"/>
  <c r="F207" i="1"/>
  <c r="H204" i="1"/>
  <c r="N204" i="1" s="1"/>
  <c r="T204" i="1" s="1"/>
  <c r="X204" i="1" s="1"/>
  <c r="AD204" i="1" s="1"/>
  <c r="AJ204" i="1" s="1"/>
  <c r="AT204" i="1" s="1"/>
  <c r="G204" i="1"/>
  <c r="G203" i="1" s="1"/>
  <c r="F204" i="1"/>
  <c r="L204" i="1" s="1"/>
  <c r="R204" i="1" s="1"/>
  <c r="V204" i="1" s="1"/>
  <c r="AB204" i="1" s="1"/>
  <c r="AH204" i="1" s="1"/>
  <c r="AN204" i="1" s="1"/>
  <c r="AP204" i="1" s="1"/>
  <c r="AU203" i="1"/>
  <c r="AU202" i="1" s="1"/>
  <c r="AM203" i="1"/>
  <c r="AM202" i="1" s="1"/>
  <c r="AL203" i="1"/>
  <c r="AL202" i="1" s="1"/>
  <c r="AK203" i="1"/>
  <c r="AK202" i="1" s="1"/>
  <c r="AG203" i="1"/>
  <c r="AG202" i="1" s="1"/>
  <c r="AF203" i="1"/>
  <c r="AF202" i="1" s="1"/>
  <c r="AE203" i="1"/>
  <c r="AE202" i="1" s="1"/>
  <c r="AA203" i="1"/>
  <c r="AA202" i="1" s="1"/>
  <c r="Z203" i="1"/>
  <c r="Z202" i="1" s="1"/>
  <c r="Y203" i="1"/>
  <c r="Y202" i="1" s="1"/>
  <c r="U203" i="1"/>
  <c r="U202" i="1" s="1"/>
  <c r="Q203" i="1"/>
  <c r="Q202" i="1" s="1"/>
  <c r="P203" i="1"/>
  <c r="P202" i="1" s="1"/>
  <c r="O203" i="1"/>
  <c r="O202" i="1" s="1"/>
  <c r="K203" i="1"/>
  <c r="K202" i="1" s="1"/>
  <c r="J203" i="1"/>
  <c r="J202" i="1" s="1"/>
  <c r="I203" i="1"/>
  <c r="I202" i="1" s="1"/>
  <c r="H203" i="1"/>
  <c r="N201" i="1"/>
  <c r="T201" i="1" s="1"/>
  <c r="X201" i="1" s="1"/>
  <c r="AD201" i="1" s="1"/>
  <c r="AJ201" i="1" s="1"/>
  <c r="AT201" i="1" s="1"/>
  <c r="M201" i="1"/>
  <c r="S201" i="1" s="1"/>
  <c r="W201" i="1" s="1"/>
  <c r="AC201" i="1" s="1"/>
  <c r="AI201" i="1" s="1"/>
  <c r="AQ201" i="1" s="1"/>
  <c r="AS201" i="1" s="1"/>
  <c r="L201" i="1"/>
  <c r="R201" i="1" s="1"/>
  <c r="V201" i="1" s="1"/>
  <c r="AB201" i="1" s="1"/>
  <c r="AH201" i="1" s="1"/>
  <c r="AN201" i="1" s="1"/>
  <c r="AP201" i="1" s="1"/>
  <c r="AU200" i="1"/>
  <c r="AU199" i="1" s="1"/>
  <c r="AM200" i="1"/>
  <c r="AM199" i="1" s="1"/>
  <c r="AL200" i="1"/>
  <c r="AL199" i="1" s="1"/>
  <c r="AK200" i="1"/>
  <c r="AK199" i="1" s="1"/>
  <c r="AG200" i="1"/>
  <c r="AF200" i="1"/>
  <c r="AE200" i="1"/>
  <c r="AE199" i="1" s="1"/>
  <c r="AA200" i="1"/>
  <c r="AA199" i="1" s="1"/>
  <c r="Z200" i="1"/>
  <c r="Z199" i="1" s="1"/>
  <c r="Y200" i="1"/>
  <c r="Y199" i="1" s="1"/>
  <c r="U200" i="1"/>
  <c r="U199" i="1" s="1"/>
  <c r="Q200" i="1"/>
  <c r="Q199" i="1" s="1"/>
  <c r="P200" i="1"/>
  <c r="O200" i="1"/>
  <c r="O199" i="1" s="1"/>
  <c r="K200" i="1"/>
  <c r="K199" i="1" s="1"/>
  <c r="J200" i="1"/>
  <c r="J199" i="1" s="1"/>
  <c r="I200" i="1"/>
  <c r="I199" i="1" s="1"/>
  <c r="H200" i="1"/>
  <c r="G200" i="1"/>
  <c r="F200" i="1"/>
  <c r="AG199" i="1"/>
  <c r="AF199" i="1"/>
  <c r="P199" i="1"/>
  <c r="N198" i="1"/>
  <c r="T198" i="1" s="1"/>
  <c r="X198" i="1" s="1"/>
  <c r="AD198" i="1" s="1"/>
  <c r="AJ198" i="1" s="1"/>
  <c r="AT198" i="1" s="1"/>
  <c r="M198" i="1"/>
  <c r="S198" i="1" s="1"/>
  <c r="W198" i="1" s="1"/>
  <c r="AC198" i="1" s="1"/>
  <c r="AI198" i="1" s="1"/>
  <c r="AQ198" i="1" s="1"/>
  <c r="AS198" i="1" s="1"/>
  <c r="L198" i="1"/>
  <c r="R198" i="1" s="1"/>
  <c r="V198" i="1" s="1"/>
  <c r="AB198" i="1" s="1"/>
  <c r="AH198" i="1" s="1"/>
  <c r="AN198" i="1" s="1"/>
  <c r="AP198" i="1" s="1"/>
  <c r="N197" i="1"/>
  <c r="T197" i="1" s="1"/>
  <c r="X197" i="1" s="1"/>
  <c r="AD197" i="1" s="1"/>
  <c r="AJ197" i="1" s="1"/>
  <c r="AT197" i="1" s="1"/>
  <c r="M197" i="1"/>
  <c r="S197" i="1" s="1"/>
  <c r="W197" i="1" s="1"/>
  <c r="AC197" i="1" s="1"/>
  <c r="AI197" i="1" s="1"/>
  <c r="AQ197" i="1" s="1"/>
  <c r="AS197" i="1" s="1"/>
  <c r="L197" i="1"/>
  <c r="R197" i="1" s="1"/>
  <c r="V197" i="1" s="1"/>
  <c r="AB197" i="1" s="1"/>
  <c r="AH197" i="1" s="1"/>
  <c r="AN197" i="1" s="1"/>
  <c r="AP197" i="1" s="1"/>
  <c r="AU196" i="1"/>
  <c r="AU195" i="1" s="1"/>
  <c r="AM196" i="1"/>
  <c r="AM195" i="1" s="1"/>
  <c r="AL196" i="1"/>
  <c r="AL195" i="1" s="1"/>
  <c r="AK196" i="1"/>
  <c r="AK195" i="1" s="1"/>
  <c r="AG196" i="1"/>
  <c r="AG195" i="1" s="1"/>
  <c r="AF196" i="1"/>
  <c r="AF195" i="1" s="1"/>
  <c r="AE196" i="1"/>
  <c r="AE195" i="1" s="1"/>
  <c r="AA196" i="1"/>
  <c r="AA195" i="1" s="1"/>
  <c r="Z196" i="1"/>
  <c r="Z195" i="1" s="1"/>
  <c r="Y196" i="1"/>
  <c r="Y195" i="1" s="1"/>
  <c r="U196" i="1"/>
  <c r="U195" i="1" s="1"/>
  <c r="Q196" i="1"/>
  <c r="Q195" i="1" s="1"/>
  <c r="P196" i="1"/>
  <c r="P195" i="1" s="1"/>
  <c r="O196" i="1"/>
  <c r="O195" i="1" s="1"/>
  <c r="K196" i="1"/>
  <c r="K195" i="1" s="1"/>
  <c r="J196" i="1"/>
  <c r="J195" i="1" s="1"/>
  <c r="I196" i="1"/>
  <c r="I195" i="1" s="1"/>
  <c r="H196" i="1"/>
  <c r="H195" i="1" s="1"/>
  <c r="G196" i="1"/>
  <c r="F196" i="1"/>
  <c r="N193" i="1"/>
  <c r="T193" i="1" s="1"/>
  <c r="X193" i="1" s="1"/>
  <c r="AD193" i="1" s="1"/>
  <c r="AJ193" i="1" s="1"/>
  <c r="AT193" i="1" s="1"/>
  <c r="M193" i="1"/>
  <c r="S193" i="1" s="1"/>
  <c r="W193" i="1" s="1"/>
  <c r="AC193" i="1" s="1"/>
  <c r="AI193" i="1" s="1"/>
  <c r="AQ193" i="1" s="1"/>
  <c r="AS193" i="1" s="1"/>
  <c r="L193" i="1"/>
  <c r="R193" i="1" s="1"/>
  <c r="V193" i="1" s="1"/>
  <c r="AB193" i="1" s="1"/>
  <c r="AH193" i="1" s="1"/>
  <c r="AN193" i="1" s="1"/>
  <c r="AP193" i="1" s="1"/>
  <c r="AU192" i="1"/>
  <c r="AU191" i="1" s="1"/>
  <c r="AM192" i="1"/>
  <c r="AM191" i="1" s="1"/>
  <c r="AL192" i="1"/>
  <c r="AL191" i="1" s="1"/>
  <c r="AK192" i="1"/>
  <c r="AK191" i="1" s="1"/>
  <c r="AG192" i="1"/>
  <c r="AF192" i="1"/>
  <c r="AE192" i="1"/>
  <c r="AE191" i="1" s="1"/>
  <c r="AA192" i="1"/>
  <c r="AA191" i="1" s="1"/>
  <c r="Z192" i="1"/>
  <c r="Z191" i="1" s="1"/>
  <c r="Y192" i="1"/>
  <c r="Y191" i="1" s="1"/>
  <c r="U192" i="1"/>
  <c r="U191" i="1" s="1"/>
  <c r="Q192" i="1"/>
  <c r="Q191" i="1" s="1"/>
  <c r="P192" i="1"/>
  <c r="P191" i="1" s="1"/>
  <c r="O192" i="1"/>
  <c r="O191" i="1" s="1"/>
  <c r="K192" i="1"/>
  <c r="K191" i="1" s="1"/>
  <c r="J192" i="1"/>
  <c r="J191" i="1" s="1"/>
  <c r="I192" i="1"/>
  <c r="I191" i="1" s="1"/>
  <c r="H192" i="1"/>
  <c r="H191" i="1" s="1"/>
  <c r="G192" i="1"/>
  <c r="F192" i="1"/>
  <c r="AG191" i="1"/>
  <c r="AF191" i="1"/>
  <c r="N190" i="1"/>
  <c r="T190" i="1" s="1"/>
  <c r="X190" i="1" s="1"/>
  <c r="AD190" i="1" s="1"/>
  <c r="AJ190" i="1" s="1"/>
  <c r="AT190" i="1" s="1"/>
  <c r="M190" i="1"/>
  <c r="S190" i="1" s="1"/>
  <c r="W190" i="1" s="1"/>
  <c r="AC190" i="1" s="1"/>
  <c r="AI190" i="1" s="1"/>
  <c r="AQ190" i="1" s="1"/>
  <c r="AS190" i="1" s="1"/>
  <c r="L190" i="1"/>
  <c r="R190" i="1" s="1"/>
  <c r="V190" i="1" s="1"/>
  <c r="AB190" i="1" s="1"/>
  <c r="AH190" i="1" s="1"/>
  <c r="AN190" i="1" s="1"/>
  <c r="AP190" i="1" s="1"/>
  <c r="AU189" i="1"/>
  <c r="AM189" i="1"/>
  <c r="AM188" i="1" s="1"/>
  <c r="AL189" i="1"/>
  <c r="AL188" i="1" s="1"/>
  <c r="AK189" i="1"/>
  <c r="AK188" i="1" s="1"/>
  <c r="AG189" i="1"/>
  <c r="AG188" i="1" s="1"/>
  <c r="AF189" i="1"/>
  <c r="AF188" i="1" s="1"/>
  <c r="AE189" i="1"/>
  <c r="AE188" i="1" s="1"/>
  <c r="AA189" i="1"/>
  <c r="AA188" i="1" s="1"/>
  <c r="Z189" i="1"/>
  <c r="Z188" i="1" s="1"/>
  <c r="Y189" i="1"/>
  <c r="Y188" i="1" s="1"/>
  <c r="U189" i="1"/>
  <c r="U188" i="1" s="1"/>
  <c r="Q189" i="1"/>
  <c r="Q188" i="1" s="1"/>
  <c r="P189" i="1"/>
  <c r="P188" i="1" s="1"/>
  <c r="O189" i="1"/>
  <c r="O188" i="1" s="1"/>
  <c r="K189" i="1"/>
  <c r="K188" i="1" s="1"/>
  <c r="J189" i="1"/>
  <c r="I189" i="1"/>
  <c r="I188" i="1" s="1"/>
  <c r="H189" i="1"/>
  <c r="G189" i="1"/>
  <c r="G188" i="1" s="1"/>
  <c r="F189" i="1"/>
  <c r="AU188" i="1"/>
  <c r="N187" i="1"/>
  <c r="T187" i="1" s="1"/>
  <c r="X187" i="1" s="1"/>
  <c r="AD187" i="1" s="1"/>
  <c r="AJ187" i="1" s="1"/>
  <c r="AT187" i="1" s="1"/>
  <c r="M187" i="1"/>
  <c r="S187" i="1" s="1"/>
  <c r="W187" i="1" s="1"/>
  <c r="AC187" i="1" s="1"/>
  <c r="AI187" i="1" s="1"/>
  <c r="AQ187" i="1" s="1"/>
  <c r="AS187" i="1" s="1"/>
  <c r="L187" i="1"/>
  <c r="R187" i="1" s="1"/>
  <c r="V187" i="1" s="1"/>
  <c r="AB187" i="1" s="1"/>
  <c r="AH187" i="1" s="1"/>
  <c r="AN187" i="1" s="1"/>
  <c r="AP187" i="1" s="1"/>
  <c r="AU186" i="1"/>
  <c r="AM186" i="1"/>
  <c r="AL186" i="1"/>
  <c r="AK186" i="1"/>
  <c r="AG186" i="1"/>
  <c r="AF186" i="1"/>
  <c r="AE186" i="1"/>
  <c r="AA186" i="1"/>
  <c r="Z186" i="1"/>
  <c r="Y186" i="1"/>
  <c r="U186" i="1"/>
  <c r="Q186" i="1"/>
  <c r="P186" i="1"/>
  <c r="O186" i="1"/>
  <c r="K186" i="1"/>
  <c r="J186" i="1"/>
  <c r="I186" i="1"/>
  <c r="H186" i="1"/>
  <c r="G186" i="1"/>
  <c r="F186" i="1"/>
  <c r="O185" i="1"/>
  <c r="O184" i="1" s="1"/>
  <c r="M185" i="1"/>
  <c r="S185" i="1" s="1"/>
  <c r="W185" i="1" s="1"/>
  <c r="AC185" i="1" s="1"/>
  <c r="AI185" i="1" s="1"/>
  <c r="AQ185" i="1" s="1"/>
  <c r="AS185" i="1" s="1"/>
  <c r="K185" i="1"/>
  <c r="N185" i="1" s="1"/>
  <c r="T185" i="1" s="1"/>
  <c r="X185" i="1" s="1"/>
  <c r="AD185" i="1" s="1"/>
  <c r="AJ185" i="1" s="1"/>
  <c r="AT185" i="1" s="1"/>
  <c r="J185" i="1"/>
  <c r="I185" i="1"/>
  <c r="I184" i="1" s="1"/>
  <c r="I183" i="1" s="1"/>
  <c r="AU184" i="1"/>
  <c r="AM184" i="1"/>
  <c r="AL184" i="1"/>
  <c r="AK184" i="1"/>
  <c r="AG184" i="1"/>
  <c r="AF184" i="1"/>
  <c r="AE184" i="1"/>
  <c r="AA184" i="1"/>
  <c r="Z184" i="1"/>
  <c r="Y184" i="1"/>
  <c r="U184" i="1"/>
  <c r="Q184" i="1"/>
  <c r="P184" i="1"/>
  <c r="J184" i="1"/>
  <c r="H184" i="1"/>
  <c r="G184" i="1"/>
  <c r="F184" i="1"/>
  <c r="N182" i="1"/>
  <c r="T182" i="1" s="1"/>
  <c r="X182" i="1" s="1"/>
  <c r="AD182" i="1" s="1"/>
  <c r="AJ182" i="1" s="1"/>
  <c r="AT182" i="1" s="1"/>
  <c r="M182" i="1"/>
  <c r="S182" i="1" s="1"/>
  <c r="W182" i="1" s="1"/>
  <c r="AC182" i="1" s="1"/>
  <c r="AI182" i="1" s="1"/>
  <c r="AQ182" i="1" s="1"/>
  <c r="AS182" i="1" s="1"/>
  <c r="L182" i="1"/>
  <c r="R182" i="1" s="1"/>
  <c r="V182" i="1" s="1"/>
  <c r="AB182" i="1" s="1"/>
  <c r="AH182" i="1" s="1"/>
  <c r="AN182" i="1" s="1"/>
  <c r="AP182" i="1" s="1"/>
  <c r="AU181" i="1"/>
  <c r="AM181" i="1"/>
  <c r="AM180" i="1" s="1"/>
  <c r="AL181" i="1"/>
  <c r="AL180" i="1" s="1"/>
  <c r="AK181" i="1"/>
  <c r="AK180" i="1" s="1"/>
  <c r="AG181" i="1"/>
  <c r="AG180" i="1" s="1"/>
  <c r="AF181" i="1"/>
  <c r="AF180" i="1" s="1"/>
  <c r="AE181" i="1"/>
  <c r="AE180" i="1" s="1"/>
  <c r="AA181" i="1"/>
  <c r="AA180" i="1" s="1"/>
  <c r="Z181" i="1"/>
  <c r="Z180" i="1" s="1"/>
  <c r="Y181" i="1"/>
  <c r="Y180" i="1" s="1"/>
  <c r="U181" i="1"/>
  <c r="U180" i="1" s="1"/>
  <c r="Q181" i="1"/>
  <c r="Q180" i="1" s="1"/>
  <c r="P181" i="1"/>
  <c r="P180" i="1" s="1"/>
  <c r="O181" i="1"/>
  <c r="O180" i="1" s="1"/>
  <c r="K181" i="1"/>
  <c r="K180" i="1" s="1"/>
  <c r="J181" i="1"/>
  <c r="J180" i="1" s="1"/>
  <c r="I181" i="1"/>
  <c r="I180" i="1" s="1"/>
  <c r="H181" i="1"/>
  <c r="G181" i="1"/>
  <c r="G180" i="1" s="1"/>
  <c r="F181" i="1"/>
  <c r="F180" i="1" s="1"/>
  <c r="AU180" i="1"/>
  <c r="N179" i="1"/>
  <c r="T179" i="1" s="1"/>
  <c r="X179" i="1" s="1"/>
  <c r="AD179" i="1" s="1"/>
  <c r="AJ179" i="1" s="1"/>
  <c r="AT179" i="1" s="1"/>
  <c r="M179" i="1"/>
  <c r="S179" i="1" s="1"/>
  <c r="W179" i="1" s="1"/>
  <c r="AC179" i="1" s="1"/>
  <c r="AI179" i="1" s="1"/>
  <c r="AQ179" i="1" s="1"/>
  <c r="AS179" i="1" s="1"/>
  <c r="L179" i="1"/>
  <c r="R179" i="1" s="1"/>
  <c r="V179" i="1" s="1"/>
  <c r="AB179" i="1" s="1"/>
  <c r="AH179" i="1" s="1"/>
  <c r="AN179" i="1" s="1"/>
  <c r="AP179" i="1" s="1"/>
  <c r="AU178" i="1"/>
  <c r="AM178" i="1"/>
  <c r="AL178" i="1"/>
  <c r="AK178" i="1"/>
  <c r="AG178" i="1"/>
  <c r="AF178" i="1"/>
  <c r="AE178" i="1"/>
  <c r="AA178" i="1"/>
  <c r="Z178" i="1"/>
  <c r="Y178" i="1"/>
  <c r="U178" i="1"/>
  <c r="Q178" i="1"/>
  <c r="P178" i="1"/>
  <c r="O178" i="1"/>
  <c r="K178" i="1"/>
  <c r="J178" i="1"/>
  <c r="I178" i="1"/>
  <c r="H178" i="1"/>
  <c r="G178" i="1"/>
  <c r="F178" i="1"/>
  <c r="N177" i="1"/>
  <c r="T177" i="1" s="1"/>
  <c r="X177" i="1" s="1"/>
  <c r="AD177" i="1" s="1"/>
  <c r="AJ177" i="1" s="1"/>
  <c r="AT177" i="1" s="1"/>
  <c r="M177" i="1"/>
  <c r="S177" i="1" s="1"/>
  <c r="W177" i="1" s="1"/>
  <c r="AC177" i="1" s="1"/>
  <c r="AI177" i="1" s="1"/>
  <c r="AQ177" i="1" s="1"/>
  <c r="AS177" i="1" s="1"/>
  <c r="L177" i="1"/>
  <c r="R177" i="1" s="1"/>
  <c r="V177" i="1" s="1"/>
  <c r="AB177" i="1" s="1"/>
  <c r="AH177" i="1" s="1"/>
  <c r="AN177" i="1" s="1"/>
  <c r="AP177" i="1" s="1"/>
  <c r="AU176" i="1"/>
  <c r="AM176" i="1"/>
  <c r="AL176" i="1"/>
  <c r="AK176" i="1"/>
  <c r="AG176" i="1"/>
  <c r="AF176" i="1"/>
  <c r="AE176" i="1"/>
  <c r="AA176" i="1"/>
  <c r="Z176" i="1"/>
  <c r="Y176" i="1"/>
  <c r="U176" i="1"/>
  <c r="Q176" i="1"/>
  <c r="P176" i="1"/>
  <c r="O176" i="1"/>
  <c r="K176" i="1"/>
  <c r="J176" i="1"/>
  <c r="I176" i="1"/>
  <c r="H176" i="1"/>
  <c r="G176" i="1"/>
  <c r="F176" i="1"/>
  <c r="N174" i="1"/>
  <c r="T174" i="1" s="1"/>
  <c r="X174" i="1" s="1"/>
  <c r="AD174" i="1" s="1"/>
  <c r="AJ174" i="1" s="1"/>
  <c r="AT174" i="1" s="1"/>
  <c r="M174" i="1"/>
  <c r="S174" i="1" s="1"/>
  <c r="W174" i="1" s="1"/>
  <c r="AC174" i="1" s="1"/>
  <c r="AI174" i="1" s="1"/>
  <c r="AQ174" i="1" s="1"/>
  <c r="AS174" i="1" s="1"/>
  <c r="L174" i="1"/>
  <c r="R174" i="1" s="1"/>
  <c r="V174" i="1" s="1"/>
  <c r="AB174" i="1" s="1"/>
  <c r="AH174" i="1" s="1"/>
  <c r="AN174" i="1" s="1"/>
  <c r="AP174" i="1" s="1"/>
  <c r="AU173" i="1"/>
  <c r="AM173" i="1"/>
  <c r="AM172" i="1" s="1"/>
  <c r="AL173" i="1"/>
  <c r="AL172" i="1" s="1"/>
  <c r="AK173" i="1"/>
  <c r="AK172" i="1" s="1"/>
  <c r="AG173" i="1"/>
  <c r="AG172" i="1" s="1"/>
  <c r="AF173" i="1"/>
  <c r="AF172" i="1" s="1"/>
  <c r="AE173" i="1"/>
  <c r="AE172" i="1" s="1"/>
  <c r="AA173" i="1"/>
  <c r="AA172" i="1" s="1"/>
  <c r="Z173" i="1"/>
  <c r="Z172" i="1" s="1"/>
  <c r="Y173" i="1"/>
  <c r="Y172" i="1" s="1"/>
  <c r="U173" i="1"/>
  <c r="U172" i="1" s="1"/>
  <c r="Q173" i="1"/>
  <c r="Q172" i="1" s="1"/>
  <c r="P173" i="1"/>
  <c r="P172" i="1" s="1"/>
  <c r="O173" i="1"/>
  <c r="O172" i="1" s="1"/>
  <c r="K173" i="1"/>
  <c r="K172" i="1" s="1"/>
  <c r="J173" i="1"/>
  <c r="J172" i="1" s="1"/>
  <c r="I173" i="1"/>
  <c r="I172" i="1" s="1"/>
  <c r="H173" i="1"/>
  <c r="G173" i="1"/>
  <c r="G172" i="1" s="1"/>
  <c r="F173" i="1"/>
  <c r="AU172" i="1"/>
  <c r="N171" i="1"/>
  <c r="T171" i="1" s="1"/>
  <c r="X171" i="1" s="1"/>
  <c r="AD171" i="1" s="1"/>
  <c r="AJ171" i="1" s="1"/>
  <c r="AT171" i="1" s="1"/>
  <c r="M171" i="1"/>
  <c r="S171" i="1" s="1"/>
  <c r="W171" i="1" s="1"/>
  <c r="AC171" i="1" s="1"/>
  <c r="AI171" i="1" s="1"/>
  <c r="AQ171" i="1" s="1"/>
  <c r="AS171" i="1" s="1"/>
  <c r="L171" i="1"/>
  <c r="R171" i="1" s="1"/>
  <c r="V171" i="1" s="1"/>
  <c r="AB171" i="1" s="1"/>
  <c r="AH171" i="1" s="1"/>
  <c r="AN171" i="1" s="1"/>
  <c r="AP171" i="1" s="1"/>
  <c r="N170" i="1"/>
  <c r="T170" i="1" s="1"/>
  <c r="X170" i="1" s="1"/>
  <c r="AD170" i="1" s="1"/>
  <c r="AJ170" i="1" s="1"/>
  <c r="AT170" i="1" s="1"/>
  <c r="M170" i="1"/>
  <c r="S170" i="1" s="1"/>
  <c r="W170" i="1" s="1"/>
  <c r="AC170" i="1" s="1"/>
  <c r="AI170" i="1" s="1"/>
  <c r="AQ170" i="1" s="1"/>
  <c r="AS170" i="1" s="1"/>
  <c r="L170" i="1"/>
  <c r="R170" i="1" s="1"/>
  <c r="V170" i="1" s="1"/>
  <c r="AB170" i="1" s="1"/>
  <c r="AH170" i="1" s="1"/>
  <c r="AN170" i="1" s="1"/>
  <c r="AP170" i="1" s="1"/>
  <c r="AU169" i="1"/>
  <c r="AM169" i="1"/>
  <c r="AL169" i="1"/>
  <c r="AK169" i="1"/>
  <c r="AG169" i="1"/>
  <c r="AF169" i="1"/>
  <c r="AE169" i="1"/>
  <c r="AA169" i="1"/>
  <c r="Z169" i="1"/>
  <c r="Y169" i="1"/>
  <c r="U169" i="1"/>
  <c r="Q169" i="1"/>
  <c r="P169" i="1"/>
  <c r="O169" i="1"/>
  <c r="K169" i="1"/>
  <c r="J169" i="1"/>
  <c r="I169" i="1"/>
  <c r="H169" i="1"/>
  <c r="G169" i="1"/>
  <c r="F169" i="1"/>
  <c r="N168" i="1"/>
  <c r="T168" i="1" s="1"/>
  <c r="X168" i="1" s="1"/>
  <c r="AD168" i="1" s="1"/>
  <c r="AJ168" i="1" s="1"/>
  <c r="AT168" i="1" s="1"/>
  <c r="M168" i="1"/>
  <c r="S168" i="1" s="1"/>
  <c r="W168" i="1" s="1"/>
  <c r="AC168" i="1" s="1"/>
  <c r="AI168" i="1" s="1"/>
  <c r="AQ168" i="1" s="1"/>
  <c r="AS168" i="1" s="1"/>
  <c r="L168" i="1"/>
  <c r="R168" i="1" s="1"/>
  <c r="V168" i="1" s="1"/>
  <c r="AB168" i="1" s="1"/>
  <c r="AH168" i="1" s="1"/>
  <c r="AN168" i="1" s="1"/>
  <c r="AP168" i="1" s="1"/>
  <c r="N167" i="1"/>
  <c r="T167" i="1" s="1"/>
  <c r="X167" i="1" s="1"/>
  <c r="AD167" i="1" s="1"/>
  <c r="AJ167" i="1" s="1"/>
  <c r="AT167" i="1" s="1"/>
  <c r="M167" i="1"/>
  <c r="S167" i="1" s="1"/>
  <c r="W167" i="1" s="1"/>
  <c r="AC167" i="1" s="1"/>
  <c r="AI167" i="1" s="1"/>
  <c r="AQ167" i="1" s="1"/>
  <c r="AS167" i="1" s="1"/>
  <c r="L167" i="1"/>
  <c r="R167" i="1" s="1"/>
  <c r="V167" i="1" s="1"/>
  <c r="AB167" i="1" s="1"/>
  <c r="AH167" i="1" s="1"/>
  <c r="AN167" i="1" s="1"/>
  <c r="AP167" i="1" s="1"/>
  <c r="AU166" i="1"/>
  <c r="AM166" i="1"/>
  <c r="AL166" i="1"/>
  <c r="AK166" i="1"/>
  <c r="AG166" i="1"/>
  <c r="AF166" i="1"/>
  <c r="AE166" i="1"/>
  <c r="AA166" i="1"/>
  <c r="Z166" i="1"/>
  <c r="Y166" i="1"/>
  <c r="U166" i="1"/>
  <c r="Q166" i="1"/>
  <c r="P166" i="1"/>
  <c r="O166" i="1"/>
  <c r="K166" i="1"/>
  <c r="J166" i="1"/>
  <c r="I166" i="1"/>
  <c r="H166" i="1"/>
  <c r="G166" i="1"/>
  <c r="F166" i="1"/>
  <c r="Y165" i="1"/>
  <c r="N165" i="1"/>
  <c r="T165" i="1" s="1"/>
  <c r="X165" i="1" s="1"/>
  <c r="AD165" i="1" s="1"/>
  <c r="AJ165" i="1" s="1"/>
  <c r="AT165" i="1" s="1"/>
  <c r="M165" i="1"/>
  <c r="S165" i="1" s="1"/>
  <c r="W165" i="1" s="1"/>
  <c r="AC165" i="1" s="1"/>
  <c r="AI165" i="1" s="1"/>
  <c r="AQ165" i="1" s="1"/>
  <c r="AS165" i="1" s="1"/>
  <c r="L165" i="1"/>
  <c r="R165" i="1" s="1"/>
  <c r="V165" i="1" s="1"/>
  <c r="AB165" i="1" s="1"/>
  <c r="AH165" i="1" s="1"/>
  <c r="AN165" i="1" s="1"/>
  <c r="AP165" i="1" s="1"/>
  <c r="N164" i="1"/>
  <c r="T164" i="1" s="1"/>
  <c r="X164" i="1" s="1"/>
  <c r="AD164" i="1" s="1"/>
  <c r="AJ164" i="1" s="1"/>
  <c r="AT164" i="1" s="1"/>
  <c r="M164" i="1"/>
  <c r="S164" i="1" s="1"/>
  <c r="W164" i="1" s="1"/>
  <c r="AC164" i="1" s="1"/>
  <c r="AI164" i="1" s="1"/>
  <c r="AQ164" i="1" s="1"/>
  <c r="AS164" i="1" s="1"/>
  <c r="L164" i="1"/>
  <c r="R164" i="1" s="1"/>
  <c r="V164" i="1" s="1"/>
  <c r="AB164" i="1" s="1"/>
  <c r="AH164" i="1" s="1"/>
  <c r="AN164" i="1" s="1"/>
  <c r="AP164" i="1" s="1"/>
  <c r="AU163" i="1"/>
  <c r="AM163" i="1"/>
  <c r="AL163" i="1"/>
  <c r="AK163" i="1"/>
  <c r="AG163" i="1"/>
  <c r="AF163" i="1"/>
  <c r="AE163" i="1"/>
  <c r="AA163" i="1"/>
  <c r="Z163" i="1"/>
  <c r="Y163" i="1"/>
  <c r="U163" i="1"/>
  <c r="Q163" i="1"/>
  <c r="P163" i="1"/>
  <c r="O163" i="1"/>
  <c r="K163" i="1"/>
  <c r="J163" i="1"/>
  <c r="I163" i="1"/>
  <c r="H163" i="1"/>
  <c r="G163" i="1"/>
  <c r="F163" i="1"/>
  <c r="T159" i="1"/>
  <c r="X159" i="1" s="1"/>
  <c r="AD159" i="1" s="1"/>
  <c r="AJ159" i="1" s="1"/>
  <c r="AT159" i="1" s="1"/>
  <c r="S159" i="1"/>
  <c r="W159" i="1" s="1"/>
  <c r="AC159" i="1" s="1"/>
  <c r="AI159" i="1" s="1"/>
  <c r="AQ159" i="1" s="1"/>
  <c r="AS159" i="1" s="1"/>
  <c r="R159" i="1"/>
  <c r="V159" i="1" s="1"/>
  <c r="AB159" i="1" s="1"/>
  <c r="AH159" i="1" s="1"/>
  <c r="AN159" i="1" s="1"/>
  <c r="AP159" i="1" s="1"/>
  <c r="AU158" i="1"/>
  <c r="AU157" i="1" s="1"/>
  <c r="AU156" i="1" s="1"/>
  <c r="AM158" i="1"/>
  <c r="AM157" i="1" s="1"/>
  <c r="AM156" i="1" s="1"/>
  <c r="AL158" i="1"/>
  <c r="AL157" i="1" s="1"/>
  <c r="AL156" i="1" s="1"/>
  <c r="AK158" i="1"/>
  <c r="AK157" i="1" s="1"/>
  <c r="AK156" i="1" s="1"/>
  <c r="AG158" i="1"/>
  <c r="AG157" i="1" s="1"/>
  <c r="AG156" i="1" s="1"/>
  <c r="AF158" i="1"/>
  <c r="AF157" i="1" s="1"/>
  <c r="AF156" i="1" s="1"/>
  <c r="AE158" i="1"/>
  <c r="AE157" i="1" s="1"/>
  <c r="AE156" i="1" s="1"/>
  <c r="AA158" i="1"/>
  <c r="AA157" i="1" s="1"/>
  <c r="AA156" i="1" s="1"/>
  <c r="Z158" i="1"/>
  <c r="Z157" i="1" s="1"/>
  <c r="Z156" i="1" s="1"/>
  <c r="Y158" i="1"/>
  <c r="Y157" i="1" s="1"/>
  <c r="Y156" i="1" s="1"/>
  <c r="U158" i="1"/>
  <c r="U157" i="1" s="1"/>
  <c r="U156" i="1" s="1"/>
  <c r="Q158" i="1"/>
  <c r="T158" i="1" s="1"/>
  <c r="X158" i="1" s="1"/>
  <c r="P158" i="1"/>
  <c r="S158" i="1" s="1"/>
  <c r="W158" i="1" s="1"/>
  <c r="AC158" i="1" s="1"/>
  <c r="O158" i="1"/>
  <c r="R158" i="1" s="1"/>
  <c r="N155" i="1"/>
  <c r="T155" i="1" s="1"/>
  <c r="X155" i="1" s="1"/>
  <c r="AD155" i="1" s="1"/>
  <c r="AJ155" i="1" s="1"/>
  <c r="AT155" i="1" s="1"/>
  <c r="M155" i="1"/>
  <c r="S155" i="1" s="1"/>
  <c r="W155" i="1" s="1"/>
  <c r="AC155" i="1" s="1"/>
  <c r="AI155" i="1" s="1"/>
  <c r="AQ155" i="1" s="1"/>
  <c r="AS155" i="1" s="1"/>
  <c r="L155" i="1"/>
  <c r="R155" i="1" s="1"/>
  <c r="V155" i="1" s="1"/>
  <c r="AB155" i="1" s="1"/>
  <c r="AH155" i="1" s="1"/>
  <c r="AN155" i="1" s="1"/>
  <c r="AP155" i="1" s="1"/>
  <c r="AU154" i="1"/>
  <c r="AU153" i="1" s="1"/>
  <c r="AM154" i="1"/>
  <c r="AM153" i="1" s="1"/>
  <c r="AL154" i="1"/>
  <c r="AL153" i="1" s="1"/>
  <c r="AK154" i="1"/>
  <c r="AK153" i="1" s="1"/>
  <c r="AG154" i="1"/>
  <c r="AG153" i="1" s="1"/>
  <c r="AF154" i="1"/>
  <c r="AF153" i="1" s="1"/>
  <c r="AE154" i="1"/>
  <c r="AE153" i="1" s="1"/>
  <c r="AA154" i="1"/>
  <c r="AA153" i="1" s="1"/>
  <c r="Z154" i="1"/>
  <c r="Z153" i="1" s="1"/>
  <c r="Y154" i="1"/>
  <c r="Y153" i="1" s="1"/>
  <c r="U154" i="1"/>
  <c r="U153" i="1" s="1"/>
  <c r="Q154" i="1"/>
  <c r="Q153" i="1" s="1"/>
  <c r="P154" i="1"/>
  <c r="P153" i="1" s="1"/>
  <c r="O154" i="1"/>
  <c r="O153" i="1" s="1"/>
  <c r="K154" i="1"/>
  <c r="K153" i="1" s="1"/>
  <c r="J154" i="1"/>
  <c r="J153" i="1" s="1"/>
  <c r="I154" i="1"/>
  <c r="I153" i="1" s="1"/>
  <c r="H154" i="1"/>
  <c r="H153" i="1" s="1"/>
  <c r="G154" i="1"/>
  <c r="F154" i="1"/>
  <c r="N152" i="1"/>
  <c r="T152" i="1" s="1"/>
  <c r="X152" i="1" s="1"/>
  <c r="AD152" i="1" s="1"/>
  <c r="AJ152" i="1" s="1"/>
  <c r="AT152" i="1" s="1"/>
  <c r="M152" i="1"/>
  <c r="S152" i="1" s="1"/>
  <c r="W152" i="1" s="1"/>
  <c r="AC152" i="1" s="1"/>
  <c r="AI152" i="1" s="1"/>
  <c r="AQ152" i="1" s="1"/>
  <c r="AS152" i="1" s="1"/>
  <c r="L152" i="1"/>
  <c r="R152" i="1" s="1"/>
  <c r="V152" i="1" s="1"/>
  <c r="AB152" i="1" s="1"/>
  <c r="AH152" i="1" s="1"/>
  <c r="AN152" i="1" s="1"/>
  <c r="AP152" i="1" s="1"/>
  <c r="AU151" i="1"/>
  <c r="AU150" i="1" s="1"/>
  <c r="AM151" i="1"/>
  <c r="AM150" i="1" s="1"/>
  <c r="AL151" i="1"/>
  <c r="AL150" i="1" s="1"/>
  <c r="AK151" i="1"/>
  <c r="AK150" i="1" s="1"/>
  <c r="AG151" i="1"/>
  <c r="AF151" i="1"/>
  <c r="AF150" i="1" s="1"/>
  <c r="AE151" i="1"/>
  <c r="AE150" i="1" s="1"/>
  <c r="AA151" i="1"/>
  <c r="AA150" i="1" s="1"/>
  <c r="Z151" i="1"/>
  <c r="Z150" i="1" s="1"/>
  <c r="Y151" i="1"/>
  <c r="Y150" i="1" s="1"/>
  <c r="U151" i="1"/>
  <c r="U150" i="1" s="1"/>
  <c r="Q151" i="1"/>
  <c r="Q150" i="1" s="1"/>
  <c r="P151" i="1"/>
  <c r="P150" i="1" s="1"/>
  <c r="O151" i="1"/>
  <c r="O150" i="1" s="1"/>
  <c r="K151" i="1"/>
  <c r="K150" i="1" s="1"/>
  <c r="J151" i="1"/>
  <c r="J150" i="1" s="1"/>
  <c r="I151" i="1"/>
  <c r="I150" i="1" s="1"/>
  <c r="H151" i="1"/>
  <c r="G151" i="1"/>
  <c r="F151" i="1"/>
  <c r="F150" i="1" s="1"/>
  <c r="AG150" i="1"/>
  <c r="N149" i="1"/>
  <c r="T149" i="1" s="1"/>
  <c r="X149" i="1" s="1"/>
  <c r="AD149" i="1" s="1"/>
  <c r="AJ149" i="1" s="1"/>
  <c r="AT149" i="1" s="1"/>
  <c r="M149" i="1"/>
  <c r="S149" i="1" s="1"/>
  <c r="W149" i="1" s="1"/>
  <c r="AC149" i="1" s="1"/>
  <c r="AI149" i="1" s="1"/>
  <c r="AQ149" i="1" s="1"/>
  <c r="AS149" i="1" s="1"/>
  <c r="L149" i="1"/>
  <c r="R149" i="1" s="1"/>
  <c r="V149" i="1" s="1"/>
  <c r="AB149" i="1" s="1"/>
  <c r="AH149" i="1" s="1"/>
  <c r="AN149" i="1" s="1"/>
  <c r="AP149" i="1" s="1"/>
  <c r="AU148" i="1"/>
  <c r="AM148" i="1"/>
  <c r="AM147" i="1" s="1"/>
  <c r="AL148" i="1"/>
  <c r="AL147" i="1" s="1"/>
  <c r="AK148" i="1"/>
  <c r="AK147" i="1" s="1"/>
  <c r="AG148" i="1"/>
  <c r="AG147" i="1" s="1"/>
  <c r="AF148" i="1"/>
  <c r="AF147" i="1" s="1"/>
  <c r="AE148" i="1"/>
  <c r="AE147" i="1" s="1"/>
  <c r="AA148" i="1"/>
  <c r="AA147" i="1" s="1"/>
  <c r="Z148" i="1"/>
  <c r="Z147" i="1" s="1"/>
  <c r="Y148" i="1"/>
  <c r="Y147" i="1" s="1"/>
  <c r="U148" i="1"/>
  <c r="U147" i="1" s="1"/>
  <c r="Q148" i="1"/>
  <c r="Q147" i="1" s="1"/>
  <c r="P148" i="1"/>
  <c r="P147" i="1" s="1"/>
  <c r="O148" i="1"/>
  <c r="O147" i="1" s="1"/>
  <c r="K148" i="1"/>
  <c r="J148" i="1"/>
  <c r="J147" i="1" s="1"/>
  <c r="I148" i="1"/>
  <c r="I147" i="1" s="1"/>
  <c r="H148" i="1"/>
  <c r="H147" i="1" s="1"/>
  <c r="G148" i="1"/>
  <c r="F148" i="1"/>
  <c r="AU147" i="1"/>
  <c r="N146" i="1"/>
  <c r="T146" i="1" s="1"/>
  <c r="X146" i="1" s="1"/>
  <c r="AD146" i="1" s="1"/>
  <c r="AJ146" i="1" s="1"/>
  <c r="AT146" i="1" s="1"/>
  <c r="M146" i="1"/>
  <c r="S146" i="1" s="1"/>
  <c r="W146" i="1" s="1"/>
  <c r="AC146" i="1" s="1"/>
  <c r="AI146" i="1" s="1"/>
  <c r="AQ146" i="1" s="1"/>
  <c r="AS146" i="1" s="1"/>
  <c r="L146" i="1"/>
  <c r="R146" i="1" s="1"/>
  <c r="V146" i="1" s="1"/>
  <c r="AB146" i="1" s="1"/>
  <c r="AH146" i="1" s="1"/>
  <c r="AN146" i="1" s="1"/>
  <c r="AP146" i="1" s="1"/>
  <c r="AU145" i="1"/>
  <c r="AU144" i="1" s="1"/>
  <c r="AM145" i="1"/>
  <c r="AM144" i="1" s="1"/>
  <c r="AL145" i="1"/>
  <c r="AL144" i="1" s="1"/>
  <c r="AK145" i="1"/>
  <c r="AK144" i="1" s="1"/>
  <c r="AG145" i="1"/>
  <c r="AF145" i="1"/>
  <c r="AF144" i="1" s="1"/>
  <c r="AE145" i="1"/>
  <c r="AE144" i="1" s="1"/>
  <c r="AA145" i="1"/>
  <c r="AA144" i="1" s="1"/>
  <c r="Z145" i="1"/>
  <c r="Z144" i="1" s="1"/>
  <c r="Y145" i="1"/>
  <c r="U145" i="1"/>
  <c r="U144" i="1" s="1"/>
  <c r="Q145" i="1"/>
  <c r="Q144" i="1" s="1"/>
  <c r="P145" i="1"/>
  <c r="P144" i="1" s="1"/>
  <c r="O145" i="1"/>
  <c r="O144" i="1" s="1"/>
  <c r="K145" i="1"/>
  <c r="K144" i="1" s="1"/>
  <c r="J145" i="1"/>
  <c r="J144" i="1" s="1"/>
  <c r="I145" i="1"/>
  <c r="I144" i="1" s="1"/>
  <c r="H145" i="1"/>
  <c r="G145" i="1"/>
  <c r="F145" i="1"/>
  <c r="F144" i="1" s="1"/>
  <c r="AG144" i="1"/>
  <c r="Y144" i="1"/>
  <c r="N143" i="1"/>
  <c r="T143" i="1" s="1"/>
  <c r="X143" i="1" s="1"/>
  <c r="AD143" i="1" s="1"/>
  <c r="AJ143" i="1" s="1"/>
  <c r="AT143" i="1" s="1"/>
  <c r="M143" i="1"/>
  <c r="S143" i="1" s="1"/>
  <c r="W143" i="1" s="1"/>
  <c r="AC143" i="1" s="1"/>
  <c r="AI143" i="1" s="1"/>
  <c r="AQ143" i="1" s="1"/>
  <c r="AS143" i="1" s="1"/>
  <c r="L143" i="1"/>
  <c r="R143" i="1" s="1"/>
  <c r="V143" i="1" s="1"/>
  <c r="AB143" i="1" s="1"/>
  <c r="AH143" i="1" s="1"/>
  <c r="AN143" i="1" s="1"/>
  <c r="AP143" i="1" s="1"/>
  <c r="AU142" i="1"/>
  <c r="AU141" i="1" s="1"/>
  <c r="AM142" i="1"/>
  <c r="AM141" i="1" s="1"/>
  <c r="AL142" i="1"/>
  <c r="AL141" i="1" s="1"/>
  <c r="AK142" i="1"/>
  <c r="AK141" i="1" s="1"/>
  <c r="AG142" i="1"/>
  <c r="AG141" i="1" s="1"/>
  <c r="AF142" i="1"/>
  <c r="AF141" i="1" s="1"/>
  <c r="AE142" i="1"/>
  <c r="AE141" i="1" s="1"/>
  <c r="AA142" i="1"/>
  <c r="AA141" i="1" s="1"/>
  <c r="Z142" i="1"/>
  <c r="Z141" i="1" s="1"/>
  <c r="Y142" i="1"/>
  <c r="Y141" i="1" s="1"/>
  <c r="U142" i="1"/>
  <c r="U141" i="1" s="1"/>
  <c r="Q142" i="1"/>
  <c r="Q141" i="1" s="1"/>
  <c r="P142" i="1"/>
  <c r="P141" i="1" s="1"/>
  <c r="O142" i="1"/>
  <c r="O141" i="1" s="1"/>
  <c r="K142" i="1"/>
  <c r="K141" i="1" s="1"/>
  <c r="J142" i="1"/>
  <c r="J141" i="1" s="1"/>
  <c r="I142" i="1"/>
  <c r="I141" i="1" s="1"/>
  <c r="H142" i="1"/>
  <c r="H141" i="1" s="1"/>
  <c r="G142" i="1"/>
  <c r="G141" i="1" s="1"/>
  <c r="F142" i="1"/>
  <c r="N140" i="1"/>
  <c r="T140" i="1" s="1"/>
  <c r="X140" i="1" s="1"/>
  <c r="AD140" i="1" s="1"/>
  <c r="AJ140" i="1" s="1"/>
  <c r="AT140" i="1" s="1"/>
  <c r="M140" i="1"/>
  <c r="S140" i="1" s="1"/>
  <c r="W140" i="1" s="1"/>
  <c r="AC140" i="1" s="1"/>
  <c r="AI140" i="1" s="1"/>
  <c r="AQ140" i="1" s="1"/>
  <c r="AS140" i="1" s="1"/>
  <c r="L140" i="1"/>
  <c r="R140" i="1" s="1"/>
  <c r="V140" i="1" s="1"/>
  <c r="AB140" i="1" s="1"/>
  <c r="AH140" i="1" s="1"/>
  <c r="AN140" i="1" s="1"/>
  <c r="AP140" i="1" s="1"/>
  <c r="AU139" i="1"/>
  <c r="AU138" i="1" s="1"/>
  <c r="AM139" i="1"/>
  <c r="AM138" i="1" s="1"/>
  <c r="AL139" i="1"/>
  <c r="AL138" i="1" s="1"/>
  <c r="AK139" i="1"/>
  <c r="AK138" i="1" s="1"/>
  <c r="AG139" i="1"/>
  <c r="AG138" i="1" s="1"/>
  <c r="AF139" i="1"/>
  <c r="AF138" i="1" s="1"/>
  <c r="AE139" i="1"/>
  <c r="AE138" i="1" s="1"/>
  <c r="AA139" i="1"/>
  <c r="AA138" i="1" s="1"/>
  <c r="Z139" i="1"/>
  <c r="Z138" i="1" s="1"/>
  <c r="Y139" i="1"/>
  <c r="Y138" i="1" s="1"/>
  <c r="U139" i="1"/>
  <c r="U138" i="1" s="1"/>
  <c r="Q139" i="1"/>
  <c r="Q138" i="1" s="1"/>
  <c r="P139" i="1"/>
  <c r="P138" i="1" s="1"/>
  <c r="O139" i="1"/>
  <c r="O138" i="1" s="1"/>
  <c r="K139" i="1"/>
  <c r="K138" i="1" s="1"/>
  <c r="J139" i="1"/>
  <c r="J138" i="1" s="1"/>
  <c r="I139" i="1"/>
  <c r="H139" i="1"/>
  <c r="G139" i="1"/>
  <c r="F139" i="1"/>
  <c r="F138" i="1" s="1"/>
  <c r="N137" i="1"/>
  <c r="T137" i="1" s="1"/>
  <c r="X137" i="1" s="1"/>
  <c r="AD137" i="1" s="1"/>
  <c r="AJ137" i="1" s="1"/>
  <c r="AT137" i="1" s="1"/>
  <c r="M137" i="1"/>
  <c r="S137" i="1" s="1"/>
  <c r="W137" i="1" s="1"/>
  <c r="AC137" i="1" s="1"/>
  <c r="AI137" i="1" s="1"/>
  <c r="AQ137" i="1" s="1"/>
  <c r="AS137" i="1" s="1"/>
  <c r="L137" i="1"/>
  <c r="R137" i="1" s="1"/>
  <c r="V137" i="1" s="1"/>
  <c r="AB137" i="1" s="1"/>
  <c r="AH137" i="1" s="1"/>
  <c r="AN137" i="1" s="1"/>
  <c r="AP137" i="1" s="1"/>
  <c r="AU136" i="1"/>
  <c r="AU135" i="1" s="1"/>
  <c r="AM136" i="1"/>
  <c r="AL136" i="1"/>
  <c r="AL135" i="1" s="1"/>
  <c r="AK136" i="1"/>
  <c r="AK135" i="1" s="1"/>
  <c r="AG136" i="1"/>
  <c r="AG135" i="1" s="1"/>
  <c r="AF136" i="1"/>
  <c r="AE136" i="1"/>
  <c r="AA136" i="1"/>
  <c r="AA135" i="1" s="1"/>
  <c r="Z136" i="1"/>
  <c r="Z135" i="1" s="1"/>
  <c r="Y136" i="1"/>
  <c r="Y135" i="1" s="1"/>
  <c r="U136" i="1"/>
  <c r="U135" i="1" s="1"/>
  <c r="Q136" i="1"/>
  <c r="Q135" i="1" s="1"/>
  <c r="P136" i="1"/>
  <c r="P135" i="1" s="1"/>
  <c r="O136" i="1"/>
  <c r="O135" i="1" s="1"/>
  <c r="K136" i="1"/>
  <c r="K135" i="1" s="1"/>
  <c r="J136" i="1"/>
  <c r="J135" i="1" s="1"/>
  <c r="I136" i="1"/>
  <c r="I135" i="1" s="1"/>
  <c r="H136" i="1"/>
  <c r="G136" i="1"/>
  <c r="F136" i="1"/>
  <c r="AM135" i="1"/>
  <c r="AF135" i="1"/>
  <c r="AE135" i="1"/>
  <c r="N134" i="1"/>
  <c r="T134" i="1" s="1"/>
  <c r="X134" i="1" s="1"/>
  <c r="AD134" i="1" s="1"/>
  <c r="AJ134" i="1" s="1"/>
  <c r="AT134" i="1" s="1"/>
  <c r="M134" i="1"/>
  <c r="S134" i="1" s="1"/>
  <c r="W134" i="1" s="1"/>
  <c r="AC134" i="1" s="1"/>
  <c r="AI134" i="1" s="1"/>
  <c r="AQ134" i="1" s="1"/>
  <c r="AS134" i="1" s="1"/>
  <c r="L134" i="1"/>
  <c r="R134" i="1" s="1"/>
  <c r="V134" i="1" s="1"/>
  <c r="AB134" i="1" s="1"/>
  <c r="AH134" i="1" s="1"/>
  <c r="AN134" i="1" s="1"/>
  <c r="AP134" i="1" s="1"/>
  <c r="AU133" i="1"/>
  <c r="AU132" i="1" s="1"/>
  <c r="AM133" i="1"/>
  <c r="AM132" i="1" s="1"/>
  <c r="AL133" i="1"/>
  <c r="AL132" i="1" s="1"/>
  <c r="AK133" i="1"/>
  <c r="AK132" i="1" s="1"/>
  <c r="AG133" i="1"/>
  <c r="AF133" i="1"/>
  <c r="AF132" i="1" s="1"/>
  <c r="AE133" i="1"/>
  <c r="AE132" i="1" s="1"/>
  <c r="AA133" i="1"/>
  <c r="AA132" i="1" s="1"/>
  <c r="Z133" i="1"/>
  <c r="Z132" i="1" s="1"/>
  <c r="Y133" i="1"/>
  <c r="Y132" i="1" s="1"/>
  <c r="U133" i="1"/>
  <c r="U132" i="1" s="1"/>
  <c r="Q133" i="1"/>
  <c r="Q132" i="1" s="1"/>
  <c r="P133" i="1"/>
  <c r="P132" i="1" s="1"/>
  <c r="O133" i="1"/>
  <c r="O132" i="1" s="1"/>
  <c r="K133" i="1"/>
  <c r="K132" i="1" s="1"/>
  <c r="J133" i="1"/>
  <c r="J132" i="1" s="1"/>
  <c r="I133" i="1"/>
  <c r="H133" i="1"/>
  <c r="G133" i="1"/>
  <c r="F133" i="1"/>
  <c r="F132" i="1" s="1"/>
  <c r="AG132" i="1"/>
  <c r="N131" i="1"/>
  <c r="T131" i="1" s="1"/>
  <c r="X131" i="1" s="1"/>
  <c r="AD131" i="1" s="1"/>
  <c r="AJ131" i="1" s="1"/>
  <c r="AT131" i="1" s="1"/>
  <c r="M131" i="1"/>
  <c r="S131" i="1" s="1"/>
  <c r="W131" i="1" s="1"/>
  <c r="AC131" i="1" s="1"/>
  <c r="AI131" i="1" s="1"/>
  <c r="AQ131" i="1" s="1"/>
  <c r="AS131" i="1" s="1"/>
  <c r="L131" i="1"/>
  <c r="R131" i="1" s="1"/>
  <c r="V131" i="1" s="1"/>
  <c r="AB131" i="1" s="1"/>
  <c r="AH131" i="1" s="1"/>
  <c r="AN131" i="1" s="1"/>
  <c r="AP131" i="1" s="1"/>
  <c r="AU130" i="1"/>
  <c r="AU129" i="1" s="1"/>
  <c r="AM130" i="1"/>
  <c r="AM129" i="1" s="1"/>
  <c r="AL130" i="1"/>
  <c r="AL129" i="1" s="1"/>
  <c r="AK130" i="1"/>
  <c r="AK129" i="1" s="1"/>
  <c r="AG130" i="1"/>
  <c r="AG129" i="1" s="1"/>
  <c r="AF130" i="1"/>
  <c r="AF129" i="1" s="1"/>
  <c r="AE130" i="1"/>
  <c r="AE129" i="1" s="1"/>
  <c r="AA130" i="1"/>
  <c r="AA129" i="1" s="1"/>
  <c r="Z130" i="1"/>
  <c r="Z129" i="1" s="1"/>
  <c r="Y130" i="1"/>
  <c r="Y129" i="1" s="1"/>
  <c r="U130" i="1"/>
  <c r="U129" i="1" s="1"/>
  <c r="Q130" i="1"/>
  <c r="Q129" i="1" s="1"/>
  <c r="P130" i="1"/>
  <c r="P129" i="1" s="1"/>
  <c r="O130" i="1"/>
  <c r="O129" i="1" s="1"/>
  <c r="K130" i="1"/>
  <c r="K129" i="1" s="1"/>
  <c r="J130" i="1"/>
  <c r="J129" i="1" s="1"/>
  <c r="I130" i="1"/>
  <c r="I129" i="1" s="1"/>
  <c r="H130" i="1"/>
  <c r="G130" i="1"/>
  <c r="F130" i="1"/>
  <c r="N128" i="1"/>
  <c r="T128" i="1" s="1"/>
  <c r="X128" i="1" s="1"/>
  <c r="AD128" i="1" s="1"/>
  <c r="AJ128" i="1" s="1"/>
  <c r="AT128" i="1" s="1"/>
  <c r="M128" i="1"/>
  <c r="S128" i="1" s="1"/>
  <c r="W128" i="1" s="1"/>
  <c r="AC128" i="1" s="1"/>
  <c r="AI128" i="1" s="1"/>
  <c r="AQ128" i="1" s="1"/>
  <c r="AS128" i="1" s="1"/>
  <c r="L128" i="1"/>
  <c r="R128" i="1" s="1"/>
  <c r="V128" i="1" s="1"/>
  <c r="AB128" i="1" s="1"/>
  <c r="AH128" i="1" s="1"/>
  <c r="AN128" i="1" s="1"/>
  <c r="AP128" i="1" s="1"/>
  <c r="AU127" i="1"/>
  <c r="AU126" i="1" s="1"/>
  <c r="AM127" i="1"/>
  <c r="AM126" i="1" s="1"/>
  <c r="AL127" i="1"/>
  <c r="AL126" i="1" s="1"/>
  <c r="AK127" i="1"/>
  <c r="AK126" i="1" s="1"/>
  <c r="AG127" i="1"/>
  <c r="AF127" i="1"/>
  <c r="AF126" i="1" s="1"/>
  <c r="AE127" i="1"/>
  <c r="AE126" i="1" s="1"/>
  <c r="AA127" i="1"/>
  <c r="AA126" i="1" s="1"/>
  <c r="Z127" i="1"/>
  <c r="Z126" i="1" s="1"/>
  <c r="Y127" i="1"/>
  <c r="U127" i="1"/>
  <c r="U126" i="1" s="1"/>
  <c r="Q127" i="1"/>
  <c r="Q126" i="1" s="1"/>
  <c r="P127" i="1"/>
  <c r="P126" i="1" s="1"/>
  <c r="O127" i="1"/>
  <c r="O126" i="1" s="1"/>
  <c r="K127" i="1"/>
  <c r="K126" i="1" s="1"/>
  <c r="J127" i="1"/>
  <c r="J126" i="1" s="1"/>
  <c r="I127" i="1"/>
  <c r="I126" i="1" s="1"/>
  <c r="H127" i="1"/>
  <c r="G127" i="1"/>
  <c r="F127" i="1"/>
  <c r="AG126" i="1"/>
  <c r="Y126" i="1"/>
  <c r="N125" i="1"/>
  <c r="T125" i="1" s="1"/>
  <c r="X125" i="1" s="1"/>
  <c r="AD125" i="1" s="1"/>
  <c r="AJ125" i="1" s="1"/>
  <c r="AT125" i="1" s="1"/>
  <c r="M125" i="1"/>
  <c r="S125" i="1" s="1"/>
  <c r="W125" i="1" s="1"/>
  <c r="AC125" i="1" s="1"/>
  <c r="AI125" i="1" s="1"/>
  <c r="AQ125" i="1" s="1"/>
  <c r="AS125" i="1" s="1"/>
  <c r="L125" i="1"/>
  <c r="R125" i="1" s="1"/>
  <c r="V125" i="1" s="1"/>
  <c r="AB125" i="1" s="1"/>
  <c r="AH125" i="1" s="1"/>
  <c r="AN125" i="1" s="1"/>
  <c r="AP125" i="1" s="1"/>
  <c r="AU124" i="1"/>
  <c r="AM124" i="1"/>
  <c r="AM123" i="1" s="1"/>
  <c r="AL124" i="1"/>
  <c r="AL123" i="1" s="1"/>
  <c r="AK124" i="1"/>
  <c r="AK123" i="1" s="1"/>
  <c r="AG124" i="1"/>
  <c r="AG123" i="1" s="1"/>
  <c r="AF124" i="1"/>
  <c r="AF123" i="1" s="1"/>
  <c r="AE124" i="1"/>
  <c r="AE123" i="1" s="1"/>
  <c r="AA124" i="1"/>
  <c r="AA123" i="1" s="1"/>
  <c r="Z124" i="1"/>
  <c r="Z123" i="1" s="1"/>
  <c r="Y124" i="1"/>
  <c r="Y123" i="1" s="1"/>
  <c r="U124" i="1"/>
  <c r="U123" i="1" s="1"/>
  <c r="Q124" i="1"/>
  <c r="Q123" i="1" s="1"/>
  <c r="P124" i="1"/>
  <c r="P123" i="1" s="1"/>
  <c r="O124" i="1"/>
  <c r="O123" i="1" s="1"/>
  <c r="K124" i="1"/>
  <c r="K123" i="1" s="1"/>
  <c r="J124" i="1"/>
  <c r="J123" i="1" s="1"/>
  <c r="I124" i="1"/>
  <c r="I123" i="1" s="1"/>
  <c r="H124" i="1"/>
  <c r="H123" i="1" s="1"/>
  <c r="G124" i="1"/>
  <c r="G123" i="1" s="1"/>
  <c r="F124" i="1"/>
  <c r="AU123" i="1"/>
  <c r="N122" i="1"/>
  <c r="T122" i="1" s="1"/>
  <c r="X122" i="1" s="1"/>
  <c r="AD122" i="1" s="1"/>
  <c r="AJ122" i="1" s="1"/>
  <c r="AT122" i="1" s="1"/>
  <c r="M122" i="1"/>
  <c r="S122" i="1" s="1"/>
  <c r="W122" i="1" s="1"/>
  <c r="AC122" i="1" s="1"/>
  <c r="AI122" i="1" s="1"/>
  <c r="AQ122" i="1" s="1"/>
  <c r="AS122" i="1" s="1"/>
  <c r="L122" i="1"/>
  <c r="R122" i="1" s="1"/>
  <c r="V122" i="1" s="1"/>
  <c r="AB122" i="1" s="1"/>
  <c r="AH122" i="1" s="1"/>
  <c r="AN122" i="1" s="1"/>
  <c r="AP122" i="1" s="1"/>
  <c r="AU121" i="1"/>
  <c r="AU120" i="1" s="1"/>
  <c r="AM121" i="1"/>
  <c r="AM120" i="1" s="1"/>
  <c r="AL121" i="1"/>
  <c r="AL120" i="1" s="1"/>
  <c r="AK121" i="1"/>
  <c r="AK120" i="1" s="1"/>
  <c r="AG121" i="1"/>
  <c r="AG120" i="1" s="1"/>
  <c r="AF121" i="1"/>
  <c r="AF120" i="1" s="1"/>
  <c r="AE121" i="1"/>
  <c r="AE120" i="1" s="1"/>
  <c r="AA121" i="1"/>
  <c r="AA120" i="1" s="1"/>
  <c r="Z121" i="1"/>
  <c r="Z120" i="1" s="1"/>
  <c r="Y121" i="1"/>
  <c r="Y120" i="1" s="1"/>
  <c r="U121" i="1"/>
  <c r="U120" i="1" s="1"/>
  <c r="Q121" i="1"/>
  <c r="Q120" i="1" s="1"/>
  <c r="P121" i="1"/>
  <c r="P120" i="1" s="1"/>
  <c r="O121" i="1"/>
  <c r="O120" i="1" s="1"/>
  <c r="K121" i="1"/>
  <c r="K120" i="1" s="1"/>
  <c r="J121" i="1"/>
  <c r="J120" i="1" s="1"/>
  <c r="I121" i="1"/>
  <c r="I120" i="1" s="1"/>
  <c r="H121" i="1"/>
  <c r="G121" i="1"/>
  <c r="F121" i="1"/>
  <c r="N119" i="1"/>
  <c r="T119" i="1" s="1"/>
  <c r="X119" i="1" s="1"/>
  <c r="AD119" i="1" s="1"/>
  <c r="AJ119" i="1" s="1"/>
  <c r="AT119" i="1" s="1"/>
  <c r="M119" i="1"/>
  <c r="S119" i="1" s="1"/>
  <c r="W119" i="1" s="1"/>
  <c r="AC119" i="1" s="1"/>
  <c r="AI119" i="1" s="1"/>
  <c r="AQ119" i="1" s="1"/>
  <c r="AS119" i="1" s="1"/>
  <c r="L119" i="1"/>
  <c r="R119" i="1" s="1"/>
  <c r="V119" i="1" s="1"/>
  <c r="AB119" i="1" s="1"/>
  <c r="AH119" i="1" s="1"/>
  <c r="AN119" i="1" s="1"/>
  <c r="AP119" i="1" s="1"/>
  <c r="AU118" i="1"/>
  <c r="AM118" i="1"/>
  <c r="AM117" i="1" s="1"/>
  <c r="AL118" i="1"/>
  <c r="AL117" i="1" s="1"/>
  <c r="AK118" i="1"/>
  <c r="AK117" i="1" s="1"/>
  <c r="AG118" i="1"/>
  <c r="AG117" i="1" s="1"/>
  <c r="AF118" i="1"/>
  <c r="AF117" i="1" s="1"/>
  <c r="AE118" i="1"/>
  <c r="AE117" i="1" s="1"/>
  <c r="AA118" i="1"/>
  <c r="AA117" i="1" s="1"/>
  <c r="Z118" i="1"/>
  <c r="Z117" i="1" s="1"/>
  <c r="Y118" i="1"/>
  <c r="Y117" i="1" s="1"/>
  <c r="U118" i="1"/>
  <c r="U117" i="1" s="1"/>
  <c r="Q118" i="1"/>
  <c r="Q117" i="1" s="1"/>
  <c r="P118" i="1"/>
  <c r="P117" i="1" s="1"/>
  <c r="O118" i="1"/>
  <c r="O117" i="1" s="1"/>
  <c r="K118" i="1"/>
  <c r="K117" i="1" s="1"/>
  <c r="J118" i="1"/>
  <c r="J117" i="1" s="1"/>
  <c r="I118" i="1"/>
  <c r="I117" i="1" s="1"/>
  <c r="H118" i="1"/>
  <c r="H117" i="1" s="1"/>
  <c r="G118" i="1"/>
  <c r="G117" i="1" s="1"/>
  <c r="F118" i="1"/>
  <c r="AU117" i="1"/>
  <c r="N116" i="1"/>
  <c r="T116" i="1" s="1"/>
  <c r="X116" i="1" s="1"/>
  <c r="AD116" i="1" s="1"/>
  <c r="AJ116" i="1" s="1"/>
  <c r="AT116" i="1" s="1"/>
  <c r="M116" i="1"/>
  <c r="S116" i="1" s="1"/>
  <c r="W116" i="1" s="1"/>
  <c r="AC116" i="1" s="1"/>
  <c r="AI116" i="1" s="1"/>
  <c r="AQ116" i="1" s="1"/>
  <c r="AS116" i="1" s="1"/>
  <c r="L116" i="1"/>
  <c r="R116" i="1" s="1"/>
  <c r="V116" i="1" s="1"/>
  <c r="AB116" i="1" s="1"/>
  <c r="AH116" i="1" s="1"/>
  <c r="AN116" i="1" s="1"/>
  <c r="AP116" i="1" s="1"/>
  <c r="AU115" i="1"/>
  <c r="AU114" i="1" s="1"/>
  <c r="AM115" i="1"/>
  <c r="AM114" i="1" s="1"/>
  <c r="AL115" i="1"/>
  <c r="AL114" i="1" s="1"/>
  <c r="AK115" i="1"/>
  <c r="AK114" i="1" s="1"/>
  <c r="AG115" i="1"/>
  <c r="AG114" i="1" s="1"/>
  <c r="AF115" i="1"/>
  <c r="AF114" i="1" s="1"/>
  <c r="AE115" i="1"/>
  <c r="AE114" i="1" s="1"/>
  <c r="AA115" i="1"/>
  <c r="AA114" i="1" s="1"/>
  <c r="Z115" i="1"/>
  <c r="Z114" i="1" s="1"/>
  <c r="Y115" i="1"/>
  <c r="U115" i="1"/>
  <c r="U114" i="1" s="1"/>
  <c r="Q115" i="1"/>
  <c r="Q114" i="1" s="1"/>
  <c r="P115" i="1"/>
  <c r="P114" i="1" s="1"/>
  <c r="O115" i="1"/>
  <c r="O114" i="1" s="1"/>
  <c r="K115" i="1"/>
  <c r="K114" i="1" s="1"/>
  <c r="J115" i="1"/>
  <c r="J114" i="1" s="1"/>
  <c r="I115" i="1"/>
  <c r="I114" i="1" s="1"/>
  <c r="H115" i="1"/>
  <c r="G115" i="1"/>
  <c r="F115" i="1"/>
  <c r="F114" i="1" s="1"/>
  <c r="Y114" i="1"/>
  <c r="N113" i="1"/>
  <c r="T113" i="1" s="1"/>
  <c r="X113" i="1" s="1"/>
  <c r="AD113" i="1" s="1"/>
  <c r="AJ113" i="1" s="1"/>
  <c r="AT113" i="1" s="1"/>
  <c r="M113" i="1"/>
  <c r="S113" i="1" s="1"/>
  <c r="W113" i="1" s="1"/>
  <c r="AC113" i="1" s="1"/>
  <c r="AI113" i="1" s="1"/>
  <c r="AQ113" i="1" s="1"/>
  <c r="AS113" i="1" s="1"/>
  <c r="L113" i="1"/>
  <c r="R113" i="1" s="1"/>
  <c r="V113" i="1" s="1"/>
  <c r="AB113" i="1" s="1"/>
  <c r="AH113" i="1" s="1"/>
  <c r="AN113" i="1" s="1"/>
  <c r="AP113" i="1" s="1"/>
  <c r="AU112" i="1"/>
  <c r="AU111" i="1" s="1"/>
  <c r="AM112" i="1"/>
  <c r="AM111" i="1" s="1"/>
  <c r="AL112" i="1"/>
  <c r="AL111" i="1" s="1"/>
  <c r="AK112" i="1"/>
  <c r="AK111" i="1" s="1"/>
  <c r="AG112" i="1"/>
  <c r="AG111" i="1" s="1"/>
  <c r="AF112" i="1"/>
  <c r="AF111" i="1" s="1"/>
  <c r="AE112" i="1"/>
  <c r="AE111" i="1" s="1"/>
  <c r="AA112" i="1"/>
  <c r="AA111" i="1" s="1"/>
  <c r="Z112" i="1"/>
  <c r="Z111" i="1" s="1"/>
  <c r="Y112" i="1"/>
  <c r="Y111" i="1" s="1"/>
  <c r="U112" i="1"/>
  <c r="U111" i="1" s="1"/>
  <c r="Q112" i="1"/>
  <c r="Q111" i="1" s="1"/>
  <c r="P112" i="1"/>
  <c r="P111" i="1" s="1"/>
  <c r="O112" i="1"/>
  <c r="O111" i="1" s="1"/>
  <c r="K112" i="1"/>
  <c r="K111" i="1" s="1"/>
  <c r="J112" i="1"/>
  <c r="J111" i="1" s="1"/>
  <c r="I112" i="1"/>
  <c r="I111" i="1" s="1"/>
  <c r="H112" i="1"/>
  <c r="G112" i="1"/>
  <c r="G111" i="1" s="1"/>
  <c r="F112" i="1"/>
  <c r="N110" i="1"/>
  <c r="T110" i="1" s="1"/>
  <c r="X110" i="1" s="1"/>
  <c r="AD110" i="1" s="1"/>
  <c r="AJ110" i="1" s="1"/>
  <c r="AT110" i="1" s="1"/>
  <c r="M110" i="1"/>
  <c r="S110" i="1" s="1"/>
  <c r="W110" i="1" s="1"/>
  <c r="AC110" i="1" s="1"/>
  <c r="AI110" i="1" s="1"/>
  <c r="AQ110" i="1" s="1"/>
  <c r="AS110" i="1" s="1"/>
  <c r="L110" i="1"/>
  <c r="R110" i="1" s="1"/>
  <c r="V110" i="1" s="1"/>
  <c r="AB110" i="1" s="1"/>
  <c r="AH110" i="1" s="1"/>
  <c r="AN110" i="1" s="1"/>
  <c r="AP110" i="1" s="1"/>
  <c r="AU109" i="1"/>
  <c r="AU108" i="1" s="1"/>
  <c r="AM109" i="1"/>
  <c r="AM108" i="1" s="1"/>
  <c r="AL109" i="1"/>
  <c r="AL108" i="1" s="1"/>
  <c r="AK109" i="1"/>
  <c r="AK108" i="1" s="1"/>
  <c r="AG109" i="1"/>
  <c r="AG108" i="1" s="1"/>
  <c r="AF109" i="1"/>
  <c r="AF108" i="1" s="1"/>
  <c r="AE109" i="1"/>
  <c r="AE108" i="1" s="1"/>
  <c r="AA109" i="1"/>
  <c r="AA108" i="1" s="1"/>
  <c r="Z109" i="1"/>
  <c r="Z108" i="1" s="1"/>
  <c r="Y109" i="1"/>
  <c r="Y108" i="1" s="1"/>
  <c r="U109" i="1"/>
  <c r="U108" i="1" s="1"/>
  <c r="Q109" i="1"/>
  <c r="Q108" i="1" s="1"/>
  <c r="P109" i="1"/>
  <c r="P108" i="1" s="1"/>
  <c r="O109" i="1"/>
  <c r="O108" i="1" s="1"/>
  <c r="K109" i="1"/>
  <c r="K108" i="1" s="1"/>
  <c r="J109" i="1"/>
  <c r="J108" i="1" s="1"/>
  <c r="I109" i="1"/>
  <c r="I108" i="1" s="1"/>
  <c r="H109" i="1"/>
  <c r="G109" i="1"/>
  <c r="F109" i="1"/>
  <c r="N107" i="1"/>
  <c r="T107" i="1" s="1"/>
  <c r="X107" i="1" s="1"/>
  <c r="AD107" i="1" s="1"/>
  <c r="AJ107" i="1" s="1"/>
  <c r="AT107" i="1" s="1"/>
  <c r="M107" i="1"/>
  <c r="S107" i="1" s="1"/>
  <c r="W107" i="1" s="1"/>
  <c r="AC107" i="1" s="1"/>
  <c r="AI107" i="1" s="1"/>
  <c r="AQ107" i="1" s="1"/>
  <c r="AS107" i="1" s="1"/>
  <c r="L107" i="1"/>
  <c r="R107" i="1" s="1"/>
  <c r="V107" i="1" s="1"/>
  <c r="AB107" i="1" s="1"/>
  <c r="AH107" i="1" s="1"/>
  <c r="AN107" i="1" s="1"/>
  <c r="AP107" i="1" s="1"/>
  <c r="AU106" i="1"/>
  <c r="AU105" i="1" s="1"/>
  <c r="AM106" i="1"/>
  <c r="AM105" i="1" s="1"/>
  <c r="AL106" i="1"/>
  <c r="AL105" i="1" s="1"/>
  <c r="AK106" i="1"/>
  <c r="AK105" i="1" s="1"/>
  <c r="AG106" i="1"/>
  <c r="AG105" i="1" s="1"/>
  <c r="AF106" i="1"/>
  <c r="AF105" i="1" s="1"/>
  <c r="AE106" i="1"/>
  <c r="AE105" i="1" s="1"/>
  <c r="AA106" i="1"/>
  <c r="AA105" i="1" s="1"/>
  <c r="Z106" i="1"/>
  <c r="Z105" i="1" s="1"/>
  <c r="Y106" i="1"/>
  <c r="Y105" i="1" s="1"/>
  <c r="U106" i="1"/>
  <c r="U105" i="1" s="1"/>
  <c r="Q106" i="1"/>
  <c r="Q105" i="1" s="1"/>
  <c r="P106" i="1"/>
  <c r="P105" i="1" s="1"/>
  <c r="O106" i="1"/>
  <c r="O105" i="1" s="1"/>
  <c r="K106" i="1"/>
  <c r="K105" i="1" s="1"/>
  <c r="J106" i="1"/>
  <c r="J105" i="1" s="1"/>
  <c r="I106" i="1"/>
  <c r="I105" i="1" s="1"/>
  <c r="H106" i="1"/>
  <c r="H105" i="1" s="1"/>
  <c r="G106" i="1"/>
  <c r="F106" i="1"/>
  <c r="N104" i="1"/>
  <c r="T104" i="1" s="1"/>
  <c r="X104" i="1" s="1"/>
  <c r="AD104" i="1" s="1"/>
  <c r="AJ104" i="1" s="1"/>
  <c r="AT104" i="1" s="1"/>
  <c r="M104" i="1"/>
  <c r="S104" i="1" s="1"/>
  <c r="W104" i="1" s="1"/>
  <c r="AC104" i="1" s="1"/>
  <c r="AI104" i="1" s="1"/>
  <c r="AQ104" i="1" s="1"/>
  <c r="AS104" i="1" s="1"/>
  <c r="L104" i="1"/>
  <c r="R104" i="1" s="1"/>
  <c r="V104" i="1" s="1"/>
  <c r="AB104" i="1" s="1"/>
  <c r="AH104" i="1" s="1"/>
  <c r="AN104" i="1" s="1"/>
  <c r="AP104" i="1" s="1"/>
  <c r="AU103" i="1"/>
  <c r="AU102" i="1" s="1"/>
  <c r="AM103" i="1"/>
  <c r="AM102" i="1" s="1"/>
  <c r="AL103" i="1"/>
  <c r="AL102" i="1" s="1"/>
  <c r="AK103" i="1"/>
  <c r="AK102" i="1" s="1"/>
  <c r="AG103" i="1"/>
  <c r="AG102" i="1" s="1"/>
  <c r="AF103" i="1"/>
  <c r="AF102" i="1" s="1"/>
  <c r="AE103" i="1"/>
  <c r="AE102" i="1" s="1"/>
  <c r="AA103" i="1"/>
  <c r="AA102" i="1" s="1"/>
  <c r="Z103" i="1"/>
  <c r="Z102" i="1" s="1"/>
  <c r="Y103" i="1"/>
  <c r="Y102" i="1" s="1"/>
  <c r="U103" i="1"/>
  <c r="U102" i="1" s="1"/>
  <c r="Q103" i="1"/>
  <c r="Q102" i="1" s="1"/>
  <c r="P103" i="1"/>
  <c r="P102" i="1" s="1"/>
  <c r="O103" i="1"/>
  <c r="O102" i="1" s="1"/>
  <c r="K103" i="1"/>
  <c r="K102" i="1" s="1"/>
  <c r="J103" i="1"/>
  <c r="J102" i="1" s="1"/>
  <c r="I103" i="1"/>
  <c r="I102" i="1" s="1"/>
  <c r="H103" i="1"/>
  <c r="G103" i="1"/>
  <c r="F103" i="1"/>
  <c r="F102" i="1" s="1"/>
  <c r="N101" i="1"/>
  <c r="T101" i="1" s="1"/>
  <c r="X101" i="1" s="1"/>
  <c r="AD101" i="1" s="1"/>
  <c r="AJ101" i="1" s="1"/>
  <c r="AT101" i="1" s="1"/>
  <c r="M101" i="1"/>
  <c r="S101" i="1" s="1"/>
  <c r="W101" i="1" s="1"/>
  <c r="AC101" i="1" s="1"/>
  <c r="AI101" i="1" s="1"/>
  <c r="AQ101" i="1" s="1"/>
  <c r="AS101" i="1" s="1"/>
  <c r="L101" i="1"/>
  <c r="R101" i="1" s="1"/>
  <c r="V101" i="1" s="1"/>
  <c r="AB101" i="1" s="1"/>
  <c r="AH101" i="1" s="1"/>
  <c r="AN101" i="1" s="1"/>
  <c r="AP101" i="1" s="1"/>
  <c r="AU100" i="1"/>
  <c r="AM100" i="1"/>
  <c r="AM99" i="1" s="1"/>
  <c r="AL100" i="1"/>
  <c r="AL99" i="1" s="1"/>
  <c r="AK100" i="1"/>
  <c r="AK99" i="1" s="1"/>
  <c r="AG100" i="1"/>
  <c r="AG99" i="1" s="1"/>
  <c r="AF100" i="1"/>
  <c r="AF99" i="1" s="1"/>
  <c r="AE100" i="1"/>
  <c r="AE99" i="1" s="1"/>
  <c r="AA100" i="1"/>
  <c r="AA99" i="1" s="1"/>
  <c r="Z100" i="1"/>
  <c r="Z99" i="1" s="1"/>
  <c r="Y100" i="1"/>
  <c r="Y99" i="1" s="1"/>
  <c r="U100" i="1"/>
  <c r="U99" i="1" s="1"/>
  <c r="Q100" i="1"/>
  <c r="Q99" i="1" s="1"/>
  <c r="P100" i="1"/>
  <c r="P99" i="1" s="1"/>
  <c r="O100" i="1"/>
  <c r="O99" i="1" s="1"/>
  <c r="K100" i="1"/>
  <c r="K99" i="1" s="1"/>
  <c r="J100" i="1"/>
  <c r="J99" i="1" s="1"/>
  <c r="I100" i="1"/>
  <c r="I99" i="1" s="1"/>
  <c r="H100" i="1"/>
  <c r="G100" i="1"/>
  <c r="G99" i="1" s="1"/>
  <c r="F100" i="1"/>
  <c r="AU99" i="1"/>
  <c r="N98" i="1"/>
  <c r="T98" i="1" s="1"/>
  <c r="X98" i="1" s="1"/>
  <c r="AD98" i="1" s="1"/>
  <c r="AJ98" i="1" s="1"/>
  <c r="AT98" i="1" s="1"/>
  <c r="M98" i="1"/>
  <c r="S98" i="1" s="1"/>
  <c r="W98" i="1" s="1"/>
  <c r="AC98" i="1" s="1"/>
  <c r="AI98" i="1" s="1"/>
  <c r="AQ98" i="1" s="1"/>
  <c r="AS98" i="1" s="1"/>
  <c r="L98" i="1"/>
  <c r="R98" i="1" s="1"/>
  <c r="V98" i="1" s="1"/>
  <c r="AB98" i="1" s="1"/>
  <c r="AH98" i="1" s="1"/>
  <c r="AN98" i="1" s="1"/>
  <c r="AP98" i="1" s="1"/>
  <c r="AU97" i="1"/>
  <c r="AU96" i="1" s="1"/>
  <c r="AM97" i="1"/>
  <c r="AM96" i="1" s="1"/>
  <c r="AL97" i="1"/>
  <c r="AL96" i="1" s="1"/>
  <c r="AK97" i="1"/>
  <c r="AK96" i="1" s="1"/>
  <c r="AG97" i="1"/>
  <c r="AG96" i="1" s="1"/>
  <c r="AF97" i="1"/>
  <c r="AF96" i="1" s="1"/>
  <c r="AE97" i="1"/>
  <c r="AE96" i="1" s="1"/>
  <c r="AA97" i="1"/>
  <c r="AA96" i="1" s="1"/>
  <c r="Z97" i="1"/>
  <c r="Z96" i="1" s="1"/>
  <c r="Y97" i="1"/>
  <c r="Y96" i="1" s="1"/>
  <c r="U97" i="1"/>
  <c r="U96" i="1" s="1"/>
  <c r="Q97" i="1"/>
  <c r="Q96" i="1" s="1"/>
  <c r="P97" i="1"/>
  <c r="P96" i="1" s="1"/>
  <c r="O97" i="1"/>
  <c r="O96" i="1" s="1"/>
  <c r="K97" i="1"/>
  <c r="K96" i="1" s="1"/>
  <c r="J97" i="1"/>
  <c r="J96" i="1" s="1"/>
  <c r="I97" i="1"/>
  <c r="I96" i="1" s="1"/>
  <c r="H97" i="1"/>
  <c r="G97" i="1"/>
  <c r="F97" i="1"/>
  <c r="N95" i="1"/>
  <c r="T95" i="1" s="1"/>
  <c r="X95" i="1" s="1"/>
  <c r="AD95" i="1" s="1"/>
  <c r="AJ95" i="1" s="1"/>
  <c r="AT95" i="1" s="1"/>
  <c r="M95" i="1"/>
  <c r="S95" i="1" s="1"/>
  <c r="W95" i="1" s="1"/>
  <c r="AC95" i="1" s="1"/>
  <c r="AI95" i="1" s="1"/>
  <c r="AQ95" i="1" s="1"/>
  <c r="AS95" i="1" s="1"/>
  <c r="L95" i="1"/>
  <c r="R95" i="1" s="1"/>
  <c r="V95" i="1" s="1"/>
  <c r="AB95" i="1" s="1"/>
  <c r="AH95" i="1" s="1"/>
  <c r="AN95" i="1" s="1"/>
  <c r="AP95" i="1" s="1"/>
  <c r="AU94" i="1"/>
  <c r="AM94" i="1"/>
  <c r="AM93" i="1" s="1"/>
  <c r="AL94" i="1"/>
  <c r="AL93" i="1" s="1"/>
  <c r="AK94" i="1"/>
  <c r="AK93" i="1" s="1"/>
  <c r="AG94" i="1"/>
  <c r="AG93" i="1" s="1"/>
  <c r="AF94" i="1"/>
  <c r="AF93" i="1" s="1"/>
  <c r="AE94" i="1"/>
  <c r="AE93" i="1" s="1"/>
  <c r="AA94" i="1"/>
  <c r="AA93" i="1" s="1"/>
  <c r="Z94" i="1"/>
  <c r="Z93" i="1" s="1"/>
  <c r="Y94" i="1"/>
  <c r="Y93" i="1" s="1"/>
  <c r="U94" i="1"/>
  <c r="U93" i="1" s="1"/>
  <c r="Q94" i="1"/>
  <c r="Q93" i="1" s="1"/>
  <c r="P94" i="1"/>
  <c r="P93" i="1" s="1"/>
  <c r="O94" i="1"/>
  <c r="O93" i="1" s="1"/>
  <c r="K94" i="1"/>
  <c r="K93" i="1" s="1"/>
  <c r="J94" i="1"/>
  <c r="J93" i="1" s="1"/>
  <c r="I94" i="1"/>
  <c r="I93" i="1" s="1"/>
  <c r="H94" i="1"/>
  <c r="H93" i="1" s="1"/>
  <c r="G94" i="1"/>
  <c r="G93" i="1" s="1"/>
  <c r="F94" i="1"/>
  <c r="AU93" i="1"/>
  <c r="N89" i="1"/>
  <c r="T89" i="1" s="1"/>
  <c r="X89" i="1" s="1"/>
  <c r="AD89" i="1" s="1"/>
  <c r="AJ89" i="1" s="1"/>
  <c r="AT89" i="1" s="1"/>
  <c r="M89" i="1"/>
  <c r="S89" i="1" s="1"/>
  <c r="W89" i="1" s="1"/>
  <c r="AC89" i="1" s="1"/>
  <c r="AI89" i="1" s="1"/>
  <c r="AQ89" i="1" s="1"/>
  <c r="AS89" i="1" s="1"/>
  <c r="L89" i="1"/>
  <c r="R89" i="1" s="1"/>
  <c r="V89" i="1" s="1"/>
  <c r="AB89" i="1" s="1"/>
  <c r="AH89" i="1" s="1"/>
  <c r="AN89" i="1" s="1"/>
  <c r="AP89" i="1" s="1"/>
  <c r="N88" i="1"/>
  <c r="T88" i="1" s="1"/>
  <c r="X88" i="1" s="1"/>
  <c r="AD88" i="1" s="1"/>
  <c r="AJ88" i="1" s="1"/>
  <c r="AT88" i="1" s="1"/>
  <c r="M88" i="1"/>
  <c r="S88" i="1" s="1"/>
  <c r="W88" i="1" s="1"/>
  <c r="AC88" i="1" s="1"/>
  <c r="AI88" i="1" s="1"/>
  <c r="AQ88" i="1" s="1"/>
  <c r="AS88" i="1" s="1"/>
  <c r="L88" i="1"/>
  <c r="R88" i="1" s="1"/>
  <c r="V88" i="1" s="1"/>
  <c r="AB88" i="1" s="1"/>
  <c r="AH88" i="1" s="1"/>
  <c r="AN88" i="1" s="1"/>
  <c r="AP88" i="1" s="1"/>
  <c r="AU87" i="1"/>
  <c r="AU86" i="1" s="1"/>
  <c r="AM87" i="1"/>
  <c r="AM86" i="1" s="1"/>
  <c r="AL87" i="1"/>
  <c r="AL86" i="1" s="1"/>
  <c r="AK87" i="1"/>
  <c r="AK86" i="1" s="1"/>
  <c r="AG87" i="1"/>
  <c r="AG86" i="1" s="1"/>
  <c r="AF87" i="1"/>
  <c r="AF86" i="1" s="1"/>
  <c r="AE87" i="1"/>
  <c r="AE86" i="1" s="1"/>
  <c r="AA87" i="1"/>
  <c r="AA86" i="1" s="1"/>
  <c r="Z87" i="1"/>
  <c r="Z86" i="1" s="1"/>
  <c r="Y87" i="1"/>
  <c r="Y86" i="1" s="1"/>
  <c r="U87" i="1"/>
  <c r="U86" i="1" s="1"/>
  <c r="Q87" i="1"/>
  <c r="P87" i="1"/>
  <c r="P86" i="1" s="1"/>
  <c r="O87" i="1"/>
  <c r="O86" i="1" s="1"/>
  <c r="K87" i="1"/>
  <c r="K86" i="1" s="1"/>
  <c r="J87" i="1"/>
  <c r="J86" i="1" s="1"/>
  <c r="I87" i="1"/>
  <c r="I86" i="1" s="1"/>
  <c r="H87" i="1"/>
  <c r="G87" i="1"/>
  <c r="F87" i="1"/>
  <c r="Q86" i="1"/>
  <c r="N85" i="1"/>
  <c r="T85" i="1" s="1"/>
  <c r="X85" i="1" s="1"/>
  <c r="AD85" i="1" s="1"/>
  <c r="AJ85" i="1" s="1"/>
  <c r="AT85" i="1" s="1"/>
  <c r="M85" i="1"/>
  <c r="S85" i="1" s="1"/>
  <c r="W85" i="1" s="1"/>
  <c r="AC85" i="1" s="1"/>
  <c r="AI85" i="1" s="1"/>
  <c r="AQ85" i="1" s="1"/>
  <c r="AS85" i="1" s="1"/>
  <c r="L85" i="1"/>
  <c r="R85" i="1" s="1"/>
  <c r="V85" i="1" s="1"/>
  <c r="AB85" i="1" s="1"/>
  <c r="AH85" i="1" s="1"/>
  <c r="AN85" i="1" s="1"/>
  <c r="AP85" i="1" s="1"/>
  <c r="AU84" i="1"/>
  <c r="AU83" i="1" s="1"/>
  <c r="AM84" i="1"/>
  <c r="AM83" i="1" s="1"/>
  <c r="AL84" i="1"/>
  <c r="AL83" i="1" s="1"/>
  <c r="AK84" i="1"/>
  <c r="AK83" i="1" s="1"/>
  <c r="AG84" i="1"/>
  <c r="AG83" i="1" s="1"/>
  <c r="AF84" i="1"/>
  <c r="AF83" i="1" s="1"/>
  <c r="AE84" i="1"/>
  <c r="AE83" i="1" s="1"/>
  <c r="AA84" i="1"/>
  <c r="AA83" i="1" s="1"/>
  <c r="Z84" i="1"/>
  <c r="Z83" i="1" s="1"/>
  <c r="Y84" i="1"/>
  <c r="Y83" i="1" s="1"/>
  <c r="U84" i="1"/>
  <c r="U83" i="1" s="1"/>
  <c r="Q84" i="1"/>
  <c r="Q83" i="1" s="1"/>
  <c r="P84" i="1"/>
  <c r="P83" i="1" s="1"/>
  <c r="O84" i="1"/>
  <c r="O83" i="1" s="1"/>
  <c r="K84" i="1"/>
  <c r="K83" i="1" s="1"/>
  <c r="J84" i="1"/>
  <c r="J83" i="1" s="1"/>
  <c r="I84" i="1"/>
  <c r="I83" i="1" s="1"/>
  <c r="H84" i="1"/>
  <c r="H83" i="1" s="1"/>
  <c r="G84" i="1"/>
  <c r="F84" i="1"/>
  <c r="N82" i="1"/>
  <c r="T82" i="1" s="1"/>
  <c r="X82" i="1" s="1"/>
  <c r="AD82" i="1" s="1"/>
  <c r="AJ82" i="1" s="1"/>
  <c r="AT82" i="1" s="1"/>
  <c r="M82" i="1"/>
  <c r="S82" i="1" s="1"/>
  <c r="W82" i="1" s="1"/>
  <c r="AC82" i="1" s="1"/>
  <c r="AI82" i="1" s="1"/>
  <c r="AQ82" i="1" s="1"/>
  <c r="AS82" i="1" s="1"/>
  <c r="L82" i="1"/>
  <c r="R82" i="1" s="1"/>
  <c r="V82" i="1" s="1"/>
  <c r="AB82" i="1" s="1"/>
  <c r="AH82" i="1" s="1"/>
  <c r="AN82" i="1" s="1"/>
  <c r="AP82" i="1" s="1"/>
  <c r="AU81" i="1"/>
  <c r="AU80" i="1" s="1"/>
  <c r="AM81" i="1"/>
  <c r="AM80" i="1" s="1"/>
  <c r="AL81" i="1"/>
  <c r="AL80" i="1" s="1"/>
  <c r="AK81" i="1"/>
  <c r="AK80" i="1" s="1"/>
  <c r="AG81" i="1"/>
  <c r="AF81" i="1"/>
  <c r="AF80" i="1" s="1"/>
  <c r="AE81" i="1"/>
  <c r="AE80" i="1" s="1"/>
  <c r="AA81" i="1"/>
  <c r="AA80" i="1" s="1"/>
  <c r="Z81" i="1"/>
  <c r="Z80" i="1" s="1"/>
  <c r="Y81" i="1"/>
  <c r="Y80" i="1" s="1"/>
  <c r="U81" i="1"/>
  <c r="U80" i="1" s="1"/>
  <c r="Q81" i="1"/>
  <c r="Q80" i="1" s="1"/>
  <c r="P81" i="1"/>
  <c r="P80" i="1" s="1"/>
  <c r="O81" i="1"/>
  <c r="O80" i="1" s="1"/>
  <c r="K81" i="1"/>
  <c r="K80" i="1" s="1"/>
  <c r="J81" i="1"/>
  <c r="J80" i="1" s="1"/>
  <c r="I81" i="1"/>
  <c r="I80" i="1" s="1"/>
  <c r="H81" i="1"/>
  <c r="G81" i="1"/>
  <c r="F81" i="1"/>
  <c r="AG80" i="1"/>
  <c r="N79" i="1"/>
  <c r="T79" i="1" s="1"/>
  <c r="X79" i="1" s="1"/>
  <c r="AD79" i="1" s="1"/>
  <c r="AJ79" i="1" s="1"/>
  <c r="AT79" i="1" s="1"/>
  <c r="M79" i="1"/>
  <c r="S79" i="1" s="1"/>
  <c r="W79" i="1" s="1"/>
  <c r="AC79" i="1" s="1"/>
  <c r="AI79" i="1" s="1"/>
  <c r="AQ79" i="1" s="1"/>
  <c r="AS79" i="1" s="1"/>
  <c r="L79" i="1"/>
  <c r="R79" i="1" s="1"/>
  <c r="V79" i="1" s="1"/>
  <c r="AB79" i="1" s="1"/>
  <c r="AH79" i="1" s="1"/>
  <c r="AN79" i="1" s="1"/>
  <c r="AP79" i="1" s="1"/>
  <c r="AU78" i="1"/>
  <c r="AU77" i="1" s="1"/>
  <c r="AM78" i="1"/>
  <c r="AM77" i="1" s="1"/>
  <c r="AL78" i="1"/>
  <c r="AL77" i="1" s="1"/>
  <c r="AK78" i="1"/>
  <c r="AK77" i="1" s="1"/>
  <c r="AG78" i="1"/>
  <c r="AG77" i="1" s="1"/>
  <c r="AF78" i="1"/>
  <c r="AF77" i="1" s="1"/>
  <c r="AE78" i="1"/>
  <c r="AE77" i="1" s="1"/>
  <c r="AA78" i="1"/>
  <c r="AA77" i="1" s="1"/>
  <c r="Z78" i="1"/>
  <c r="Z77" i="1" s="1"/>
  <c r="Y78" i="1"/>
  <c r="Y77" i="1" s="1"/>
  <c r="U78" i="1"/>
  <c r="U77" i="1" s="1"/>
  <c r="Q78" i="1"/>
  <c r="Q77" i="1" s="1"/>
  <c r="P78" i="1"/>
  <c r="P77" i="1" s="1"/>
  <c r="O78" i="1"/>
  <c r="O77" i="1" s="1"/>
  <c r="K78" i="1"/>
  <c r="K77" i="1" s="1"/>
  <c r="J78" i="1"/>
  <c r="J77" i="1" s="1"/>
  <c r="I78" i="1"/>
  <c r="I77" i="1" s="1"/>
  <c r="H78" i="1"/>
  <c r="H77" i="1" s="1"/>
  <c r="G78" i="1"/>
  <c r="G77" i="1" s="1"/>
  <c r="F78" i="1"/>
  <c r="N76" i="1"/>
  <c r="T76" i="1" s="1"/>
  <c r="X76" i="1" s="1"/>
  <c r="AD76" i="1" s="1"/>
  <c r="AJ76" i="1" s="1"/>
  <c r="AT76" i="1" s="1"/>
  <c r="M76" i="1"/>
  <c r="S76" i="1" s="1"/>
  <c r="W76" i="1" s="1"/>
  <c r="AC76" i="1" s="1"/>
  <c r="AI76" i="1" s="1"/>
  <c r="AQ76" i="1" s="1"/>
  <c r="AS76" i="1" s="1"/>
  <c r="L76" i="1"/>
  <c r="R76" i="1" s="1"/>
  <c r="V76" i="1" s="1"/>
  <c r="AB76" i="1" s="1"/>
  <c r="AH76" i="1" s="1"/>
  <c r="AN76" i="1" s="1"/>
  <c r="AP76" i="1" s="1"/>
  <c r="AU75" i="1"/>
  <c r="AU74" i="1" s="1"/>
  <c r="AM75" i="1"/>
  <c r="AM74" i="1" s="1"/>
  <c r="AL75" i="1"/>
  <c r="AL74" i="1" s="1"/>
  <c r="AK75" i="1"/>
  <c r="AK74" i="1" s="1"/>
  <c r="AG75" i="1"/>
  <c r="AG74" i="1" s="1"/>
  <c r="AF75" i="1"/>
  <c r="AF74" i="1" s="1"/>
  <c r="AE75" i="1"/>
  <c r="AE74" i="1" s="1"/>
  <c r="AA75" i="1"/>
  <c r="AA74" i="1" s="1"/>
  <c r="Z75" i="1"/>
  <c r="Y75" i="1"/>
  <c r="U75" i="1"/>
  <c r="U74" i="1" s="1"/>
  <c r="Q75" i="1"/>
  <c r="Q74" i="1" s="1"/>
  <c r="P75" i="1"/>
  <c r="P74" i="1" s="1"/>
  <c r="O75" i="1"/>
  <c r="O74" i="1" s="1"/>
  <c r="K75" i="1"/>
  <c r="K74" i="1" s="1"/>
  <c r="J75" i="1"/>
  <c r="J74" i="1" s="1"/>
  <c r="I75" i="1"/>
  <c r="I74" i="1" s="1"/>
  <c r="H75" i="1"/>
  <c r="G75" i="1"/>
  <c r="F75" i="1"/>
  <c r="Z74" i="1"/>
  <c r="Y74" i="1"/>
  <c r="N73" i="1"/>
  <c r="T73" i="1" s="1"/>
  <c r="X73" i="1" s="1"/>
  <c r="AD73" i="1" s="1"/>
  <c r="AJ73" i="1" s="1"/>
  <c r="AT73" i="1" s="1"/>
  <c r="M73" i="1"/>
  <c r="S73" i="1" s="1"/>
  <c r="W73" i="1" s="1"/>
  <c r="AC73" i="1" s="1"/>
  <c r="AI73" i="1" s="1"/>
  <c r="AQ73" i="1" s="1"/>
  <c r="AS73" i="1" s="1"/>
  <c r="L73" i="1"/>
  <c r="R73" i="1" s="1"/>
  <c r="V73" i="1" s="1"/>
  <c r="AB73" i="1" s="1"/>
  <c r="AH73" i="1" s="1"/>
  <c r="AN73" i="1" s="1"/>
  <c r="AP73" i="1" s="1"/>
  <c r="AU72" i="1"/>
  <c r="AU71" i="1" s="1"/>
  <c r="AM72" i="1"/>
  <c r="AM71" i="1" s="1"/>
  <c r="AL72" i="1"/>
  <c r="AL71" i="1" s="1"/>
  <c r="AK72" i="1"/>
  <c r="AK71" i="1" s="1"/>
  <c r="AG72" i="1"/>
  <c r="AG71" i="1" s="1"/>
  <c r="AF72" i="1"/>
  <c r="AF71" i="1" s="1"/>
  <c r="AE72" i="1"/>
  <c r="AE71" i="1" s="1"/>
  <c r="AA72" i="1"/>
  <c r="AA71" i="1" s="1"/>
  <c r="Z72" i="1"/>
  <c r="Z71" i="1" s="1"/>
  <c r="Y72" i="1"/>
  <c r="Y71" i="1" s="1"/>
  <c r="U72" i="1"/>
  <c r="U71" i="1" s="1"/>
  <c r="Q72" i="1"/>
  <c r="Q71" i="1" s="1"/>
  <c r="P72" i="1"/>
  <c r="P71" i="1" s="1"/>
  <c r="O72" i="1"/>
  <c r="O71" i="1" s="1"/>
  <c r="K72" i="1"/>
  <c r="K71" i="1" s="1"/>
  <c r="J72" i="1"/>
  <c r="J71" i="1" s="1"/>
  <c r="I72" i="1"/>
  <c r="I71" i="1" s="1"/>
  <c r="H72" i="1"/>
  <c r="H71" i="1" s="1"/>
  <c r="G72" i="1"/>
  <c r="F72" i="1"/>
  <c r="N70" i="1"/>
  <c r="T70" i="1" s="1"/>
  <c r="X70" i="1" s="1"/>
  <c r="AD70" i="1" s="1"/>
  <c r="AJ70" i="1" s="1"/>
  <c r="AT70" i="1" s="1"/>
  <c r="M70" i="1"/>
  <c r="S70" i="1" s="1"/>
  <c r="W70" i="1" s="1"/>
  <c r="AC70" i="1" s="1"/>
  <c r="AI70" i="1" s="1"/>
  <c r="AQ70" i="1" s="1"/>
  <c r="AS70" i="1" s="1"/>
  <c r="L70" i="1"/>
  <c r="R70" i="1" s="1"/>
  <c r="V70" i="1" s="1"/>
  <c r="AB70" i="1" s="1"/>
  <c r="AH70" i="1" s="1"/>
  <c r="AN70" i="1" s="1"/>
  <c r="AP70" i="1" s="1"/>
  <c r="AU69" i="1"/>
  <c r="AU68" i="1" s="1"/>
  <c r="AM69" i="1"/>
  <c r="AM68" i="1" s="1"/>
  <c r="AL69" i="1"/>
  <c r="AL68" i="1" s="1"/>
  <c r="AK69" i="1"/>
  <c r="AK68" i="1" s="1"/>
  <c r="AG69" i="1"/>
  <c r="AF69" i="1"/>
  <c r="AF68" i="1" s="1"/>
  <c r="AE69" i="1"/>
  <c r="AE68" i="1" s="1"/>
  <c r="AA69" i="1"/>
  <c r="AA68" i="1" s="1"/>
  <c r="Z69" i="1"/>
  <c r="Z68" i="1" s="1"/>
  <c r="Y69" i="1"/>
  <c r="Y68" i="1" s="1"/>
  <c r="U69" i="1"/>
  <c r="U68" i="1" s="1"/>
  <c r="Q69" i="1"/>
  <c r="Q68" i="1" s="1"/>
  <c r="P69" i="1"/>
  <c r="P68" i="1" s="1"/>
  <c r="O69" i="1"/>
  <c r="O68" i="1" s="1"/>
  <c r="K69" i="1"/>
  <c r="K68" i="1" s="1"/>
  <c r="J69" i="1"/>
  <c r="J68" i="1" s="1"/>
  <c r="I69" i="1"/>
  <c r="I68" i="1" s="1"/>
  <c r="H69" i="1"/>
  <c r="G69" i="1"/>
  <c r="F69" i="1"/>
  <c r="F68" i="1" s="1"/>
  <c r="AG68" i="1"/>
  <c r="N67" i="1"/>
  <c r="T67" i="1" s="1"/>
  <c r="X67" i="1" s="1"/>
  <c r="AD67" i="1" s="1"/>
  <c r="AJ67" i="1" s="1"/>
  <c r="AT67" i="1" s="1"/>
  <c r="M67" i="1"/>
  <c r="S67" i="1" s="1"/>
  <c r="W67" i="1" s="1"/>
  <c r="AC67" i="1" s="1"/>
  <c r="AI67" i="1" s="1"/>
  <c r="AQ67" i="1" s="1"/>
  <c r="AS67" i="1" s="1"/>
  <c r="L67" i="1"/>
  <c r="R67" i="1" s="1"/>
  <c r="V67" i="1" s="1"/>
  <c r="AB67" i="1" s="1"/>
  <c r="AH67" i="1" s="1"/>
  <c r="AN67" i="1" s="1"/>
  <c r="AP67" i="1" s="1"/>
  <c r="AU66" i="1"/>
  <c r="AM66" i="1"/>
  <c r="AM65" i="1" s="1"/>
  <c r="AL66" i="1"/>
  <c r="AL65" i="1" s="1"/>
  <c r="AK66" i="1"/>
  <c r="AK65" i="1" s="1"/>
  <c r="AG66" i="1"/>
  <c r="AG65" i="1" s="1"/>
  <c r="AF66" i="1"/>
  <c r="AF65" i="1" s="1"/>
  <c r="AE66" i="1"/>
  <c r="AE65" i="1" s="1"/>
  <c r="AA66" i="1"/>
  <c r="AA65" i="1" s="1"/>
  <c r="Z66" i="1"/>
  <c r="Z65" i="1" s="1"/>
  <c r="Y66" i="1"/>
  <c r="Y65" i="1" s="1"/>
  <c r="U66" i="1"/>
  <c r="U65" i="1" s="1"/>
  <c r="Q66" i="1"/>
  <c r="Q65" i="1" s="1"/>
  <c r="P66" i="1"/>
  <c r="P65" i="1" s="1"/>
  <c r="O66" i="1"/>
  <c r="O65" i="1" s="1"/>
  <c r="K66" i="1"/>
  <c r="K65" i="1" s="1"/>
  <c r="J66" i="1"/>
  <c r="J65" i="1" s="1"/>
  <c r="I66" i="1"/>
  <c r="I65" i="1" s="1"/>
  <c r="H66" i="1"/>
  <c r="G66" i="1"/>
  <c r="G65" i="1" s="1"/>
  <c r="F66" i="1"/>
  <c r="AU65" i="1"/>
  <c r="N64" i="1"/>
  <c r="T64" i="1" s="1"/>
  <c r="X64" i="1" s="1"/>
  <c r="AD64" i="1" s="1"/>
  <c r="AJ64" i="1" s="1"/>
  <c r="AT64" i="1" s="1"/>
  <c r="M64" i="1"/>
  <c r="S64" i="1" s="1"/>
  <c r="W64" i="1" s="1"/>
  <c r="AC64" i="1" s="1"/>
  <c r="AI64" i="1" s="1"/>
  <c r="AQ64" i="1" s="1"/>
  <c r="AS64" i="1" s="1"/>
  <c r="L64" i="1"/>
  <c r="R64" i="1" s="1"/>
  <c r="V64" i="1" s="1"/>
  <c r="AB64" i="1" s="1"/>
  <c r="AH64" i="1" s="1"/>
  <c r="AN64" i="1" s="1"/>
  <c r="AP64" i="1" s="1"/>
  <c r="AU63" i="1"/>
  <c r="AU62" i="1" s="1"/>
  <c r="AM63" i="1"/>
  <c r="AM62" i="1" s="1"/>
  <c r="AL63" i="1"/>
  <c r="AL62" i="1" s="1"/>
  <c r="AK63" i="1"/>
  <c r="AK62" i="1" s="1"/>
  <c r="AG63" i="1"/>
  <c r="AG62" i="1" s="1"/>
  <c r="AF63" i="1"/>
  <c r="AF62" i="1" s="1"/>
  <c r="AE63" i="1"/>
  <c r="AE62" i="1" s="1"/>
  <c r="AA63" i="1"/>
  <c r="AA62" i="1" s="1"/>
  <c r="Z63" i="1"/>
  <c r="Z62" i="1" s="1"/>
  <c r="Y63" i="1"/>
  <c r="Y62" i="1" s="1"/>
  <c r="U63" i="1"/>
  <c r="U62" i="1" s="1"/>
  <c r="Q63" i="1"/>
  <c r="Q62" i="1" s="1"/>
  <c r="P63" i="1"/>
  <c r="P62" i="1" s="1"/>
  <c r="O63" i="1"/>
  <c r="O62" i="1" s="1"/>
  <c r="K63" i="1"/>
  <c r="K62" i="1" s="1"/>
  <c r="J63" i="1"/>
  <c r="J62" i="1" s="1"/>
  <c r="I63" i="1"/>
  <c r="I62" i="1" s="1"/>
  <c r="H63" i="1"/>
  <c r="G63" i="1"/>
  <c r="F63" i="1"/>
  <c r="F62" i="1" s="1"/>
  <c r="N61" i="1"/>
  <c r="T61" i="1" s="1"/>
  <c r="X61" i="1" s="1"/>
  <c r="AD61" i="1" s="1"/>
  <c r="AJ61" i="1" s="1"/>
  <c r="AT61" i="1" s="1"/>
  <c r="M61" i="1"/>
  <c r="S61" i="1" s="1"/>
  <c r="W61" i="1" s="1"/>
  <c r="AC61" i="1" s="1"/>
  <c r="AI61" i="1" s="1"/>
  <c r="AQ61" i="1" s="1"/>
  <c r="AS61" i="1" s="1"/>
  <c r="L61" i="1"/>
  <c r="R61" i="1" s="1"/>
  <c r="V61" i="1" s="1"/>
  <c r="AB61" i="1" s="1"/>
  <c r="AH61" i="1" s="1"/>
  <c r="AN61" i="1" s="1"/>
  <c r="AP61" i="1" s="1"/>
  <c r="AU60" i="1"/>
  <c r="AU59" i="1" s="1"/>
  <c r="AM60" i="1"/>
  <c r="AM59" i="1" s="1"/>
  <c r="AL60" i="1"/>
  <c r="AL59" i="1" s="1"/>
  <c r="AK60" i="1"/>
  <c r="AK59" i="1" s="1"/>
  <c r="AG60" i="1"/>
  <c r="AG59" i="1" s="1"/>
  <c r="AF60" i="1"/>
  <c r="AF59" i="1" s="1"/>
  <c r="AE60" i="1"/>
  <c r="AE59" i="1" s="1"/>
  <c r="AA60" i="1"/>
  <c r="AA59" i="1" s="1"/>
  <c r="Z60" i="1"/>
  <c r="Z59" i="1" s="1"/>
  <c r="Y60" i="1"/>
  <c r="Y59" i="1" s="1"/>
  <c r="U60" i="1"/>
  <c r="U59" i="1" s="1"/>
  <c r="Q60" i="1"/>
  <c r="Q59" i="1" s="1"/>
  <c r="P60" i="1"/>
  <c r="P59" i="1" s="1"/>
  <c r="O60" i="1"/>
  <c r="O59" i="1" s="1"/>
  <c r="K60" i="1"/>
  <c r="K59" i="1" s="1"/>
  <c r="J60" i="1"/>
  <c r="J59" i="1" s="1"/>
  <c r="I60" i="1"/>
  <c r="I59" i="1" s="1"/>
  <c r="H60" i="1"/>
  <c r="H59" i="1" s="1"/>
  <c r="G60" i="1"/>
  <c r="F60" i="1"/>
  <c r="N58" i="1"/>
  <c r="T58" i="1" s="1"/>
  <c r="X58" i="1" s="1"/>
  <c r="AD58" i="1" s="1"/>
  <c r="AJ58" i="1" s="1"/>
  <c r="AT58" i="1" s="1"/>
  <c r="M58" i="1"/>
  <c r="S58" i="1" s="1"/>
  <c r="W58" i="1" s="1"/>
  <c r="AC58" i="1" s="1"/>
  <c r="AI58" i="1" s="1"/>
  <c r="AQ58" i="1" s="1"/>
  <c r="AS58" i="1" s="1"/>
  <c r="L58" i="1"/>
  <c r="R58" i="1" s="1"/>
  <c r="V58" i="1" s="1"/>
  <c r="AB58" i="1" s="1"/>
  <c r="AH58" i="1" s="1"/>
  <c r="AN58" i="1" s="1"/>
  <c r="AP58" i="1" s="1"/>
  <c r="AU57" i="1"/>
  <c r="AU56" i="1" s="1"/>
  <c r="AM57" i="1"/>
  <c r="AM56" i="1" s="1"/>
  <c r="AL57" i="1"/>
  <c r="AL56" i="1" s="1"/>
  <c r="AK57" i="1"/>
  <c r="AK56" i="1" s="1"/>
  <c r="AG57" i="1"/>
  <c r="AG56" i="1" s="1"/>
  <c r="AF57" i="1"/>
  <c r="AF56" i="1" s="1"/>
  <c r="AE57" i="1"/>
  <c r="AE56" i="1" s="1"/>
  <c r="AA57" i="1"/>
  <c r="AA56" i="1" s="1"/>
  <c r="Z57" i="1"/>
  <c r="Z56" i="1" s="1"/>
  <c r="Y57" i="1"/>
  <c r="Y56" i="1" s="1"/>
  <c r="U57" i="1"/>
  <c r="U56" i="1" s="1"/>
  <c r="Q57" i="1"/>
  <c r="Q56" i="1" s="1"/>
  <c r="P57" i="1"/>
  <c r="P56" i="1" s="1"/>
  <c r="O57" i="1"/>
  <c r="O56" i="1" s="1"/>
  <c r="K57" i="1"/>
  <c r="K56" i="1" s="1"/>
  <c r="J57" i="1"/>
  <c r="J56" i="1" s="1"/>
  <c r="I57" i="1"/>
  <c r="I56" i="1" s="1"/>
  <c r="H57" i="1"/>
  <c r="G57" i="1"/>
  <c r="F57" i="1"/>
  <c r="F56" i="1" s="1"/>
  <c r="N55" i="1"/>
  <c r="T55" i="1" s="1"/>
  <c r="X55" i="1" s="1"/>
  <c r="AD55" i="1" s="1"/>
  <c r="AJ55" i="1" s="1"/>
  <c r="AT55" i="1" s="1"/>
  <c r="M55" i="1"/>
  <c r="S55" i="1" s="1"/>
  <c r="W55" i="1" s="1"/>
  <c r="AC55" i="1" s="1"/>
  <c r="AI55" i="1" s="1"/>
  <c r="AQ55" i="1" s="1"/>
  <c r="AS55" i="1" s="1"/>
  <c r="L55" i="1"/>
  <c r="R55" i="1" s="1"/>
  <c r="V55" i="1" s="1"/>
  <c r="AB55" i="1" s="1"/>
  <c r="AH55" i="1" s="1"/>
  <c r="AN55" i="1" s="1"/>
  <c r="AP55" i="1" s="1"/>
  <c r="N54" i="1"/>
  <c r="T54" i="1" s="1"/>
  <c r="X54" i="1" s="1"/>
  <c r="AD54" i="1" s="1"/>
  <c r="AJ54" i="1" s="1"/>
  <c r="AT54" i="1" s="1"/>
  <c r="M54" i="1"/>
  <c r="S54" i="1" s="1"/>
  <c r="W54" i="1" s="1"/>
  <c r="AC54" i="1" s="1"/>
  <c r="AI54" i="1" s="1"/>
  <c r="AQ54" i="1" s="1"/>
  <c r="AS54" i="1" s="1"/>
  <c r="L54" i="1"/>
  <c r="R54" i="1" s="1"/>
  <c r="V54" i="1" s="1"/>
  <c r="AB54" i="1" s="1"/>
  <c r="AH54" i="1" s="1"/>
  <c r="AN54" i="1" s="1"/>
  <c r="AP54" i="1" s="1"/>
  <c r="N53" i="1"/>
  <c r="T53" i="1" s="1"/>
  <c r="X53" i="1" s="1"/>
  <c r="AD53" i="1" s="1"/>
  <c r="AJ53" i="1" s="1"/>
  <c r="AT53" i="1" s="1"/>
  <c r="M53" i="1"/>
  <c r="S53" i="1" s="1"/>
  <c r="W53" i="1" s="1"/>
  <c r="AC53" i="1" s="1"/>
  <c r="AI53" i="1" s="1"/>
  <c r="AQ53" i="1" s="1"/>
  <c r="AS53" i="1" s="1"/>
  <c r="L53" i="1"/>
  <c r="R53" i="1" s="1"/>
  <c r="V53" i="1" s="1"/>
  <c r="AB53" i="1" s="1"/>
  <c r="AH53" i="1" s="1"/>
  <c r="AN53" i="1" s="1"/>
  <c r="AP53" i="1" s="1"/>
  <c r="N52" i="1"/>
  <c r="T52" i="1" s="1"/>
  <c r="X52" i="1" s="1"/>
  <c r="AD52" i="1" s="1"/>
  <c r="AJ52" i="1" s="1"/>
  <c r="AT52" i="1" s="1"/>
  <c r="M52" i="1"/>
  <c r="S52" i="1" s="1"/>
  <c r="W52" i="1" s="1"/>
  <c r="AC52" i="1" s="1"/>
  <c r="AI52" i="1" s="1"/>
  <c r="AQ52" i="1" s="1"/>
  <c r="AS52" i="1" s="1"/>
  <c r="L52" i="1"/>
  <c r="R52" i="1" s="1"/>
  <c r="V52" i="1" s="1"/>
  <c r="AB52" i="1" s="1"/>
  <c r="AH52" i="1" s="1"/>
  <c r="AN52" i="1" s="1"/>
  <c r="AP52" i="1" s="1"/>
  <c r="AU51" i="1"/>
  <c r="AU50" i="1" s="1"/>
  <c r="AM51" i="1"/>
  <c r="AM50" i="1" s="1"/>
  <c r="AL51" i="1"/>
  <c r="AL50" i="1" s="1"/>
  <c r="AK51" i="1"/>
  <c r="AK50" i="1" s="1"/>
  <c r="AG51" i="1"/>
  <c r="AG50" i="1" s="1"/>
  <c r="AF51" i="1"/>
  <c r="AF50" i="1" s="1"/>
  <c r="AE51" i="1"/>
  <c r="AE50" i="1" s="1"/>
  <c r="AA51" i="1"/>
  <c r="AA50" i="1" s="1"/>
  <c r="Z51" i="1"/>
  <c r="Y51" i="1"/>
  <c r="Y50" i="1" s="1"/>
  <c r="U51" i="1"/>
  <c r="U50" i="1" s="1"/>
  <c r="Q51" i="1"/>
  <c r="Q50" i="1" s="1"/>
  <c r="P51" i="1"/>
  <c r="P50" i="1" s="1"/>
  <c r="O51" i="1"/>
  <c r="O50" i="1" s="1"/>
  <c r="K51" i="1"/>
  <c r="K50" i="1" s="1"/>
  <c r="J51" i="1"/>
  <c r="J50" i="1" s="1"/>
  <c r="I51" i="1"/>
  <c r="I50" i="1" s="1"/>
  <c r="H51" i="1"/>
  <c r="G51" i="1"/>
  <c r="F51" i="1"/>
  <c r="Z50" i="1"/>
  <c r="N49" i="1"/>
  <c r="T49" i="1" s="1"/>
  <c r="X49" i="1" s="1"/>
  <c r="AD49" i="1" s="1"/>
  <c r="AJ49" i="1" s="1"/>
  <c r="AT49" i="1" s="1"/>
  <c r="M49" i="1"/>
  <c r="S49" i="1" s="1"/>
  <c r="W49" i="1" s="1"/>
  <c r="AC49" i="1" s="1"/>
  <c r="AI49" i="1" s="1"/>
  <c r="AQ49" i="1" s="1"/>
  <c r="AS49" i="1" s="1"/>
  <c r="L49" i="1"/>
  <c r="R49" i="1" s="1"/>
  <c r="V49" i="1" s="1"/>
  <c r="AB49" i="1" s="1"/>
  <c r="AH49" i="1" s="1"/>
  <c r="AN49" i="1" s="1"/>
  <c r="AP49" i="1" s="1"/>
  <c r="AU48" i="1"/>
  <c r="AM48" i="1"/>
  <c r="AL48" i="1"/>
  <c r="AK48" i="1"/>
  <c r="AG48" i="1"/>
  <c r="AF48" i="1"/>
  <c r="AE48" i="1"/>
  <c r="AA48" i="1"/>
  <c r="Z48" i="1"/>
  <c r="Y48" i="1"/>
  <c r="U48" i="1"/>
  <c r="Q48" i="1"/>
  <c r="P48" i="1"/>
  <c r="O48" i="1"/>
  <c r="K48" i="1"/>
  <c r="J48" i="1"/>
  <c r="I48" i="1"/>
  <c r="H48" i="1"/>
  <c r="G48" i="1"/>
  <c r="F48" i="1"/>
  <c r="Y47" i="1"/>
  <c r="O47" i="1"/>
  <c r="N47" i="1"/>
  <c r="T47" i="1" s="1"/>
  <c r="X47" i="1" s="1"/>
  <c r="AD47" i="1" s="1"/>
  <c r="AJ47" i="1" s="1"/>
  <c r="AT47" i="1" s="1"/>
  <c r="M47" i="1"/>
  <c r="S47" i="1" s="1"/>
  <c r="W47" i="1" s="1"/>
  <c r="AC47" i="1" s="1"/>
  <c r="AI47" i="1" s="1"/>
  <c r="AQ47" i="1" s="1"/>
  <c r="AS47" i="1" s="1"/>
  <c r="L47" i="1"/>
  <c r="AU46" i="1"/>
  <c r="AM46" i="1"/>
  <c r="AL46" i="1"/>
  <c r="AK46" i="1"/>
  <c r="AG46" i="1"/>
  <c r="AF46" i="1"/>
  <c r="AE46" i="1"/>
  <c r="AA46" i="1"/>
  <c r="Z46" i="1"/>
  <c r="Y46" i="1"/>
  <c r="U46" i="1"/>
  <c r="Q46" i="1"/>
  <c r="P46" i="1"/>
  <c r="O46" i="1"/>
  <c r="K46" i="1"/>
  <c r="J46" i="1"/>
  <c r="I46" i="1"/>
  <c r="H46" i="1"/>
  <c r="G46" i="1"/>
  <c r="F46" i="1"/>
  <c r="N42" i="1"/>
  <c r="T42" i="1" s="1"/>
  <c r="X42" i="1" s="1"/>
  <c r="AD42" i="1" s="1"/>
  <c r="AJ42" i="1" s="1"/>
  <c r="AT42" i="1" s="1"/>
  <c r="M42" i="1"/>
  <c r="S42" i="1" s="1"/>
  <c r="W42" i="1" s="1"/>
  <c r="AC42" i="1" s="1"/>
  <c r="AI42" i="1" s="1"/>
  <c r="AQ42" i="1" s="1"/>
  <c r="AS42" i="1" s="1"/>
  <c r="L42" i="1"/>
  <c r="R42" i="1" s="1"/>
  <c r="V42" i="1" s="1"/>
  <c r="AB42" i="1" s="1"/>
  <c r="AH42" i="1" s="1"/>
  <c r="AN42" i="1" s="1"/>
  <c r="AP42" i="1" s="1"/>
  <c r="AU41" i="1"/>
  <c r="AU40" i="1" s="1"/>
  <c r="AM41" i="1"/>
  <c r="AM40" i="1" s="1"/>
  <c r="AL41" i="1"/>
  <c r="AL40" i="1" s="1"/>
  <c r="AK41" i="1"/>
  <c r="AK40" i="1" s="1"/>
  <c r="AG41" i="1"/>
  <c r="AG40" i="1" s="1"/>
  <c r="AF41" i="1"/>
  <c r="AF40" i="1" s="1"/>
  <c r="AE41" i="1"/>
  <c r="AE40" i="1" s="1"/>
  <c r="AA41" i="1"/>
  <c r="AA40" i="1" s="1"/>
  <c r="Z41" i="1"/>
  <c r="Z40" i="1" s="1"/>
  <c r="Y41" i="1"/>
  <c r="Y40" i="1" s="1"/>
  <c r="U41" i="1"/>
  <c r="U40" i="1" s="1"/>
  <c r="Q41" i="1"/>
  <c r="Q40" i="1" s="1"/>
  <c r="P41" i="1"/>
  <c r="P40" i="1" s="1"/>
  <c r="O41" i="1"/>
  <c r="O40" i="1" s="1"/>
  <c r="K41" i="1"/>
  <c r="J41" i="1"/>
  <c r="J40" i="1" s="1"/>
  <c r="I41" i="1"/>
  <c r="I40" i="1" s="1"/>
  <c r="H41" i="1"/>
  <c r="H40" i="1" s="1"/>
  <c r="G41" i="1"/>
  <c r="G40" i="1" s="1"/>
  <c r="F41" i="1"/>
  <c r="Y39" i="1"/>
  <c r="N39" i="1"/>
  <c r="T39" i="1" s="1"/>
  <c r="X39" i="1" s="1"/>
  <c r="AD39" i="1" s="1"/>
  <c r="AJ39" i="1" s="1"/>
  <c r="AT39" i="1" s="1"/>
  <c r="M39" i="1"/>
  <c r="S39" i="1" s="1"/>
  <c r="W39" i="1" s="1"/>
  <c r="AC39" i="1" s="1"/>
  <c r="AI39" i="1" s="1"/>
  <c r="AQ39" i="1" s="1"/>
  <c r="AS39" i="1" s="1"/>
  <c r="L39" i="1"/>
  <c r="R39" i="1" s="1"/>
  <c r="V39" i="1" s="1"/>
  <c r="AB39" i="1" s="1"/>
  <c r="AH39" i="1" s="1"/>
  <c r="AN39" i="1" s="1"/>
  <c r="AP39" i="1" s="1"/>
  <c r="AU38" i="1"/>
  <c r="AM38" i="1"/>
  <c r="AL38" i="1"/>
  <c r="AK38" i="1"/>
  <c r="AG38" i="1"/>
  <c r="AF38" i="1"/>
  <c r="AE38" i="1"/>
  <c r="AA38" i="1"/>
  <c r="Z38" i="1"/>
  <c r="Y38" i="1"/>
  <c r="U38" i="1"/>
  <c r="Q38" i="1"/>
  <c r="P38" i="1"/>
  <c r="O38" i="1"/>
  <c r="K38" i="1"/>
  <c r="K35" i="1" s="1"/>
  <c r="J38" i="1"/>
  <c r="J35" i="1" s="1"/>
  <c r="I38" i="1"/>
  <c r="I35" i="1" s="1"/>
  <c r="H38" i="1"/>
  <c r="G38" i="1"/>
  <c r="G35" i="1" s="1"/>
  <c r="F38" i="1"/>
  <c r="T37" i="1"/>
  <c r="X37" i="1" s="1"/>
  <c r="AD37" i="1" s="1"/>
  <c r="AJ37" i="1" s="1"/>
  <c r="AT37" i="1" s="1"/>
  <c r="S37" i="1"/>
  <c r="W37" i="1" s="1"/>
  <c r="AC37" i="1" s="1"/>
  <c r="AI37" i="1" s="1"/>
  <c r="AQ37" i="1" s="1"/>
  <c r="AS37" i="1" s="1"/>
  <c r="R37" i="1"/>
  <c r="V37" i="1" s="1"/>
  <c r="AB37" i="1" s="1"/>
  <c r="AH37" i="1" s="1"/>
  <c r="AN37" i="1" s="1"/>
  <c r="AP37" i="1" s="1"/>
  <c r="AU36" i="1"/>
  <c r="AM36" i="1"/>
  <c r="AL36" i="1"/>
  <c r="AK36" i="1"/>
  <c r="AG36" i="1"/>
  <c r="AF36" i="1"/>
  <c r="AE36" i="1"/>
  <c r="AA36" i="1"/>
  <c r="Z36" i="1"/>
  <c r="Y36" i="1"/>
  <c r="U36" i="1"/>
  <c r="Q36" i="1"/>
  <c r="T36" i="1" s="1"/>
  <c r="X36" i="1" s="1"/>
  <c r="AD36" i="1" s="1"/>
  <c r="P36" i="1"/>
  <c r="S36" i="1" s="1"/>
  <c r="W36" i="1" s="1"/>
  <c r="AC36" i="1" s="1"/>
  <c r="O36" i="1"/>
  <c r="R36" i="1" s="1"/>
  <c r="N34" i="1"/>
  <c r="T34" i="1" s="1"/>
  <c r="X34" i="1" s="1"/>
  <c r="AD34" i="1" s="1"/>
  <c r="AJ34" i="1" s="1"/>
  <c r="AT34" i="1" s="1"/>
  <c r="M34" i="1"/>
  <c r="S34" i="1" s="1"/>
  <c r="W34" i="1" s="1"/>
  <c r="AC34" i="1" s="1"/>
  <c r="AI34" i="1" s="1"/>
  <c r="AQ34" i="1" s="1"/>
  <c r="AS34" i="1" s="1"/>
  <c r="L34" i="1"/>
  <c r="R34" i="1" s="1"/>
  <c r="V34" i="1" s="1"/>
  <c r="AB34" i="1" s="1"/>
  <c r="AH34" i="1" s="1"/>
  <c r="AN34" i="1" s="1"/>
  <c r="AP34" i="1" s="1"/>
  <c r="AU33" i="1"/>
  <c r="AU32" i="1" s="1"/>
  <c r="AM33" i="1"/>
  <c r="AM32" i="1" s="1"/>
  <c r="AL33" i="1"/>
  <c r="AL32" i="1" s="1"/>
  <c r="AK33" i="1"/>
  <c r="AK32" i="1" s="1"/>
  <c r="AG33" i="1"/>
  <c r="AF33" i="1"/>
  <c r="AE33" i="1"/>
  <c r="AE32" i="1" s="1"/>
  <c r="AA33" i="1"/>
  <c r="AA32" i="1" s="1"/>
  <c r="Z33" i="1"/>
  <c r="Z32" i="1" s="1"/>
  <c r="Y33" i="1"/>
  <c r="Y32" i="1" s="1"/>
  <c r="U33" i="1"/>
  <c r="U32" i="1" s="1"/>
  <c r="Q33" i="1"/>
  <c r="Q32" i="1" s="1"/>
  <c r="P33" i="1"/>
  <c r="P32" i="1" s="1"/>
  <c r="O33" i="1"/>
  <c r="O32" i="1" s="1"/>
  <c r="K33" i="1"/>
  <c r="K32" i="1" s="1"/>
  <c r="J33" i="1"/>
  <c r="J32" i="1" s="1"/>
  <c r="I33" i="1"/>
  <c r="I32" i="1" s="1"/>
  <c r="H33" i="1"/>
  <c r="G33" i="1"/>
  <c r="F33" i="1"/>
  <c r="AG32" i="1"/>
  <c r="AF32" i="1"/>
  <c r="N30" i="1"/>
  <c r="T30" i="1" s="1"/>
  <c r="X30" i="1" s="1"/>
  <c r="AD30" i="1" s="1"/>
  <c r="AJ30" i="1" s="1"/>
  <c r="AT30" i="1" s="1"/>
  <c r="M30" i="1"/>
  <c r="S30" i="1" s="1"/>
  <c r="W30" i="1" s="1"/>
  <c r="AC30" i="1" s="1"/>
  <c r="AI30" i="1" s="1"/>
  <c r="AQ30" i="1" s="1"/>
  <c r="AS30" i="1" s="1"/>
  <c r="L30" i="1"/>
  <c r="R30" i="1" s="1"/>
  <c r="V30" i="1" s="1"/>
  <c r="AB30" i="1" s="1"/>
  <c r="AH30" i="1" s="1"/>
  <c r="AN30" i="1" s="1"/>
  <c r="AP30" i="1" s="1"/>
  <c r="AU29" i="1"/>
  <c r="AU28" i="1" s="1"/>
  <c r="AM29" i="1"/>
  <c r="AM28" i="1" s="1"/>
  <c r="AL29" i="1"/>
  <c r="AL28" i="1" s="1"/>
  <c r="AK29" i="1"/>
  <c r="AK28" i="1" s="1"/>
  <c r="AG29" i="1"/>
  <c r="AG28" i="1" s="1"/>
  <c r="AF29" i="1"/>
  <c r="AF28" i="1" s="1"/>
  <c r="AE29" i="1"/>
  <c r="AE28" i="1" s="1"/>
  <c r="AA29" i="1"/>
  <c r="AA28" i="1" s="1"/>
  <c r="Z29" i="1"/>
  <c r="Z28" i="1" s="1"/>
  <c r="Y29" i="1"/>
  <c r="Y28" i="1" s="1"/>
  <c r="U29" i="1"/>
  <c r="U28" i="1" s="1"/>
  <c r="Q29" i="1"/>
  <c r="Q28" i="1" s="1"/>
  <c r="P29" i="1"/>
  <c r="P28" i="1" s="1"/>
  <c r="O29" i="1"/>
  <c r="O28" i="1" s="1"/>
  <c r="K29" i="1"/>
  <c r="K28" i="1" s="1"/>
  <c r="J29" i="1"/>
  <c r="J28" i="1" s="1"/>
  <c r="I29" i="1"/>
  <c r="I28" i="1" s="1"/>
  <c r="H29" i="1"/>
  <c r="H28" i="1" s="1"/>
  <c r="G29" i="1"/>
  <c r="F29" i="1"/>
  <c r="F28" i="1" s="1"/>
  <c r="T27" i="1"/>
  <c r="X27" i="1" s="1"/>
  <c r="AD27" i="1" s="1"/>
  <c r="AJ27" i="1" s="1"/>
  <c r="AT27" i="1" s="1"/>
  <c r="S27" i="1"/>
  <c r="W27" i="1" s="1"/>
  <c r="AC27" i="1" s="1"/>
  <c r="AI27" i="1" s="1"/>
  <c r="AQ27" i="1" s="1"/>
  <c r="AS27" i="1" s="1"/>
  <c r="R27" i="1"/>
  <c r="V27" i="1" s="1"/>
  <c r="AB27" i="1" s="1"/>
  <c r="AH27" i="1" s="1"/>
  <c r="AN27" i="1" s="1"/>
  <c r="AP27" i="1" s="1"/>
  <c r="AU26" i="1"/>
  <c r="AU25" i="1" s="1"/>
  <c r="AM26" i="1"/>
  <c r="AM25" i="1" s="1"/>
  <c r="AL26" i="1"/>
  <c r="AL25" i="1" s="1"/>
  <c r="AK26" i="1"/>
  <c r="AK25" i="1" s="1"/>
  <c r="AG26" i="1"/>
  <c r="AG25" i="1" s="1"/>
  <c r="AF26" i="1"/>
  <c r="AF25" i="1" s="1"/>
  <c r="AE26" i="1"/>
  <c r="AE25" i="1" s="1"/>
  <c r="AA26" i="1"/>
  <c r="AA25" i="1" s="1"/>
  <c r="Z26" i="1"/>
  <c r="Z25" i="1" s="1"/>
  <c r="Y26" i="1"/>
  <c r="Y25" i="1" s="1"/>
  <c r="U26" i="1"/>
  <c r="U25" i="1" s="1"/>
  <c r="Q26" i="1"/>
  <c r="T26" i="1" s="1"/>
  <c r="X26" i="1" s="1"/>
  <c r="P26" i="1"/>
  <c r="S26" i="1" s="1"/>
  <c r="W26" i="1" s="1"/>
  <c r="O26" i="1"/>
  <c r="R26" i="1" s="1"/>
  <c r="T24" i="1"/>
  <c r="X24" i="1" s="1"/>
  <c r="AD24" i="1" s="1"/>
  <c r="AJ24" i="1" s="1"/>
  <c r="AT24" i="1" s="1"/>
  <c r="S24" i="1"/>
  <c r="W24" i="1" s="1"/>
  <c r="AC24" i="1" s="1"/>
  <c r="AI24" i="1" s="1"/>
  <c r="AQ24" i="1" s="1"/>
  <c r="AS24" i="1" s="1"/>
  <c r="R24" i="1"/>
  <c r="V24" i="1" s="1"/>
  <c r="AB24" i="1" s="1"/>
  <c r="AH24" i="1" s="1"/>
  <c r="AN24" i="1" s="1"/>
  <c r="AP24" i="1" s="1"/>
  <c r="AU23" i="1"/>
  <c r="AU22" i="1" s="1"/>
  <c r="AM23" i="1"/>
  <c r="AM22" i="1" s="1"/>
  <c r="AL23" i="1"/>
  <c r="AL22" i="1" s="1"/>
  <c r="AK23" i="1"/>
  <c r="AK22" i="1" s="1"/>
  <c r="AG23" i="1"/>
  <c r="AG22" i="1" s="1"/>
  <c r="AF23" i="1"/>
  <c r="AF22" i="1" s="1"/>
  <c r="AE23" i="1"/>
  <c r="AE22" i="1" s="1"/>
  <c r="AA23" i="1"/>
  <c r="AA22" i="1" s="1"/>
  <c r="Z23" i="1"/>
  <c r="Z22" i="1" s="1"/>
  <c r="Y23" i="1"/>
  <c r="Y22" i="1" s="1"/>
  <c r="U23" i="1"/>
  <c r="U22" i="1" s="1"/>
  <c r="Q23" i="1"/>
  <c r="T23" i="1" s="1"/>
  <c r="X23" i="1" s="1"/>
  <c r="P23" i="1"/>
  <c r="S23" i="1" s="1"/>
  <c r="W23" i="1" s="1"/>
  <c r="O23" i="1"/>
  <c r="O22" i="1" s="1"/>
  <c r="R22" i="1" s="1"/>
  <c r="N21" i="1"/>
  <c r="T21" i="1" s="1"/>
  <c r="X21" i="1" s="1"/>
  <c r="AD21" i="1" s="1"/>
  <c r="AJ21" i="1" s="1"/>
  <c r="AT21" i="1" s="1"/>
  <c r="M21" i="1"/>
  <c r="S21" i="1" s="1"/>
  <c r="W21" i="1" s="1"/>
  <c r="AC21" i="1" s="1"/>
  <c r="AI21" i="1" s="1"/>
  <c r="AQ21" i="1" s="1"/>
  <c r="AS21" i="1" s="1"/>
  <c r="L21" i="1"/>
  <c r="R21" i="1" s="1"/>
  <c r="V21" i="1" s="1"/>
  <c r="AB21" i="1" s="1"/>
  <c r="AH21" i="1" s="1"/>
  <c r="AN21" i="1" s="1"/>
  <c r="AP21" i="1" s="1"/>
  <c r="AU20" i="1"/>
  <c r="AU19" i="1" s="1"/>
  <c r="AM20" i="1"/>
  <c r="AM19" i="1" s="1"/>
  <c r="AL20" i="1"/>
  <c r="AL19" i="1" s="1"/>
  <c r="AK20" i="1"/>
  <c r="AK19" i="1" s="1"/>
  <c r="AG20" i="1"/>
  <c r="AF20" i="1"/>
  <c r="AE20" i="1"/>
  <c r="AE19" i="1" s="1"/>
  <c r="AA20" i="1"/>
  <c r="AA19" i="1" s="1"/>
  <c r="Z20" i="1"/>
  <c r="Z19" i="1" s="1"/>
  <c r="Y20" i="1"/>
  <c r="Y19" i="1" s="1"/>
  <c r="U20" i="1"/>
  <c r="U19" i="1" s="1"/>
  <c r="Q20" i="1"/>
  <c r="Q19" i="1" s="1"/>
  <c r="P20" i="1"/>
  <c r="P19" i="1" s="1"/>
  <c r="O20" i="1"/>
  <c r="O19" i="1" s="1"/>
  <c r="K20" i="1"/>
  <c r="K19" i="1" s="1"/>
  <c r="J20" i="1"/>
  <c r="J19" i="1" s="1"/>
  <c r="I20" i="1"/>
  <c r="I19" i="1" s="1"/>
  <c r="H20" i="1"/>
  <c r="H19" i="1" s="1"/>
  <c r="G20" i="1"/>
  <c r="F20" i="1"/>
  <c r="AG19" i="1"/>
  <c r="AF19" i="1"/>
  <c r="M207" i="1" l="1"/>
  <c r="S207" i="1" s="1"/>
  <c r="W207" i="1" s="1"/>
  <c r="AC207" i="1" s="1"/>
  <c r="AU425" i="1"/>
  <c r="Z1055" i="1"/>
  <c r="AU1340" i="1"/>
  <c r="AH1202" i="1"/>
  <c r="AO1309" i="1"/>
  <c r="P470" i="1"/>
  <c r="M1635" i="1"/>
  <c r="S1635" i="1" s="1"/>
  <c r="W1635" i="1" s="1"/>
  <c r="AC1635" i="1" s="1"/>
  <c r="AI1635" i="1" s="1"/>
  <c r="AQ1635" i="1" s="1"/>
  <c r="AS1635" i="1" s="1"/>
  <c r="M948" i="1"/>
  <c r="S948" i="1" s="1"/>
  <c r="W948" i="1" s="1"/>
  <c r="AC948" i="1" s="1"/>
  <c r="J1292" i="1"/>
  <c r="M1292" i="1" s="1"/>
  <c r="P1453" i="1"/>
  <c r="AP920" i="1"/>
  <c r="AI814" i="1"/>
  <c r="R259" i="1"/>
  <c r="V259" i="1" s="1"/>
  <c r="AB259" i="1" s="1"/>
  <c r="AH259" i="1" s="1"/>
  <c r="AN259" i="1" s="1"/>
  <c r="AP259" i="1" s="1"/>
  <c r="M289" i="1"/>
  <c r="S289" i="1" s="1"/>
  <c r="W289" i="1" s="1"/>
  <c r="AC289" i="1" s="1"/>
  <c r="AI289" i="1" s="1"/>
  <c r="AQ289" i="1" s="1"/>
  <c r="AS289" i="1" s="1"/>
  <c r="AN328" i="1"/>
  <c r="AP328" i="1" s="1"/>
  <c r="L339" i="1"/>
  <c r="R339" i="1" s="1"/>
  <c r="V339" i="1" s="1"/>
  <c r="AB339" i="1" s="1"/>
  <c r="AH339" i="1" s="1"/>
  <c r="AN339" i="1" s="1"/>
  <c r="AP339" i="1" s="1"/>
  <c r="K365" i="1"/>
  <c r="O368" i="1"/>
  <c r="F376" i="1"/>
  <c r="F375" i="1" s="1"/>
  <c r="L416" i="1"/>
  <c r="R416" i="1" s="1"/>
  <c r="V416" i="1" s="1"/>
  <c r="AB416" i="1" s="1"/>
  <c r="AH416" i="1" s="1"/>
  <c r="AN416" i="1" s="1"/>
  <c r="AP416" i="1" s="1"/>
  <c r="I425" i="1"/>
  <c r="P425" i="1"/>
  <c r="Z425" i="1"/>
  <c r="AG425" i="1"/>
  <c r="R463" i="1"/>
  <c r="V463" i="1" s="1"/>
  <c r="AB463" i="1" s="1"/>
  <c r="AH463" i="1" s="1"/>
  <c r="AN463" i="1" s="1"/>
  <c r="AP463" i="1" s="1"/>
  <c r="L506" i="1"/>
  <c r="R506" i="1" s="1"/>
  <c r="V506" i="1" s="1"/>
  <c r="AB506" i="1" s="1"/>
  <c r="AH506" i="1" s="1"/>
  <c r="AN506" i="1" s="1"/>
  <c r="AP506" i="1" s="1"/>
  <c r="J505" i="1"/>
  <c r="Q505" i="1"/>
  <c r="AA505" i="1"/>
  <c r="AK505" i="1"/>
  <c r="K543" i="1"/>
  <c r="K542" i="1" s="1"/>
  <c r="AF575" i="1"/>
  <c r="AF574" i="1" s="1"/>
  <c r="AN587" i="1"/>
  <c r="AP587" i="1" s="1"/>
  <c r="AG670" i="1"/>
  <c r="AL712" i="1"/>
  <c r="P730" i="1"/>
  <c r="Z730" i="1"/>
  <c r="AG730" i="1"/>
  <c r="AU730" i="1"/>
  <c r="AL743" i="1"/>
  <c r="F821" i="1"/>
  <c r="T838" i="1"/>
  <c r="X838" i="1" s="1"/>
  <c r="AD838" i="1" s="1"/>
  <c r="AJ838" i="1" s="1"/>
  <c r="AT838" i="1" s="1"/>
  <c r="H997" i="1"/>
  <c r="Y997" i="1"/>
  <c r="AF997" i="1"/>
  <c r="AM997" i="1"/>
  <c r="Q1070" i="1"/>
  <c r="Q1069" i="1" s="1"/>
  <c r="AK1070" i="1"/>
  <c r="AK1069" i="1" s="1"/>
  <c r="R1097" i="1"/>
  <c r="V1097" i="1" s="1"/>
  <c r="AB1097" i="1" s="1"/>
  <c r="AH1097" i="1" s="1"/>
  <c r="AN1097" i="1" s="1"/>
  <c r="AP1097" i="1" s="1"/>
  <c r="L1188" i="1"/>
  <c r="N1230" i="1"/>
  <c r="T1230" i="1" s="1"/>
  <c r="X1230" i="1" s="1"/>
  <c r="AD1230" i="1" s="1"/>
  <c r="AJ1230" i="1" s="1"/>
  <c r="AT1230" i="1" s="1"/>
  <c r="AL1235" i="1"/>
  <c r="O1318" i="1"/>
  <c r="O1317" i="1" s="1"/>
  <c r="Y1318" i="1"/>
  <c r="Y1317" i="1" s="1"/>
  <c r="R1372" i="1"/>
  <c r="V1372" i="1" s="1"/>
  <c r="AB1372" i="1" s="1"/>
  <c r="AH1372" i="1" s="1"/>
  <c r="AN1372" i="1" s="1"/>
  <c r="AP1372" i="1" s="1"/>
  <c r="L1377" i="1"/>
  <c r="AH1424" i="1"/>
  <c r="AN1424" i="1" s="1"/>
  <c r="AP1424" i="1" s="1"/>
  <c r="I1538" i="1"/>
  <c r="I1537" i="1" s="1"/>
  <c r="P1538" i="1"/>
  <c r="P1537" i="1" s="1"/>
  <c r="Z1538" i="1"/>
  <c r="Z1537" i="1" s="1"/>
  <c r="AG1538" i="1"/>
  <c r="AG1537" i="1" s="1"/>
  <c r="AU1538" i="1"/>
  <c r="AU1537" i="1" s="1"/>
  <c r="N1584" i="1"/>
  <c r="T1584" i="1" s="1"/>
  <c r="X1584" i="1" s="1"/>
  <c r="AD1584" i="1" s="1"/>
  <c r="AJ1584" i="1" s="1"/>
  <c r="AT1584" i="1" s="1"/>
  <c r="AJ1611" i="1"/>
  <c r="R1613" i="1"/>
  <c r="V1613" i="1" s="1"/>
  <c r="AB1613" i="1" s="1"/>
  <c r="AH1613" i="1" s="1"/>
  <c r="AN1613" i="1" s="1"/>
  <c r="AP1613" i="1" s="1"/>
  <c r="AA1653" i="1"/>
  <c r="AB1693" i="1"/>
  <c r="AH1693" i="1" s="1"/>
  <c r="AN1693" i="1" s="1"/>
  <c r="AP1693" i="1" s="1"/>
  <c r="R47" i="1"/>
  <c r="V47" i="1" s="1"/>
  <c r="AB47" i="1" s="1"/>
  <c r="AH47" i="1" s="1"/>
  <c r="AN47" i="1" s="1"/>
  <c r="AP47" i="1" s="1"/>
  <c r="R369" i="1"/>
  <c r="V369" i="1" s="1"/>
  <c r="AB369" i="1" s="1"/>
  <c r="AH369" i="1" s="1"/>
  <c r="AN369" i="1" s="1"/>
  <c r="AP369" i="1" s="1"/>
  <c r="R370" i="1"/>
  <c r="V370" i="1" s="1"/>
  <c r="AB370" i="1" s="1"/>
  <c r="AH370" i="1" s="1"/>
  <c r="AN370" i="1" s="1"/>
  <c r="AP370" i="1" s="1"/>
  <c r="G376" i="1"/>
  <c r="M376" i="1" s="1"/>
  <c r="S376" i="1" s="1"/>
  <c r="W376" i="1" s="1"/>
  <c r="AC376" i="1" s="1"/>
  <c r="AI376" i="1" s="1"/>
  <c r="AQ376" i="1" s="1"/>
  <c r="AS376" i="1" s="1"/>
  <c r="AB383" i="1"/>
  <c r="AH383" i="1" s="1"/>
  <c r="AN383" i="1" s="1"/>
  <c r="AP383" i="1" s="1"/>
  <c r="O438" i="1"/>
  <c r="Y438" i="1"/>
  <c r="AF438" i="1"/>
  <c r="AF437" i="1" s="1"/>
  <c r="AM438" i="1"/>
  <c r="R445" i="1"/>
  <c r="V445" i="1" s="1"/>
  <c r="AB445" i="1" s="1"/>
  <c r="AH445" i="1" s="1"/>
  <c r="AN445" i="1" s="1"/>
  <c r="AP445" i="1" s="1"/>
  <c r="J516" i="1"/>
  <c r="AI583" i="1"/>
  <c r="AQ583" i="1" s="1"/>
  <c r="AS583" i="1" s="1"/>
  <c r="AQ587" i="1"/>
  <c r="AS587" i="1" s="1"/>
  <c r="Q804" i="1"/>
  <c r="AA804" i="1"/>
  <c r="AK804" i="1"/>
  <c r="AB806" i="1"/>
  <c r="AH806" i="1" s="1"/>
  <c r="AN806" i="1" s="1"/>
  <c r="AP806" i="1" s="1"/>
  <c r="AN826" i="1"/>
  <c r="AP826" i="1" s="1"/>
  <c r="J828" i="1"/>
  <c r="J827" i="1" s="1"/>
  <c r="Q828" i="1"/>
  <c r="Q827" i="1" s="1"/>
  <c r="R862" i="1"/>
  <c r="V862" i="1" s="1"/>
  <c r="AB862" i="1" s="1"/>
  <c r="AH862" i="1" s="1"/>
  <c r="AN862" i="1" s="1"/>
  <c r="AP862" i="1" s="1"/>
  <c r="AQ868" i="1"/>
  <c r="AS868" i="1" s="1"/>
  <c r="AN896" i="1"/>
  <c r="AP896" i="1" s="1"/>
  <c r="AQ932" i="1"/>
  <c r="AS932" i="1" s="1"/>
  <c r="L948" i="1"/>
  <c r="R948" i="1" s="1"/>
  <c r="V948" i="1" s="1"/>
  <c r="AB948" i="1" s="1"/>
  <c r="AH948" i="1" s="1"/>
  <c r="AN948" i="1" s="1"/>
  <c r="AP948" i="1" s="1"/>
  <c r="AB952" i="1"/>
  <c r="AH952" i="1" s="1"/>
  <c r="AN952" i="1" s="1"/>
  <c r="AP952" i="1" s="1"/>
  <c r="AN1261" i="1"/>
  <c r="AP1261" i="1" s="1"/>
  <c r="AB1351" i="1"/>
  <c r="AH1351" i="1" s="1"/>
  <c r="AN1351" i="1" s="1"/>
  <c r="AP1351" i="1" s="1"/>
  <c r="R1358" i="1"/>
  <c r="V1358" i="1" s="1"/>
  <c r="AB1358" i="1" s="1"/>
  <c r="AH1358" i="1" s="1"/>
  <c r="AN1358" i="1" s="1"/>
  <c r="AP1358" i="1" s="1"/>
  <c r="AG1465" i="1"/>
  <c r="AA1497" i="1"/>
  <c r="AA1496" i="1" s="1"/>
  <c r="AK1497" i="1"/>
  <c r="AK1496" i="1" s="1"/>
  <c r="AK1538" i="1"/>
  <c r="AK1537" i="1" s="1"/>
  <c r="AJ1549" i="1"/>
  <c r="L1569" i="1"/>
  <c r="R1569" i="1" s="1"/>
  <c r="V1569" i="1" s="1"/>
  <c r="AB1569" i="1" s="1"/>
  <c r="AH1569" i="1" s="1"/>
  <c r="AN1569" i="1" s="1"/>
  <c r="AP1569" i="1" s="1"/>
  <c r="L1674" i="1"/>
  <c r="R1674" i="1" s="1"/>
  <c r="V1674" i="1" s="1"/>
  <c r="AB1674" i="1" s="1"/>
  <c r="AH1674" i="1" s="1"/>
  <c r="AN1674" i="1" s="1"/>
  <c r="AP1674" i="1" s="1"/>
  <c r="K1691" i="1"/>
  <c r="K1690" i="1" s="1"/>
  <c r="U1691" i="1"/>
  <c r="U1690" i="1" s="1"/>
  <c r="AE1691" i="1"/>
  <c r="AE1690" i="1" s="1"/>
  <c r="AL1691" i="1"/>
  <c r="AL1690" i="1" s="1"/>
  <c r="AD158" i="1"/>
  <c r="AJ158" i="1" s="1"/>
  <c r="AT158" i="1" s="1"/>
  <c r="M204" i="1"/>
  <c r="S204" i="1" s="1"/>
  <c r="W204" i="1" s="1"/>
  <c r="AC204" i="1" s="1"/>
  <c r="AI204" i="1" s="1"/>
  <c r="AQ204" i="1" s="1"/>
  <c r="AS204" i="1" s="1"/>
  <c r="R219" i="1"/>
  <c r="V219" i="1" s="1"/>
  <c r="AB219" i="1" s="1"/>
  <c r="AH219" i="1" s="1"/>
  <c r="AN219" i="1" s="1"/>
  <c r="AP219" i="1" s="1"/>
  <c r="M441" i="1"/>
  <c r="S441" i="1" s="1"/>
  <c r="W441" i="1" s="1"/>
  <c r="AC441" i="1" s="1"/>
  <c r="AI441" i="1" s="1"/>
  <c r="AQ441" i="1" s="1"/>
  <c r="AS441" i="1" s="1"/>
  <c r="AA811" i="1"/>
  <c r="AA803" i="1" s="1"/>
  <c r="AB813" i="1"/>
  <c r="AH813" i="1" s="1"/>
  <c r="AN813" i="1" s="1"/>
  <c r="AP813" i="1" s="1"/>
  <c r="Z819" i="1"/>
  <c r="AQ952" i="1"/>
  <c r="AS952" i="1" s="1"/>
  <c r="F1124" i="1"/>
  <c r="AI1162" i="1"/>
  <c r="V1280" i="1"/>
  <c r="R1521" i="1"/>
  <c r="V1521" i="1" s="1"/>
  <c r="AB1521" i="1" s="1"/>
  <c r="AH1521" i="1" s="1"/>
  <c r="AN1521" i="1" s="1"/>
  <c r="AP1521" i="1" s="1"/>
  <c r="AO1340" i="1"/>
  <c r="AO1339" i="1" s="1"/>
  <c r="AO1363" i="1"/>
  <c r="AO1362" i="1" s="1"/>
  <c r="AO1374" i="1"/>
  <c r="AO1384" i="1"/>
  <c r="N66" i="1"/>
  <c r="T66" i="1" s="1"/>
  <c r="X66" i="1" s="1"/>
  <c r="AD66" i="1" s="1"/>
  <c r="AJ66" i="1" s="1"/>
  <c r="AT66" i="1" s="1"/>
  <c r="U206" i="1"/>
  <c r="U205" i="1" s="1"/>
  <c r="AE206" i="1"/>
  <c r="AE205" i="1" s="1"/>
  <c r="AL206" i="1"/>
  <c r="AL205" i="1" s="1"/>
  <c r="M218" i="1"/>
  <c r="S218" i="1" s="1"/>
  <c r="W218" i="1" s="1"/>
  <c r="AC218" i="1" s="1"/>
  <c r="AI218" i="1" s="1"/>
  <c r="AQ218" i="1" s="1"/>
  <c r="AS218" i="1" s="1"/>
  <c r="N250" i="1"/>
  <c r="L200" i="1"/>
  <c r="R200" i="1" s="1"/>
  <c r="V200" i="1" s="1"/>
  <c r="AB200" i="1" s="1"/>
  <c r="AH200" i="1" s="1"/>
  <c r="AN200" i="1" s="1"/>
  <c r="AP200" i="1" s="1"/>
  <c r="I206" i="1"/>
  <c r="I205" i="1" s="1"/>
  <c r="N255" i="1"/>
  <c r="T255" i="1" s="1"/>
  <c r="X255" i="1" s="1"/>
  <c r="AD255" i="1" s="1"/>
  <c r="AJ255" i="1" s="1"/>
  <c r="AT255" i="1" s="1"/>
  <c r="AF254" i="1"/>
  <c r="M299" i="1"/>
  <c r="S299" i="1" s="1"/>
  <c r="W299" i="1" s="1"/>
  <c r="AC299" i="1" s="1"/>
  <c r="AI299" i="1" s="1"/>
  <c r="AQ299" i="1" s="1"/>
  <c r="AS299" i="1" s="1"/>
  <c r="H313" i="1"/>
  <c r="P321" i="1"/>
  <c r="K568" i="1"/>
  <c r="N607" i="1"/>
  <c r="T607" i="1" s="1"/>
  <c r="X607" i="1" s="1"/>
  <c r="AD607" i="1" s="1"/>
  <c r="AJ607" i="1" s="1"/>
  <c r="AT607" i="1" s="1"/>
  <c r="Z662" i="1"/>
  <c r="Z643" i="1" s="1"/>
  <c r="AG662" i="1"/>
  <c r="U767" i="1"/>
  <c r="AE767" i="1"/>
  <c r="AL767" i="1"/>
  <c r="AJ814" i="1"/>
  <c r="AT814" i="1" s="1"/>
  <c r="U819" i="1"/>
  <c r="AE819" i="1"/>
  <c r="AF956" i="1"/>
  <c r="M1056" i="1"/>
  <c r="L1063" i="1"/>
  <c r="P1340" i="1"/>
  <c r="P1339" i="1" s="1"/>
  <c r="Z1340" i="1"/>
  <c r="AG1340" i="1"/>
  <c r="L1354" i="1"/>
  <c r="Q1390" i="1"/>
  <c r="AA1390" i="1"/>
  <c r="AK1390" i="1"/>
  <c r="O1395" i="1"/>
  <c r="O1389" i="1" s="1"/>
  <c r="Q1422" i="1"/>
  <c r="Q1421" i="1" s="1"/>
  <c r="AK1422" i="1"/>
  <c r="AK1421" i="1" s="1"/>
  <c r="I1465" i="1"/>
  <c r="P1465" i="1"/>
  <c r="Z1465" i="1"/>
  <c r="Z1464" i="1" s="1"/>
  <c r="AU1465" i="1"/>
  <c r="L1474" i="1"/>
  <c r="Z1488" i="1"/>
  <c r="AG1488" i="1"/>
  <c r="AU1488" i="1"/>
  <c r="H1497" i="1"/>
  <c r="O1497" i="1"/>
  <c r="O1496" i="1" s="1"/>
  <c r="Y1497" i="1"/>
  <c r="Y1496" i="1" s="1"/>
  <c r="AM1497" i="1"/>
  <c r="AM1496" i="1" s="1"/>
  <c r="P1497" i="1"/>
  <c r="P1496" i="1" s="1"/>
  <c r="G1538" i="1"/>
  <c r="G1537" i="1" s="1"/>
  <c r="K1538" i="1"/>
  <c r="K1537" i="1" s="1"/>
  <c r="AE1538" i="1"/>
  <c r="AE1537" i="1" s="1"/>
  <c r="AL1538" i="1"/>
  <c r="AL1537" i="1" s="1"/>
  <c r="AH1556" i="1"/>
  <c r="AN1556" i="1" s="1"/>
  <c r="AP1556" i="1" s="1"/>
  <c r="K1623" i="1"/>
  <c r="U1623" i="1"/>
  <c r="AE1623" i="1"/>
  <c r="AL1623" i="1"/>
  <c r="L1635" i="1"/>
  <c r="R1635" i="1" s="1"/>
  <c r="V1635" i="1" s="1"/>
  <c r="AB1635" i="1" s="1"/>
  <c r="AH1635" i="1" s="1"/>
  <c r="AN1635" i="1" s="1"/>
  <c r="AP1635" i="1" s="1"/>
  <c r="K1653" i="1"/>
  <c r="J1678" i="1"/>
  <c r="J1677" i="1" s="1"/>
  <c r="Q1678" i="1"/>
  <c r="Q1677" i="1" s="1"/>
  <c r="AA1678" i="1"/>
  <c r="AA1677" i="1" s="1"/>
  <c r="AA1672" i="1" s="1"/>
  <c r="AK1678" i="1"/>
  <c r="AK1677" i="1" s="1"/>
  <c r="AK1672" i="1" s="1"/>
  <c r="L1706" i="1"/>
  <c r="AE1719" i="1"/>
  <c r="AE1718" i="1" s="1"/>
  <c r="AL1719" i="1"/>
  <c r="AL1718" i="1" s="1"/>
  <c r="AL1717" i="1" s="1"/>
  <c r="N441" i="1"/>
  <c r="T441" i="1" s="1"/>
  <c r="X441" i="1" s="1"/>
  <c r="AD441" i="1" s="1"/>
  <c r="AJ441" i="1" s="1"/>
  <c r="AT441" i="1" s="1"/>
  <c r="M508" i="1"/>
  <c r="S508" i="1" s="1"/>
  <c r="W508" i="1" s="1"/>
  <c r="AC508" i="1" s="1"/>
  <c r="AI508" i="1" s="1"/>
  <c r="AQ508" i="1" s="1"/>
  <c r="AS508" i="1" s="1"/>
  <c r="Z684" i="1"/>
  <c r="AF730" i="1"/>
  <c r="I947" i="1"/>
  <c r="L947" i="1" s="1"/>
  <c r="R947" i="1" s="1"/>
  <c r="V947" i="1" s="1"/>
  <c r="AB947" i="1" s="1"/>
  <c r="AH947" i="1" s="1"/>
  <c r="AN947" i="1" s="1"/>
  <c r="AP947" i="1" s="1"/>
  <c r="AI948" i="1"/>
  <c r="U1272" i="1"/>
  <c r="AE1272" i="1"/>
  <c r="AL1272" i="1"/>
  <c r="K1349" i="1"/>
  <c r="U1349" i="1"/>
  <c r="AE1349" i="1"/>
  <c r="AE1348" i="1" s="1"/>
  <c r="Y1576" i="1"/>
  <c r="I1699" i="1"/>
  <c r="I1698" i="1" s="1"/>
  <c r="P1699" i="1"/>
  <c r="P1698" i="1" s="1"/>
  <c r="Z1699" i="1"/>
  <c r="Z1698" i="1" s="1"/>
  <c r="AG1699" i="1"/>
  <c r="AG1698" i="1" s="1"/>
  <c r="AU1699" i="1"/>
  <c r="AU1698" i="1" s="1"/>
  <c r="U1719" i="1"/>
  <c r="U1718" i="1" s="1"/>
  <c r="M322" i="1"/>
  <c r="S322" i="1" s="1"/>
  <c r="W322" i="1" s="1"/>
  <c r="AC322" i="1" s="1"/>
  <c r="AI322" i="1" s="1"/>
  <c r="AQ322" i="1" s="1"/>
  <c r="AS322" i="1" s="1"/>
  <c r="P780" i="1"/>
  <c r="J1511" i="1"/>
  <c r="AA1511" i="1"/>
  <c r="M809" i="1"/>
  <c r="S809" i="1" s="1"/>
  <c r="W809" i="1" s="1"/>
  <c r="AC809" i="1" s="1"/>
  <c r="AI809" i="1" s="1"/>
  <c r="AQ809" i="1" s="1"/>
  <c r="AS809" i="1" s="1"/>
  <c r="AG828" i="1"/>
  <c r="AG827" i="1" s="1"/>
  <c r="M867" i="1"/>
  <c r="S867" i="1" s="1"/>
  <c r="W867" i="1" s="1"/>
  <c r="AC867" i="1" s="1"/>
  <c r="AI867" i="1" s="1"/>
  <c r="AQ867" i="1" s="1"/>
  <c r="AS867" i="1" s="1"/>
  <c r="N1206" i="1"/>
  <c r="T1206" i="1" s="1"/>
  <c r="X1206" i="1" s="1"/>
  <c r="AD1206" i="1" s="1"/>
  <c r="AJ1206" i="1" s="1"/>
  <c r="AT1206" i="1" s="1"/>
  <c r="AM1318" i="1"/>
  <c r="AM1317" i="1" s="1"/>
  <c r="V1327" i="1"/>
  <c r="AB1327" i="1" s="1"/>
  <c r="AH1327" i="1" s="1"/>
  <c r="M1468" i="1"/>
  <c r="S1468" i="1" s="1"/>
  <c r="W1468" i="1" s="1"/>
  <c r="AC1468" i="1" s="1"/>
  <c r="P1483" i="1"/>
  <c r="Q1610" i="1"/>
  <c r="T1610" i="1" s="1"/>
  <c r="X1610" i="1" s="1"/>
  <c r="AD1610" i="1" s="1"/>
  <c r="AJ1610" i="1" s="1"/>
  <c r="AT1610" i="1" s="1"/>
  <c r="O1667" i="1"/>
  <c r="O1666" i="1" s="1"/>
  <c r="O1661" i="1" s="1"/>
  <c r="AM1667" i="1"/>
  <c r="AM1666" i="1" s="1"/>
  <c r="AR527" i="1"/>
  <c r="AR523" i="1" s="1"/>
  <c r="P22" i="1"/>
  <c r="S22" i="1" s="1"/>
  <c r="W22" i="1" s="1"/>
  <c r="AC22" i="1" s="1"/>
  <c r="AI22" i="1" s="1"/>
  <c r="AQ22" i="1" s="1"/>
  <c r="AS22" i="1" s="1"/>
  <c r="M46" i="1"/>
  <c r="S46" i="1" s="1"/>
  <c r="W46" i="1" s="1"/>
  <c r="AC46" i="1" s="1"/>
  <c r="AI46" i="1" s="1"/>
  <c r="AQ46" i="1" s="1"/>
  <c r="AS46" i="1" s="1"/>
  <c r="F45" i="1"/>
  <c r="J45" i="1"/>
  <c r="J44" i="1" s="1"/>
  <c r="J43" i="1" s="1"/>
  <c r="N87" i="1"/>
  <c r="T87" i="1" s="1"/>
  <c r="X87" i="1" s="1"/>
  <c r="AD87" i="1" s="1"/>
  <c r="AJ87" i="1" s="1"/>
  <c r="AT87" i="1" s="1"/>
  <c r="M106" i="1"/>
  <c r="M309" i="1"/>
  <c r="S309" i="1" s="1"/>
  <c r="W309" i="1" s="1"/>
  <c r="AC309" i="1" s="1"/>
  <c r="AI309" i="1" s="1"/>
  <c r="AQ309" i="1" s="1"/>
  <c r="AS309" i="1" s="1"/>
  <c r="O313" i="1"/>
  <c r="Y313" i="1"/>
  <c r="AF313" i="1"/>
  <c r="AF307" i="1" s="1"/>
  <c r="AM313" i="1"/>
  <c r="AA333" i="1"/>
  <c r="O338" i="1"/>
  <c r="Y338" i="1"/>
  <c r="AF338" i="1"/>
  <c r="I338" i="1"/>
  <c r="P338" i="1"/>
  <c r="AG338" i="1"/>
  <c r="L368" i="1"/>
  <c r="R368" i="1" s="1"/>
  <c r="V368" i="1" s="1"/>
  <c r="AB368" i="1" s="1"/>
  <c r="AH368" i="1" s="1"/>
  <c r="AN368" i="1" s="1"/>
  <c r="AP368" i="1" s="1"/>
  <c r="AJ385" i="1"/>
  <c r="AT385" i="1" s="1"/>
  <c r="Q438" i="1"/>
  <c r="N449" i="1"/>
  <c r="T449" i="1" s="1"/>
  <c r="X449" i="1" s="1"/>
  <c r="AD449" i="1" s="1"/>
  <c r="AJ449" i="1" s="1"/>
  <c r="AT449" i="1" s="1"/>
  <c r="H527" i="1"/>
  <c r="O527" i="1"/>
  <c r="O523" i="1" s="1"/>
  <c r="Y527" i="1"/>
  <c r="Y523" i="1" s="1"/>
  <c r="AF527" i="1"/>
  <c r="AF523" i="1" s="1"/>
  <c r="AM527" i="1"/>
  <c r="AA543" i="1"/>
  <c r="AA542" i="1" s="1"/>
  <c r="AA575" i="1"/>
  <c r="AA574" i="1" s="1"/>
  <c r="AE575" i="1"/>
  <c r="AE574" i="1" s="1"/>
  <c r="M650" i="1"/>
  <c r="S650" i="1" s="1"/>
  <c r="W650" i="1" s="1"/>
  <c r="AC650" i="1" s="1"/>
  <c r="AI650" i="1" s="1"/>
  <c r="AQ650" i="1" s="1"/>
  <c r="AS650" i="1" s="1"/>
  <c r="F662" i="1"/>
  <c r="J662" i="1"/>
  <c r="Q662" i="1"/>
  <c r="L692" i="1"/>
  <c r="R692" i="1" s="1"/>
  <c r="V692" i="1" s="1"/>
  <c r="AB692" i="1" s="1"/>
  <c r="AH692" i="1" s="1"/>
  <c r="AN692" i="1" s="1"/>
  <c r="AP692" i="1" s="1"/>
  <c r="Y701" i="1"/>
  <c r="P882" i="1"/>
  <c r="S882" i="1" s="1"/>
  <c r="W882" i="1" s="1"/>
  <c r="AC882" i="1" s="1"/>
  <c r="AI882" i="1" s="1"/>
  <c r="AQ882" i="1" s="1"/>
  <c r="AS882" i="1" s="1"/>
  <c r="P1390" i="1"/>
  <c r="L1454" i="1"/>
  <c r="K1519" i="1"/>
  <c r="N1626" i="1"/>
  <c r="M1654" i="1"/>
  <c r="S1654" i="1" s="1"/>
  <c r="W1654" i="1" s="1"/>
  <c r="AC1654" i="1" s="1"/>
  <c r="AI1654" i="1" s="1"/>
  <c r="AQ1654" i="1" s="1"/>
  <c r="AS1654" i="1" s="1"/>
  <c r="P1733" i="1"/>
  <c r="P1732" i="1" s="1"/>
  <c r="P1731" i="1" s="1"/>
  <c r="AO619" i="1"/>
  <c r="AO1576" i="1"/>
  <c r="AK365" i="1"/>
  <c r="AK360" i="1" s="1"/>
  <c r="Y568" i="1"/>
  <c r="AM730" i="1"/>
  <c r="N1106" i="1"/>
  <c r="AG1116" i="1"/>
  <c r="F1187" i="1"/>
  <c r="L1187" i="1" s="1"/>
  <c r="R1187" i="1" s="1"/>
  <c r="V1187" i="1" s="1"/>
  <c r="AB1187" i="1" s="1"/>
  <c r="AH1187" i="1" s="1"/>
  <c r="AN1187" i="1" s="1"/>
  <c r="AP1187" i="1" s="1"/>
  <c r="AU1384" i="1"/>
  <c r="M1644" i="1"/>
  <c r="AO1395" i="1"/>
  <c r="AO1437" i="1"/>
  <c r="M81" i="1"/>
  <c r="S81" i="1" s="1"/>
  <c r="W81" i="1" s="1"/>
  <c r="AC81" i="1" s="1"/>
  <c r="AI81" i="1" s="1"/>
  <c r="AQ81" i="1" s="1"/>
  <c r="AS81" i="1" s="1"/>
  <c r="M111" i="1"/>
  <c r="S111" i="1" s="1"/>
  <c r="W111" i="1" s="1"/>
  <c r="AC111" i="1" s="1"/>
  <c r="AI111" i="1" s="1"/>
  <c r="AQ111" i="1" s="1"/>
  <c r="AS111" i="1" s="1"/>
  <c r="L142" i="1"/>
  <c r="R142" i="1" s="1"/>
  <c r="V142" i="1" s="1"/>
  <c r="AB142" i="1" s="1"/>
  <c r="AH142" i="1" s="1"/>
  <c r="AN142" i="1" s="1"/>
  <c r="AP142" i="1" s="1"/>
  <c r="M148" i="1"/>
  <c r="S148" i="1" s="1"/>
  <c r="W148" i="1" s="1"/>
  <c r="AC148" i="1" s="1"/>
  <c r="AI148" i="1" s="1"/>
  <c r="AQ148" i="1" s="1"/>
  <c r="AS148" i="1" s="1"/>
  <c r="AU438" i="1"/>
  <c r="AU437" i="1" s="1"/>
  <c r="O619" i="1"/>
  <c r="Y619" i="1"/>
  <c r="AF619" i="1"/>
  <c r="AM619" i="1"/>
  <c r="M704" i="1"/>
  <c r="M724" i="1"/>
  <c r="S724" i="1" s="1"/>
  <c r="W724" i="1" s="1"/>
  <c r="AC724" i="1" s="1"/>
  <c r="AI724" i="1" s="1"/>
  <c r="AQ724" i="1" s="1"/>
  <c r="AS724" i="1" s="1"/>
  <c r="AL967" i="1"/>
  <c r="J1243" i="1"/>
  <c r="M1243" i="1" s="1"/>
  <c r="S1243" i="1" s="1"/>
  <c r="W1243" i="1" s="1"/>
  <c r="AC1243" i="1" s="1"/>
  <c r="AI1243" i="1" s="1"/>
  <c r="AQ1243" i="1" s="1"/>
  <c r="AS1243" i="1" s="1"/>
  <c r="AM1395" i="1"/>
  <c r="Z1678" i="1"/>
  <c r="Z1677" i="1" s="1"/>
  <c r="Z1672" i="1" s="1"/>
  <c r="M1694" i="1"/>
  <c r="S1694" i="1" s="1"/>
  <c r="W1694" i="1" s="1"/>
  <c r="AC1694" i="1" s="1"/>
  <c r="AI1694" i="1" s="1"/>
  <c r="AQ1694" i="1" s="1"/>
  <c r="AS1694" i="1" s="1"/>
  <c r="N1696" i="1"/>
  <c r="T1696" i="1" s="1"/>
  <c r="X1696" i="1" s="1"/>
  <c r="AD1696" i="1" s="1"/>
  <c r="AJ1696" i="1" s="1"/>
  <c r="AT1696" i="1" s="1"/>
  <c r="N1738" i="1"/>
  <c r="AO230" i="1"/>
  <c r="V36" i="1"/>
  <c r="AB36" i="1" s="1"/>
  <c r="AH36" i="1" s="1"/>
  <c r="AN36" i="1" s="1"/>
  <c r="AP36" i="1" s="1"/>
  <c r="K175" i="1"/>
  <c r="U175" i="1"/>
  <c r="N178" i="1"/>
  <c r="T178" i="1" s="1"/>
  <c r="X178" i="1" s="1"/>
  <c r="AD178" i="1" s="1"/>
  <c r="AJ178" i="1" s="1"/>
  <c r="AT178" i="1" s="1"/>
  <c r="AU244" i="1"/>
  <c r="L247" i="1"/>
  <c r="R247" i="1" s="1"/>
  <c r="V247" i="1" s="1"/>
  <c r="AB247" i="1" s="1"/>
  <c r="AH247" i="1" s="1"/>
  <c r="AN247" i="1" s="1"/>
  <c r="AP247" i="1" s="1"/>
  <c r="M382" i="1"/>
  <c r="S382" i="1" s="1"/>
  <c r="W382" i="1" s="1"/>
  <c r="AC382" i="1" s="1"/>
  <c r="AI382" i="1" s="1"/>
  <c r="AQ382" i="1" s="1"/>
  <c r="AS382" i="1" s="1"/>
  <c r="U425" i="1"/>
  <c r="AE425" i="1"/>
  <c r="H425" i="1"/>
  <c r="I430" i="1"/>
  <c r="I424" i="1" s="1"/>
  <c r="K470" i="1"/>
  <c r="Q511" i="1"/>
  <c r="AK527" i="1"/>
  <c r="J532" i="1"/>
  <c r="Q532" i="1"/>
  <c r="AH566" i="1"/>
  <c r="N569" i="1"/>
  <c r="T569" i="1" s="1"/>
  <c r="X569" i="1" s="1"/>
  <c r="AD569" i="1" s="1"/>
  <c r="AJ569" i="1" s="1"/>
  <c r="AT569" i="1" s="1"/>
  <c r="O568" i="1"/>
  <c r="AF568" i="1"/>
  <c r="AM568" i="1"/>
  <c r="AM549" i="1" s="1"/>
  <c r="AL575" i="1"/>
  <c r="AL574" i="1" s="1"/>
  <c r="I619" i="1"/>
  <c r="L622" i="1"/>
  <c r="R622" i="1" s="1"/>
  <c r="V622" i="1" s="1"/>
  <c r="AB622" i="1" s="1"/>
  <c r="AH622" i="1" s="1"/>
  <c r="AN622" i="1" s="1"/>
  <c r="AP622" i="1" s="1"/>
  <c r="M697" i="1"/>
  <c r="S697" i="1" s="1"/>
  <c r="W697" i="1" s="1"/>
  <c r="AC697" i="1" s="1"/>
  <c r="AI697" i="1" s="1"/>
  <c r="AQ697" i="1" s="1"/>
  <c r="AS697" i="1" s="1"/>
  <c r="M786" i="1"/>
  <c r="S786" i="1" s="1"/>
  <c r="W786" i="1" s="1"/>
  <c r="AC786" i="1" s="1"/>
  <c r="AI786" i="1" s="1"/>
  <c r="AQ786" i="1" s="1"/>
  <c r="AS786" i="1" s="1"/>
  <c r="I828" i="1"/>
  <c r="I827" i="1" s="1"/>
  <c r="P828" i="1"/>
  <c r="P827" i="1" s="1"/>
  <c r="Z828" i="1"/>
  <c r="Z827" i="1" s="1"/>
  <c r="AU828" i="1"/>
  <c r="AU827" i="1" s="1"/>
  <c r="L831" i="1"/>
  <c r="R831" i="1" s="1"/>
  <c r="V831" i="1" s="1"/>
  <c r="AB831" i="1" s="1"/>
  <c r="AH831" i="1" s="1"/>
  <c r="AN831" i="1" s="1"/>
  <c r="AP831" i="1" s="1"/>
  <c r="L1049" i="1"/>
  <c r="R1049" i="1" s="1"/>
  <c r="V1049" i="1" s="1"/>
  <c r="AB1049" i="1" s="1"/>
  <c r="AH1049" i="1" s="1"/>
  <c r="AN1049" i="1" s="1"/>
  <c r="AP1049" i="1" s="1"/>
  <c r="F1055" i="1"/>
  <c r="J1055" i="1"/>
  <c r="AA1055" i="1"/>
  <c r="I1116" i="1"/>
  <c r="P1116" i="1"/>
  <c r="Z1116" i="1"/>
  <c r="AU1116" i="1"/>
  <c r="AC1203" i="1"/>
  <c r="AI1203" i="1" s="1"/>
  <c r="AQ1203" i="1" s="1"/>
  <c r="AS1203" i="1" s="1"/>
  <c r="N1240" i="1"/>
  <c r="T1240" i="1" s="1"/>
  <c r="X1240" i="1" s="1"/>
  <c r="AD1240" i="1" s="1"/>
  <c r="AJ1240" i="1" s="1"/>
  <c r="AT1240" i="1" s="1"/>
  <c r="Y1309" i="1"/>
  <c r="I1318" i="1"/>
  <c r="I1317" i="1" s="1"/>
  <c r="P1318" i="1"/>
  <c r="P1317" i="1" s="1"/>
  <c r="Z1318" i="1"/>
  <c r="Z1317" i="1" s="1"/>
  <c r="G1340" i="1"/>
  <c r="K1340" i="1"/>
  <c r="K1339" i="1" s="1"/>
  <c r="N1406" i="1"/>
  <c r="T1406" i="1" s="1"/>
  <c r="X1406" i="1" s="1"/>
  <c r="AD1406" i="1" s="1"/>
  <c r="AJ1406" i="1" s="1"/>
  <c r="AT1406" i="1" s="1"/>
  <c r="AK1699" i="1"/>
  <c r="AK1698" i="1" s="1"/>
  <c r="L87" i="1"/>
  <c r="R87" i="1" s="1"/>
  <c r="V87" i="1" s="1"/>
  <c r="AB87" i="1" s="1"/>
  <c r="AH87" i="1" s="1"/>
  <c r="AN87" i="1" s="1"/>
  <c r="AP87" i="1" s="1"/>
  <c r="N100" i="1"/>
  <c r="T100" i="1" s="1"/>
  <c r="X100" i="1" s="1"/>
  <c r="AD100" i="1" s="1"/>
  <c r="AJ100" i="1" s="1"/>
  <c r="AT100" i="1" s="1"/>
  <c r="AM162" i="1"/>
  <c r="I175" i="1"/>
  <c r="P206" i="1"/>
  <c r="P205" i="1" s="1"/>
  <c r="Z206" i="1"/>
  <c r="Z205" i="1" s="1"/>
  <c r="AG206" i="1"/>
  <c r="AG205" i="1" s="1"/>
  <c r="AU206" i="1"/>
  <c r="AU205" i="1" s="1"/>
  <c r="L209" i="1"/>
  <c r="R209" i="1" s="1"/>
  <c r="V209" i="1" s="1"/>
  <c r="AB209" i="1" s="1"/>
  <c r="AH209" i="1" s="1"/>
  <c r="AN209" i="1" s="1"/>
  <c r="AP209" i="1" s="1"/>
  <c r="H294" i="1"/>
  <c r="AE365" i="1"/>
  <c r="O670" i="1"/>
  <c r="Y670" i="1"/>
  <c r="AF670" i="1"/>
  <c r="AM670" i="1"/>
  <c r="L680" i="1"/>
  <c r="R680" i="1" s="1"/>
  <c r="V680" i="1" s="1"/>
  <c r="AB680" i="1" s="1"/>
  <c r="AH680" i="1" s="1"/>
  <c r="AN680" i="1" s="1"/>
  <c r="AP680" i="1" s="1"/>
  <c r="K780" i="1"/>
  <c r="AE780" i="1"/>
  <c r="Z811" i="1"/>
  <c r="S1056" i="1"/>
  <c r="W1056" i="1" s="1"/>
  <c r="AC1056" i="1" s="1"/>
  <c r="AI1056" i="1" s="1"/>
  <c r="AQ1056" i="1" s="1"/>
  <c r="AS1056" i="1" s="1"/>
  <c r="N1119" i="1"/>
  <c r="I1176" i="1"/>
  <c r="L1176" i="1" s="1"/>
  <c r="K1299" i="1"/>
  <c r="N1299" i="1" s="1"/>
  <c r="L1306" i="1"/>
  <c r="R1306" i="1" s="1"/>
  <c r="J1318" i="1"/>
  <c r="J1317" i="1" s="1"/>
  <c r="Q1318" i="1"/>
  <c r="Q1317" i="1" s="1"/>
  <c r="AA1318" i="1"/>
  <c r="AA1317" i="1" s="1"/>
  <c r="L1360" i="1"/>
  <c r="R23" i="1"/>
  <c r="V23" i="1" s="1"/>
  <c r="AB23" i="1" s="1"/>
  <c r="AH23" i="1" s="1"/>
  <c r="AN23" i="1" s="1"/>
  <c r="AP23" i="1" s="1"/>
  <c r="AL35" i="1"/>
  <c r="M184" i="1"/>
  <c r="S184" i="1" s="1"/>
  <c r="W184" i="1" s="1"/>
  <c r="AC184" i="1" s="1"/>
  <c r="AI184" i="1" s="1"/>
  <c r="AQ184" i="1" s="1"/>
  <c r="AS184" i="1" s="1"/>
  <c r="Z313" i="1"/>
  <c r="O562" i="1"/>
  <c r="R562" i="1" s="1"/>
  <c r="V562" i="1" s="1"/>
  <c r="AB562" i="1" s="1"/>
  <c r="AH562" i="1" s="1"/>
  <c r="AN562" i="1" s="1"/>
  <c r="AP562" i="1" s="1"/>
  <c r="AA662" i="1"/>
  <c r="AK662" i="1"/>
  <c r="Z1272" i="1"/>
  <c r="AG1272" i="1"/>
  <c r="AU1272" i="1"/>
  <c r="L1368" i="1"/>
  <c r="R1368" i="1" s="1"/>
  <c r="V1368" i="1" s="1"/>
  <c r="AB1368" i="1" s="1"/>
  <c r="AH1368" i="1" s="1"/>
  <c r="AN1368" i="1" s="1"/>
  <c r="AP1368" i="1" s="1"/>
  <c r="U1374" i="1"/>
  <c r="AL1374" i="1"/>
  <c r="I1384" i="1"/>
  <c r="P1384" i="1"/>
  <c r="Z1384" i="1"/>
  <c r="AG1384" i="1"/>
  <c r="AG1390" i="1"/>
  <c r="AU1390" i="1"/>
  <c r="M1427" i="1"/>
  <c r="AE1437" i="1"/>
  <c r="AE1430" i="1" s="1"/>
  <c r="G1503" i="1"/>
  <c r="K1503" i="1"/>
  <c r="K1502" i="1" s="1"/>
  <c r="AE1503" i="1"/>
  <c r="AE1502" i="1" s="1"/>
  <c r="AL1503" i="1"/>
  <c r="AL1502" i="1" s="1"/>
  <c r="O1691" i="1"/>
  <c r="O1690" i="1" s="1"/>
  <c r="Y1691" i="1"/>
  <c r="Y1690" i="1" s="1"/>
  <c r="AF1719" i="1"/>
  <c r="AF1718" i="1" s="1"/>
  <c r="AF1717" i="1" s="1"/>
  <c r="AM1719" i="1"/>
  <c r="AM1718" i="1" s="1"/>
  <c r="AM1717" i="1" s="1"/>
  <c r="AR712" i="1"/>
  <c r="AR772" i="1"/>
  <c r="Y1422" i="1"/>
  <c r="Y1421" i="1" s="1"/>
  <c r="AF1422" i="1"/>
  <c r="AF1421" i="1" s="1"/>
  <c r="AF1488" i="1"/>
  <c r="AM1488" i="1"/>
  <c r="AA1634" i="1"/>
  <c r="L1712" i="1"/>
  <c r="R1712" i="1" s="1"/>
  <c r="V1712" i="1" s="1"/>
  <c r="AB1712" i="1" s="1"/>
  <c r="AH1712" i="1" s="1"/>
  <c r="AN1712" i="1" s="1"/>
  <c r="AP1712" i="1" s="1"/>
  <c r="AR266" i="1"/>
  <c r="L1491" i="1"/>
  <c r="R1491" i="1" s="1"/>
  <c r="V1491" i="1" s="1"/>
  <c r="AB1491" i="1" s="1"/>
  <c r="AH1491" i="1" s="1"/>
  <c r="AN1491" i="1" s="1"/>
  <c r="AP1491" i="1" s="1"/>
  <c r="K1511" i="1"/>
  <c r="K1510" i="1" s="1"/>
  <c r="AE1511" i="1"/>
  <c r="AM1519" i="1"/>
  <c r="H1667" i="1"/>
  <c r="H1666" i="1" s="1"/>
  <c r="Y1667" i="1"/>
  <c r="Y1666" i="1" s="1"/>
  <c r="Y1661" i="1" s="1"/>
  <c r="I1717" i="1"/>
  <c r="AO543" i="1"/>
  <c r="AO542" i="1" s="1"/>
  <c r="AO767" i="1"/>
  <c r="AO1538" i="1"/>
  <c r="AO1537" i="1" s="1"/>
  <c r="AR568" i="1"/>
  <c r="AR549" i="1" s="1"/>
  <c r="AR662" i="1"/>
  <c r="AR790" i="1"/>
  <c r="AR828" i="1"/>
  <c r="AR827" i="1" s="1"/>
  <c r="AR967" i="1"/>
  <c r="AC566" i="1"/>
  <c r="Z565" i="1"/>
  <c r="AC565" i="1" s="1"/>
  <c r="AI565" i="1" s="1"/>
  <c r="AQ565" i="1" s="1"/>
  <c r="AS565" i="1" s="1"/>
  <c r="V26" i="1"/>
  <c r="AB26" i="1" s="1"/>
  <c r="AH26" i="1" s="1"/>
  <c r="AN26" i="1" s="1"/>
  <c r="AP26" i="1" s="1"/>
  <c r="L38" i="1"/>
  <c r="R38" i="1" s="1"/>
  <c r="V38" i="1" s="1"/>
  <c r="AB38" i="1" s="1"/>
  <c r="AH38" i="1" s="1"/>
  <c r="AN38" i="1" s="1"/>
  <c r="AP38" i="1" s="1"/>
  <c r="N97" i="1"/>
  <c r="T97" i="1" s="1"/>
  <c r="X97" i="1" s="1"/>
  <c r="AD97" i="1" s="1"/>
  <c r="N112" i="1"/>
  <c r="T112" i="1" s="1"/>
  <c r="X112" i="1" s="1"/>
  <c r="AD112" i="1" s="1"/>
  <c r="AJ112" i="1" s="1"/>
  <c r="AT112" i="1" s="1"/>
  <c r="M112" i="1"/>
  <c r="S112" i="1" s="1"/>
  <c r="W112" i="1" s="1"/>
  <c r="AC112" i="1" s="1"/>
  <c r="AI112" i="1" s="1"/>
  <c r="AQ112" i="1" s="1"/>
  <c r="AS112" i="1" s="1"/>
  <c r="L121" i="1"/>
  <c r="R121" i="1" s="1"/>
  <c r="V121" i="1" s="1"/>
  <c r="AB121" i="1" s="1"/>
  <c r="AH121" i="1" s="1"/>
  <c r="AN121" i="1" s="1"/>
  <c r="AP121" i="1" s="1"/>
  <c r="M163" i="1"/>
  <c r="N166" i="1"/>
  <c r="T166" i="1" s="1"/>
  <c r="X166" i="1" s="1"/>
  <c r="AD166" i="1" s="1"/>
  <c r="AJ166" i="1" s="1"/>
  <c r="AT166" i="1" s="1"/>
  <c r="L169" i="1"/>
  <c r="R169" i="1" s="1"/>
  <c r="V169" i="1" s="1"/>
  <c r="AB169" i="1" s="1"/>
  <c r="AH169" i="1" s="1"/>
  <c r="AN169" i="1" s="1"/>
  <c r="AP169" i="1" s="1"/>
  <c r="P175" i="1"/>
  <c r="Z175" i="1"/>
  <c r="AG175" i="1"/>
  <c r="AU175" i="1"/>
  <c r="O183" i="1"/>
  <c r="P183" i="1"/>
  <c r="AG183" i="1"/>
  <c r="N200" i="1"/>
  <c r="T200" i="1" s="1"/>
  <c r="X200" i="1" s="1"/>
  <c r="AD200" i="1" s="1"/>
  <c r="AJ200" i="1" s="1"/>
  <c r="AT200" i="1" s="1"/>
  <c r="M228" i="1"/>
  <c r="S228" i="1" s="1"/>
  <c r="W228" i="1" s="1"/>
  <c r="AC228" i="1" s="1"/>
  <c r="AI228" i="1" s="1"/>
  <c r="AQ228" i="1" s="1"/>
  <c r="AS228" i="1" s="1"/>
  <c r="M238" i="1"/>
  <c r="N278" i="1"/>
  <c r="T278" i="1" s="1"/>
  <c r="X278" i="1" s="1"/>
  <c r="AD278" i="1" s="1"/>
  <c r="AJ278" i="1" s="1"/>
  <c r="AT278" i="1" s="1"/>
  <c r="AF294" i="1"/>
  <c r="AF284" i="1" s="1"/>
  <c r="I308" i="1"/>
  <c r="J308" i="1"/>
  <c r="M334" i="1"/>
  <c r="S334" i="1" s="1"/>
  <c r="W334" i="1" s="1"/>
  <c r="AC334" i="1" s="1"/>
  <c r="AI334" i="1" s="1"/>
  <c r="AQ334" i="1" s="1"/>
  <c r="AS334" i="1" s="1"/>
  <c r="K333" i="1"/>
  <c r="U333" i="1"/>
  <c r="AE333" i="1"/>
  <c r="AL333" i="1"/>
  <c r="N336" i="1"/>
  <c r="T336" i="1" s="1"/>
  <c r="X336" i="1" s="1"/>
  <c r="AD336" i="1" s="1"/>
  <c r="L354" i="1"/>
  <c r="R354" i="1" s="1"/>
  <c r="V354" i="1" s="1"/>
  <c r="AB354" i="1" s="1"/>
  <c r="AH354" i="1" s="1"/>
  <c r="AN354" i="1" s="1"/>
  <c r="L357" i="1"/>
  <c r="M391" i="1"/>
  <c r="S391" i="1" s="1"/>
  <c r="W391" i="1" s="1"/>
  <c r="AC391" i="1" s="1"/>
  <c r="AI391" i="1" s="1"/>
  <c r="AQ391" i="1" s="1"/>
  <c r="AS391" i="1" s="1"/>
  <c r="N421" i="1"/>
  <c r="T421" i="1" s="1"/>
  <c r="X421" i="1" s="1"/>
  <c r="AD421" i="1" s="1"/>
  <c r="AJ421" i="1" s="1"/>
  <c r="AT421" i="1" s="1"/>
  <c r="AE430" i="1"/>
  <c r="N117" i="1"/>
  <c r="T117" i="1" s="1"/>
  <c r="X117" i="1" s="1"/>
  <c r="AD117" i="1" s="1"/>
  <c r="AJ117" i="1" s="1"/>
  <c r="AT117" i="1" s="1"/>
  <c r="H183" i="1"/>
  <c r="K294" i="1"/>
  <c r="G352" i="1"/>
  <c r="G351" i="1" s="1"/>
  <c r="N462" i="1"/>
  <c r="T462" i="1" s="1"/>
  <c r="X462" i="1" s="1"/>
  <c r="AD462" i="1" s="1"/>
  <c r="AJ462" i="1" s="1"/>
  <c r="AT462" i="1" s="1"/>
  <c r="P25" i="1"/>
  <c r="S25" i="1" s="1"/>
  <c r="W25" i="1" s="1"/>
  <c r="AG45" i="1"/>
  <c r="AG44" i="1" s="1"/>
  <c r="AG43" i="1" s="1"/>
  <c r="P217" i="1"/>
  <c r="P213" i="1" s="1"/>
  <c r="AM266" i="1"/>
  <c r="I321" i="1"/>
  <c r="AG321" i="1"/>
  <c r="AG320" i="1" s="1"/>
  <c r="I365" i="1"/>
  <c r="I360" i="1" s="1"/>
  <c r="Q365" i="1"/>
  <c r="Q360" i="1" s="1"/>
  <c r="AA365" i="1"/>
  <c r="AA360" i="1" s="1"/>
  <c r="M421" i="1"/>
  <c r="S421" i="1" s="1"/>
  <c r="W421" i="1" s="1"/>
  <c r="AC421" i="1" s="1"/>
  <c r="AI421" i="1" s="1"/>
  <c r="AQ421" i="1" s="1"/>
  <c r="AS421" i="1" s="1"/>
  <c r="AU430" i="1"/>
  <c r="AU424" i="1" s="1"/>
  <c r="AK511" i="1"/>
  <c r="G516" i="1"/>
  <c r="M516" i="1" s="1"/>
  <c r="I568" i="1"/>
  <c r="M594" i="1"/>
  <c r="S594" i="1" s="1"/>
  <c r="W594" i="1" s="1"/>
  <c r="AC594" i="1" s="1"/>
  <c r="AI594" i="1" s="1"/>
  <c r="AQ594" i="1" s="1"/>
  <c r="AS594" i="1" s="1"/>
  <c r="M610" i="1"/>
  <c r="S610" i="1" s="1"/>
  <c r="W610" i="1" s="1"/>
  <c r="AC610" i="1" s="1"/>
  <c r="AI610" i="1" s="1"/>
  <c r="AQ610" i="1" s="1"/>
  <c r="AS610" i="1" s="1"/>
  <c r="M645" i="1"/>
  <c r="S645" i="1" s="1"/>
  <c r="W645" i="1" s="1"/>
  <c r="AC645" i="1" s="1"/>
  <c r="AI645" i="1" s="1"/>
  <c r="AQ645" i="1" s="1"/>
  <c r="AS645" i="1" s="1"/>
  <c r="M851" i="1"/>
  <c r="S851" i="1" s="1"/>
  <c r="W851" i="1" s="1"/>
  <c r="AC851" i="1" s="1"/>
  <c r="AI851" i="1" s="1"/>
  <c r="AQ851" i="1" s="1"/>
  <c r="AS851" i="1" s="1"/>
  <c r="U997" i="1"/>
  <c r="U990" i="1" s="1"/>
  <c r="Y1014" i="1"/>
  <c r="AB1014" i="1" s="1"/>
  <c r="AH1014" i="1" s="1"/>
  <c r="AN1014" i="1" s="1"/>
  <c r="AP1014" i="1" s="1"/>
  <c r="AU1134" i="1"/>
  <c r="AU1130" i="1" s="1"/>
  <c r="U1340" i="1"/>
  <c r="U1339" i="1" s="1"/>
  <c r="AE1340" i="1"/>
  <c r="N1343" i="1"/>
  <c r="T1343" i="1" s="1"/>
  <c r="X1343" i="1" s="1"/>
  <c r="AD1343" i="1" s="1"/>
  <c r="AJ1343" i="1" s="1"/>
  <c r="AT1343" i="1" s="1"/>
  <c r="M1360" i="1"/>
  <c r="S1360" i="1" s="1"/>
  <c r="W1360" i="1" s="1"/>
  <c r="AC1360" i="1" s="1"/>
  <c r="AI1360" i="1" s="1"/>
  <c r="AQ1360" i="1" s="1"/>
  <c r="AS1360" i="1" s="1"/>
  <c r="Z1363" i="1"/>
  <c r="Z1362" i="1" s="1"/>
  <c r="U1576" i="1"/>
  <c r="P1634" i="1"/>
  <c r="Z1634" i="1"/>
  <c r="AU1634" i="1"/>
  <c r="Z1653" i="1"/>
  <c r="I1667" i="1"/>
  <c r="I1666" i="1" s="1"/>
  <c r="I1661" i="1" s="1"/>
  <c r="P1667" i="1"/>
  <c r="P1666" i="1" s="1"/>
  <c r="P1661" i="1" s="1"/>
  <c r="L1670" i="1"/>
  <c r="R1670" i="1" s="1"/>
  <c r="V1670" i="1" s="1"/>
  <c r="AB1670" i="1" s="1"/>
  <c r="AH1670" i="1" s="1"/>
  <c r="AN1670" i="1" s="1"/>
  <c r="AP1670" i="1" s="1"/>
  <c r="Y1678" i="1"/>
  <c r="Y1677" i="1" s="1"/>
  <c r="Y1672" i="1" s="1"/>
  <c r="K1699" i="1"/>
  <c r="K1698" i="1" s="1"/>
  <c r="Q1709" i="1"/>
  <c r="Q1708" i="1" s="1"/>
  <c r="AA1709" i="1"/>
  <c r="AA1708" i="1" s="1"/>
  <c r="O1719" i="1"/>
  <c r="O1718" i="1" s="1"/>
  <c r="AG1719" i="1"/>
  <c r="AG1718" i="1" s="1"/>
  <c r="AG1717" i="1" s="1"/>
  <c r="AO35" i="1"/>
  <c r="AO438" i="1"/>
  <c r="AO568" i="1"/>
  <c r="AO549" i="1" s="1"/>
  <c r="AO548" i="1" s="1"/>
  <c r="AO1390" i="1"/>
  <c r="AR308" i="1"/>
  <c r="AR430" i="1"/>
  <c r="AR443" i="1"/>
  <c r="AR848" i="1"/>
  <c r="AR847" i="1" s="1"/>
  <c r="AR1098" i="1"/>
  <c r="AR1091" i="1" s="1"/>
  <c r="AR1134" i="1"/>
  <c r="AR1130" i="1" s="1"/>
  <c r="AR1390" i="1"/>
  <c r="N645" i="1"/>
  <c r="T645" i="1" s="1"/>
  <c r="X645" i="1" s="1"/>
  <c r="AD645" i="1" s="1"/>
  <c r="AJ645" i="1" s="1"/>
  <c r="AT645" i="1" s="1"/>
  <c r="M715" i="1"/>
  <c r="S715" i="1" s="1"/>
  <c r="W715" i="1" s="1"/>
  <c r="AC715" i="1" s="1"/>
  <c r="AI715" i="1" s="1"/>
  <c r="AQ715" i="1" s="1"/>
  <c r="AS715" i="1" s="1"/>
  <c r="P743" i="1"/>
  <c r="P726" i="1" s="1"/>
  <c r="AM772" i="1"/>
  <c r="Z780" i="1"/>
  <c r="AG780" i="1"/>
  <c r="AU780" i="1"/>
  <c r="M869" i="1"/>
  <c r="S869" i="1" s="1"/>
  <c r="W869" i="1" s="1"/>
  <c r="AC869" i="1" s="1"/>
  <c r="AI869" i="1" s="1"/>
  <c r="AQ869" i="1" s="1"/>
  <c r="AS869" i="1" s="1"/>
  <c r="P956" i="1"/>
  <c r="AU956" i="1"/>
  <c r="M1073" i="1"/>
  <c r="S1073" i="1" s="1"/>
  <c r="W1073" i="1" s="1"/>
  <c r="AC1073" i="1" s="1"/>
  <c r="AI1073" i="1" s="1"/>
  <c r="AQ1073" i="1" s="1"/>
  <c r="AS1073" i="1" s="1"/>
  <c r="L1093" i="1"/>
  <c r="R1093" i="1" s="1"/>
  <c r="V1093" i="1" s="1"/>
  <c r="AB1093" i="1" s="1"/>
  <c r="AH1093" i="1" s="1"/>
  <c r="AN1093" i="1" s="1"/>
  <c r="AP1093" i="1" s="1"/>
  <c r="V1131" i="1"/>
  <c r="F1305" i="1"/>
  <c r="L1305" i="1" s="1"/>
  <c r="N1352" i="1"/>
  <c r="T1352" i="1" s="1"/>
  <c r="X1352" i="1" s="1"/>
  <c r="AD1352" i="1" s="1"/>
  <c r="AJ1352" i="1" s="1"/>
  <c r="AT1352" i="1" s="1"/>
  <c r="AF1453" i="1"/>
  <c r="G1497" i="1"/>
  <c r="G1496" i="1" s="1"/>
  <c r="H1583" i="1"/>
  <c r="N1583" i="1" s="1"/>
  <c r="T1583" i="1" s="1"/>
  <c r="X1583" i="1" s="1"/>
  <c r="AD1583" i="1" s="1"/>
  <c r="AJ1583" i="1" s="1"/>
  <c r="AT1583" i="1" s="1"/>
  <c r="G1667" i="1"/>
  <c r="AO294" i="1"/>
  <c r="AO743" i="1"/>
  <c r="AO790" i="1"/>
  <c r="AO1134" i="1"/>
  <c r="AO1130" i="1" s="1"/>
  <c r="AO1488" i="1"/>
  <c r="AO1709" i="1"/>
  <c r="AO1708" i="1" s="1"/>
  <c r="AR796" i="1"/>
  <c r="AR795" i="1" s="1"/>
  <c r="M637" i="1"/>
  <c r="S637" i="1" s="1"/>
  <c r="W637" i="1" s="1"/>
  <c r="AC637" i="1" s="1"/>
  <c r="AI637" i="1" s="1"/>
  <c r="AQ637" i="1" s="1"/>
  <c r="AS637" i="1" s="1"/>
  <c r="Y819" i="1"/>
  <c r="AF819" i="1"/>
  <c r="K1134" i="1"/>
  <c r="K1130" i="1" s="1"/>
  <c r="J1161" i="1"/>
  <c r="M1161" i="1" s="1"/>
  <c r="S1161" i="1" s="1"/>
  <c r="W1161" i="1" s="1"/>
  <c r="AC1161" i="1" s="1"/>
  <c r="AI1161" i="1" s="1"/>
  <c r="AQ1161" i="1" s="1"/>
  <c r="AS1161" i="1" s="1"/>
  <c r="Q1199" i="1"/>
  <c r="T1199" i="1" s="1"/>
  <c r="X1199" i="1" s="1"/>
  <c r="AD1199" i="1" s="1"/>
  <c r="AJ1199" i="1" s="1"/>
  <c r="AT1199" i="1" s="1"/>
  <c r="R1354" i="1"/>
  <c r="V1354" i="1" s="1"/>
  <c r="AB1354" i="1" s="1"/>
  <c r="AH1354" i="1" s="1"/>
  <c r="AN1354" i="1" s="1"/>
  <c r="AP1354" i="1" s="1"/>
  <c r="M1387" i="1"/>
  <c r="S1387" i="1" s="1"/>
  <c r="W1387" i="1" s="1"/>
  <c r="AC1387" i="1" s="1"/>
  <c r="AI1387" i="1" s="1"/>
  <c r="AQ1387" i="1" s="1"/>
  <c r="AS1387" i="1" s="1"/>
  <c r="AR670" i="1"/>
  <c r="AR684" i="1"/>
  <c r="AR1453" i="1"/>
  <c r="AR1446" i="1" s="1"/>
  <c r="AR1465" i="1"/>
  <c r="AR1464" i="1" s="1"/>
  <c r="I505" i="1"/>
  <c r="P505" i="1"/>
  <c r="AG505" i="1"/>
  <c r="M551" i="1"/>
  <c r="I609" i="1"/>
  <c r="AU609" i="1"/>
  <c r="L715" i="1"/>
  <c r="R715" i="1" s="1"/>
  <c r="V715" i="1" s="1"/>
  <c r="AB715" i="1" s="1"/>
  <c r="AH715" i="1" s="1"/>
  <c r="AN715" i="1" s="1"/>
  <c r="AP715" i="1" s="1"/>
  <c r="L755" i="1"/>
  <c r="R755" i="1" s="1"/>
  <c r="V755" i="1" s="1"/>
  <c r="AB755" i="1" s="1"/>
  <c r="AH755" i="1" s="1"/>
  <c r="AN755" i="1" s="1"/>
  <c r="AP755" i="1" s="1"/>
  <c r="Y767" i="1"/>
  <c r="N786" i="1"/>
  <c r="T786" i="1" s="1"/>
  <c r="X786" i="1" s="1"/>
  <c r="AD786" i="1" s="1"/>
  <c r="AJ786" i="1" s="1"/>
  <c r="AT786" i="1" s="1"/>
  <c r="K785" i="1"/>
  <c r="K779" i="1" s="1"/>
  <c r="O796" i="1"/>
  <c r="O795" i="1" s="1"/>
  <c r="AF796" i="1"/>
  <c r="AF795" i="1" s="1"/>
  <c r="AM796" i="1"/>
  <c r="AM795" i="1" s="1"/>
  <c r="O1055" i="1"/>
  <c r="N1287" i="1"/>
  <c r="T1287" i="1" s="1"/>
  <c r="X1287" i="1" s="1"/>
  <c r="AD1287" i="1" s="1"/>
  <c r="AJ1287" i="1" s="1"/>
  <c r="AT1287" i="1" s="1"/>
  <c r="M1443" i="1"/>
  <c r="S1443" i="1" s="1"/>
  <c r="W1443" i="1" s="1"/>
  <c r="AC1443" i="1" s="1"/>
  <c r="AI1443" i="1" s="1"/>
  <c r="AQ1443" i="1" s="1"/>
  <c r="AS1443" i="1" s="1"/>
  <c r="L1468" i="1"/>
  <c r="L1624" i="1"/>
  <c r="R1624" i="1" s="1"/>
  <c r="V1624" i="1" s="1"/>
  <c r="AB1624" i="1" s="1"/>
  <c r="AH1624" i="1" s="1"/>
  <c r="AN1624" i="1" s="1"/>
  <c r="AP1624" i="1" s="1"/>
  <c r="AK1623" i="1"/>
  <c r="L1639" i="1"/>
  <c r="R1639" i="1" s="1"/>
  <c r="V1639" i="1" s="1"/>
  <c r="AB1639" i="1" s="1"/>
  <c r="AH1639" i="1" s="1"/>
  <c r="AN1639" i="1" s="1"/>
  <c r="AP1639" i="1" s="1"/>
  <c r="G1653" i="1"/>
  <c r="O1653" i="1"/>
  <c r="AF1653" i="1"/>
  <c r="AM1653" i="1"/>
  <c r="AO644" i="1"/>
  <c r="AE18" i="1"/>
  <c r="N327" i="1"/>
  <c r="H326" i="1"/>
  <c r="N326" i="1" s="1"/>
  <c r="T326" i="1" s="1"/>
  <c r="X326" i="1" s="1"/>
  <c r="AD326" i="1" s="1"/>
  <c r="AJ326" i="1" s="1"/>
  <c r="AT326" i="1" s="1"/>
  <c r="M640" i="1"/>
  <c r="S640" i="1" s="1"/>
  <c r="W640" i="1" s="1"/>
  <c r="AC640" i="1" s="1"/>
  <c r="AI640" i="1" s="1"/>
  <c r="AQ640" i="1" s="1"/>
  <c r="AS640" i="1" s="1"/>
  <c r="G639" i="1"/>
  <c r="M639" i="1" s="1"/>
  <c r="S639" i="1" s="1"/>
  <c r="W639" i="1" s="1"/>
  <c r="AC639" i="1" s="1"/>
  <c r="AI639" i="1" s="1"/>
  <c r="AQ639" i="1" s="1"/>
  <c r="AS639" i="1" s="1"/>
  <c r="J413" i="1"/>
  <c r="M414" i="1"/>
  <c r="S414" i="1" s="1"/>
  <c r="W414" i="1" s="1"/>
  <c r="AC414" i="1" s="1"/>
  <c r="AI414" i="1" s="1"/>
  <c r="AQ414" i="1" s="1"/>
  <c r="AS414" i="1" s="1"/>
  <c r="Y662" i="1"/>
  <c r="R864" i="1"/>
  <c r="V864" i="1" s="1"/>
  <c r="AB864" i="1" s="1"/>
  <c r="AH864" i="1" s="1"/>
  <c r="AN864" i="1" s="1"/>
  <c r="AP864" i="1" s="1"/>
  <c r="O863" i="1"/>
  <c r="AL18" i="1"/>
  <c r="O25" i="1"/>
  <c r="R25" i="1" s="1"/>
  <c r="V25" i="1" s="1"/>
  <c r="AB25" i="1" s="1"/>
  <c r="AH25" i="1" s="1"/>
  <c r="AN25" i="1" s="1"/>
  <c r="AP25" i="1" s="1"/>
  <c r="L458" i="1"/>
  <c r="R458" i="1" s="1"/>
  <c r="V458" i="1" s="1"/>
  <c r="AB458" i="1" s="1"/>
  <c r="AH458" i="1" s="1"/>
  <c r="AN458" i="1" s="1"/>
  <c r="AP458" i="1" s="1"/>
  <c r="F457" i="1"/>
  <c r="R883" i="1"/>
  <c r="V883" i="1" s="1"/>
  <c r="AB883" i="1" s="1"/>
  <c r="AH883" i="1" s="1"/>
  <c r="AN883" i="1" s="1"/>
  <c r="AP883" i="1" s="1"/>
  <c r="O882" i="1"/>
  <c r="R882" i="1" s="1"/>
  <c r="V882" i="1" s="1"/>
  <c r="AB882" i="1" s="1"/>
  <c r="AH882" i="1" s="1"/>
  <c r="AN882" i="1" s="1"/>
  <c r="AP882" i="1" s="1"/>
  <c r="L982" i="1"/>
  <c r="R982" i="1" s="1"/>
  <c r="V982" i="1" s="1"/>
  <c r="AB982" i="1" s="1"/>
  <c r="AH982" i="1" s="1"/>
  <c r="AN982" i="1" s="1"/>
  <c r="AP982" i="1" s="1"/>
  <c r="F981" i="1"/>
  <c r="L981" i="1" s="1"/>
  <c r="R981" i="1" s="1"/>
  <c r="V981" i="1" s="1"/>
  <c r="AB981" i="1" s="1"/>
  <c r="AH981" i="1" s="1"/>
  <c r="AN981" i="1" s="1"/>
  <c r="AP981" i="1" s="1"/>
  <c r="N33" i="1"/>
  <c r="T33" i="1" s="1"/>
  <c r="X33" i="1" s="1"/>
  <c r="AD33" i="1" s="1"/>
  <c r="AJ33" i="1" s="1"/>
  <c r="AT33" i="1" s="1"/>
  <c r="N38" i="1"/>
  <c r="T38" i="1" s="1"/>
  <c r="X38" i="1" s="1"/>
  <c r="AD38" i="1" s="1"/>
  <c r="AJ38" i="1" s="1"/>
  <c r="AT38" i="1" s="1"/>
  <c r="P45" i="1"/>
  <c r="P44" i="1" s="1"/>
  <c r="P43" i="1" s="1"/>
  <c r="Z45" i="1"/>
  <c r="AU45" i="1"/>
  <c r="AU44" i="1" s="1"/>
  <c r="AU43" i="1" s="1"/>
  <c r="N48" i="1"/>
  <c r="T48" i="1" s="1"/>
  <c r="X48" i="1" s="1"/>
  <c r="AD48" i="1" s="1"/>
  <c r="AJ48" i="1" s="1"/>
  <c r="AT48" i="1" s="1"/>
  <c r="L51" i="1"/>
  <c r="R51" i="1" s="1"/>
  <c r="V51" i="1" s="1"/>
  <c r="AB51" i="1" s="1"/>
  <c r="AH51" i="1" s="1"/>
  <c r="AN51" i="1" s="1"/>
  <c r="AP51" i="1" s="1"/>
  <c r="M57" i="1"/>
  <c r="N121" i="1"/>
  <c r="T121" i="1" s="1"/>
  <c r="X121" i="1" s="1"/>
  <c r="AD121" i="1" s="1"/>
  <c r="AJ121" i="1" s="1"/>
  <c r="AT121" i="1" s="1"/>
  <c r="N130" i="1"/>
  <c r="T130" i="1" s="1"/>
  <c r="X130" i="1" s="1"/>
  <c r="AD130" i="1" s="1"/>
  <c r="AJ130" i="1" s="1"/>
  <c r="AT130" i="1" s="1"/>
  <c r="L133" i="1"/>
  <c r="R133" i="1" s="1"/>
  <c r="V133" i="1" s="1"/>
  <c r="AB133" i="1" s="1"/>
  <c r="AH133" i="1" s="1"/>
  <c r="AN133" i="1" s="1"/>
  <c r="AP133" i="1" s="1"/>
  <c r="M136" i="1"/>
  <c r="Q175" i="1"/>
  <c r="N181" i="1"/>
  <c r="T181" i="1" s="1"/>
  <c r="X181" i="1" s="1"/>
  <c r="AD181" i="1" s="1"/>
  <c r="AJ181" i="1" s="1"/>
  <c r="AT181" i="1" s="1"/>
  <c r="M196" i="1"/>
  <c r="S196" i="1" s="1"/>
  <c r="W196" i="1" s="1"/>
  <c r="AC196" i="1" s="1"/>
  <c r="AI196" i="1" s="1"/>
  <c r="AQ196" i="1" s="1"/>
  <c r="AS196" i="1" s="1"/>
  <c r="H217" i="1"/>
  <c r="M232" i="1"/>
  <c r="S232" i="1" s="1"/>
  <c r="W232" i="1" s="1"/>
  <c r="AC232" i="1" s="1"/>
  <c r="AI232" i="1" s="1"/>
  <c r="AQ232" i="1" s="1"/>
  <c r="AS232" i="1" s="1"/>
  <c r="J294" i="1"/>
  <c r="J284" i="1" s="1"/>
  <c r="Q294" i="1"/>
  <c r="Q284" i="1" s="1"/>
  <c r="AA294" i="1"/>
  <c r="AA308" i="1"/>
  <c r="Z321" i="1"/>
  <c r="Z320" i="1" s="1"/>
  <c r="AU321" i="1"/>
  <c r="AU320" i="1" s="1"/>
  <c r="J321" i="1"/>
  <c r="P333" i="1"/>
  <c r="M336" i="1"/>
  <c r="S336" i="1" s="1"/>
  <c r="W336" i="1" s="1"/>
  <c r="AC336" i="1" s="1"/>
  <c r="AI336" i="1" s="1"/>
  <c r="AQ336" i="1" s="1"/>
  <c r="AS336" i="1" s="1"/>
  <c r="AD349" i="1"/>
  <c r="AJ349" i="1" s="1"/>
  <c r="AT349" i="1" s="1"/>
  <c r="AM352" i="1"/>
  <c r="AM351" i="1" s="1"/>
  <c r="AU381" i="1"/>
  <c r="AU374" i="1" s="1"/>
  <c r="N411" i="1"/>
  <c r="T411" i="1" s="1"/>
  <c r="X411" i="1" s="1"/>
  <c r="AD411" i="1" s="1"/>
  <c r="AJ411" i="1" s="1"/>
  <c r="AT411" i="1" s="1"/>
  <c r="M418" i="1"/>
  <c r="S418" i="1" s="1"/>
  <c r="W418" i="1" s="1"/>
  <c r="AC418" i="1" s="1"/>
  <c r="AI418" i="1" s="1"/>
  <c r="AQ418" i="1" s="1"/>
  <c r="AS418" i="1" s="1"/>
  <c r="G430" i="1"/>
  <c r="K430" i="1"/>
  <c r="U430" i="1"/>
  <c r="AL430" i="1"/>
  <c r="N433" i="1"/>
  <c r="F438" i="1"/>
  <c r="L444" i="1"/>
  <c r="R444" i="1" s="1"/>
  <c r="V444" i="1" s="1"/>
  <c r="AB444" i="1" s="1"/>
  <c r="AH444" i="1" s="1"/>
  <c r="AN444" i="1" s="1"/>
  <c r="AP444" i="1" s="1"/>
  <c r="L446" i="1"/>
  <c r="R446" i="1" s="1"/>
  <c r="V446" i="1" s="1"/>
  <c r="AB446" i="1" s="1"/>
  <c r="AH446" i="1" s="1"/>
  <c r="AN446" i="1" s="1"/>
  <c r="AP446" i="1" s="1"/>
  <c r="M446" i="1"/>
  <c r="S446" i="1" s="1"/>
  <c r="W446" i="1" s="1"/>
  <c r="AC446" i="1" s="1"/>
  <c r="AI446" i="1" s="1"/>
  <c r="AQ446" i="1" s="1"/>
  <c r="AS446" i="1" s="1"/>
  <c r="Q470" i="1"/>
  <c r="Q460" i="1" s="1"/>
  <c r="AA470" i="1"/>
  <c r="AA460" i="1" s="1"/>
  <c r="AK470" i="1"/>
  <c r="AK460" i="1" s="1"/>
  <c r="M490" i="1"/>
  <c r="L496" i="1"/>
  <c r="R496" i="1" s="1"/>
  <c r="V496" i="1" s="1"/>
  <c r="AB496" i="1" s="1"/>
  <c r="AH496" i="1" s="1"/>
  <c r="AN496" i="1" s="1"/>
  <c r="AP496" i="1" s="1"/>
  <c r="I511" i="1"/>
  <c r="Z511" i="1"/>
  <c r="AG511" i="1"/>
  <c r="AU511" i="1"/>
  <c r="L514" i="1"/>
  <c r="R514" i="1" s="1"/>
  <c r="V514" i="1" s="1"/>
  <c r="AB514" i="1" s="1"/>
  <c r="AH514" i="1" s="1"/>
  <c r="AN514" i="1" s="1"/>
  <c r="AP514" i="1" s="1"/>
  <c r="F516" i="1"/>
  <c r="M519" i="1"/>
  <c r="M530" i="1"/>
  <c r="S530" i="1" s="1"/>
  <c r="W530" i="1" s="1"/>
  <c r="AC530" i="1" s="1"/>
  <c r="AI530" i="1" s="1"/>
  <c r="AQ530" i="1" s="1"/>
  <c r="AS530" i="1" s="1"/>
  <c r="Q527" i="1"/>
  <c r="Q523" i="1" s="1"/>
  <c r="P568" i="1"/>
  <c r="Z568" i="1"/>
  <c r="AG568" i="1"/>
  <c r="AG549" i="1" s="1"/>
  <c r="AU568" i="1"/>
  <c r="AU549" i="1" s="1"/>
  <c r="V583" i="1"/>
  <c r="AB583" i="1" s="1"/>
  <c r="AH583" i="1" s="1"/>
  <c r="AN583" i="1" s="1"/>
  <c r="AP583" i="1" s="1"/>
  <c r="N659" i="1"/>
  <c r="AK670" i="1"/>
  <c r="U670" i="1"/>
  <c r="M678" i="1"/>
  <c r="S678" i="1" s="1"/>
  <c r="W678" i="1" s="1"/>
  <c r="AC678" i="1" s="1"/>
  <c r="AI678" i="1" s="1"/>
  <c r="AQ678" i="1" s="1"/>
  <c r="AS678" i="1" s="1"/>
  <c r="H691" i="1"/>
  <c r="O691" i="1"/>
  <c r="AF691" i="1"/>
  <c r="AE701" i="1"/>
  <c r="M710" i="1"/>
  <c r="K712" i="1"/>
  <c r="N715" i="1"/>
  <c r="T715" i="1" s="1"/>
  <c r="X715" i="1" s="1"/>
  <c r="AD715" i="1" s="1"/>
  <c r="AJ715" i="1" s="1"/>
  <c r="AT715" i="1" s="1"/>
  <c r="J730" i="1"/>
  <c r="AA730" i="1"/>
  <c r="AM743" i="1"/>
  <c r="M759" i="1"/>
  <c r="S759" i="1" s="1"/>
  <c r="W759" i="1" s="1"/>
  <c r="AC759" i="1" s="1"/>
  <c r="AI759" i="1" s="1"/>
  <c r="AQ759" i="1" s="1"/>
  <c r="AS759" i="1" s="1"/>
  <c r="L768" i="1"/>
  <c r="R768" i="1" s="1"/>
  <c r="V768" i="1" s="1"/>
  <c r="AB768" i="1" s="1"/>
  <c r="AH768" i="1" s="1"/>
  <c r="AN768" i="1" s="1"/>
  <c r="AP768" i="1" s="1"/>
  <c r="M805" i="1"/>
  <c r="M1046" i="1"/>
  <c r="S1046" i="1" s="1"/>
  <c r="W1046" i="1" s="1"/>
  <c r="AC1046" i="1" s="1"/>
  <c r="AI1046" i="1" s="1"/>
  <c r="AQ1046" i="1" s="1"/>
  <c r="AS1046" i="1" s="1"/>
  <c r="G1045" i="1"/>
  <c r="M1045" i="1" s="1"/>
  <c r="S1045" i="1" s="1"/>
  <c r="W1045" i="1" s="1"/>
  <c r="AC1045" i="1" s="1"/>
  <c r="AI1045" i="1" s="1"/>
  <c r="AQ1045" i="1" s="1"/>
  <c r="AS1045" i="1" s="1"/>
  <c r="AC1174" i="1"/>
  <c r="AI1174" i="1" s="1"/>
  <c r="N41" i="1"/>
  <c r="T41" i="1" s="1"/>
  <c r="X41" i="1" s="1"/>
  <c r="AD41" i="1" s="1"/>
  <c r="AJ41" i="1" s="1"/>
  <c r="AT41" i="1" s="1"/>
  <c r="AA206" i="1"/>
  <c r="AA205" i="1" s="1"/>
  <c r="N258" i="1"/>
  <c r="T258" i="1" s="1"/>
  <c r="X258" i="1" s="1"/>
  <c r="AD258" i="1" s="1"/>
  <c r="AJ258" i="1" s="1"/>
  <c r="AT258" i="1" s="1"/>
  <c r="AL254" i="1"/>
  <c r="I266" i="1"/>
  <c r="I262" i="1" s="1"/>
  <c r="Q352" i="1"/>
  <c r="Q351" i="1" s="1"/>
  <c r="U365" i="1"/>
  <c r="AG365" i="1"/>
  <c r="AG360" i="1" s="1"/>
  <c r="AE381" i="1"/>
  <c r="AL381" i="1"/>
  <c r="AL374" i="1" s="1"/>
  <c r="AM381" i="1"/>
  <c r="U609" i="1"/>
  <c r="AE609" i="1"/>
  <c r="AL609" i="1"/>
  <c r="K644" i="1"/>
  <c r="K643" i="1" s="1"/>
  <c r="AL644" i="1"/>
  <c r="AL643" i="1" s="1"/>
  <c r="AK644" i="1"/>
  <c r="AK643" i="1" s="1"/>
  <c r="N653" i="1"/>
  <c r="T653" i="1" s="1"/>
  <c r="X653" i="1" s="1"/>
  <c r="AD653" i="1" s="1"/>
  <c r="AJ653" i="1" s="1"/>
  <c r="AT653" i="1" s="1"/>
  <c r="O701" i="1"/>
  <c r="F785" i="1"/>
  <c r="O162" i="1"/>
  <c r="Q183" i="1"/>
  <c r="AA183" i="1"/>
  <c r="AK183" i="1"/>
  <c r="I194" i="1"/>
  <c r="P308" i="1"/>
  <c r="H381" i="1"/>
  <c r="N393" i="1"/>
  <c r="T393" i="1" s="1"/>
  <c r="X393" i="1" s="1"/>
  <c r="AD393" i="1" s="1"/>
  <c r="AJ393" i="1" s="1"/>
  <c r="AT393" i="1" s="1"/>
  <c r="P430" i="1"/>
  <c r="P424" i="1" s="1"/>
  <c r="Z430" i="1"/>
  <c r="AG430" i="1"/>
  <c r="AG424" i="1" s="1"/>
  <c r="L433" i="1"/>
  <c r="R433" i="1" s="1"/>
  <c r="V433" i="1" s="1"/>
  <c r="AB433" i="1" s="1"/>
  <c r="AH433" i="1" s="1"/>
  <c r="AN433" i="1" s="1"/>
  <c r="AP433" i="1" s="1"/>
  <c r="M433" i="1"/>
  <c r="S433" i="1" s="1"/>
  <c r="W433" i="1" s="1"/>
  <c r="AC433" i="1" s="1"/>
  <c r="AI433" i="1" s="1"/>
  <c r="AQ433" i="1" s="1"/>
  <c r="AS433" i="1" s="1"/>
  <c r="AK430" i="1"/>
  <c r="N439" i="1"/>
  <c r="T439" i="1" s="1"/>
  <c r="X439" i="1" s="1"/>
  <c r="AD439" i="1" s="1"/>
  <c r="AJ439" i="1" s="1"/>
  <c r="AT439" i="1" s="1"/>
  <c r="N444" i="1"/>
  <c r="T444" i="1" s="1"/>
  <c r="X444" i="1" s="1"/>
  <c r="AD444" i="1" s="1"/>
  <c r="AJ444" i="1" s="1"/>
  <c r="AT444" i="1" s="1"/>
  <c r="N446" i="1"/>
  <c r="T446" i="1" s="1"/>
  <c r="X446" i="1" s="1"/>
  <c r="AD446" i="1" s="1"/>
  <c r="AJ446" i="1" s="1"/>
  <c r="AT446" i="1" s="1"/>
  <c r="M462" i="1"/>
  <c r="S462" i="1" s="1"/>
  <c r="W462" i="1" s="1"/>
  <c r="AC462" i="1" s="1"/>
  <c r="AI462" i="1" s="1"/>
  <c r="AQ462" i="1" s="1"/>
  <c r="AS462" i="1" s="1"/>
  <c r="K461" i="1"/>
  <c r="AU470" i="1"/>
  <c r="AU460" i="1" s="1"/>
  <c r="M481" i="1"/>
  <c r="S481" i="1" s="1"/>
  <c r="W481" i="1" s="1"/>
  <c r="AC481" i="1" s="1"/>
  <c r="AI481" i="1" s="1"/>
  <c r="AQ481" i="1" s="1"/>
  <c r="L492" i="1"/>
  <c r="R492" i="1" s="1"/>
  <c r="V492" i="1" s="1"/>
  <c r="AB492" i="1" s="1"/>
  <c r="AH492" i="1" s="1"/>
  <c r="AN492" i="1" s="1"/>
  <c r="AP492" i="1" s="1"/>
  <c r="F500" i="1"/>
  <c r="Q500" i="1"/>
  <c r="AA500" i="1"/>
  <c r="AK500" i="1"/>
  <c r="U505" i="1"/>
  <c r="AE505" i="1"/>
  <c r="AL505" i="1"/>
  <c r="M512" i="1"/>
  <c r="S512" i="1" s="1"/>
  <c r="W512" i="1" s="1"/>
  <c r="AC512" i="1" s="1"/>
  <c r="AI512" i="1" s="1"/>
  <c r="AQ512" i="1" s="1"/>
  <c r="AS512" i="1" s="1"/>
  <c r="U511" i="1"/>
  <c r="AE511" i="1"/>
  <c r="AL511" i="1"/>
  <c r="O516" i="1"/>
  <c r="AM516" i="1"/>
  <c r="Z516" i="1"/>
  <c r="AU516" i="1"/>
  <c r="AM523" i="1"/>
  <c r="M528" i="1"/>
  <c r="S528" i="1" s="1"/>
  <c r="W528" i="1" s="1"/>
  <c r="AC528" i="1" s="1"/>
  <c r="AI528" i="1" s="1"/>
  <c r="AQ528" i="1" s="1"/>
  <c r="AS528" i="1" s="1"/>
  <c r="U527" i="1"/>
  <c r="U523" i="1" s="1"/>
  <c r="AE527" i="1"/>
  <c r="AE523" i="1" s="1"/>
  <c r="N530" i="1"/>
  <c r="T530" i="1" s="1"/>
  <c r="X530" i="1" s="1"/>
  <c r="AD530" i="1" s="1"/>
  <c r="AJ530" i="1" s="1"/>
  <c r="AT530" i="1" s="1"/>
  <c r="AA532" i="1"/>
  <c r="AI566" i="1"/>
  <c r="AQ566" i="1" s="1"/>
  <c r="AS566" i="1" s="1"/>
  <c r="AE568" i="1"/>
  <c r="AE549" i="1" s="1"/>
  <c r="AE548" i="1" s="1"/>
  <c r="AL568" i="1"/>
  <c r="AL549" i="1" s="1"/>
  <c r="AL548" i="1" s="1"/>
  <c r="M601" i="1"/>
  <c r="S601" i="1" s="1"/>
  <c r="W601" i="1" s="1"/>
  <c r="AC601" i="1" s="1"/>
  <c r="AI601" i="1" s="1"/>
  <c r="AQ601" i="1" s="1"/>
  <c r="AS601" i="1" s="1"/>
  <c r="P609" i="1"/>
  <c r="O644" i="1"/>
  <c r="Y644" i="1"/>
  <c r="AF644" i="1"/>
  <c r="AM644" i="1"/>
  <c r="N671" i="1"/>
  <c r="T671" i="1" s="1"/>
  <c r="X671" i="1" s="1"/>
  <c r="AD671" i="1" s="1"/>
  <c r="AJ671" i="1" s="1"/>
  <c r="AT671" i="1" s="1"/>
  <c r="AG691" i="1"/>
  <c r="N697" i="1"/>
  <c r="T697" i="1" s="1"/>
  <c r="X697" i="1" s="1"/>
  <c r="AD697" i="1" s="1"/>
  <c r="AJ697" i="1" s="1"/>
  <c r="AT697" i="1" s="1"/>
  <c r="Y730" i="1"/>
  <c r="L744" i="1"/>
  <c r="R744" i="1" s="1"/>
  <c r="V744" i="1" s="1"/>
  <c r="AB744" i="1" s="1"/>
  <c r="AH744" i="1" s="1"/>
  <c r="AN744" i="1" s="1"/>
  <c r="AP744" i="1" s="1"/>
  <c r="N749" i="1"/>
  <c r="T749" i="1" s="1"/>
  <c r="X749" i="1" s="1"/>
  <c r="AD749" i="1" s="1"/>
  <c r="AJ749" i="1" s="1"/>
  <c r="AT749" i="1" s="1"/>
  <c r="N755" i="1"/>
  <c r="T755" i="1" s="1"/>
  <c r="X755" i="1" s="1"/>
  <c r="AD755" i="1" s="1"/>
  <c r="AJ755" i="1" s="1"/>
  <c r="AT755" i="1" s="1"/>
  <c r="Q762" i="1"/>
  <c r="AA762" i="1"/>
  <c r="AK762" i="1"/>
  <c r="G762" i="1"/>
  <c r="I767" i="1"/>
  <c r="P767" i="1"/>
  <c r="U790" i="1"/>
  <c r="AL790" i="1"/>
  <c r="AN841" i="1"/>
  <c r="AP841" i="1" s="1"/>
  <c r="AK840" i="1"/>
  <c r="AN840" i="1" s="1"/>
  <c r="AP840" i="1" s="1"/>
  <c r="L904" i="1"/>
  <c r="R904" i="1" s="1"/>
  <c r="V904" i="1" s="1"/>
  <c r="AB904" i="1" s="1"/>
  <c r="AH904" i="1" s="1"/>
  <c r="AN904" i="1" s="1"/>
  <c r="AP904" i="1" s="1"/>
  <c r="I903" i="1"/>
  <c r="L903" i="1" s="1"/>
  <c r="R903" i="1" s="1"/>
  <c r="V903" i="1" s="1"/>
  <c r="AB903" i="1" s="1"/>
  <c r="AH903" i="1" s="1"/>
  <c r="AN903" i="1" s="1"/>
  <c r="AP903" i="1" s="1"/>
  <c r="G956" i="1"/>
  <c r="K956" i="1"/>
  <c r="M995" i="1"/>
  <c r="S995" i="1" s="1"/>
  <c r="W995" i="1" s="1"/>
  <c r="AC995" i="1" s="1"/>
  <c r="AI995" i="1" s="1"/>
  <c r="AQ995" i="1" s="1"/>
  <c r="I997" i="1"/>
  <c r="P997" i="1"/>
  <c r="AG997" i="1"/>
  <c r="AG990" i="1" s="1"/>
  <c r="L1000" i="1"/>
  <c r="R1000" i="1" s="1"/>
  <c r="V1000" i="1" s="1"/>
  <c r="AB1000" i="1" s="1"/>
  <c r="AH1000" i="1" s="1"/>
  <c r="AN1000" i="1" s="1"/>
  <c r="AP1000" i="1" s="1"/>
  <c r="Q1060" i="1"/>
  <c r="AA1060" i="1"/>
  <c r="AK1060" i="1"/>
  <c r="U1070" i="1"/>
  <c r="U1069" i="1" s="1"/>
  <c r="AE1070" i="1"/>
  <c r="AE1069" i="1" s="1"/>
  <c r="L1110" i="1"/>
  <c r="R1110" i="1" s="1"/>
  <c r="V1110" i="1" s="1"/>
  <c r="AB1110" i="1" s="1"/>
  <c r="AH1110" i="1" s="1"/>
  <c r="AN1110" i="1" s="1"/>
  <c r="AP1110" i="1" s="1"/>
  <c r="M1119" i="1"/>
  <c r="S1119" i="1" s="1"/>
  <c r="W1119" i="1" s="1"/>
  <c r="AC1119" i="1" s="1"/>
  <c r="AI1119" i="1" s="1"/>
  <c r="AQ1119" i="1" s="1"/>
  <c r="AS1119" i="1" s="1"/>
  <c r="T1119" i="1"/>
  <c r="X1119" i="1" s="1"/>
  <c r="AD1119" i="1" s="1"/>
  <c r="AJ1119" i="1" s="1"/>
  <c r="AT1119" i="1" s="1"/>
  <c r="AI1132" i="1"/>
  <c r="L1137" i="1"/>
  <c r="R1137" i="1" s="1"/>
  <c r="V1137" i="1" s="1"/>
  <c r="AB1137" i="1" s="1"/>
  <c r="AH1137" i="1" s="1"/>
  <c r="AN1137" i="1" s="1"/>
  <c r="AP1137" i="1" s="1"/>
  <c r="L1147" i="1"/>
  <c r="R1147" i="1" s="1"/>
  <c r="V1147" i="1" s="1"/>
  <c r="AB1147" i="1" s="1"/>
  <c r="AH1147" i="1" s="1"/>
  <c r="AN1147" i="1" s="1"/>
  <c r="AP1147" i="1" s="1"/>
  <c r="R1200" i="1"/>
  <c r="V1200" i="1" s="1"/>
  <c r="AB1200" i="1" s="1"/>
  <c r="AH1200" i="1" s="1"/>
  <c r="AN1200" i="1" s="1"/>
  <c r="AP1200" i="1" s="1"/>
  <c r="O1199" i="1"/>
  <c r="R1199" i="1" s="1"/>
  <c r="M831" i="1"/>
  <c r="S831" i="1" s="1"/>
  <c r="W831" i="1" s="1"/>
  <c r="AC831" i="1" s="1"/>
  <c r="AI831" i="1" s="1"/>
  <c r="AQ831" i="1" s="1"/>
  <c r="AS831" i="1" s="1"/>
  <c r="K848" i="1"/>
  <c r="K847" i="1" s="1"/>
  <c r="N851" i="1"/>
  <c r="T851" i="1" s="1"/>
  <c r="X851" i="1" s="1"/>
  <c r="AD851" i="1" s="1"/>
  <c r="AJ851" i="1" s="1"/>
  <c r="AT851" i="1" s="1"/>
  <c r="P866" i="1"/>
  <c r="N874" i="1"/>
  <c r="T874" i="1" s="1"/>
  <c r="X874" i="1" s="1"/>
  <c r="AD874" i="1" s="1"/>
  <c r="AJ874" i="1" s="1"/>
  <c r="AT874" i="1" s="1"/>
  <c r="M877" i="1"/>
  <c r="S877" i="1" s="1"/>
  <c r="W877" i="1" s="1"/>
  <c r="AC877" i="1" s="1"/>
  <c r="AI877" i="1" s="1"/>
  <c r="AQ877" i="1" s="1"/>
  <c r="AS877" i="1" s="1"/>
  <c r="N879" i="1"/>
  <c r="T879" i="1" s="1"/>
  <c r="X879" i="1" s="1"/>
  <c r="AD879" i="1" s="1"/>
  <c r="AJ879" i="1" s="1"/>
  <c r="AT879" i="1" s="1"/>
  <c r="N901" i="1"/>
  <c r="S904" i="1"/>
  <c r="W904" i="1" s="1"/>
  <c r="AC904" i="1" s="1"/>
  <c r="AI904" i="1" s="1"/>
  <c r="AQ904" i="1" s="1"/>
  <c r="AS904" i="1" s="1"/>
  <c r="P1055" i="1"/>
  <c r="AU1055" i="1"/>
  <c r="U1060" i="1"/>
  <c r="AL1060" i="1"/>
  <c r="Y1060" i="1"/>
  <c r="AF1060" i="1"/>
  <c r="I1060" i="1"/>
  <c r="AE1079" i="1"/>
  <c r="AE1078" i="1" s="1"/>
  <c r="AL1079" i="1"/>
  <c r="AL1078" i="1" s="1"/>
  <c r="F1109" i="1"/>
  <c r="L1109" i="1" s="1"/>
  <c r="R1109" i="1" s="1"/>
  <c r="V1109" i="1" s="1"/>
  <c r="AB1109" i="1" s="1"/>
  <c r="AH1109" i="1" s="1"/>
  <c r="AN1109" i="1" s="1"/>
  <c r="AP1109" i="1" s="1"/>
  <c r="N1113" i="1"/>
  <c r="T1113" i="1" s="1"/>
  <c r="X1113" i="1" s="1"/>
  <c r="AD1113" i="1" s="1"/>
  <c r="AA1134" i="1"/>
  <c r="AK1134" i="1"/>
  <c r="AK1130" i="1" s="1"/>
  <c r="AG767" i="1"/>
  <c r="AE772" i="1"/>
  <c r="V793" i="1"/>
  <c r="AB793" i="1" s="1"/>
  <c r="AH793" i="1" s="1"/>
  <c r="AN793" i="1" s="1"/>
  <c r="AU796" i="1"/>
  <c r="AU795" i="1" s="1"/>
  <c r="K819" i="1"/>
  <c r="Y834" i="1"/>
  <c r="H873" i="1"/>
  <c r="N873" i="1" s="1"/>
  <c r="T873" i="1" s="1"/>
  <c r="X873" i="1" s="1"/>
  <c r="AD873" i="1" s="1"/>
  <c r="AJ873" i="1" s="1"/>
  <c r="AT873" i="1" s="1"/>
  <c r="I967" i="1"/>
  <c r="Z967" i="1"/>
  <c r="AG967" i="1"/>
  <c r="AU967" i="1"/>
  <c r="J967" i="1"/>
  <c r="N1005" i="1"/>
  <c r="T1005" i="1" s="1"/>
  <c r="X1005" i="1" s="1"/>
  <c r="AD1005" i="1" s="1"/>
  <c r="AJ1005" i="1" s="1"/>
  <c r="AT1005" i="1" s="1"/>
  <c r="T1021" i="1"/>
  <c r="X1021" i="1" s="1"/>
  <c r="AD1021" i="1" s="1"/>
  <c r="AJ1021" i="1" s="1"/>
  <c r="AI1043" i="1"/>
  <c r="AQ1043" i="1" s="1"/>
  <c r="AS1043" i="1" s="1"/>
  <c r="AK1055" i="1"/>
  <c r="AK1054" i="1" s="1"/>
  <c r="I1070" i="1"/>
  <c r="I1069" i="1" s="1"/>
  <c r="P1070" i="1"/>
  <c r="AG1070" i="1"/>
  <c r="AG1069" i="1" s="1"/>
  <c r="L1073" i="1"/>
  <c r="R1073" i="1" s="1"/>
  <c r="V1073" i="1" s="1"/>
  <c r="AB1073" i="1" s="1"/>
  <c r="AH1073" i="1" s="1"/>
  <c r="AN1073" i="1" s="1"/>
  <c r="AP1073" i="1" s="1"/>
  <c r="O1079" i="1"/>
  <c r="O1078" i="1" s="1"/>
  <c r="Y1079" i="1"/>
  <c r="Y1078" i="1" s="1"/>
  <c r="AM1079" i="1"/>
  <c r="AM1078" i="1" s="1"/>
  <c r="H1116" i="1"/>
  <c r="O1116" i="1"/>
  <c r="Y1116" i="1"/>
  <c r="AF1116" i="1"/>
  <c r="M1126" i="1"/>
  <c r="S1126" i="1" s="1"/>
  <c r="W1126" i="1" s="1"/>
  <c r="AC1126" i="1" s="1"/>
  <c r="AI1126" i="1" s="1"/>
  <c r="AQ1126" i="1" s="1"/>
  <c r="AS1126" i="1" s="1"/>
  <c r="AG1422" i="1"/>
  <c r="AG1421" i="1" s="1"/>
  <c r="I1453" i="1"/>
  <c r="AG1453" i="1"/>
  <c r="K1497" i="1"/>
  <c r="Y1538" i="1"/>
  <c r="Y1537" i="1" s="1"/>
  <c r="AO313" i="1"/>
  <c r="AO1623" i="1"/>
  <c r="AO1634" i="1"/>
  <c r="AR1667" i="1"/>
  <c r="AR1666" i="1" s="1"/>
  <c r="AR1719" i="1"/>
  <c r="AR1718" i="1" s="1"/>
  <c r="AR1717" i="1" s="1"/>
  <c r="N1185" i="1"/>
  <c r="T1185" i="1" s="1"/>
  <c r="X1185" i="1" s="1"/>
  <c r="AD1185" i="1" s="1"/>
  <c r="AJ1185" i="1" s="1"/>
  <c r="AT1185" i="1" s="1"/>
  <c r="AA1248" i="1"/>
  <c r="AA1247" i="1" s="1"/>
  <c r="N1253" i="1"/>
  <c r="Z1277" i="1"/>
  <c r="AG1277" i="1"/>
  <c r="S1300" i="1"/>
  <c r="W1300" i="1" s="1"/>
  <c r="AC1300" i="1" s="1"/>
  <c r="AI1300" i="1" s="1"/>
  <c r="AQ1300" i="1" s="1"/>
  <c r="AS1300" i="1" s="1"/>
  <c r="N1303" i="1"/>
  <c r="O1326" i="1"/>
  <c r="O1325" i="1" s="1"/>
  <c r="R1325" i="1" s="1"/>
  <c r="V1325" i="1" s="1"/>
  <c r="AB1325" i="1" s="1"/>
  <c r="AH1325" i="1" s="1"/>
  <c r="AN1325" i="1" s="1"/>
  <c r="AP1325" i="1" s="1"/>
  <c r="AA1340" i="1"/>
  <c r="AA1339" i="1" s="1"/>
  <c r="I1363" i="1"/>
  <c r="P1363" i="1"/>
  <c r="P1362" i="1" s="1"/>
  <c r="AG1363" i="1"/>
  <c r="AG1362" i="1" s="1"/>
  <c r="AU1363" i="1"/>
  <c r="AU1362" i="1" s="1"/>
  <c r="Q1384" i="1"/>
  <c r="Q1395" i="1"/>
  <c r="AA1395" i="1"/>
  <c r="AK1395" i="1"/>
  <c r="AK1389" i="1" s="1"/>
  <c r="I1437" i="1"/>
  <c r="I1430" i="1" s="1"/>
  <c r="I1420" i="1" s="1"/>
  <c r="P1437" i="1"/>
  <c r="Z1437" i="1"/>
  <c r="Z1430" i="1" s="1"/>
  <c r="AG1437" i="1"/>
  <c r="AG1430" i="1" s="1"/>
  <c r="AU1437" i="1"/>
  <c r="AU1430" i="1" s="1"/>
  <c r="L1440" i="1"/>
  <c r="K1437" i="1"/>
  <c r="U1437" i="1"/>
  <c r="U1430" i="1" s="1"/>
  <c r="AL1437" i="1"/>
  <c r="AL1430" i="1" s="1"/>
  <c r="AU1483" i="1"/>
  <c r="M1491" i="1"/>
  <c r="S1491" i="1" s="1"/>
  <c r="W1491" i="1" s="1"/>
  <c r="AC1491" i="1" s="1"/>
  <c r="AI1491" i="1" s="1"/>
  <c r="AQ1491" i="1" s="1"/>
  <c r="AS1491" i="1" s="1"/>
  <c r="Q1488" i="1"/>
  <c r="N1692" i="1"/>
  <c r="T1692" i="1" s="1"/>
  <c r="X1692" i="1" s="1"/>
  <c r="AD1692" i="1" s="1"/>
  <c r="M1715" i="1"/>
  <c r="S1715" i="1" s="1"/>
  <c r="W1715" i="1" s="1"/>
  <c r="AC1715" i="1" s="1"/>
  <c r="AI1715" i="1" s="1"/>
  <c r="AQ1715" i="1" s="1"/>
  <c r="AS1715" i="1" s="1"/>
  <c r="AO712" i="1"/>
  <c r="AO967" i="1"/>
  <c r="AR254" i="1"/>
  <c r="R1188" i="1"/>
  <c r="V1188" i="1" s="1"/>
  <c r="AB1188" i="1" s="1"/>
  <c r="AH1188" i="1" s="1"/>
  <c r="AN1188" i="1" s="1"/>
  <c r="AP1188" i="1" s="1"/>
  <c r="Q1277" i="1"/>
  <c r="AN1327" i="1"/>
  <c r="AP1327" i="1" s="1"/>
  <c r="S1366" i="1"/>
  <c r="W1366" i="1" s="1"/>
  <c r="AC1366" i="1" s="1"/>
  <c r="AI1366" i="1" s="1"/>
  <c r="AQ1366" i="1" s="1"/>
  <c r="AS1366" i="1" s="1"/>
  <c r="I1374" i="1"/>
  <c r="I1373" i="1" s="1"/>
  <c r="AF1384" i="1"/>
  <c r="AA1402" i="1"/>
  <c r="AA1401" i="1" s="1"/>
  <c r="AI1468" i="1"/>
  <c r="AQ1468" i="1" s="1"/>
  <c r="AS1468" i="1" s="1"/>
  <c r="N1468" i="1"/>
  <c r="T1468" i="1" s="1"/>
  <c r="X1468" i="1" s="1"/>
  <c r="AD1468" i="1" s="1"/>
  <c r="AJ1468" i="1" s="1"/>
  <c r="AT1468" i="1" s="1"/>
  <c r="U1465" i="1"/>
  <c r="AU1497" i="1"/>
  <c r="AU1496" i="1" s="1"/>
  <c r="L1517" i="1"/>
  <c r="R1517" i="1" s="1"/>
  <c r="V1517" i="1" s="1"/>
  <c r="AB1517" i="1" s="1"/>
  <c r="AH1517" i="1" s="1"/>
  <c r="AN1517" i="1" s="1"/>
  <c r="AP1517" i="1" s="1"/>
  <c r="Z1511" i="1"/>
  <c r="AE1709" i="1"/>
  <c r="AE1708" i="1" s="1"/>
  <c r="AO254" i="1"/>
  <c r="AO352" i="1"/>
  <c r="AO351" i="1" s="1"/>
  <c r="AO828" i="1"/>
  <c r="AO827" i="1" s="1"/>
  <c r="AO1272" i="1"/>
  <c r="AR461" i="1"/>
  <c r="AR489" i="1"/>
  <c r="AR1116" i="1"/>
  <c r="N1184" i="1"/>
  <c r="T1184" i="1" s="1"/>
  <c r="X1184" i="1" s="1"/>
  <c r="AD1184" i="1" s="1"/>
  <c r="AJ1184" i="1" s="1"/>
  <c r="AT1184" i="1" s="1"/>
  <c r="H1239" i="1"/>
  <c r="N1239" i="1" s="1"/>
  <c r="T1239" i="1" s="1"/>
  <c r="X1239" i="1" s="1"/>
  <c r="AD1239" i="1" s="1"/>
  <c r="AJ1239" i="1" s="1"/>
  <c r="AT1239" i="1" s="1"/>
  <c r="AC1280" i="1"/>
  <c r="V1306" i="1"/>
  <c r="AB1306" i="1" s="1"/>
  <c r="AH1306" i="1" s="1"/>
  <c r="AN1306" i="1" s="1"/>
  <c r="AP1306" i="1" s="1"/>
  <c r="N1385" i="1"/>
  <c r="T1385" i="1" s="1"/>
  <c r="X1385" i="1" s="1"/>
  <c r="AD1385" i="1" s="1"/>
  <c r="AJ1385" i="1" s="1"/>
  <c r="AT1385" i="1" s="1"/>
  <c r="Q1519" i="1"/>
  <c r="AA1519" i="1"/>
  <c r="AK1519" i="1"/>
  <c r="AG1576" i="1"/>
  <c r="K1667" i="1"/>
  <c r="K1666" i="1" s="1"/>
  <c r="Q1719" i="1"/>
  <c r="Q1718" i="1" s="1"/>
  <c r="Q1717" i="1" s="1"/>
  <c r="AO1733" i="1"/>
  <c r="AO1732" i="1" s="1"/>
  <c r="AO1731" i="1" s="1"/>
  <c r="AR997" i="1"/>
  <c r="AR990" i="1" s="1"/>
  <c r="AR1070" i="1"/>
  <c r="O35" i="1"/>
  <c r="O31" i="1" s="1"/>
  <c r="AM35" i="1"/>
  <c r="AM31" i="1" s="1"/>
  <c r="L62" i="1"/>
  <c r="R62" i="1" s="1"/>
  <c r="V62" i="1" s="1"/>
  <c r="AB62" i="1" s="1"/>
  <c r="AH62" i="1" s="1"/>
  <c r="AN62" i="1" s="1"/>
  <c r="AP62" i="1" s="1"/>
  <c r="H277" i="1"/>
  <c r="N277" i="1" s="1"/>
  <c r="T277" i="1" s="1"/>
  <c r="X277" i="1" s="1"/>
  <c r="AD277" i="1" s="1"/>
  <c r="AJ277" i="1" s="1"/>
  <c r="AT277" i="1" s="1"/>
  <c r="AE712" i="1"/>
  <c r="P790" i="1"/>
  <c r="P779" i="1" s="1"/>
  <c r="P778" i="1" s="1"/>
  <c r="P777" i="1" s="1"/>
  <c r="S793" i="1"/>
  <c r="W793" i="1" s="1"/>
  <c r="AC793" i="1" s="1"/>
  <c r="AI793" i="1" s="1"/>
  <c r="AQ793" i="1" s="1"/>
  <c r="N935" i="1"/>
  <c r="T935" i="1" s="1"/>
  <c r="X935" i="1" s="1"/>
  <c r="AD935" i="1" s="1"/>
  <c r="AJ935" i="1" s="1"/>
  <c r="AT935" i="1" s="1"/>
  <c r="H934" i="1"/>
  <c r="N934" i="1" s="1"/>
  <c r="T934" i="1" s="1"/>
  <c r="X934" i="1" s="1"/>
  <c r="AD934" i="1" s="1"/>
  <c r="AJ934" i="1" s="1"/>
  <c r="AT934" i="1" s="1"/>
  <c r="L1215" i="1"/>
  <c r="R1215" i="1" s="1"/>
  <c r="V1215" i="1" s="1"/>
  <c r="AB1215" i="1" s="1"/>
  <c r="AH1215" i="1" s="1"/>
  <c r="AN1215" i="1" s="1"/>
  <c r="AP1215" i="1" s="1"/>
  <c r="I1214" i="1"/>
  <c r="L20" i="1"/>
  <c r="R20" i="1" s="1"/>
  <c r="V20" i="1" s="1"/>
  <c r="AB20" i="1" s="1"/>
  <c r="AH20" i="1" s="1"/>
  <c r="AN20" i="1" s="1"/>
  <c r="AP20" i="1" s="1"/>
  <c r="Q22" i="1"/>
  <c r="T22" i="1" s="1"/>
  <c r="X22" i="1" s="1"/>
  <c r="AD22" i="1" s="1"/>
  <c r="AJ22" i="1" s="1"/>
  <c r="AT22" i="1" s="1"/>
  <c r="M33" i="1"/>
  <c r="S33" i="1" s="1"/>
  <c r="W33" i="1" s="1"/>
  <c r="AC33" i="1" s="1"/>
  <c r="AI33" i="1" s="1"/>
  <c r="AQ33" i="1" s="1"/>
  <c r="AS33" i="1" s="1"/>
  <c r="AI36" i="1"/>
  <c r="AQ36" i="1" s="1"/>
  <c r="AS36" i="1" s="1"/>
  <c r="Z35" i="1"/>
  <c r="Z31" i="1" s="1"/>
  <c r="AU35" i="1"/>
  <c r="AU31" i="1" s="1"/>
  <c r="O45" i="1"/>
  <c r="O44" i="1" s="1"/>
  <c r="O43" i="1" s="1"/>
  <c r="Y45" i="1"/>
  <c r="AF45" i="1"/>
  <c r="AF44" i="1" s="1"/>
  <c r="AF43" i="1" s="1"/>
  <c r="AM45" i="1"/>
  <c r="AM44" i="1" s="1"/>
  <c r="AM43" i="1" s="1"/>
  <c r="M48" i="1"/>
  <c r="S48" i="1" s="1"/>
  <c r="W48" i="1" s="1"/>
  <c r="AC48" i="1" s="1"/>
  <c r="AI48" i="1" s="1"/>
  <c r="AQ48" i="1" s="1"/>
  <c r="AS48" i="1" s="1"/>
  <c r="U45" i="1"/>
  <c r="AL45" i="1"/>
  <c r="AL44" i="1" s="1"/>
  <c r="AL43" i="1" s="1"/>
  <c r="L60" i="1"/>
  <c r="R60" i="1" s="1"/>
  <c r="V60" i="1" s="1"/>
  <c r="AB60" i="1" s="1"/>
  <c r="AH60" i="1" s="1"/>
  <c r="AN60" i="1" s="1"/>
  <c r="AP60" i="1" s="1"/>
  <c r="N72" i="1"/>
  <c r="T72" i="1" s="1"/>
  <c r="X72" i="1" s="1"/>
  <c r="AD72" i="1" s="1"/>
  <c r="AJ72" i="1" s="1"/>
  <c r="AT72" i="1" s="1"/>
  <c r="L75" i="1"/>
  <c r="R75" i="1" s="1"/>
  <c r="V75" i="1" s="1"/>
  <c r="AB75" i="1" s="1"/>
  <c r="AH75" i="1" s="1"/>
  <c r="AN75" i="1" s="1"/>
  <c r="AP75" i="1" s="1"/>
  <c r="L78" i="1"/>
  <c r="R78" i="1" s="1"/>
  <c r="V78" i="1" s="1"/>
  <c r="AB78" i="1" s="1"/>
  <c r="AH78" i="1" s="1"/>
  <c r="AN78" i="1" s="1"/>
  <c r="AP78" i="1" s="1"/>
  <c r="L81" i="1"/>
  <c r="R81" i="1" s="1"/>
  <c r="V81" i="1" s="1"/>
  <c r="AB81" i="1" s="1"/>
  <c r="AH81" i="1" s="1"/>
  <c r="AN81" i="1" s="1"/>
  <c r="AP81" i="1" s="1"/>
  <c r="L106" i="1"/>
  <c r="R106" i="1" s="1"/>
  <c r="V106" i="1" s="1"/>
  <c r="AB106" i="1" s="1"/>
  <c r="AH106" i="1" s="1"/>
  <c r="AN106" i="1" s="1"/>
  <c r="AP106" i="1" s="1"/>
  <c r="L109" i="1"/>
  <c r="R109" i="1" s="1"/>
  <c r="V109" i="1" s="1"/>
  <c r="AB109" i="1" s="1"/>
  <c r="AH109" i="1" s="1"/>
  <c r="AN109" i="1" s="1"/>
  <c r="AP109" i="1" s="1"/>
  <c r="M151" i="1"/>
  <c r="S151" i="1" s="1"/>
  <c r="W151" i="1" s="1"/>
  <c r="AC151" i="1" s="1"/>
  <c r="AI151" i="1" s="1"/>
  <c r="AQ151" i="1" s="1"/>
  <c r="AS151" i="1" s="1"/>
  <c r="N176" i="1"/>
  <c r="T176" i="1" s="1"/>
  <c r="X176" i="1" s="1"/>
  <c r="AD176" i="1" s="1"/>
  <c r="AJ176" i="1" s="1"/>
  <c r="AT176" i="1" s="1"/>
  <c r="O175" i="1"/>
  <c r="Y175" i="1"/>
  <c r="AF175" i="1"/>
  <c r="AM175" i="1"/>
  <c r="U183" i="1"/>
  <c r="AE183" i="1"/>
  <c r="AL183" i="1"/>
  <c r="L192" i="1"/>
  <c r="R192" i="1" s="1"/>
  <c r="V192" i="1" s="1"/>
  <c r="AB192" i="1" s="1"/>
  <c r="AH192" i="1" s="1"/>
  <c r="M200" i="1"/>
  <c r="S200" i="1" s="1"/>
  <c r="W200" i="1" s="1"/>
  <c r="AC200" i="1" s="1"/>
  <c r="AI200" i="1" s="1"/>
  <c r="AQ200" i="1" s="1"/>
  <c r="AS200" i="1" s="1"/>
  <c r="O206" i="1"/>
  <c r="O205" i="1" s="1"/>
  <c r="Y206" i="1"/>
  <c r="Y205" i="1" s="1"/>
  <c r="AF206" i="1"/>
  <c r="AF205" i="1" s="1"/>
  <c r="AM206" i="1"/>
  <c r="AM205" i="1" s="1"/>
  <c r="AL244" i="1"/>
  <c r="M250" i="1"/>
  <c r="S250" i="1" s="1"/>
  <c r="W250" i="1" s="1"/>
  <c r="AC250" i="1" s="1"/>
  <c r="AI250" i="1" s="1"/>
  <c r="AQ250" i="1" s="1"/>
  <c r="AS250" i="1" s="1"/>
  <c r="P254" i="1"/>
  <c r="Z254" i="1"/>
  <c r="Z243" i="1" s="1"/>
  <c r="L264" i="1"/>
  <c r="R264" i="1" s="1"/>
  <c r="V264" i="1" s="1"/>
  <c r="AB264" i="1" s="1"/>
  <c r="AH264" i="1" s="1"/>
  <c r="AN264" i="1" s="1"/>
  <c r="AP264" i="1" s="1"/>
  <c r="N271" i="1"/>
  <c r="T271" i="1" s="1"/>
  <c r="X271" i="1" s="1"/>
  <c r="AD271" i="1" s="1"/>
  <c r="AJ271" i="1" s="1"/>
  <c r="AT271" i="1" s="1"/>
  <c r="G288" i="1"/>
  <c r="M288" i="1" s="1"/>
  <c r="S288" i="1" s="1"/>
  <c r="W288" i="1" s="1"/>
  <c r="AC288" i="1" s="1"/>
  <c r="AI288" i="1" s="1"/>
  <c r="AQ288" i="1" s="1"/>
  <c r="AS288" i="1" s="1"/>
  <c r="G294" i="1"/>
  <c r="L309" i="1"/>
  <c r="R309" i="1" s="1"/>
  <c r="V309" i="1" s="1"/>
  <c r="AB309" i="1" s="1"/>
  <c r="AH309" i="1" s="1"/>
  <c r="AN309" i="1" s="1"/>
  <c r="AP309" i="1" s="1"/>
  <c r="Z308" i="1"/>
  <c r="AG308" i="1"/>
  <c r="AU308" i="1"/>
  <c r="L311" i="1"/>
  <c r="R311" i="1" s="1"/>
  <c r="V311" i="1" s="1"/>
  <c r="AB311" i="1" s="1"/>
  <c r="AH311" i="1" s="1"/>
  <c r="AN311" i="1" s="1"/>
  <c r="AP311" i="1" s="1"/>
  <c r="M314" i="1"/>
  <c r="S314" i="1" s="1"/>
  <c r="W314" i="1" s="1"/>
  <c r="AC314" i="1" s="1"/>
  <c r="AI314" i="1" s="1"/>
  <c r="AQ314" i="1" s="1"/>
  <c r="AS314" i="1" s="1"/>
  <c r="O321" i="1"/>
  <c r="Y321" i="1"/>
  <c r="Y320" i="1" s="1"/>
  <c r="AF321" i="1"/>
  <c r="AM321" i="1"/>
  <c r="AM320" i="1" s="1"/>
  <c r="L330" i="1"/>
  <c r="R330" i="1" s="1"/>
  <c r="V330" i="1" s="1"/>
  <c r="AB330" i="1" s="1"/>
  <c r="AH330" i="1" s="1"/>
  <c r="AN330" i="1" s="1"/>
  <c r="AP330" i="1" s="1"/>
  <c r="M330" i="1"/>
  <c r="S330" i="1" s="1"/>
  <c r="W330" i="1" s="1"/>
  <c r="AC330" i="1" s="1"/>
  <c r="AI330" i="1" s="1"/>
  <c r="AQ330" i="1" s="1"/>
  <c r="AS330" i="1" s="1"/>
  <c r="G333" i="1"/>
  <c r="J333" i="1"/>
  <c r="M339" i="1"/>
  <c r="S339" i="1" s="1"/>
  <c r="W339" i="1" s="1"/>
  <c r="AC339" i="1" s="1"/>
  <c r="AI339" i="1" s="1"/>
  <c r="AQ339" i="1" s="1"/>
  <c r="AS339" i="1" s="1"/>
  <c r="M353" i="1"/>
  <c r="S353" i="1" s="1"/>
  <c r="W353" i="1" s="1"/>
  <c r="AC353" i="1" s="1"/>
  <c r="AI353" i="1" s="1"/>
  <c r="AQ353" i="1" s="1"/>
  <c r="N366" i="1"/>
  <c r="T366" i="1" s="1"/>
  <c r="X366" i="1" s="1"/>
  <c r="AD366" i="1" s="1"/>
  <c r="AJ366" i="1" s="1"/>
  <c r="AT366" i="1" s="1"/>
  <c r="N372" i="1"/>
  <c r="T372" i="1" s="1"/>
  <c r="X372" i="1" s="1"/>
  <c r="AD372" i="1" s="1"/>
  <c r="AJ372" i="1" s="1"/>
  <c r="AT372" i="1" s="1"/>
  <c r="AA381" i="1"/>
  <c r="AA374" i="1" s="1"/>
  <c r="AK381" i="1"/>
  <c r="AK374" i="1" s="1"/>
  <c r="L391" i="1"/>
  <c r="R391" i="1" s="1"/>
  <c r="V391" i="1" s="1"/>
  <c r="AB391" i="1" s="1"/>
  <c r="AH391" i="1" s="1"/>
  <c r="AN391" i="1" s="1"/>
  <c r="AP391" i="1" s="1"/>
  <c r="N431" i="1"/>
  <c r="T431" i="1" s="1"/>
  <c r="X431" i="1" s="1"/>
  <c r="AD431" i="1" s="1"/>
  <c r="AJ431" i="1" s="1"/>
  <c r="AT431" i="1" s="1"/>
  <c r="O430" i="1"/>
  <c r="Y430" i="1"/>
  <c r="AF430" i="1"/>
  <c r="AM430" i="1"/>
  <c r="P438" i="1"/>
  <c r="Z438" i="1"/>
  <c r="Z437" i="1" s="1"/>
  <c r="AG438" i="1"/>
  <c r="M449" i="1"/>
  <c r="S449" i="1" s="1"/>
  <c r="W449" i="1" s="1"/>
  <c r="AC449" i="1" s="1"/>
  <c r="AI449" i="1" s="1"/>
  <c r="AQ449" i="1" s="1"/>
  <c r="AS449" i="1" s="1"/>
  <c r="P460" i="1"/>
  <c r="G470" i="1"/>
  <c r="N473" i="1"/>
  <c r="T473" i="1" s="1"/>
  <c r="X473" i="1" s="1"/>
  <c r="AD473" i="1" s="1"/>
  <c r="AJ473" i="1" s="1"/>
  <c r="AT473" i="1" s="1"/>
  <c r="AF470" i="1"/>
  <c r="N560" i="1"/>
  <c r="T560" i="1" s="1"/>
  <c r="X560" i="1" s="1"/>
  <c r="AD560" i="1" s="1"/>
  <c r="AJ560" i="1" s="1"/>
  <c r="AT560" i="1" s="1"/>
  <c r="H559" i="1"/>
  <c r="N559" i="1" s="1"/>
  <c r="T559" i="1" s="1"/>
  <c r="X559" i="1" s="1"/>
  <c r="AD559" i="1" s="1"/>
  <c r="AJ559" i="1" s="1"/>
  <c r="AT559" i="1" s="1"/>
  <c r="Q568" i="1"/>
  <c r="AA568" i="1"/>
  <c r="J644" i="1"/>
  <c r="J643" i="1" s="1"/>
  <c r="Q644" i="1"/>
  <c r="Q643" i="1" s="1"/>
  <c r="M807" i="1"/>
  <c r="S807" i="1" s="1"/>
  <c r="W807" i="1" s="1"/>
  <c r="AC807" i="1" s="1"/>
  <c r="AI807" i="1" s="1"/>
  <c r="AQ807" i="1" s="1"/>
  <c r="AS807" i="1" s="1"/>
  <c r="N1102" i="1"/>
  <c r="T1102" i="1" s="1"/>
  <c r="X1102" i="1" s="1"/>
  <c r="AD1102" i="1" s="1"/>
  <c r="AJ1102" i="1" s="1"/>
  <c r="AT1102" i="1" s="1"/>
  <c r="K1101" i="1"/>
  <c r="K1098" i="1" s="1"/>
  <c r="U1116" i="1"/>
  <c r="I1161" i="1"/>
  <c r="L1161" i="1" s="1"/>
  <c r="L1162" i="1"/>
  <c r="R1162" i="1" s="1"/>
  <c r="V1162" i="1" s="1"/>
  <c r="AB1162" i="1" s="1"/>
  <c r="AH1162" i="1" s="1"/>
  <c r="AN1162" i="1" s="1"/>
  <c r="AP1162" i="1" s="1"/>
  <c r="AA1235" i="1"/>
  <c r="J1381" i="1"/>
  <c r="M1381" i="1" s="1"/>
  <c r="S1381" i="1" s="1"/>
  <c r="W1381" i="1" s="1"/>
  <c r="AC1381" i="1" s="1"/>
  <c r="AI1381" i="1" s="1"/>
  <c r="AQ1381" i="1" s="1"/>
  <c r="AS1381" i="1" s="1"/>
  <c r="M1382" i="1"/>
  <c r="S1382" i="1" s="1"/>
  <c r="W1382" i="1" s="1"/>
  <c r="AC1382" i="1" s="1"/>
  <c r="AJ1556" i="1"/>
  <c r="AT1556" i="1" s="1"/>
  <c r="O405" i="1"/>
  <c r="S106" i="1"/>
  <c r="W106" i="1" s="1"/>
  <c r="AC106" i="1" s="1"/>
  <c r="AI106" i="1" s="1"/>
  <c r="AQ106" i="1" s="1"/>
  <c r="AS106" i="1" s="1"/>
  <c r="H129" i="1"/>
  <c r="S136" i="1"/>
  <c r="W136" i="1" s="1"/>
  <c r="AC136" i="1" s="1"/>
  <c r="AI136" i="1" s="1"/>
  <c r="AQ136" i="1" s="1"/>
  <c r="AS136" i="1" s="1"/>
  <c r="T250" i="1"/>
  <c r="X250" i="1" s="1"/>
  <c r="AD250" i="1" s="1"/>
  <c r="AJ250" i="1" s="1"/>
  <c r="AT250" i="1" s="1"/>
  <c r="G266" i="1"/>
  <c r="U266" i="1"/>
  <c r="U262" i="1" s="1"/>
  <c r="AE266" i="1"/>
  <c r="AL266" i="1"/>
  <c r="AL262" i="1" s="1"/>
  <c r="AJ336" i="1"/>
  <c r="AT336" i="1" s="1"/>
  <c r="O352" i="1"/>
  <c r="O351" i="1" s="1"/>
  <c r="R357" i="1"/>
  <c r="V357" i="1" s="1"/>
  <c r="AB357" i="1" s="1"/>
  <c r="AH357" i="1" s="1"/>
  <c r="AN357" i="1" s="1"/>
  <c r="AA352" i="1"/>
  <c r="AA351" i="1" s="1"/>
  <c r="AK352" i="1"/>
  <c r="AK351" i="1" s="1"/>
  <c r="N371" i="1"/>
  <c r="T371" i="1" s="1"/>
  <c r="X371" i="1" s="1"/>
  <c r="AD371" i="1" s="1"/>
  <c r="AJ371" i="1" s="1"/>
  <c r="AT371" i="1" s="1"/>
  <c r="O381" i="1"/>
  <c r="O374" i="1" s="1"/>
  <c r="N390" i="1"/>
  <c r="T390" i="1" s="1"/>
  <c r="X390" i="1" s="1"/>
  <c r="AD390" i="1" s="1"/>
  <c r="AJ390" i="1" s="1"/>
  <c r="AT390" i="1" s="1"/>
  <c r="J420" i="1"/>
  <c r="M420" i="1" s="1"/>
  <c r="S420" i="1" s="1"/>
  <c r="W420" i="1" s="1"/>
  <c r="AC420" i="1" s="1"/>
  <c r="AI420" i="1" s="1"/>
  <c r="AQ420" i="1" s="1"/>
  <c r="AS420" i="1" s="1"/>
  <c r="L449" i="1"/>
  <c r="R449" i="1" s="1"/>
  <c r="V449" i="1" s="1"/>
  <c r="AB449" i="1" s="1"/>
  <c r="AH449" i="1" s="1"/>
  <c r="AN449" i="1" s="1"/>
  <c r="AP449" i="1" s="1"/>
  <c r="L480" i="1"/>
  <c r="R480" i="1" s="1"/>
  <c r="V480" i="1" s="1"/>
  <c r="AB480" i="1" s="1"/>
  <c r="AH480" i="1" s="1"/>
  <c r="AN480" i="1" s="1"/>
  <c r="Q848" i="1"/>
  <c r="Q847" i="1" s="1"/>
  <c r="AA848" i="1"/>
  <c r="AA847" i="1" s="1"/>
  <c r="N898" i="1"/>
  <c r="K897" i="1"/>
  <c r="N897" i="1" s="1"/>
  <c r="T897" i="1" s="1"/>
  <c r="X897" i="1" s="1"/>
  <c r="AD897" i="1" s="1"/>
  <c r="AJ897" i="1" s="1"/>
  <c r="AT897" i="1" s="1"/>
  <c r="J903" i="1"/>
  <c r="M903" i="1" s="1"/>
  <c r="S903" i="1" s="1"/>
  <c r="W903" i="1" s="1"/>
  <c r="AC903" i="1" s="1"/>
  <c r="AI903" i="1" s="1"/>
  <c r="AQ903" i="1" s="1"/>
  <c r="AS903" i="1" s="1"/>
  <c r="AA1042" i="1"/>
  <c r="AD1042" i="1" s="1"/>
  <c r="AJ1042" i="1" s="1"/>
  <c r="AT1042" i="1" s="1"/>
  <c r="AD1043" i="1"/>
  <c r="AJ1043" i="1" s="1"/>
  <c r="AT1043" i="1" s="1"/>
  <c r="H1374" i="1"/>
  <c r="Y1374" i="1"/>
  <c r="AF1374" i="1"/>
  <c r="AF1373" i="1" s="1"/>
  <c r="Y1384" i="1"/>
  <c r="AM1384" i="1"/>
  <c r="I1402" i="1"/>
  <c r="I1401" i="1" s="1"/>
  <c r="L1410" i="1"/>
  <c r="R1410" i="1" s="1"/>
  <c r="V1410" i="1" s="1"/>
  <c r="AB1410" i="1" s="1"/>
  <c r="AH1410" i="1" s="1"/>
  <c r="AN1410" i="1" s="1"/>
  <c r="AP1410" i="1" s="1"/>
  <c r="F1409" i="1"/>
  <c r="L1432" i="1"/>
  <c r="R1432" i="1" s="1"/>
  <c r="V1432" i="1" s="1"/>
  <c r="AB1432" i="1" s="1"/>
  <c r="AH1432" i="1" s="1"/>
  <c r="AN1432" i="1" s="1"/>
  <c r="AP1432" i="1" s="1"/>
  <c r="F1431" i="1"/>
  <c r="L1431" i="1" s="1"/>
  <c r="R1431" i="1" s="1"/>
  <c r="V1431" i="1" s="1"/>
  <c r="AB1431" i="1" s="1"/>
  <c r="AH1431" i="1" s="1"/>
  <c r="AN1431" i="1" s="1"/>
  <c r="AP1431" i="1" s="1"/>
  <c r="AU1464" i="1"/>
  <c r="AA1555" i="1"/>
  <c r="AD1555" i="1" s="1"/>
  <c r="AL1558" i="1"/>
  <c r="AQ1558" i="1" s="1"/>
  <c r="AS1558" i="1" s="1"/>
  <c r="AQ1559" i="1"/>
  <c r="AS1559" i="1" s="1"/>
  <c r="F1586" i="1"/>
  <c r="L1586" i="1" s="1"/>
  <c r="R1586" i="1" s="1"/>
  <c r="V1586" i="1" s="1"/>
  <c r="AB1586" i="1" s="1"/>
  <c r="AH1586" i="1" s="1"/>
  <c r="AN1586" i="1" s="1"/>
  <c r="AP1586" i="1" s="1"/>
  <c r="L1587" i="1"/>
  <c r="R1587" i="1" s="1"/>
  <c r="V1587" i="1" s="1"/>
  <c r="AB1587" i="1" s="1"/>
  <c r="AH1587" i="1" s="1"/>
  <c r="T563" i="1"/>
  <c r="X563" i="1" s="1"/>
  <c r="AD563" i="1" s="1"/>
  <c r="AJ563" i="1" s="1"/>
  <c r="AT563" i="1" s="1"/>
  <c r="Q562" i="1"/>
  <c r="T562" i="1" s="1"/>
  <c r="X562" i="1" s="1"/>
  <c r="AD562" i="1" s="1"/>
  <c r="AJ562" i="1" s="1"/>
  <c r="AT562" i="1" s="1"/>
  <c r="U712" i="1"/>
  <c r="G1248" i="1"/>
  <c r="M1249" i="1"/>
  <c r="S1249" i="1" s="1"/>
  <c r="W1249" i="1" s="1"/>
  <c r="AC1249" i="1" s="1"/>
  <c r="AI1249" i="1" s="1"/>
  <c r="AQ1249" i="1" s="1"/>
  <c r="AS1249" i="1" s="1"/>
  <c r="AD26" i="1"/>
  <c r="AJ26" i="1" s="1"/>
  <c r="AT26" i="1" s="1"/>
  <c r="K40" i="1"/>
  <c r="N40" i="1" s="1"/>
  <c r="T40" i="1" s="1"/>
  <c r="X40" i="1" s="1"/>
  <c r="AD40" i="1" s="1"/>
  <c r="AJ40" i="1" s="1"/>
  <c r="AT40" i="1" s="1"/>
  <c r="L63" i="1"/>
  <c r="R63" i="1" s="1"/>
  <c r="V63" i="1" s="1"/>
  <c r="AB63" i="1" s="1"/>
  <c r="AH63" i="1" s="1"/>
  <c r="AN63" i="1" s="1"/>
  <c r="AP63" i="1" s="1"/>
  <c r="M65" i="1"/>
  <c r="S65" i="1" s="1"/>
  <c r="W65" i="1" s="1"/>
  <c r="AC65" i="1" s="1"/>
  <c r="AI65" i="1" s="1"/>
  <c r="AQ65" i="1" s="1"/>
  <c r="AS65" i="1" s="1"/>
  <c r="N71" i="1"/>
  <c r="T71" i="1" s="1"/>
  <c r="X71" i="1" s="1"/>
  <c r="AD71" i="1" s="1"/>
  <c r="AJ71" i="1" s="1"/>
  <c r="AT71" i="1" s="1"/>
  <c r="N78" i="1"/>
  <c r="T78" i="1" s="1"/>
  <c r="X78" i="1" s="1"/>
  <c r="AD78" i="1" s="1"/>
  <c r="AJ78" i="1" s="1"/>
  <c r="AT78" i="1" s="1"/>
  <c r="H99" i="1"/>
  <c r="N109" i="1"/>
  <c r="T109" i="1" s="1"/>
  <c r="X109" i="1" s="1"/>
  <c r="AD109" i="1" s="1"/>
  <c r="AJ109" i="1" s="1"/>
  <c r="AT109" i="1" s="1"/>
  <c r="N115" i="1"/>
  <c r="T115" i="1" s="1"/>
  <c r="X115" i="1" s="1"/>
  <c r="AD115" i="1" s="1"/>
  <c r="AJ115" i="1" s="1"/>
  <c r="AT115" i="1" s="1"/>
  <c r="N118" i="1"/>
  <c r="T118" i="1" s="1"/>
  <c r="X118" i="1" s="1"/>
  <c r="AD118" i="1" s="1"/>
  <c r="AJ118" i="1" s="1"/>
  <c r="AT118" i="1" s="1"/>
  <c r="L124" i="1"/>
  <c r="R124" i="1" s="1"/>
  <c r="V124" i="1" s="1"/>
  <c r="AB124" i="1" s="1"/>
  <c r="AH124" i="1" s="1"/>
  <c r="AN124" i="1" s="1"/>
  <c r="AP124" i="1" s="1"/>
  <c r="M130" i="1"/>
  <c r="I132" i="1"/>
  <c r="L132" i="1" s="1"/>
  <c r="R132" i="1" s="1"/>
  <c r="V132" i="1" s="1"/>
  <c r="AB132" i="1" s="1"/>
  <c r="AH132" i="1" s="1"/>
  <c r="AN132" i="1" s="1"/>
  <c r="AP132" i="1" s="1"/>
  <c r="N133" i="1"/>
  <c r="T133" i="1" s="1"/>
  <c r="X133" i="1" s="1"/>
  <c r="AD133" i="1" s="1"/>
  <c r="AJ133" i="1" s="1"/>
  <c r="AT133" i="1" s="1"/>
  <c r="N139" i="1"/>
  <c r="T139" i="1" s="1"/>
  <c r="X139" i="1" s="1"/>
  <c r="AD139" i="1" s="1"/>
  <c r="AJ139" i="1" s="1"/>
  <c r="AT139" i="1" s="1"/>
  <c r="L148" i="1"/>
  <c r="R148" i="1" s="1"/>
  <c r="V148" i="1" s="1"/>
  <c r="AB148" i="1" s="1"/>
  <c r="AH148" i="1" s="1"/>
  <c r="AN148" i="1" s="1"/>
  <c r="AP148" i="1" s="1"/>
  <c r="L154" i="1"/>
  <c r="R154" i="1" s="1"/>
  <c r="V154" i="1" s="1"/>
  <c r="AB154" i="1" s="1"/>
  <c r="AH154" i="1" s="1"/>
  <c r="AN154" i="1" s="1"/>
  <c r="AP154" i="1" s="1"/>
  <c r="O157" i="1"/>
  <c r="R157" i="1" s="1"/>
  <c r="V157" i="1" s="1"/>
  <c r="AB157" i="1" s="1"/>
  <c r="AH157" i="1" s="1"/>
  <c r="AN157" i="1" s="1"/>
  <c r="AP157" i="1" s="1"/>
  <c r="Y162" i="1"/>
  <c r="G162" i="1"/>
  <c r="K162" i="1"/>
  <c r="AA162" i="1"/>
  <c r="N173" i="1"/>
  <c r="T173" i="1" s="1"/>
  <c r="X173" i="1" s="1"/>
  <c r="AD173" i="1" s="1"/>
  <c r="AJ173" i="1" s="1"/>
  <c r="AT173" i="1" s="1"/>
  <c r="L176" i="1"/>
  <c r="R176" i="1" s="1"/>
  <c r="V176" i="1" s="1"/>
  <c r="AB176" i="1" s="1"/>
  <c r="AH176" i="1" s="1"/>
  <c r="AN176" i="1" s="1"/>
  <c r="AP176" i="1" s="1"/>
  <c r="J175" i="1"/>
  <c r="AA175" i="1"/>
  <c r="AK175" i="1"/>
  <c r="M178" i="1"/>
  <c r="S178" i="1" s="1"/>
  <c r="W178" i="1" s="1"/>
  <c r="AC178" i="1" s="1"/>
  <c r="AI178" i="1" s="1"/>
  <c r="AQ178" i="1" s="1"/>
  <c r="AS178" i="1" s="1"/>
  <c r="N186" i="1"/>
  <c r="T186" i="1" s="1"/>
  <c r="X186" i="1" s="1"/>
  <c r="AD186" i="1" s="1"/>
  <c r="AJ186" i="1" s="1"/>
  <c r="AT186" i="1" s="1"/>
  <c r="N192" i="1"/>
  <c r="T192" i="1" s="1"/>
  <c r="X192" i="1" s="1"/>
  <c r="AD192" i="1" s="1"/>
  <c r="AJ192" i="1" s="1"/>
  <c r="AT192" i="1" s="1"/>
  <c r="N196" i="1"/>
  <c r="T196" i="1" s="1"/>
  <c r="X196" i="1" s="1"/>
  <c r="AD196" i="1" s="1"/>
  <c r="AJ196" i="1" s="1"/>
  <c r="AT196" i="1" s="1"/>
  <c r="H199" i="1"/>
  <c r="N199" i="1" s="1"/>
  <c r="T199" i="1" s="1"/>
  <c r="X199" i="1" s="1"/>
  <c r="AD199" i="1" s="1"/>
  <c r="AJ199" i="1" s="1"/>
  <c r="AT199" i="1" s="1"/>
  <c r="L215" i="1"/>
  <c r="R215" i="1" s="1"/>
  <c r="V215" i="1" s="1"/>
  <c r="AB215" i="1" s="1"/>
  <c r="AH215" i="1" s="1"/>
  <c r="AN215" i="1" s="1"/>
  <c r="AP215" i="1" s="1"/>
  <c r="N218" i="1"/>
  <c r="T218" i="1" s="1"/>
  <c r="X218" i="1" s="1"/>
  <c r="AD218" i="1" s="1"/>
  <c r="AJ218" i="1" s="1"/>
  <c r="AT218" i="1" s="1"/>
  <c r="O217" i="1"/>
  <c r="O213" i="1" s="1"/>
  <c r="Z217" i="1"/>
  <c r="AU217" i="1"/>
  <c r="AU213" i="1" s="1"/>
  <c r="M220" i="1"/>
  <c r="S220" i="1" s="1"/>
  <c r="W220" i="1" s="1"/>
  <c r="AC220" i="1" s="1"/>
  <c r="AI220" i="1" s="1"/>
  <c r="AQ220" i="1" s="1"/>
  <c r="AS220" i="1" s="1"/>
  <c r="U217" i="1"/>
  <c r="U213" i="1" s="1"/>
  <c r="N222" i="1"/>
  <c r="T222" i="1" s="1"/>
  <c r="X222" i="1" s="1"/>
  <c r="AD222" i="1" s="1"/>
  <c r="AJ222" i="1" s="1"/>
  <c r="AT222" i="1" s="1"/>
  <c r="N225" i="1"/>
  <c r="T225" i="1" s="1"/>
  <c r="X225" i="1" s="1"/>
  <c r="AD225" i="1" s="1"/>
  <c r="AJ225" i="1" s="1"/>
  <c r="AT225" i="1" s="1"/>
  <c r="N228" i="1"/>
  <c r="T228" i="1" s="1"/>
  <c r="X228" i="1" s="1"/>
  <c r="AD228" i="1" s="1"/>
  <c r="AJ228" i="1" s="1"/>
  <c r="AT228" i="1" s="1"/>
  <c r="F244" i="1"/>
  <c r="L244" i="1" s="1"/>
  <c r="R244" i="1" s="1"/>
  <c r="V244" i="1" s="1"/>
  <c r="AB244" i="1" s="1"/>
  <c r="AH244" i="1" s="1"/>
  <c r="N267" i="1"/>
  <c r="T267" i="1" s="1"/>
  <c r="X267" i="1" s="1"/>
  <c r="AD267" i="1" s="1"/>
  <c r="AJ267" i="1" s="1"/>
  <c r="AT267" i="1" s="1"/>
  <c r="O266" i="1"/>
  <c r="O262" i="1" s="1"/>
  <c r="Y266" i="1"/>
  <c r="Y262" i="1" s="1"/>
  <c r="AF266" i="1"/>
  <c r="AF262" i="1" s="1"/>
  <c r="Z266" i="1"/>
  <c r="Z262" i="1" s="1"/>
  <c r="L299" i="1"/>
  <c r="R299" i="1" s="1"/>
  <c r="V299" i="1" s="1"/>
  <c r="AB299" i="1" s="1"/>
  <c r="AH299" i="1" s="1"/>
  <c r="AN299" i="1" s="1"/>
  <c r="AP299" i="1" s="1"/>
  <c r="N302" i="1"/>
  <c r="T302" i="1" s="1"/>
  <c r="X302" i="1" s="1"/>
  <c r="AD302" i="1" s="1"/>
  <c r="AJ302" i="1" s="1"/>
  <c r="AT302" i="1" s="1"/>
  <c r="U308" i="1"/>
  <c r="AE308" i="1"/>
  <c r="AL308" i="1"/>
  <c r="O308" i="1"/>
  <c r="O307" i="1" s="1"/>
  <c r="AM308" i="1"/>
  <c r="AM307" i="1" s="1"/>
  <c r="I313" i="1"/>
  <c r="P313" i="1"/>
  <c r="AG313" i="1"/>
  <c r="AU313" i="1"/>
  <c r="L316" i="1"/>
  <c r="R316" i="1" s="1"/>
  <c r="V316" i="1" s="1"/>
  <c r="AB316" i="1" s="1"/>
  <c r="AH316" i="1" s="1"/>
  <c r="AN316" i="1" s="1"/>
  <c r="AP316" i="1" s="1"/>
  <c r="J313" i="1"/>
  <c r="L322" i="1"/>
  <c r="R322" i="1" s="1"/>
  <c r="V322" i="1" s="1"/>
  <c r="AB322" i="1" s="1"/>
  <c r="AH322" i="1" s="1"/>
  <c r="AN322" i="1" s="1"/>
  <c r="AP322" i="1" s="1"/>
  <c r="N334" i="1"/>
  <c r="T334" i="1" s="1"/>
  <c r="X334" i="1" s="1"/>
  <c r="AD334" i="1" s="1"/>
  <c r="AJ334" i="1" s="1"/>
  <c r="AT334" i="1" s="1"/>
  <c r="L341" i="1"/>
  <c r="R341" i="1" s="1"/>
  <c r="V341" i="1" s="1"/>
  <c r="AB341" i="1" s="1"/>
  <c r="AH341" i="1" s="1"/>
  <c r="AN341" i="1" s="1"/>
  <c r="AP341" i="1" s="1"/>
  <c r="L343" i="1"/>
  <c r="R343" i="1" s="1"/>
  <c r="V343" i="1" s="1"/>
  <c r="AB343" i="1" s="1"/>
  <c r="AH343" i="1" s="1"/>
  <c r="AN343" i="1" s="1"/>
  <c r="AP343" i="1" s="1"/>
  <c r="M356" i="1"/>
  <c r="S356" i="1" s="1"/>
  <c r="W356" i="1" s="1"/>
  <c r="AC356" i="1" s="1"/>
  <c r="AI356" i="1" s="1"/>
  <c r="AQ356" i="1" s="1"/>
  <c r="M362" i="1"/>
  <c r="S362" i="1" s="1"/>
  <c r="W362" i="1" s="1"/>
  <c r="AC362" i="1" s="1"/>
  <c r="AI362" i="1" s="1"/>
  <c r="AQ362" i="1" s="1"/>
  <c r="AS362" i="1" s="1"/>
  <c r="L366" i="1"/>
  <c r="R366" i="1" s="1"/>
  <c r="V366" i="1" s="1"/>
  <c r="AB366" i="1" s="1"/>
  <c r="AH366" i="1" s="1"/>
  <c r="AN366" i="1" s="1"/>
  <c r="AP366" i="1" s="1"/>
  <c r="N387" i="1"/>
  <c r="T387" i="1" s="1"/>
  <c r="X387" i="1" s="1"/>
  <c r="AD387" i="1" s="1"/>
  <c r="AJ387" i="1" s="1"/>
  <c r="AT387" i="1" s="1"/>
  <c r="L407" i="1"/>
  <c r="R407" i="1" s="1"/>
  <c r="V407" i="1" s="1"/>
  <c r="AB407" i="1" s="1"/>
  <c r="AH407" i="1" s="1"/>
  <c r="AN407" i="1" s="1"/>
  <c r="AP407" i="1" s="1"/>
  <c r="H410" i="1"/>
  <c r="N410" i="1" s="1"/>
  <c r="T410" i="1" s="1"/>
  <c r="X410" i="1" s="1"/>
  <c r="AD410" i="1" s="1"/>
  <c r="AJ410" i="1" s="1"/>
  <c r="AT410" i="1" s="1"/>
  <c r="G417" i="1"/>
  <c r="N417" i="1"/>
  <c r="T417" i="1" s="1"/>
  <c r="X417" i="1" s="1"/>
  <c r="AD417" i="1" s="1"/>
  <c r="AJ417" i="1" s="1"/>
  <c r="AT417" i="1" s="1"/>
  <c r="AM425" i="1"/>
  <c r="K438" i="1"/>
  <c r="AK438" i="1"/>
  <c r="J461" i="1"/>
  <c r="I470" i="1"/>
  <c r="Z470" i="1"/>
  <c r="Z460" i="1" s="1"/>
  <c r="AG470" i="1"/>
  <c r="AG460" i="1" s="1"/>
  <c r="L473" i="1"/>
  <c r="R473" i="1" s="1"/>
  <c r="V473" i="1" s="1"/>
  <c r="AB473" i="1" s="1"/>
  <c r="AH473" i="1" s="1"/>
  <c r="AN473" i="1" s="1"/>
  <c r="AP473" i="1" s="1"/>
  <c r="M473" i="1"/>
  <c r="S473" i="1" s="1"/>
  <c r="W473" i="1" s="1"/>
  <c r="AC473" i="1" s="1"/>
  <c r="AI473" i="1" s="1"/>
  <c r="AQ473" i="1" s="1"/>
  <c r="AS473" i="1" s="1"/>
  <c r="M478" i="1"/>
  <c r="P582" i="1"/>
  <c r="S582" i="1" s="1"/>
  <c r="W582" i="1" s="1"/>
  <c r="AC582" i="1" s="1"/>
  <c r="AI582" i="1" s="1"/>
  <c r="AQ582" i="1" s="1"/>
  <c r="AS582" i="1" s="1"/>
  <c r="AD1015" i="1"/>
  <c r="AJ1015" i="1" s="1"/>
  <c r="AT1015" i="1" s="1"/>
  <c r="AA1014" i="1"/>
  <c r="AD1014" i="1" s="1"/>
  <c r="AQ1024" i="1"/>
  <c r="AS1024" i="1" s="1"/>
  <c r="AL1023" i="1"/>
  <c r="AQ1023" i="1" s="1"/>
  <c r="AS1023" i="1" s="1"/>
  <c r="J1098" i="1"/>
  <c r="Q1098" i="1"/>
  <c r="AA1098" i="1"/>
  <c r="AK1098" i="1"/>
  <c r="AK1091" i="1" s="1"/>
  <c r="M1113" i="1"/>
  <c r="S1113" i="1" s="1"/>
  <c r="W1113" i="1" s="1"/>
  <c r="AC1113" i="1" s="1"/>
  <c r="AI1113" i="1" s="1"/>
  <c r="AQ1113" i="1" s="1"/>
  <c r="AS1113" i="1" s="1"/>
  <c r="J1112" i="1"/>
  <c r="M1112" i="1" s="1"/>
  <c r="S1112" i="1" s="1"/>
  <c r="W1112" i="1" s="1"/>
  <c r="AC1112" i="1" s="1"/>
  <c r="AI1112" i="1" s="1"/>
  <c r="AQ1112" i="1" s="1"/>
  <c r="AS1112" i="1" s="1"/>
  <c r="J1272" i="1"/>
  <c r="J1271" i="1" s="1"/>
  <c r="M1273" i="1"/>
  <c r="S1273" i="1" s="1"/>
  <c r="W1273" i="1" s="1"/>
  <c r="AC1273" i="1" s="1"/>
  <c r="AI1273" i="1" s="1"/>
  <c r="AQ1273" i="1" s="1"/>
  <c r="AS1273" i="1" s="1"/>
  <c r="J1295" i="1"/>
  <c r="M1295" i="1" s="1"/>
  <c r="S1295" i="1" s="1"/>
  <c r="W1295" i="1" s="1"/>
  <c r="AC1295" i="1" s="1"/>
  <c r="AI1295" i="1" s="1"/>
  <c r="AQ1295" i="1" s="1"/>
  <c r="AS1295" i="1" s="1"/>
  <c r="M1296" i="1"/>
  <c r="S1296" i="1" s="1"/>
  <c r="W1296" i="1" s="1"/>
  <c r="AC1296" i="1" s="1"/>
  <c r="AI1296" i="1" s="1"/>
  <c r="AQ1296" i="1" s="1"/>
  <c r="AS1296" i="1" s="1"/>
  <c r="AJ1327" i="1"/>
  <c r="AT1327" i="1" s="1"/>
  <c r="N1341" i="1"/>
  <c r="T1341" i="1" s="1"/>
  <c r="X1341" i="1" s="1"/>
  <c r="AD1341" i="1" s="1"/>
  <c r="AJ1341" i="1" s="1"/>
  <c r="AT1341" i="1" s="1"/>
  <c r="H1340" i="1"/>
  <c r="AF1340" i="1"/>
  <c r="AF1339" i="1" s="1"/>
  <c r="AM1340" i="1"/>
  <c r="AM1339" i="1" s="1"/>
  <c r="L1535" i="1"/>
  <c r="R1535" i="1" s="1"/>
  <c r="V1535" i="1" s="1"/>
  <c r="AB1535" i="1" s="1"/>
  <c r="AH1535" i="1" s="1"/>
  <c r="AN1535" i="1" s="1"/>
  <c r="AP1535" i="1" s="1"/>
  <c r="F1534" i="1"/>
  <c r="L1534" i="1" s="1"/>
  <c r="R1534" i="1" s="1"/>
  <c r="V1534" i="1" s="1"/>
  <c r="AB1534" i="1" s="1"/>
  <c r="AH1534" i="1" s="1"/>
  <c r="AN1534" i="1" s="1"/>
  <c r="AP1534" i="1" s="1"/>
  <c r="O1538" i="1"/>
  <c r="O1537" i="1" s="1"/>
  <c r="M480" i="1"/>
  <c r="S480" i="1" s="1"/>
  <c r="W480" i="1" s="1"/>
  <c r="AC480" i="1" s="1"/>
  <c r="AI480" i="1" s="1"/>
  <c r="AQ480" i="1" s="1"/>
  <c r="L490" i="1"/>
  <c r="R490" i="1" s="1"/>
  <c r="V490" i="1" s="1"/>
  <c r="AB490" i="1" s="1"/>
  <c r="AH490" i="1" s="1"/>
  <c r="AN490" i="1" s="1"/>
  <c r="AP490" i="1" s="1"/>
  <c r="M492" i="1"/>
  <c r="S492" i="1" s="1"/>
  <c r="W492" i="1" s="1"/>
  <c r="AC492" i="1" s="1"/>
  <c r="AI492" i="1" s="1"/>
  <c r="AQ492" i="1" s="1"/>
  <c r="AS492" i="1" s="1"/>
  <c r="L498" i="1"/>
  <c r="R498" i="1" s="1"/>
  <c r="V498" i="1" s="1"/>
  <c r="AB498" i="1" s="1"/>
  <c r="AH498" i="1" s="1"/>
  <c r="AN498" i="1" s="1"/>
  <c r="AP498" i="1" s="1"/>
  <c r="AE500" i="1"/>
  <c r="O500" i="1"/>
  <c r="AM500" i="1"/>
  <c r="Z505" i="1"/>
  <c r="AU505" i="1"/>
  <c r="L508" i="1"/>
  <c r="R508" i="1" s="1"/>
  <c r="V508" i="1" s="1"/>
  <c r="AB508" i="1" s="1"/>
  <c r="AH508" i="1" s="1"/>
  <c r="AN508" i="1" s="1"/>
  <c r="AP508" i="1" s="1"/>
  <c r="H511" i="1"/>
  <c r="O511" i="1"/>
  <c r="Y511" i="1"/>
  <c r="AF511" i="1"/>
  <c r="AM511" i="1"/>
  <c r="AM510" i="1" s="1"/>
  <c r="P516" i="1"/>
  <c r="P510" i="1" s="1"/>
  <c r="P543" i="1"/>
  <c r="P542" i="1" s="1"/>
  <c r="Z543" i="1"/>
  <c r="Z542" i="1" s="1"/>
  <c r="AG543" i="1"/>
  <c r="AG542" i="1" s="1"/>
  <c r="AU543" i="1"/>
  <c r="AU542" i="1" s="1"/>
  <c r="L551" i="1"/>
  <c r="R551" i="1" s="1"/>
  <c r="V551" i="1" s="1"/>
  <c r="AB551" i="1" s="1"/>
  <c r="AH551" i="1" s="1"/>
  <c r="AN551" i="1" s="1"/>
  <c r="M572" i="1"/>
  <c r="S572" i="1" s="1"/>
  <c r="W572" i="1" s="1"/>
  <c r="AC572" i="1" s="1"/>
  <c r="AI572" i="1" s="1"/>
  <c r="AQ572" i="1" s="1"/>
  <c r="AS572" i="1" s="1"/>
  <c r="L594" i="1"/>
  <c r="R594" i="1" s="1"/>
  <c r="M604" i="1"/>
  <c r="S604" i="1" s="1"/>
  <c r="W604" i="1" s="1"/>
  <c r="AC604" i="1" s="1"/>
  <c r="AI604" i="1" s="1"/>
  <c r="AQ604" i="1" s="1"/>
  <c r="AS604" i="1" s="1"/>
  <c r="L612" i="1"/>
  <c r="R612" i="1" s="1"/>
  <c r="V612" i="1" s="1"/>
  <c r="AB612" i="1" s="1"/>
  <c r="AH612" i="1" s="1"/>
  <c r="AN612" i="1" s="1"/>
  <c r="AP612" i="1" s="1"/>
  <c r="M614" i="1"/>
  <c r="S614" i="1" s="1"/>
  <c r="W614" i="1" s="1"/>
  <c r="AC614" i="1" s="1"/>
  <c r="AI614" i="1" s="1"/>
  <c r="AQ614" i="1" s="1"/>
  <c r="AS614" i="1" s="1"/>
  <c r="L620" i="1"/>
  <c r="R620" i="1" s="1"/>
  <c r="V620" i="1" s="1"/>
  <c r="AB620" i="1" s="1"/>
  <c r="AH620" i="1" s="1"/>
  <c r="AN620" i="1" s="1"/>
  <c r="AP620" i="1" s="1"/>
  <c r="J619" i="1"/>
  <c r="AA619" i="1"/>
  <c r="N637" i="1"/>
  <c r="T637" i="1" s="1"/>
  <c r="X637" i="1" s="1"/>
  <c r="AD637" i="1" s="1"/>
  <c r="AJ637" i="1" s="1"/>
  <c r="AT637" i="1" s="1"/>
  <c r="M653" i="1"/>
  <c r="L656" i="1"/>
  <c r="R656" i="1" s="1"/>
  <c r="V656" i="1" s="1"/>
  <c r="AB656" i="1" s="1"/>
  <c r="AH656" i="1" s="1"/>
  <c r="AN656" i="1" s="1"/>
  <c r="AP656" i="1" s="1"/>
  <c r="M671" i="1"/>
  <c r="S671" i="1" s="1"/>
  <c r="W671" i="1" s="1"/>
  <c r="AC671" i="1" s="1"/>
  <c r="AI671" i="1" s="1"/>
  <c r="AQ671" i="1" s="1"/>
  <c r="AS671" i="1" s="1"/>
  <c r="AL670" i="1"/>
  <c r="F684" i="1"/>
  <c r="AK684" i="1"/>
  <c r="M687" i="1"/>
  <c r="S687" i="1" s="1"/>
  <c r="W687" i="1" s="1"/>
  <c r="AC687" i="1" s="1"/>
  <c r="AI687" i="1" s="1"/>
  <c r="AQ687" i="1" s="1"/>
  <c r="AS687" i="1" s="1"/>
  <c r="AL684" i="1"/>
  <c r="N689" i="1"/>
  <c r="M731" i="1"/>
  <c r="S731" i="1" s="1"/>
  <c r="W731" i="1" s="1"/>
  <c r="AC731" i="1" s="1"/>
  <c r="AI731" i="1" s="1"/>
  <c r="AQ731" i="1" s="1"/>
  <c r="AS731" i="1" s="1"/>
  <c r="M763" i="1"/>
  <c r="N765" i="1"/>
  <c r="T765" i="1" s="1"/>
  <c r="X765" i="1" s="1"/>
  <c r="AD765" i="1" s="1"/>
  <c r="AJ765" i="1" s="1"/>
  <c r="AT765" i="1" s="1"/>
  <c r="K772" i="1"/>
  <c r="U772" i="1"/>
  <c r="L812" i="1"/>
  <c r="R812" i="1" s="1"/>
  <c r="V812" i="1" s="1"/>
  <c r="AB812" i="1" s="1"/>
  <c r="AH812" i="1" s="1"/>
  <c r="AN812" i="1" s="1"/>
  <c r="AP812" i="1" s="1"/>
  <c r="M817" i="1"/>
  <c r="S817" i="1" s="1"/>
  <c r="W817" i="1" s="1"/>
  <c r="AC817" i="1" s="1"/>
  <c r="AI817" i="1" s="1"/>
  <c r="AQ817" i="1" s="1"/>
  <c r="AS817" i="1" s="1"/>
  <c r="Q819" i="1"/>
  <c r="AK819" i="1"/>
  <c r="AU819" i="1"/>
  <c r="Y828" i="1"/>
  <c r="Y827" i="1" s="1"/>
  <c r="AF828" i="1"/>
  <c r="AF827" i="1" s="1"/>
  <c r="AM828" i="1"/>
  <c r="AM827" i="1" s="1"/>
  <c r="U828" i="1"/>
  <c r="U827" i="1" s="1"/>
  <c r="AL828" i="1"/>
  <c r="AL827" i="1" s="1"/>
  <c r="AL840" i="1"/>
  <c r="M849" i="1"/>
  <c r="S849" i="1" s="1"/>
  <c r="W849" i="1" s="1"/>
  <c r="AC849" i="1" s="1"/>
  <c r="AI849" i="1" s="1"/>
  <c r="AQ849" i="1" s="1"/>
  <c r="AS849" i="1" s="1"/>
  <c r="L858" i="1"/>
  <c r="R858" i="1" s="1"/>
  <c r="V858" i="1" s="1"/>
  <c r="AB858" i="1" s="1"/>
  <c r="AH858" i="1" s="1"/>
  <c r="AN858" i="1" s="1"/>
  <c r="AP858" i="1" s="1"/>
  <c r="M898" i="1"/>
  <c r="S898" i="1" s="1"/>
  <c r="W898" i="1" s="1"/>
  <c r="AC898" i="1" s="1"/>
  <c r="AI898" i="1" s="1"/>
  <c r="AQ898" i="1" s="1"/>
  <c r="AS898" i="1" s="1"/>
  <c r="L931" i="1"/>
  <c r="R931" i="1" s="1"/>
  <c r="V931" i="1" s="1"/>
  <c r="AB931" i="1" s="1"/>
  <c r="AH931" i="1" s="1"/>
  <c r="AN931" i="1" s="1"/>
  <c r="AP931" i="1" s="1"/>
  <c r="Z956" i="1"/>
  <c r="Z946" i="1" s="1"/>
  <c r="AG956" i="1"/>
  <c r="AG946" i="1" s="1"/>
  <c r="Q967" i="1"/>
  <c r="Q946" i="1" s="1"/>
  <c r="AA967" i="1"/>
  <c r="AA946" i="1" s="1"/>
  <c r="AK967" i="1"/>
  <c r="AK946" i="1" s="1"/>
  <c r="M972" i="1"/>
  <c r="S972" i="1" s="1"/>
  <c r="W972" i="1" s="1"/>
  <c r="AC972" i="1" s="1"/>
  <c r="AI972" i="1" s="1"/>
  <c r="AQ972" i="1" s="1"/>
  <c r="AS972" i="1" s="1"/>
  <c r="AL974" i="1"/>
  <c r="AC1015" i="1"/>
  <c r="AI1015" i="1" s="1"/>
  <c r="AQ1015" i="1" s="1"/>
  <c r="AS1015" i="1" s="1"/>
  <c r="Z1042" i="1"/>
  <c r="AC1042" i="1" s="1"/>
  <c r="AI1042" i="1" s="1"/>
  <c r="Y1055" i="1"/>
  <c r="AF1055" i="1"/>
  <c r="AM1055" i="1"/>
  <c r="L1065" i="1"/>
  <c r="R1065" i="1" s="1"/>
  <c r="V1065" i="1" s="1"/>
  <c r="AB1065" i="1" s="1"/>
  <c r="AH1065" i="1" s="1"/>
  <c r="AN1065" i="1" s="1"/>
  <c r="AP1065" i="1" s="1"/>
  <c r="H1070" i="1"/>
  <c r="O1070" i="1"/>
  <c r="O1069" i="1" s="1"/>
  <c r="O1068" i="1" s="1"/>
  <c r="O1067" i="1" s="1"/>
  <c r="Y1070" i="1"/>
  <c r="Y1069" i="1" s="1"/>
  <c r="Y1068" i="1" s="1"/>
  <c r="Y1067" i="1" s="1"/>
  <c r="AF1070" i="1"/>
  <c r="AF1069" i="1" s="1"/>
  <c r="F1079" i="1"/>
  <c r="F1078" i="1" s="1"/>
  <c r="M1101" i="1"/>
  <c r="S1101" i="1" s="1"/>
  <c r="W1101" i="1" s="1"/>
  <c r="AC1101" i="1" s="1"/>
  <c r="AI1101" i="1" s="1"/>
  <c r="AQ1101" i="1" s="1"/>
  <c r="AS1101" i="1" s="1"/>
  <c r="U1098" i="1"/>
  <c r="N1107" i="1"/>
  <c r="T1107" i="1" s="1"/>
  <c r="X1107" i="1" s="1"/>
  <c r="AD1107" i="1" s="1"/>
  <c r="AJ1107" i="1" s="1"/>
  <c r="AT1107" i="1" s="1"/>
  <c r="G1134" i="1"/>
  <c r="G1130" i="1" s="1"/>
  <c r="U1134" i="1"/>
  <c r="AE1134" i="1"/>
  <c r="AE1130" i="1" s="1"/>
  <c r="N1137" i="1"/>
  <c r="T1137" i="1" s="1"/>
  <c r="X1137" i="1" s="1"/>
  <c r="AD1137" i="1" s="1"/>
  <c r="AJ1137" i="1" s="1"/>
  <c r="AT1137" i="1" s="1"/>
  <c r="AM1134" i="1"/>
  <c r="AM1130" i="1" s="1"/>
  <c r="AI1202" i="1"/>
  <c r="AQ1202" i="1" s="1"/>
  <c r="AS1202" i="1" s="1"/>
  <c r="H1229" i="1"/>
  <c r="N1251" i="1"/>
  <c r="T1251" i="1" s="1"/>
  <c r="X1251" i="1" s="1"/>
  <c r="AD1251" i="1" s="1"/>
  <c r="AJ1251" i="1" s="1"/>
  <c r="AT1251" i="1" s="1"/>
  <c r="Q1272" i="1"/>
  <c r="AA1272" i="1"/>
  <c r="AI1275" i="1"/>
  <c r="AQ1275" i="1" s="1"/>
  <c r="AI1310" i="1"/>
  <c r="AQ1310" i="1" s="1"/>
  <c r="AS1310" i="1" s="1"/>
  <c r="Z1309" i="1"/>
  <c r="Z1298" i="1" s="1"/>
  <c r="AG1309" i="1"/>
  <c r="AG1298" i="1" s="1"/>
  <c r="AA1309" i="1"/>
  <c r="T1315" i="1"/>
  <c r="X1315" i="1" s="1"/>
  <c r="AD1315" i="1" s="1"/>
  <c r="AJ1315" i="1" s="1"/>
  <c r="AT1315" i="1" s="1"/>
  <c r="I1330" i="1"/>
  <c r="L1330" i="1" s="1"/>
  <c r="R1330" i="1" s="1"/>
  <c r="V1330" i="1" s="1"/>
  <c r="AB1330" i="1" s="1"/>
  <c r="AH1330" i="1" s="1"/>
  <c r="AN1330" i="1" s="1"/>
  <c r="AP1330" i="1" s="1"/>
  <c r="Z1339" i="1"/>
  <c r="O1363" i="1"/>
  <c r="O1362" i="1" s="1"/>
  <c r="Y1363" i="1"/>
  <c r="Y1362" i="1" s="1"/>
  <c r="AF1363" i="1"/>
  <c r="AF1362" i="1" s="1"/>
  <c r="O1374" i="1"/>
  <c r="N1393" i="1"/>
  <c r="T1393" i="1" s="1"/>
  <c r="X1393" i="1" s="1"/>
  <c r="AD1393" i="1" s="1"/>
  <c r="AJ1393" i="1" s="1"/>
  <c r="AT1393" i="1" s="1"/>
  <c r="U1395" i="1"/>
  <c r="U1389" i="1" s="1"/>
  <c r="K1402" i="1"/>
  <c r="K1401" i="1" s="1"/>
  <c r="P1422" i="1"/>
  <c r="Z1422" i="1"/>
  <c r="Z1421" i="1" s="1"/>
  <c r="M1459" i="1"/>
  <c r="S1459" i="1" s="1"/>
  <c r="W1459" i="1" s="1"/>
  <c r="AC1459" i="1" s="1"/>
  <c r="AI1459" i="1" s="1"/>
  <c r="AQ1459" i="1" s="1"/>
  <c r="AS1459" i="1" s="1"/>
  <c r="U1483" i="1"/>
  <c r="AE1483" i="1"/>
  <c r="AL1483" i="1"/>
  <c r="U1488" i="1"/>
  <c r="N1493" i="1"/>
  <c r="T1493" i="1" s="1"/>
  <c r="X1493" i="1" s="1"/>
  <c r="AD1493" i="1" s="1"/>
  <c r="AJ1493" i="1" s="1"/>
  <c r="AT1493" i="1" s="1"/>
  <c r="AG1519" i="1"/>
  <c r="M1529" i="1"/>
  <c r="M1587" i="1"/>
  <c r="S1587" i="1" s="1"/>
  <c r="W1587" i="1" s="1"/>
  <c r="AC1587" i="1" s="1"/>
  <c r="AI1587" i="1" s="1"/>
  <c r="AQ1587" i="1" s="1"/>
  <c r="AS1587" i="1" s="1"/>
  <c r="L1599" i="1"/>
  <c r="R1599" i="1" s="1"/>
  <c r="AA1733" i="1"/>
  <c r="AA1732" i="1" s="1"/>
  <c r="AA1731" i="1" s="1"/>
  <c r="S490" i="1"/>
  <c r="W490" i="1" s="1"/>
  <c r="AC490" i="1" s="1"/>
  <c r="AI490" i="1" s="1"/>
  <c r="AQ490" i="1" s="1"/>
  <c r="AS490" i="1" s="1"/>
  <c r="U489" i="1"/>
  <c r="AE489" i="1"/>
  <c r="AL489" i="1"/>
  <c r="Y489" i="1"/>
  <c r="P489" i="1"/>
  <c r="AG489" i="1"/>
  <c r="Q489" i="1"/>
  <c r="AK489" i="1"/>
  <c r="S519" i="1"/>
  <c r="W519" i="1" s="1"/>
  <c r="AC519" i="1" s="1"/>
  <c r="AI519" i="1" s="1"/>
  <c r="AQ519" i="1" s="1"/>
  <c r="AS519" i="1" s="1"/>
  <c r="L525" i="1"/>
  <c r="R525" i="1" s="1"/>
  <c r="V525" i="1" s="1"/>
  <c r="AB525" i="1" s="1"/>
  <c r="AH525" i="1" s="1"/>
  <c r="AN525" i="1" s="1"/>
  <c r="AP525" i="1" s="1"/>
  <c r="AK532" i="1"/>
  <c r="S551" i="1"/>
  <c r="W551" i="1" s="1"/>
  <c r="AC551" i="1" s="1"/>
  <c r="AI551" i="1" s="1"/>
  <c r="AQ551" i="1" s="1"/>
  <c r="U684" i="1"/>
  <c r="I684" i="1"/>
  <c r="AG684" i="1"/>
  <c r="G696" i="1"/>
  <c r="M696" i="1" s="1"/>
  <c r="S696" i="1" s="1"/>
  <c r="W696" i="1" s="1"/>
  <c r="AC696" i="1" s="1"/>
  <c r="AI696" i="1" s="1"/>
  <c r="AQ696" i="1" s="1"/>
  <c r="AS696" i="1" s="1"/>
  <c r="N710" i="1"/>
  <c r="T710" i="1" s="1"/>
  <c r="X710" i="1" s="1"/>
  <c r="AD710" i="1" s="1"/>
  <c r="AJ710" i="1" s="1"/>
  <c r="AT710" i="1" s="1"/>
  <c r="U701" i="1"/>
  <c r="L765" i="1"/>
  <c r="R765" i="1" s="1"/>
  <c r="V765" i="1" s="1"/>
  <c r="AB765" i="1" s="1"/>
  <c r="AH765" i="1" s="1"/>
  <c r="AN765" i="1" s="1"/>
  <c r="AP765" i="1" s="1"/>
  <c r="AU762" i="1"/>
  <c r="O772" i="1"/>
  <c r="Y772" i="1"/>
  <c r="AF772" i="1"/>
  <c r="L783" i="1"/>
  <c r="R783" i="1" s="1"/>
  <c r="AA780" i="1"/>
  <c r="Y790" i="1"/>
  <c r="AF790" i="1"/>
  <c r="AA790" i="1"/>
  <c r="I796" i="1"/>
  <c r="I795" i="1" s="1"/>
  <c r="Z796" i="1"/>
  <c r="Z795" i="1" s="1"/>
  <c r="AG796" i="1"/>
  <c r="AG795" i="1" s="1"/>
  <c r="L799" i="1"/>
  <c r="R799" i="1" s="1"/>
  <c r="V799" i="1" s="1"/>
  <c r="AB799" i="1" s="1"/>
  <c r="AH799" i="1" s="1"/>
  <c r="AN799" i="1" s="1"/>
  <c r="AP799" i="1" s="1"/>
  <c r="N805" i="1"/>
  <c r="T805" i="1" s="1"/>
  <c r="X805" i="1" s="1"/>
  <c r="AD805" i="1" s="1"/>
  <c r="AJ805" i="1" s="1"/>
  <c r="AT805" i="1" s="1"/>
  <c r="N807" i="1"/>
  <c r="T807" i="1" s="1"/>
  <c r="X807" i="1" s="1"/>
  <c r="AD807" i="1" s="1"/>
  <c r="AJ807" i="1" s="1"/>
  <c r="AT807" i="1" s="1"/>
  <c r="AE804" i="1"/>
  <c r="AE803" i="1" s="1"/>
  <c r="L821" i="1"/>
  <c r="R821" i="1" s="1"/>
  <c r="V821" i="1" s="1"/>
  <c r="AB821" i="1" s="1"/>
  <c r="AH821" i="1" s="1"/>
  <c r="AN821" i="1" s="1"/>
  <c r="AP821" i="1" s="1"/>
  <c r="AL819" i="1"/>
  <c r="O848" i="1"/>
  <c r="O847" i="1" s="1"/>
  <c r="AF848" i="1"/>
  <c r="AF847" i="1" s="1"/>
  <c r="AM848" i="1"/>
  <c r="AM847" i="1" s="1"/>
  <c r="T901" i="1"/>
  <c r="X901" i="1" s="1"/>
  <c r="AD901" i="1" s="1"/>
  <c r="AJ901" i="1" s="1"/>
  <c r="AT901" i="1" s="1"/>
  <c r="U967" i="1"/>
  <c r="Y967" i="1"/>
  <c r="R1063" i="1"/>
  <c r="V1063" i="1" s="1"/>
  <c r="M1082" i="1"/>
  <c r="S1082" i="1" s="1"/>
  <c r="W1082" i="1" s="1"/>
  <c r="AC1082" i="1" s="1"/>
  <c r="AI1082" i="1" s="1"/>
  <c r="AQ1082" i="1" s="1"/>
  <c r="AS1082" i="1" s="1"/>
  <c r="R1132" i="1"/>
  <c r="V1132" i="1" s="1"/>
  <c r="AB1132" i="1" s="1"/>
  <c r="AH1132" i="1" s="1"/>
  <c r="AN1132" i="1" s="1"/>
  <c r="AP1132" i="1" s="1"/>
  <c r="N1277" i="1"/>
  <c r="AM1324" i="1"/>
  <c r="Y1324" i="1"/>
  <c r="M1343" i="1"/>
  <c r="S1343" i="1" s="1"/>
  <c r="W1343" i="1" s="1"/>
  <c r="AC1343" i="1" s="1"/>
  <c r="AI1343" i="1" s="1"/>
  <c r="AQ1343" i="1" s="1"/>
  <c r="AS1343" i="1" s="1"/>
  <c r="R1377" i="1"/>
  <c r="I1395" i="1"/>
  <c r="Z1395" i="1"/>
  <c r="AG1395" i="1"/>
  <c r="AG1389" i="1" s="1"/>
  <c r="AA1437" i="1"/>
  <c r="G1437" i="1"/>
  <c r="AU1453" i="1"/>
  <c r="G1458" i="1"/>
  <c r="M1458" i="1" s="1"/>
  <c r="S1458" i="1" s="1"/>
  <c r="W1458" i="1" s="1"/>
  <c r="AC1458" i="1" s="1"/>
  <c r="AI1458" i="1" s="1"/>
  <c r="AQ1458" i="1" s="1"/>
  <c r="AS1458" i="1" s="1"/>
  <c r="H1465" i="1"/>
  <c r="O1465" i="1"/>
  <c r="O1464" i="1" s="1"/>
  <c r="Y1465" i="1"/>
  <c r="AF1465" i="1"/>
  <c r="AF1464" i="1" s="1"/>
  <c r="L1480" i="1"/>
  <c r="O1503" i="1"/>
  <c r="O1502" i="1" s="1"/>
  <c r="Y1527" i="1"/>
  <c r="O1527" i="1"/>
  <c r="AM1527" i="1"/>
  <c r="M506" i="1"/>
  <c r="S506" i="1" s="1"/>
  <c r="W506" i="1" s="1"/>
  <c r="AC506" i="1" s="1"/>
  <c r="AI506" i="1" s="1"/>
  <c r="AQ506" i="1" s="1"/>
  <c r="AS506" i="1" s="1"/>
  <c r="AK523" i="1"/>
  <c r="P527" i="1"/>
  <c r="P523" i="1" s="1"/>
  <c r="Z527" i="1"/>
  <c r="Z523" i="1" s="1"/>
  <c r="AG527" i="1"/>
  <c r="AG523" i="1" s="1"/>
  <c r="M537" i="1"/>
  <c r="S537" i="1" s="1"/>
  <c r="W537" i="1" s="1"/>
  <c r="AC537" i="1" s="1"/>
  <c r="AI537" i="1" s="1"/>
  <c r="AQ537" i="1" s="1"/>
  <c r="AS537" i="1" s="1"/>
  <c r="N537" i="1"/>
  <c r="T537" i="1" s="1"/>
  <c r="X537" i="1" s="1"/>
  <c r="AD537" i="1" s="1"/>
  <c r="AJ537" i="1" s="1"/>
  <c r="AT537" i="1" s="1"/>
  <c r="L557" i="1"/>
  <c r="R557" i="1" s="1"/>
  <c r="V557" i="1" s="1"/>
  <c r="AB557" i="1" s="1"/>
  <c r="AH557" i="1" s="1"/>
  <c r="AN557" i="1" s="1"/>
  <c r="AP557" i="1" s="1"/>
  <c r="AI576" i="1"/>
  <c r="AQ576" i="1" s="1"/>
  <c r="N586" i="1"/>
  <c r="T586" i="1" s="1"/>
  <c r="X586" i="1" s="1"/>
  <c r="AD586" i="1" s="1"/>
  <c r="AJ586" i="1" s="1"/>
  <c r="AT586" i="1" s="1"/>
  <c r="V631" i="1"/>
  <c r="AB631" i="1" s="1"/>
  <c r="AH631" i="1" s="1"/>
  <c r="AN631" i="1" s="1"/>
  <c r="AP631" i="1" s="1"/>
  <c r="I644" i="1"/>
  <c r="Z644" i="1"/>
  <c r="AG644" i="1"/>
  <c r="AG643" i="1" s="1"/>
  <c r="L653" i="1"/>
  <c r="R653" i="1" s="1"/>
  <c r="V653" i="1" s="1"/>
  <c r="AB653" i="1" s="1"/>
  <c r="AH653" i="1" s="1"/>
  <c r="AN653" i="1" s="1"/>
  <c r="AP653" i="1" s="1"/>
  <c r="AE691" i="1"/>
  <c r="N723" i="1"/>
  <c r="T723" i="1" s="1"/>
  <c r="X723" i="1" s="1"/>
  <c r="AD723" i="1" s="1"/>
  <c r="AJ723" i="1" s="1"/>
  <c r="AT723" i="1" s="1"/>
  <c r="O743" i="1"/>
  <c r="O726" i="1" s="1"/>
  <c r="AF743" i="1"/>
  <c r="AF726" i="1" s="1"/>
  <c r="AU743" i="1"/>
  <c r="L763" i="1"/>
  <c r="R763" i="1" s="1"/>
  <c r="V763" i="1" s="1"/>
  <c r="AB763" i="1" s="1"/>
  <c r="AH763" i="1" s="1"/>
  <c r="AN763" i="1" s="1"/>
  <c r="AP763" i="1" s="1"/>
  <c r="F762" i="1"/>
  <c r="M765" i="1"/>
  <c r="S765" i="1" s="1"/>
  <c r="W765" i="1" s="1"/>
  <c r="AC765" i="1" s="1"/>
  <c r="AI765" i="1" s="1"/>
  <c r="AQ765" i="1" s="1"/>
  <c r="AS765" i="1" s="1"/>
  <c r="L773" i="1"/>
  <c r="R773" i="1" s="1"/>
  <c r="V773" i="1" s="1"/>
  <c r="AB773" i="1" s="1"/>
  <c r="AH773" i="1" s="1"/>
  <c r="AN773" i="1" s="1"/>
  <c r="AP773" i="1" s="1"/>
  <c r="F772" i="1"/>
  <c r="J772" i="1"/>
  <c r="O780" i="1"/>
  <c r="Y780" i="1"/>
  <c r="AF780" i="1"/>
  <c r="AM780" i="1"/>
  <c r="N783" i="1"/>
  <c r="T783" i="1" s="1"/>
  <c r="X783" i="1" s="1"/>
  <c r="AD783" i="1" s="1"/>
  <c r="AJ783" i="1" s="1"/>
  <c r="AT783" i="1" s="1"/>
  <c r="AL780" i="1"/>
  <c r="AL779" i="1" s="1"/>
  <c r="R797" i="1"/>
  <c r="V797" i="1" s="1"/>
  <c r="AB797" i="1" s="1"/>
  <c r="AH797" i="1" s="1"/>
  <c r="AN797" i="1" s="1"/>
  <c r="AP797" i="1" s="1"/>
  <c r="K796" i="1"/>
  <c r="K795" i="1" s="1"/>
  <c r="P804" i="1"/>
  <c r="P803" i="1" s="1"/>
  <c r="Z804" i="1"/>
  <c r="AG804" i="1"/>
  <c r="AG803" i="1" s="1"/>
  <c r="AU804" i="1"/>
  <c r="AU803" i="1" s="1"/>
  <c r="L807" i="1"/>
  <c r="R807" i="1" s="1"/>
  <c r="V807" i="1" s="1"/>
  <c r="AB807" i="1" s="1"/>
  <c r="AH807" i="1" s="1"/>
  <c r="AN807" i="1" s="1"/>
  <c r="AP807" i="1" s="1"/>
  <c r="AK828" i="1"/>
  <c r="AK827" i="1" s="1"/>
  <c r="AE866" i="1"/>
  <c r="AE853" i="1" s="1"/>
  <c r="AL866" i="1"/>
  <c r="L869" i="1"/>
  <c r="R869" i="1" s="1"/>
  <c r="V869" i="1" s="1"/>
  <c r="AB869" i="1" s="1"/>
  <c r="AH869" i="1" s="1"/>
  <c r="AN869" i="1" s="1"/>
  <c r="AP869" i="1" s="1"/>
  <c r="N909" i="1"/>
  <c r="T909" i="1" s="1"/>
  <c r="X909" i="1" s="1"/>
  <c r="AD909" i="1" s="1"/>
  <c r="AJ909" i="1" s="1"/>
  <c r="AT909" i="1" s="1"/>
  <c r="AM915" i="1"/>
  <c r="AM920" i="1"/>
  <c r="AT920" i="1" s="1"/>
  <c r="N959" i="1"/>
  <c r="T959" i="1" s="1"/>
  <c r="X959" i="1" s="1"/>
  <c r="AD959" i="1" s="1"/>
  <c r="AJ959" i="1" s="1"/>
  <c r="AT959" i="1" s="1"/>
  <c r="O956" i="1"/>
  <c r="AM956" i="1"/>
  <c r="N970" i="1"/>
  <c r="T970" i="1" s="1"/>
  <c r="X970" i="1" s="1"/>
  <c r="AD970" i="1" s="1"/>
  <c r="L994" i="1"/>
  <c r="R994" i="1" s="1"/>
  <c r="V994" i="1" s="1"/>
  <c r="AB994" i="1" s="1"/>
  <c r="AH994" i="1" s="1"/>
  <c r="AN994" i="1" s="1"/>
  <c r="K1055" i="1"/>
  <c r="Q1116" i="1"/>
  <c r="AK1116" i="1"/>
  <c r="AB1131" i="1"/>
  <c r="AH1131" i="1" s="1"/>
  <c r="AQ1162" i="1"/>
  <c r="AS1162" i="1" s="1"/>
  <c r="H1205" i="1"/>
  <c r="N1205" i="1" s="1"/>
  <c r="T1205" i="1" s="1"/>
  <c r="X1205" i="1" s="1"/>
  <c r="AD1205" i="1" s="1"/>
  <c r="AJ1205" i="1" s="1"/>
  <c r="AT1205" i="1" s="1"/>
  <c r="M1253" i="1"/>
  <c r="S1253" i="1" s="1"/>
  <c r="W1253" i="1" s="1"/>
  <c r="AC1253" i="1" s="1"/>
  <c r="AI1253" i="1" s="1"/>
  <c r="AQ1253" i="1" s="1"/>
  <c r="AS1253" i="1" s="1"/>
  <c r="AB1280" i="1"/>
  <c r="Q1349" i="1"/>
  <c r="Q1348" i="1" s="1"/>
  <c r="AK1349" i="1"/>
  <c r="AK1348" i="1" s="1"/>
  <c r="M1354" i="1"/>
  <c r="S1354" i="1" s="1"/>
  <c r="W1354" i="1" s="1"/>
  <c r="AC1354" i="1" s="1"/>
  <c r="AI1354" i="1" s="1"/>
  <c r="AQ1354" i="1" s="1"/>
  <c r="AS1354" i="1" s="1"/>
  <c r="M1368" i="1"/>
  <c r="S1368" i="1" s="1"/>
  <c r="W1368" i="1" s="1"/>
  <c r="AC1368" i="1" s="1"/>
  <c r="AI1368" i="1" s="1"/>
  <c r="AQ1368" i="1" s="1"/>
  <c r="AS1368" i="1" s="1"/>
  <c r="N1368" i="1"/>
  <c r="T1368" i="1" s="1"/>
  <c r="X1368" i="1" s="1"/>
  <c r="AD1368" i="1" s="1"/>
  <c r="AJ1368" i="1" s="1"/>
  <c r="AT1368" i="1" s="1"/>
  <c r="M1371" i="1"/>
  <c r="S1371" i="1" s="1"/>
  <c r="W1371" i="1" s="1"/>
  <c r="AC1371" i="1" s="1"/>
  <c r="AI1371" i="1" s="1"/>
  <c r="AQ1371" i="1" s="1"/>
  <c r="AS1371" i="1" s="1"/>
  <c r="L1396" i="1"/>
  <c r="R1396" i="1" s="1"/>
  <c r="V1396" i="1" s="1"/>
  <c r="AB1396" i="1" s="1"/>
  <c r="AH1396" i="1" s="1"/>
  <c r="AN1396" i="1" s="1"/>
  <c r="AP1396" i="1" s="1"/>
  <c r="L1442" i="1"/>
  <c r="R1442" i="1" s="1"/>
  <c r="V1442" i="1" s="1"/>
  <c r="AB1442" i="1" s="1"/>
  <c r="AH1442" i="1" s="1"/>
  <c r="AN1442" i="1" s="1"/>
  <c r="AP1442" i="1" s="1"/>
  <c r="R1468" i="1"/>
  <c r="V1468" i="1" s="1"/>
  <c r="AB1468" i="1" s="1"/>
  <c r="AH1468" i="1" s="1"/>
  <c r="AN1468" i="1" s="1"/>
  <c r="AP1468" i="1" s="1"/>
  <c r="M1514" i="1"/>
  <c r="S1514" i="1" s="1"/>
  <c r="W1514" i="1" s="1"/>
  <c r="AC1514" i="1" s="1"/>
  <c r="AI1514" i="1" s="1"/>
  <c r="AQ1514" i="1" s="1"/>
  <c r="AS1514" i="1" s="1"/>
  <c r="N1517" i="1"/>
  <c r="T1517" i="1" s="1"/>
  <c r="X1517" i="1" s="1"/>
  <c r="AD1517" i="1" s="1"/>
  <c r="AJ1517" i="1" s="1"/>
  <c r="AT1517" i="1" s="1"/>
  <c r="O1519" i="1"/>
  <c r="Y1519" i="1"/>
  <c r="I1527" i="1"/>
  <c r="Z1527" i="1"/>
  <c r="P1527" i="1"/>
  <c r="AG1527" i="1"/>
  <c r="AU1527" i="1"/>
  <c r="Y1555" i="1"/>
  <c r="AB1555" i="1" s="1"/>
  <c r="AH1555" i="1" s="1"/>
  <c r="AN1555" i="1" s="1"/>
  <c r="AP1555" i="1" s="1"/>
  <c r="I1623" i="1"/>
  <c r="N1637" i="1"/>
  <c r="T1637" i="1" s="1"/>
  <c r="X1637" i="1" s="1"/>
  <c r="AD1637" i="1" s="1"/>
  <c r="AJ1637" i="1" s="1"/>
  <c r="AT1637" i="1" s="1"/>
  <c r="N1642" i="1"/>
  <c r="T1642" i="1" s="1"/>
  <c r="X1642" i="1" s="1"/>
  <c r="AD1642" i="1" s="1"/>
  <c r="J1653" i="1"/>
  <c r="K1678" i="1"/>
  <c r="K1677" i="1" s="1"/>
  <c r="K1672" i="1" s="1"/>
  <c r="AE1678" i="1"/>
  <c r="AE1677" i="1" s="1"/>
  <c r="AE1672" i="1" s="1"/>
  <c r="AL1678" i="1"/>
  <c r="AL1677" i="1" s="1"/>
  <c r="AL1672" i="1" s="1"/>
  <c r="N1703" i="1"/>
  <c r="T1703" i="1" s="1"/>
  <c r="X1703" i="1" s="1"/>
  <c r="AD1703" i="1" s="1"/>
  <c r="AJ1703" i="1" s="1"/>
  <c r="AT1703" i="1" s="1"/>
  <c r="Y1699" i="1"/>
  <c r="Y1698" i="1" s="1"/>
  <c r="L1710" i="1"/>
  <c r="R1710" i="1" s="1"/>
  <c r="V1710" i="1" s="1"/>
  <c r="AB1710" i="1" s="1"/>
  <c r="AH1710" i="1" s="1"/>
  <c r="AN1710" i="1" s="1"/>
  <c r="AP1710" i="1" s="1"/>
  <c r="G1709" i="1"/>
  <c r="AM1709" i="1"/>
  <c r="AM1708" i="1" s="1"/>
  <c r="Z1709" i="1"/>
  <c r="Z1708" i="1" s="1"/>
  <c r="AU1709" i="1"/>
  <c r="AU1708" i="1" s="1"/>
  <c r="AA1719" i="1"/>
  <c r="AA1718" i="1" s="1"/>
  <c r="AK1719" i="1"/>
  <c r="AK1718" i="1" s="1"/>
  <c r="AK1717" i="1" s="1"/>
  <c r="M1723" i="1"/>
  <c r="S1723" i="1" s="1"/>
  <c r="W1723" i="1" s="1"/>
  <c r="AC1723" i="1" s="1"/>
  <c r="AI1723" i="1" s="1"/>
  <c r="AQ1723" i="1" s="1"/>
  <c r="AS1723" i="1" s="1"/>
  <c r="AO183" i="1"/>
  <c r="AO338" i="1"/>
  <c r="AO470" i="1"/>
  <c r="AO500" i="1"/>
  <c r="AR365" i="1"/>
  <c r="AR438" i="1"/>
  <c r="AR730" i="1"/>
  <c r="AR1272" i="1"/>
  <c r="AK1691" i="1"/>
  <c r="AK1690" i="1" s="1"/>
  <c r="R1706" i="1"/>
  <c r="V1706" i="1" s="1"/>
  <c r="AB1706" i="1" s="1"/>
  <c r="AH1706" i="1" s="1"/>
  <c r="AN1706" i="1" s="1"/>
  <c r="AP1706" i="1" s="1"/>
  <c r="J1719" i="1"/>
  <c r="J1718" i="1" s="1"/>
  <c r="J1717" i="1" s="1"/>
  <c r="Q1733" i="1"/>
  <c r="Q1732" i="1" s="1"/>
  <c r="Q1731" i="1" s="1"/>
  <c r="AK1733" i="1"/>
  <c r="AK1732" i="1" s="1"/>
  <c r="AK1731" i="1" s="1"/>
  <c r="T1738" i="1"/>
  <c r="X1738" i="1" s="1"/>
  <c r="AD1738" i="1" s="1"/>
  <c r="AJ1738" i="1" s="1"/>
  <c r="AT1738" i="1" s="1"/>
  <c r="AO92" i="1"/>
  <c r="AO91" i="1" s="1"/>
  <c r="AO381" i="1"/>
  <c r="AO374" i="1" s="1"/>
  <c r="AO691" i="1"/>
  <c r="AO730" i="1"/>
  <c r="AO762" i="1"/>
  <c r="AO866" i="1"/>
  <c r="AO1248" i="1"/>
  <c r="AO1247" i="1" s="1"/>
  <c r="AO1483" i="1"/>
  <c r="AO1503" i="1"/>
  <c r="AO1502" i="1" s="1"/>
  <c r="AO1691" i="1"/>
  <c r="AO1690" i="1" s="1"/>
  <c r="AR183" i="1"/>
  <c r="AR352" i="1"/>
  <c r="AR351" i="1" s="1"/>
  <c r="AR381" i="1"/>
  <c r="AR374" i="1" s="1"/>
  <c r="AR500" i="1"/>
  <c r="AR575" i="1"/>
  <c r="AR574" i="1" s="1"/>
  <c r="AR1277" i="1"/>
  <c r="AR1309" i="1"/>
  <c r="AR1298" i="1" s="1"/>
  <c r="AR1340" i="1"/>
  <c r="AR1339" i="1" s="1"/>
  <c r="AR1384" i="1"/>
  <c r="AR1422" i="1"/>
  <c r="AR1421" i="1" s="1"/>
  <c r="AR1483" i="1"/>
  <c r="AR1527" i="1"/>
  <c r="N1645" i="1"/>
  <c r="T1645" i="1" s="1"/>
  <c r="X1645" i="1" s="1"/>
  <c r="AD1645" i="1" s="1"/>
  <c r="AJ1645" i="1" s="1"/>
  <c r="AT1645" i="1" s="1"/>
  <c r="AU1653" i="1"/>
  <c r="U1699" i="1"/>
  <c r="U1698" i="1" s="1"/>
  <c r="Z1719" i="1"/>
  <c r="Z1718" i="1" s="1"/>
  <c r="Z1717" i="1" s="1"/>
  <c r="AU1733" i="1"/>
  <c r="AU1732" i="1" s="1"/>
  <c r="AU1731" i="1" s="1"/>
  <c r="AO333" i="1"/>
  <c r="AO516" i="1"/>
  <c r="AO785" i="1"/>
  <c r="AO796" i="1"/>
  <c r="AO795" i="1" s="1"/>
  <c r="AO848" i="1"/>
  <c r="AO847" i="1" s="1"/>
  <c r="AO1465" i="1"/>
  <c r="AO1464" i="1" s="1"/>
  <c r="AO1497" i="1"/>
  <c r="AO1496" i="1" s="1"/>
  <c r="AO1719" i="1"/>
  <c r="AO1718" i="1" s="1"/>
  <c r="AO1717" i="1" s="1"/>
  <c r="AR333" i="1"/>
  <c r="AR516" i="1"/>
  <c r="AR609" i="1"/>
  <c r="AR762" i="1"/>
  <c r="AR866" i="1"/>
  <c r="AR956" i="1"/>
  <c r="AR1055" i="1"/>
  <c r="AR1678" i="1"/>
  <c r="AR1677" i="1" s="1"/>
  <c r="AR1672" i="1" s="1"/>
  <c r="AR1653" i="1"/>
  <c r="AR1699" i="1"/>
  <c r="AR1698" i="1" s="1"/>
  <c r="U18" i="1"/>
  <c r="Z44" i="1"/>
  <c r="Z43" i="1" s="1"/>
  <c r="L144" i="1"/>
  <c r="R144" i="1" s="1"/>
  <c r="V144" i="1" s="1"/>
  <c r="AB144" i="1" s="1"/>
  <c r="AH144" i="1" s="1"/>
  <c r="AN144" i="1" s="1"/>
  <c r="AP144" i="1" s="1"/>
  <c r="Z194" i="1"/>
  <c r="L455" i="1"/>
  <c r="R455" i="1" s="1"/>
  <c r="V455" i="1" s="1"/>
  <c r="AB455" i="1" s="1"/>
  <c r="AH455" i="1" s="1"/>
  <c r="AN455" i="1" s="1"/>
  <c r="AP455" i="1" s="1"/>
  <c r="F454" i="1"/>
  <c r="L454" i="1" s="1"/>
  <c r="R454" i="1" s="1"/>
  <c r="V454" i="1" s="1"/>
  <c r="AB454" i="1" s="1"/>
  <c r="AH454" i="1" s="1"/>
  <c r="AN454" i="1" s="1"/>
  <c r="AP454" i="1" s="1"/>
  <c r="R628" i="1"/>
  <c r="V628" i="1" s="1"/>
  <c r="AB628" i="1" s="1"/>
  <c r="AH628" i="1" s="1"/>
  <c r="AN628" i="1" s="1"/>
  <c r="AP628" i="1" s="1"/>
  <c r="O627" i="1"/>
  <c r="R627" i="1" s="1"/>
  <c r="V627" i="1" s="1"/>
  <c r="AB627" i="1" s="1"/>
  <c r="AH627" i="1" s="1"/>
  <c r="AN627" i="1" s="1"/>
  <c r="AP627" i="1" s="1"/>
  <c r="Z670" i="1"/>
  <c r="Z669" i="1" s="1"/>
  <c r="AB741" i="1"/>
  <c r="AH741" i="1" s="1"/>
  <c r="AN741" i="1" s="1"/>
  <c r="AP741" i="1" s="1"/>
  <c r="Y740" i="1"/>
  <c r="AB740" i="1" s="1"/>
  <c r="AH740" i="1" s="1"/>
  <c r="AN740" i="1" s="1"/>
  <c r="AP740" i="1" s="1"/>
  <c r="Q882" i="1"/>
  <c r="T883" i="1"/>
  <c r="X883" i="1" s="1"/>
  <c r="AD883" i="1" s="1"/>
  <c r="AJ883" i="1" s="1"/>
  <c r="AT883" i="1" s="1"/>
  <c r="G888" i="1"/>
  <c r="M888" i="1" s="1"/>
  <c r="S888" i="1" s="1"/>
  <c r="W888" i="1" s="1"/>
  <c r="AC888" i="1" s="1"/>
  <c r="AI888" i="1" s="1"/>
  <c r="AQ888" i="1" s="1"/>
  <c r="AS888" i="1" s="1"/>
  <c r="M889" i="1"/>
  <c r="S889" i="1" s="1"/>
  <c r="W889" i="1" s="1"/>
  <c r="AC889" i="1" s="1"/>
  <c r="AI889" i="1" s="1"/>
  <c r="AQ889" i="1" s="1"/>
  <c r="AS889" i="1" s="1"/>
  <c r="L1027" i="1"/>
  <c r="R1027" i="1" s="1"/>
  <c r="V1027" i="1" s="1"/>
  <c r="AB1027" i="1" s="1"/>
  <c r="AH1027" i="1" s="1"/>
  <c r="AN1027" i="1" s="1"/>
  <c r="F1026" i="1"/>
  <c r="L1026" i="1" s="1"/>
  <c r="R1026" i="1" s="1"/>
  <c r="V1026" i="1" s="1"/>
  <c r="AB1026" i="1" s="1"/>
  <c r="AH1026" i="1" s="1"/>
  <c r="AN1026" i="1" s="1"/>
  <c r="N1030" i="1"/>
  <c r="T1030" i="1" s="1"/>
  <c r="X1030" i="1" s="1"/>
  <c r="AD1030" i="1" s="1"/>
  <c r="AJ1030" i="1" s="1"/>
  <c r="AT1030" i="1" s="1"/>
  <c r="H1029" i="1"/>
  <c r="N1029" i="1" s="1"/>
  <c r="T1029" i="1" s="1"/>
  <c r="X1029" i="1" s="1"/>
  <c r="AD1029" i="1" s="1"/>
  <c r="AJ1029" i="1" s="1"/>
  <c r="AT1029" i="1" s="1"/>
  <c r="L1290" i="1"/>
  <c r="R1290" i="1" s="1"/>
  <c r="V1290" i="1" s="1"/>
  <c r="AB1290" i="1" s="1"/>
  <c r="AH1290" i="1" s="1"/>
  <c r="AN1290" i="1" s="1"/>
  <c r="AP1290" i="1" s="1"/>
  <c r="F1289" i="1"/>
  <c r="F1282" i="1" s="1"/>
  <c r="AG1318" i="1"/>
  <c r="AG1317" i="1" s="1"/>
  <c r="AG18" i="1"/>
  <c r="AJ36" i="1"/>
  <c r="AT36" i="1" s="1"/>
  <c r="L56" i="1"/>
  <c r="R56" i="1" s="1"/>
  <c r="V56" i="1" s="1"/>
  <c r="AB56" i="1" s="1"/>
  <c r="AH56" i="1" s="1"/>
  <c r="AN56" i="1" s="1"/>
  <c r="AP56" i="1" s="1"/>
  <c r="M60" i="1"/>
  <c r="S60" i="1" s="1"/>
  <c r="W60" i="1" s="1"/>
  <c r="AC60" i="1" s="1"/>
  <c r="AI60" i="1" s="1"/>
  <c r="AQ60" i="1" s="1"/>
  <c r="AS60" i="1" s="1"/>
  <c r="L66" i="1"/>
  <c r="R66" i="1" s="1"/>
  <c r="V66" i="1" s="1"/>
  <c r="AB66" i="1" s="1"/>
  <c r="AH66" i="1" s="1"/>
  <c r="AN66" i="1" s="1"/>
  <c r="AP66" i="1" s="1"/>
  <c r="M69" i="1"/>
  <c r="S69" i="1" s="1"/>
  <c r="W69" i="1" s="1"/>
  <c r="AC69" i="1" s="1"/>
  <c r="AI69" i="1" s="1"/>
  <c r="AQ69" i="1" s="1"/>
  <c r="AS69" i="1" s="1"/>
  <c r="L100" i="1"/>
  <c r="R100" i="1" s="1"/>
  <c r="V100" i="1" s="1"/>
  <c r="AB100" i="1" s="1"/>
  <c r="AH100" i="1" s="1"/>
  <c r="AN100" i="1" s="1"/>
  <c r="AP100" i="1" s="1"/>
  <c r="L127" i="1"/>
  <c r="R127" i="1" s="1"/>
  <c r="V127" i="1" s="1"/>
  <c r="AB127" i="1" s="1"/>
  <c r="AH127" i="1" s="1"/>
  <c r="AN127" i="1" s="1"/>
  <c r="AP127" i="1" s="1"/>
  <c r="F126" i="1"/>
  <c r="L126" i="1" s="1"/>
  <c r="R126" i="1" s="1"/>
  <c r="V126" i="1" s="1"/>
  <c r="AB126" i="1" s="1"/>
  <c r="AH126" i="1" s="1"/>
  <c r="AN126" i="1" s="1"/>
  <c r="AP126" i="1" s="1"/>
  <c r="L225" i="1"/>
  <c r="R225" i="1" s="1"/>
  <c r="V225" i="1" s="1"/>
  <c r="AB225" i="1" s="1"/>
  <c r="AH225" i="1" s="1"/>
  <c r="AN225" i="1" s="1"/>
  <c r="AP225" i="1" s="1"/>
  <c r="L241" i="1"/>
  <c r="R241" i="1" s="1"/>
  <c r="V241" i="1" s="1"/>
  <c r="AB241" i="1" s="1"/>
  <c r="AH241" i="1" s="1"/>
  <c r="AN241" i="1" s="1"/>
  <c r="AP241" i="1" s="1"/>
  <c r="U338" i="1"/>
  <c r="U352" i="1"/>
  <c r="U351" i="1" s="1"/>
  <c r="L397" i="1"/>
  <c r="R397" i="1" s="1"/>
  <c r="V397" i="1" s="1"/>
  <c r="AB397" i="1" s="1"/>
  <c r="AH397" i="1" s="1"/>
  <c r="AN397" i="1" s="1"/>
  <c r="AP397" i="1" s="1"/>
  <c r="K516" i="1"/>
  <c r="G619" i="1"/>
  <c r="M622" i="1"/>
  <c r="S622" i="1" s="1"/>
  <c r="W622" i="1" s="1"/>
  <c r="AC622" i="1" s="1"/>
  <c r="AI622" i="1" s="1"/>
  <c r="AQ622" i="1" s="1"/>
  <c r="AS622" i="1" s="1"/>
  <c r="V625" i="1"/>
  <c r="AB625" i="1" s="1"/>
  <c r="AH625" i="1" s="1"/>
  <c r="AN625" i="1" s="1"/>
  <c r="AP625" i="1" s="1"/>
  <c r="L650" i="1"/>
  <c r="R650" i="1" s="1"/>
  <c r="V650" i="1" s="1"/>
  <c r="AB650" i="1" s="1"/>
  <c r="AH650" i="1" s="1"/>
  <c r="AN650" i="1" s="1"/>
  <c r="AP650" i="1" s="1"/>
  <c r="Q691" i="1"/>
  <c r="AA691" i="1"/>
  <c r="AK691" i="1"/>
  <c r="M694" i="1"/>
  <c r="S694" i="1" s="1"/>
  <c r="W694" i="1" s="1"/>
  <c r="AC694" i="1" s="1"/>
  <c r="AI694" i="1" s="1"/>
  <c r="AQ694" i="1" s="1"/>
  <c r="AS694" i="1" s="1"/>
  <c r="AF767" i="1"/>
  <c r="G796" i="1"/>
  <c r="G795" i="1" s="1"/>
  <c r="AG834" i="1"/>
  <c r="G848" i="1"/>
  <c r="G847" i="1" s="1"/>
  <c r="AE872" i="1"/>
  <c r="AE871" i="1" s="1"/>
  <c r="N957" i="1"/>
  <c r="T957" i="1" s="1"/>
  <c r="X957" i="1" s="1"/>
  <c r="AD957" i="1" s="1"/>
  <c r="AJ957" i="1" s="1"/>
  <c r="AT957" i="1" s="1"/>
  <c r="H956" i="1"/>
  <c r="L1076" i="1"/>
  <c r="R1076" i="1" s="1"/>
  <c r="V1076" i="1" s="1"/>
  <c r="AB1076" i="1" s="1"/>
  <c r="AH1076" i="1" s="1"/>
  <c r="AN1076" i="1" s="1"/>
  <c r="AP1076" i="1" s="1"/>
  <c r="F1075" i="1"/>
  <c r="L1075" i="1" s="1"/>
  <c r="R1075" i="1" s="1"/>
  <c r="V1075" i="1" s="1"/>
  <c r="AB1075" i="1" s="1"/>
  <c r="AH1075" i="1" s="1"/>
  <c r="AN1075" i="1" s="1"/>
  <c r="AP1075" i="1" s="1"/>
  <c r="H1098" i="1"/>
  <c r="AA1130" i="1"/>
  <c r="L1303" i="1"/>
  <c r="R1303" i="1" s="1"/>
  <c r="V1303" i="1" s="1"/>
  <c r="AB1303" i="1" s="1"/>
  <c r="AH1303" i="1" s="1"/>
  <c r="AN1303" i="1" s="1"/>
  <c r="AP1303" i="1" s="1"/>
  <c r="I1302" i="1"/>
  <c r="L1302" i="1" s="1"/>
  <c r="R1302" i="1" s="1"/>
  <c r="V1302" i="1" s="1"/>
  <c r="AB1302" i="1" s="1"/>
  <c r="AH1302" i="1" s="1"/>
  <c r="AN1302" i="1" s="1"/>
  <c r="AP1302" i="1" s="1"/>
  <c r="AC23" i="1"/>
  <c r="AI23" i="1" s="1"/>
  <c r="AQ23" i="1" s="1"/>
  <c r="AS23" i="1" s="1"/>
  <c r="N28" i="1"/>
  <c r="T28" i="1" s="1"/>
  <c r="X28" i="1" s="1"/>
  <c r="AD28" i="1" s="1"/>
  <c r="AJ28" i="1" s="1"/>
  <c r="AT28" i="1" s="1"/>
  <c r="N29" i="1"/>
  <c r="T29" i="1" s="1"/>
  <c r="X29" i="1" s="1"/>
  <c r="AD29" i="1" s="1"/>
  <c r="AJ29" i="1" s="1"/>
  <c r="AT29" i="1" s="1"/>
  <c r="L33" i="1"/>
  <c r="R33" i="1" s="1"/>
  <c r="V33" i="1" s="1"/>
  <c r="AB33" i="1" s="1"/>
  <c r="AH33" i="1" s="1"/>
  <c r="AN33" i="1" s="1"/>
  <c r="AP33" i="1" s="1"/>
  <c r="F35" i="1"/>
  <c r="L35" i="1" s="1"/>
  <c r="AE35" i="1"/>
  <c r="AE31" i="1" s="1"/>
  <c r="M38" i="1"/>
  <c r="S38" i="1" s="1"/>
  <c r="W38" i="1" s="1"/>
  <c r="AC38" i="1" s="1"/>
  <c r="AI38" i="1" s="1"/>
  <c r="AQ38" i="1" s="1"/>
  <c r="AS38" i="1" s="1"/>
  <c r="Q35" i="1"/>
  <c r="Q31" i="1" s="1"/>
  <c r="AA35" i="1"/>
  <c r="AA31" i="1" s="1"/>
  <c r="AK35" i="1"/>
  <c r="AK31" i="1" s="1"/>
  <c r="M41" i="1"/>
  <c r="S41" i="1" s="1"/>
  <c r="W41" i="1" s="1"/>
  <c r="AC41" i="1" s="1"/>
  <c r="AI41" i="1" s="1"/>
  <c r="AQ41" i="1" s="1"/>
  <c r="AS41" i="1" s="1"/>
  <c r="L46" i="1"/>
  <c r="R46" i="1" s="1"/>
  <c r="V46" i="1" s="1"/>
  <c r="AB46" i="1" s="1"/>
  <c r="AH46" i="1" s="1"/>
  <c r="AN46" i="1" s="1"/>
  <c r="AP46" i="1" s="1"/>
  <c r="Q45" i="1"/>
  <c r="Q44" i="1" s="1"/>
  <c r="Q43" i="1" s="1"/>
  <c r="AA45" i="1"/>
  <c r="AA44" i="1" s="1"/>
  <c r="AA43" i="1" s="1"/>
  <c r="I45" i="1"/>
  <c r="L45" i="1" s="1"/>
  <c r="L57" i="1"/>
  <c r="R57" i="1" s="1"/>
  <c r="V57" i="1" s="1"/>
  <c r="AB57" i="1" s="1"/>
  <c r="AH57" i="1" s="1"/>
  <c r="AN57" i="1" s="1"/>
  <c r="AP57" i="1" s="1"/>
  <c r="N60" i="1"/>
  <c r="T60" i="1" s="1"/>
  <c r="X60" i="1" s="1"/>
  <c r="AD60" i="1" s="1"/>
  <c r="AJ60" i="1" s="1"/>
  <c r="AT60" i="1" s="1"/>
  <c r="N63" i="1"/>
  <c r="T63" i="1" s="1"/>
  <c r="X63" i="1" s="1"/>
  <c r="AD63" i="1" s="1"/>
  <c r="AJ63" i="1" s="1"/>
  <c r="AT63" i="1" s="1"/>
  <c r="N69" i="1"/>
  <c r="T69" i="1" s="1"/>
  <c r="X69" i="1" s="1"/>
  <c r="AD69" i="1" s="1"/>
  <c r="AJ69" i="1" s="1"/>
  <c r="AT69" i="1" s="1"/>
  <c r="N75" i="1"/>
  <c r="T75" i="1" s="1"/>
  <c r="X75" i="1" s="1"/>
  <c r="AD75" i="1" s="1"/>
  <c r="AJ75" i="1" s="1"/>
  <c r="AT75" i="1" s="1"/>
  <c r="M84" i="1"/>
  <c r="S84" i="1" s="1"/>
  <c r="W84" i="1" s="1"/>
  <c r="AC84" i="1" s="1"/>
  <c r="AI84" i="1" s="1"/>
  <c r="AQ84" i="1" s="1"/>
  <c r="AS84" i="1" s="1"/>
  <c r="F108" i="1"/>
  <c r="L108" i="1" s="1"/>
  <c r="R108" i="1" s="1"/>
  <c r="V108" i="1" s="1"/>
  <c r="AB108" i="1" s="1"/>
  <c r="AH108" i="1" s="1"/>
  <c r="AN108" i="1" s="1"/>
  <c r="AP108" i="1" s="1"/>
  <c r="M124" i="1"/>
  <c r="S124" i="1" s="1"/>
  <c r="W124" i="1" s="1"/>
  <c r="AC124" i="1" s="1"/>
  <c r="AI124" i="1" s="1"/>
  <c r="AQ124" i="1" s="1"/>
  <c r="AS124" i="1" s="1"/>
  <c r="M127" i="1"/>
  <c r="S127" i="1" s="1"/>
  <c r="W127" i="1" s="1"/>
  <c r="AC127" i="1" s="1"/>
  <c r="AI127" i="1" s="1"/>
  <c r="AQ127" i="1" s="1"/>
  <c r="AS127" i="1" s="1"/>
  <c r="J162" i="1"/>
  <c r="M162" i="1" s="1"/>
  <c r="L173" i="1"/>
  <c r="R173" i="1" s="1"/>
  <c r="V173" i="1" s="1"/>
  <c r="AB173" i="1" s="1"/>
  <c r="AH173" i="1" s="1"/>
  <c r="AN173" i="1" s="1"/>
  <c r="AP173" i="1" s="1"/>
  <c r="F172" i="1"/>
  <c r="L172" i="1" s="1"/>
  <c r="R172" i="1" s="1"/>
  <c r="V172" i="1" s="1"/>
  <c r="AB172" i="1" s="1"/>
  <c r="AH172" i="1" s="1"/>
  <c r="AN172" i="1" s="1"/>
  <c r="AP172" i="1" s="1"/>
  <c r="L181" i="1"/>
  <c r="R181" i="1" s="1"/>
  <c r="V181" i="1" s="1"/>
  <c r="AB181" i="1" s="1"/>
  <c r="AH181" i="1" s="1"/>
  <c r="AN181" i="1" s="1"/>
  <c r="AP181" i="1" s="1"/>
  <c r="AF217" i="1"/>
  <c r="AF213" i="1" s="1"/>
  <c r="AM217" i="1"/>
  <c r="AM213" i="1" s="1"/>
  <c r="F240" i="1"/>
  <c r="L240" i="1" s="1"/>
  <c r="R240" i="1" s="1"/>
  <c r="V240" i="1" s="1"/>
  <c r="AB240" i="1" s="1"/>
  <c r="AH240" i="1" s="1"/>
  <c r="AN240" i="1" s="1"/>
  <c r="AP240" i="1" s="1"/>
  <c r="AK244" i="1"/>
  <c r="M247" i="1"/>
  <c r="S247" i="1" s="1"/>
  <c r="W247" i="1" s="1"/>
  <c r="AC247" i="1" s="1"/>
  <c r="AI247" i="1" s="1"/>
  <c r="AQ247" i="1" s="1"/>
  <c r="AS247" i="1" s="1"/>
  <c r="AL243" i="1"/>
  <c r="L267" i="1"/>
  <c r="R267" i="1" s="1"/>
  <c r="V267" i="1" s="1"/>
  <c r="AB267" i="1" s="1"/>
  <c r="AH267" i="1" s="1"/>
  <c r="AN267" i="1" s="1"/>
  <c r="AP267" i="1" s="1"/>
  <c r="AU266" i="1"/>
  <c r="AU262" i="1" s="1"/>
  <c r="N282" i="1"/>
  <c r="T282" i="1" s="1"/>
  <c r="X282" i="1" s="1"/>
  <c r="AD282" i="1" s="1"/>
  <c r="AJ282" i="1" s="1"/>
  <c r="AT282" i="1" s="1"/>
  <c r="P294" i="1"/>
  <c r="P284" i="1" s="1"/>
  <c r="Z294" i="1"/>
  <c r="Z284" i="1" s="1"/>
  <c r="AG294" i="1"/>
  <c r="AG284" i="1" s="1"/>
  <c r="AU294" i="1"/>
  <c r="AU284" i="1" s="1"/>
  <c r="H301" i="1"/>
  <c r="N301" i="1" s="1"/>
  <c r="T301" i="1" s="1"/>
  <c r="X301" i="1" s="1"/>
  <c r="AD301" i="1" s="1"/>
  <c r="AJ301" i="1" s="1"/>
  <c r="AT301" i="1" s="1"/>
  <c r="F313" i="1"/>
  <c r="Q313" i="1"/>
  <c r="AA313" i="1"/>
  <c r="AK313" i="1"/>
  <c r="M316" i="1"/>
  <c r="S316" i="1" s="1"/>
  <c r="W316" i="1" s="1"/>
  <c r="AC316" i="1" s="1"/>
  <c r="AI316" i="1" s="1"/>
  <c r="AQ316" i="1" s="1"/>
  <c r="AS316" i="1" s="1"/>
  <c r="U313" i="1"/>
  <c r="AL313" i="1"/>
  <c r="K321" i="1"/>
  <c r="K320" i="1" s="1"/>
  <c r="U321" i="1"/>
  <c r="U320" i="1" s="1"/>
  <c r="AE321" i="1"/>
  <c r="AE320" i="1" s="1"/>
  <c r="AL321" i="1"/>
  <c r="AL320" i="1" s="1"/>
  <c r="N324" i="1"/>
  <c r="T324" i="1" s="1"/>
  <c r="X324" i="1" s="1"/>
  <c r="AD324" i="1" s="1"/>
  <c r="AJ324" i="1" s="1"/>
  <c r="AT324" i="1" s="1"/>
  <c r="H333" i="1"/>
  <c r="K338" i="1"/>
  <c r="K332" i="1" s="1"/>
  <c r="N343" i="1"/>
  <c r="T343" i="1" s="1"/>
  <c r="X343" i="1" s="1"/>
  <c r="AD343" i="1" s="1"/>
  <c r="AJ343" i="1" s="1"/>
  <c r="AT343" i="1" s="1"/>
  <c r="N353" i="1"/>
  <c r="T353" i="1" s="1"/>
  <c r="X353" i="1" s="1"/>
  <c r="AD353" i="1" s="1"/>
  <c r="AJ353" i="1" s="1"/>
  <c r="AT353" i="1" s="1"/>
  <c r="Y352" i="1"/>
  <c r="Y351" i="1" s="1"/>
  <c r="N362" i="1"/>
  <c r="T362" i="1" s="1"/>
  <c r="X362" i="1" s="1"/>
  <c r="AD362" i="1" s="1"/>
  <c r="AJ362" i="1" s="1"/>
  <c r="AT362" i="1" s="1"/>
  <c r="M368" i="1"/>
  <c r="S368" i="1" s="1"/>
  <c r="W368" i="1" s="1"/>
  <c r="AC368" i="1" s="1"/>
  <c r="AI368" i="1" s="1"/>
  <c r="AQ368" i="1" s="1"/>
  <c r="AS368" i="1" s="1"/>
  <c r="G365" i="1"/>
  <c r="Y365" i="1"/>
  <c r="Y360" i="1" s="1"/>
  <c r="AF365" i="1"/>
  <c r="AF360" i="1" s="1"/>
  <c r="AM365" i="1"/>
  <c r="AM360" i="1" s="1"/>
  <c r="N378" i="1"/>
  <c r="T378" i="1" s="1"/>
  <c r="X378" i="1" s="1"/>
  <c r="AD378" i="1" s="1"/>
  <c r="AJ378" i="1" s="1"/>
  <c r="AT378" i="1" s="1"/>
  <c r="AF381" i="1"/>
  <c r="AI385" i="1"/>
  <c r="AQ385" i="1" s="1"/>
  <c r="AS385" i="1" s="1"/>
  <c r="Q381" i="1"/>
  <c r="Q374" i="1" s="1"/>
  <c r="N400" i="1"/>
  <c r="T400" i="1" s="1"/>
  <c r="X400" i="1" s="1"/>
  <c r="AD400" i="1" s="1"/>
  <c r="AJ400" i="1" s="1"/>
  <c r="AT400" i="1" s="1"/>
  <c r="H399" i="1"/>
  <c r="N399" i="1" s="1"/>
  <c r="T399" i="1" s="1"/>
  <c r="X399" i="1" s="1"/>
  <c r="AD399" i="1" s="1"/>
  <c r="AJ399" i="1" s="1"/>
  <c r="AT399" i="1" s="1"/>
  <c r="J402" i="1"/>
  <c r="M402" i="1" s="1"/>
  <c r="S402" i="1" s="1"/>
  <c r="W402" i="1" s="1"/>
  <c r="AC402" i="1" s="1"/>
  <c r="AI402" i="1" s="1"/>
  <c r="AQ402" i="1" s="1"/>
  <c r="AS402" i="1" s="1"/>
  <c r="M403" i="1"/>
  <c r="S403" i="1" s="1"/>
  <c r="W403" i="1" s="1"/>
  <c r="AC403" i="1" s="1"/>
  <c r="AI403" i="1" s="1"/>
  <c r="AQ403" i="1" s="1"/>
  <c r="AS403" i="1" s="1"/>
  <c r="N407" i="1"/>
  <c r="T407" i="1" s="1"/>
  <c r="X407" i="1" s="1"/>
  <c r="AD407" i="1" s="1"/>
  <c r="AJ407" i="1" s="1"/>
  <c r="AT407" i="1" s="1"/>
  <c r="H406" i="1"/>
  <c r="N406" i="1" s="1"/>
  <c r="T406" i="1" s="1"/>
  <c r="X406" i="1" s="1"/>
  <c r="AD406" i="1" s="1"/>
  <c r="AJ406" i="1" s="1"/>
  <c r="AT406" i="1" s="1"/>
  <c r="L411" i="1"/>
  <c r="R411" i="1" s="1"/>
  <c r="V411" i="1" s="1"/>
  <c r="AB411" i="1" s="1"/>
  <c r="AH411" i="1" s="1"/>
  <c r="AN411" i="1" s="1"/>
  <c r="AP411" i="1" s="1"/>
  <c r="J425" i="1"/>
  <c r="Q425" i="1"/>
  <c r="AA425" i="1"/>
  <c r="AK425" i="1"/>
  <c r="M428" i="1"/>
  <c r="S428" i="1" s="1"/>
  <c r="W428" i="1" s="1"/>
  <c r="AC428" i="1" s="1"/>
  <c r="AI428" i="1" s="1"/>
  <c r="AQ428" i="1" s="1"/>
  <c r="AS428" i="1" s="1"/>
  <c r="N471" i="1"/>
  <c r="T471" i="1" s="1"/>
  <c r="X471" i="1" s="1"/>
  <c r="AD471" i="1" s="1"/>
  <c r="AJ471" i="1" s="1"/>
  <c r="AT471" i="1" s="1"/>
  <c r="H470" i="1"/>
  <c r="N470" i="1" s="1"/>
  <c r="O470" i="1"/>
  <c r="Y470" i="1"/>
  <c r="AM470" i="1"/>
  <c r="N484" i="1"/>
  <c r="T484" i="1" s="1"/>
  <c r="X484" i="1" s="1"/>
  <c r="AD484" i="1" s="1"/>
  <c r="AJ484" i="1" s="1"/>
  <c r="AT484" i="1" s="1"/>
  <c r="H483" i="1"/>
  <c r="N483" i="1" s="1"/>
  <c r="T483" i="1" s="1"/>
  <c r="X483" i="1" s="1"/>
  <c r="AD483" i="1" s="1"/>
  <c r="AJ483" i="1" s="1"/>
  <c r="AT483" i="1" s="1"/>
  <c r="I489" i="1"/>
  <c r="Z489" i="1"/>
  <c r="O510" i="1"/>
  <c r="N517" i="1"/>
  <c r="T517" i="1" s="1"/>
  <c r="X517" i="1" s="1"/>
  <c r="AD517" i="1" s="1"/>
  <c r="AJ517" i="1" s="1"/>
  <c r="AT517" i="1" s="1"/>
  <c r="M517" i="1"/>
  <c r="S517" i="1" s="1"/>
  <c r="W517" i="1" s="1"/>
  <c r="AC517" i="1" s="1"/>
  <c r="AI517" i="1" s="1"/>
  <c r="AQ517" i="1" s="1"/>
  <c r="AS517" i="1" s="1"/>
  <c r="U516" i="1"/>
  <c r="U510" i="1" s="1"/>
  <c r="AE516" i="1"/>
  <c r="AL516" i="1"/>
  <c r="AM575" i="1"/>
  <c r="AM574" i="1" s="1"/>
  <c r="T589" i="1"/>
  <c r="X589" i="1" s="1"/>
  <c r="AD589" i="1" s="1"/>
  <c r="AJ589" i="1" s="1"/>
  <c r="AT589" i="1" s="1"/>
  <c r="G593" i="1"/>
  <c r="M593" i="1" s="1"/>
  <c r="S593" i="1" s="1"/>
  <c r="W593" i="1" s="1"/>
  <c r="AC593" i="1" s="1"/>
  <c r="AI593" i="1" s="1"/>
  <c r="AQ593" i="1" s="1"/>
  <c r="AS593" i="1" s="1"/>
  <c r="M620" i="1"/>
  <c r="S620" i="1" s="1"/>
  <c r="W620" i="1" s="1"/>
  <c r="AC620" i="1" s="1"/>
  <c r="AI620" i="1" s="1"/>
  <c r="AQ620" i="1" s="1"/>
  <c r="AS620" i="1" s="1"/>
  <c r="N620" i="1"/>
  <c r="T620" i="1" s="1"/>
  <c r="X620" i="1" s="1"/>
  <c r="AD620" i="1" s="1"/>
  <c r="AJ620" i="1" s="1"/>
  <c r="AT620" i="1" s="1"/>
  <c r="K619" i="1"/>
  <c r="T634" i="1"/>
  <c r="X634" i="1" s="1"/>
  <c r="AD634" i="1" s="1"/>
  <c r="AJ634" i="1" s="1"/>
  <c r="AT634" i="1" s="1"/>
  <c r="Q633" i="1"/>
  <c r="T633" i="1" s="1"/>
  <c r="X633" i="1" s="1"/>
  <c r="AD633" i="1" s="1"/>
  <c r="AJ633" i="1" s="1"/>
  <c r="AT633" i="1" s="1"/>
  <c r="O762" i="1"/>
  <c r="Y762" i="1"/>
  <c r="AF762" i="1"/>
  <c r="AM762" i="1"/>
  <c r="Z772" i="1"/>
  <c r="AU772" i="1"/>
  <c r="N791" i="1"/>
  <c r="T791" i="1" s="1"/>
  <c r="X791" i="1" s="1"/>
  <c r="AD791" i="1" s="1"/>
  <c r="AJ791" i="1" s="1"/>
  <c r="AT791" i="1" s="1"/>
  <c r="H790" i="1"/>
  <c r="N790" i="1" s="1"/>
  <c r="AB814" i="1"/>
  <c r="AH814" i="1" s="1"/>
  <c r="AN814" i="1" s="1"/>
  <c r="AP814" i="1" s="1"/>
  <c r="Y811" i="1"/>
  <c r="M907" i="1"/>
  <c r="S907" i="1" s="1"/>
  <c r="W907" i="1" s="1"/>
  <c r="AC907" i="1" s="1"/>
  <c r="AI907" i="1" s="1"/>
  <c r="AQ907" i="1" s="1"/>
  <c r="AS907" i="1" s="1"/>
  <c r="J906" i="1"/>
  <c r="N1218" i="1"/>
  <c r="K1217" i="1"/>
  <c r="N1217" i="1" s="1"/>
  <c r="T1217" i="1" s="1"/>
  <c r="X1217" i="1" s="1"/>
  <c r="AD1217" i="1" s="1"/>
  <c r="AJ1217" i="1" s="1"/>
  <c r="AT1217" i="1" s="1"/>
  <c r="AF1390" i="1"/>
  <c r="AM1390" i="1"/>
  <c r="AM1389" i="1" s="1"/>
  <c r="M154" i="1"/>
  <c r="S154" i="1" s="1"/>
  <c r="W154" i="1" s="1"/>
  <c r="AC154" i="1" s="1"/>
  <c r="AI154" i="1" s="1"/>
  <c r="AQ154" i="1" s="1"/>
  <c r="AS154" i="1" s="1"/>
  <c r="G153" i="1"/>
  <c r="M153" i="1" s="1"/>
  <c r="S153" i="1" s="1"/>
  <c r="W153" i="1" s="1"/>
  <c r="AC153" i="1" s="1"/>
  <c r="AI153" i="1" s="1"/>
  <c r="AQ153" i="1" s="1"/>
  <c r="AS153" i="1" s="1"/>
  <c r="AE262" i="1"/>
  <c r="K352" i="1"/>
  <c r="K351" i="1" s="1"/>
  <c r="M560" i="1"/>
  <c r="S560" i="1" s="1"/>
  <c r="W560" i="1" s="1"/>
  <c r="AC560" i="1" s="1"/>
  <c r="AI560" i="1" s="1"/>
  <c r="AQ560" i="1" s="1"/>
  <c r="AS560" i="1" s="1"/>
  <c r="J559" i="1"/>
  <c r="M559" i="1" s="1"/>
  <c r="S559" i="1" s="1"/>
  <c r="W559" i="1" s="1"/>
  <c r="AC559" i="1" s="1"/>
  <c r="AI559" i="1" s="1"/>
  <c r="AQ559" i="1" s="1"/>
  <c r="AS559" i="1" s="1"/>
  <c r="I670" i="1"/>
  <c r="N728" i="1"/>
  <c r="T728" i="1" s="1"/>
  <c r="X728" i="1" s="1"/>
  <c r="AD728" i="1" s="1"/>
  <c r="AJ728" i="1" s="1"/>
  <c r="AT728" i="1" s="1"/>
  <c r="H727" i="1"/>
  <c r="N727" i="1" s="1"/>
  <c r="T727" i="1" s="1"/>
  <c r="X727" i="1" s="1"/>
  <c r="AD727" i="1" s="1"/>
  <c r="AJ727" i="1" s="1"/>
  <c r="AT727" i="1" s="1"/>
  <c r="M788" i="1"/>
  <c r="S788" i="1" s="1"/>
  <c r="W788" i="1" s="1"/>
  <c r="AC788" i="1" s="1"/>
  <c r="AI788" i="1" s="1"/>
  <c r="AQ788" i="1" s="1"/>
  <c r="AS788" i="1" s="1"/>
  <c r="G785" i="1"/>
  <c r="M785" i="1" s="1"/>
  <c r="S785" i="1" s="1"/>
  <c r="W785" i="1" s="1"/>
  <c r="AC785" i="1" s="1"/>
  <c r="AI785" i="1" s="1"/>
  <c r="AQ785" i="1" s="1"/>
  <c r="N19" i="1"/>
  <c r="T19" i="1" s="1"/>
  <c r="X19" i="1" s="1"/>
  <c r="AD19" i="1" s="1"/>
  <c r="AJ19" i="1" s="1"/>
  <c r="AT19" i="1" s="1"/>
  <c r="M29" i="1"/>
  <c r="S29" i="1" s="1"/>
  <c r="W29" i="1" s="1"/>
  <c r="AC29" i="1" s="1"/>
  <c r="AI29" i="1" s="1"/>
  <c r="AQ29" i="1" s="1"/>
  <c r="AS29" i="1" s="1"/>
  <c r="M63" i="1"/>
  <c r="S63" i="1" s="1"/>
  <c r="W63" i="1" s="1"/>
  <c r="AC63" i="1" s="1"/>
  <c r="AI63" i="1" s="1"/>
  <c r="AQ63" i="1" s="1"/>
  <c r="AS63" i="1" s="1"/>
  <c r="M72" i="1"/>
  <c r="S72" i="1" s="1"/>
  <c r="W72" i="1" s="1"/>
  <c r="AC72" i="1" s="1"/>
  <c r="AI72" i="1" s="1"/>
  <c r="AQ72" i="1" s="1"/>
  <c r="AS72" i="1" s="1"/>
  <c r="L84" i="1"/>
  <c r="R84" i="1" s="1"/>
  <c r="V84" i="1" s="1"/>
  <c r="AB84" i="1" s="1"/>
  <c r="AH84" i="1" s="1"/>
  <c r="AN84" i="1" s="1"/>
  <c r="AP84" i="1" s="1"/>
  <c r="F86" i="1"/>
  <c r="L86" i="1" s="1"/>
  <c r="R86" i="1" s="1"/>
  <c r="V86" i="1" s="1"/>
  <c r="AB86" i="1" s="1"/>
  <c r="AH86" i="1" s="1"/>
  <c r="AN86" i="1" s="1"/>
  <c r="AP86" i="1" s="1"/>
  <c r="G135" i="1"/>
  <c r="M135" i="1" s="1"/>
  <c r="S135" i="1" s="1"/>
  <c r="W135" i="1" s="1"/>
  <c r="AC135" i="1" s="1"/>
  <c r="AI135" i="1" s="1"/>
  <c r="AQ135" i="1" s="1"/>
  <c r="AS135" i="1" s="1"/>
  <c r="Z162" i="1"/>
  <c r="AG162" i="1"/>
  <c r="AU162" i="1"/>
  <c r="N169" i="1"/>
  <c r="T169" i="1" s="1"/>
  <c r="X169" i="1" s="1"/>
  <c r="AD169" i="1" s="1"/>
  <c r="AJ169" i="1" s="1"/>
  <c r="AT169" i="1" s="1"/>
  <c r="H175" i="1"/>
  <c r="N175" i="1" s="1"/>
  <c r="N263" i="1"/>
  <c r="T263" i="1" s="1"/>
  <c r="X263" i="1" s="1"/>
  <c r="AD263" i="1" s="1"/>
  <c r="AJ263" i="1" s="1"/>
  <c r="AT263" i="1" s="1"/>
  <c r="L278" i="1"/>
  <c r="R278" i="1" s="1"/>
  <c r="V278" i="1" s="1"/>
  <c r="AB278" i="1" s="1"/>
  <c r="AH278" i="1" s="1"/>
  <c r="AN278" i="1" s="1"/>
  <c r="AP278" i="1" s="1"/>
  <c r="N304" i="1"/>
  <c r="T304" i="1" s="1"/>
  <c r="X304" i="1" s="1"/>
  <c r="AD304" i="1" s="1"/>
  <c r="AJ304" i="1" s="1"/>
  <c r="AT304" i="1" s="1"/>
  <c r="M357" i="1"/>
  <c r="S357" i="1" s="1"/>
  <c r="W357" i="1" s="1"/>
  <c r="AC357" i="1" s="1"/>
  <c r="AI357" i="1" s="1"/>
  <c r="AQ357" i="1" s="1"/>
  <c r="AE352" i="1"/>
  <c r="AE351" i="1" s="1"/>
  <c r="M379" i="1"/>
  <c r="S379" i="1" s="1"/>
  <c r="W379" i="1" s="1"/>
  <c r="AC379" i="1" s="1"/>
  <c r="AI379" i="1" s="1"/>
  <c r="AQ379" i="1" s="1"/>
  <c r="AS379" i="1" s="1"/>
  <c r="G378" i="1"/>
  <c r="M378" i="1" s="1"/>
  <c r="S378" i="1" s="1"/>
  <c r="W378" i="1" s="1"/>
  <c r="AC378" i="1" s="1"/>
  <c r="AI378" i="1" s="1"/>
  <c r="AQ378" i="1" s="1"/>
  <c r="AS378" i="1" s="1"/>
  <c r="R403" i="1"/>
  <c r="V403" i="1" s="1"/>
  <c r="AB403" i="1" s="1"/>
  <c r="AH403" i="1" s="1"/>
  <c r="AN403" i="1" s="1"/>
  <c r="AP403" i="1" s="1"/>
  <c r="P405" i="1"/>
  <c r="M439" i="1"/>
  <c r="S439" i="1" s="1"/>
  <c r="W439" i="1" s="1"/>
  <c r="AC439" i="1" s="1"/>
  <c r="AI439" i="1" s="1"/>
  <c r="AQ439" i="1" s="1"/>
  <c r="AS439" i="1" s="1"/>
  <c r="J438" i="1"/>
  <c r="K500" i="1"/>
  <c r="U500" i="1"/>
  <c r="AL500" i="1"/>
  <c r="N503" i="1"/>
  <c r="T503" i="1" s="1"/>
  <c r="X503" i="1" s="1"/>
  <c r="AD503" i="1" s="1"/>
  <c r="AJ503" i="1" s="1"/>
  <c r="AT503" i="1" s="1"/>
  <c r="L648" i="1"/>
  <c r="R648" i="1" s="1"/>
  <c r="V648" i="1" s="1"/>
  <c r="AB648" i="1" s="1"/>
  <c r="AH648" i="1" s="1"/>
  <c r="AN648" i="1" s="1"/>
  <c r="AP648" i="1" s="1"/>
  <c r="F644" i="1"/>
  <c r="J691" i="1"/>
  <c r="AC741" i="1"/>
  <c r="Z740" i="1"/>
  <c r="AC740" i="1" s="1"/>
  <c r="AI740" i="1" s="1"/>
  <c r="AQ740" i="1" s="1"/>
  <c r="AS740" i="1" s="1"/>
  <c r="F820" i="1"/>
  <c r="U834" i="1"/>
  <c r="AC883" i="1"/>
  <c r="AI883" i="1" s="1"/>
  <c r="AQ883" i="1" s="1"/>
  <c r="AS883" i="1" s="1"/>
  <c r="H900" i="1"/>
  <c r="N900" i="1" s="1"/>
  <c r="T900" i="1" s="1"/>
  <c r="X900" i="1" s="1"/>
  <c r="AD900" i="1" s="1"/>
  <c r="AJ900" i="1" s="1"/>
  <c r="AT900" i="1" s="1"/>
  <c r="Y956" i="1"/>
  <c r="L962" i="1"/>
  <c r="R962" i="1" s="1"/>
  <c r="V962" i="1" s="1"/>
  <c r="AB962" i="1" s="1"/>
  <c r="AH962" i="1" s="1"/>
  <c r="AN962" i="1" s="1"/>
  <c r="AP962" i="1" s="1"/>
  <c r="F961" i="1"/>
  <c r="L961" i="1" s="1"/>
  <c r="R961" i="1" s="1"/>
  <c r="V961" i="1" s="1"/>
  <c r="AB961" i="1" s="1"/>
  <c r="AH961" i="1" s="1"/>
  <c r="AN961" i="1" s="1"/>
  <c r="AP961" i="1" s="1"/>
  <c r="AL997" i="1"/>
  <c r="AM1248" i="1"/>
  <c r="AM1247" i="1" s="1"/>
  <c r="L1312" i="1"/>
  <c r="R1312" i="1" s="1"/>
  <c r="V1312" i="1" s="1"/>
  <c r="AB1312" i="1" s="1"/>
  <c r="AH1312" i="1" s="1"/>
  <c r="F1309" i="1"/>
  <c r="I1314" i="1"/>
  <c r="L1314" i="1" s="1"/>
  <c r="R1314" i="1" s="1"/>
  <c r="V1314" i="1" s="1"/>
  <c r="AB1314" i="1" s="1"/>
  <c r="AH1314" i="1" s="1"/>
  <c r="AN1314" i="1" s="1"/>
  <c r="AP1314" i="1" s="1"/>
  <c r="G1561" i="1"/>
  <c r="M1561" i="1" s="1"/>
  <c r="S1561" i="1" s="1"/>
  <c r="W1561" i="1" s="1"/>
  <c r="AC1561" i="1" s="1"/>
  <c r="AI1561" i="1" s="1"/>
  <c r="AQ1561" i="1" s="1"/>
  <c r="AS1561" i="1" s="1"/>
  <c r="M1562" i="1"/>
  <c r="S1562" i="1" s="1"/>
  <c r="W1562" i="1" s="1"/>
  <c r="AC1562" i="1" s="1"/>
  <c r="AI1562" i="1" s="1"/>
  <c r="AQ1562" i="1" s="1"/>
  <c r="AS1562" i="1" s="1"/>
  <c r="M1710" i="1"/>
  <c r="S1710" i="1" s="1"/>
  <c r="W1710" i="1" s="1"/>
  <c r="AC1710" i="1" s="1"/>
  <c r="J1709" i="1"/>
  <c r="J1708" i="1" s="1"/>
  <c r="AD23" i="1"/>
  <c r="AJ23" i="1" s="1"/>
  <c r="AT23" i="1" s="1"/>
  <c r="AC26" i="1"/>
  <c r="AI26" i="1" s="1"/>
  <c r="AQ26" i="1" s="1"/>
  <c r="AS26" i="1" s="1"/>
  <c r="H32" i="1"/>
  <c r="N32" i="1" s="1"/>
  <c r="T32" i="1" s="1"/>
  <c r="X32" i="1" s="1"/>
  <c r="AD32" i="1" s="1"/>
  <c r="AJ32" i="1" s="1"/>
  <c r="AT32" i="1" s="1"/>
  <c r="M35" i="1"/>
  <c r="K45" i="1"/>
  <c r="K44" i="1" s="1"/>
  <c r="K43" i="1" s="1"/>
  <c r="S57" i="1"/>
  <c r="W57" i="1" s="1"/>
  <c r="AC57" i="1" s="1"/>
  <c r="AI57" i="1" s="1"/>
  <c r="AQ57" i="1" s="1"/>
  <c r="AS57" i="1" s="1"/>
  <c r="M66" i="1"/>
  <c r="S66" i="1" s="1"/>
  <c r="W66" i="1" s="1"/>
  <c r="AC66" i="1" s="1"/>
  <c r="AI66" i="1" s="1"/>
  <c r="AQ66" i="1" s="1"/>
  <c r="AS66" i="1" s="1"/>
  <c r="L69" i="1"/>
  <c r="R69" i="1" s="1"/>
  <c r="V69" i="1" s="1"/>
  <c r="AB69" i="1" s="1"/>
  <c r="AH69" i="1" s="1"/>
  <c r="AN69" i="1" s="1"/>
  <c r="AP69" i="1" s="1"/>
  <c r="G71" i="1"/>
  <c r="M71" i="1" s="1"/>
  <c r="S71" i="1" s="1"/>
  <c r="W71" i="1" s="1"/>
  <c r="AC71" i="1" s="1"/>
  <c r="AI71" i="1" s="1"/>
  <c r="AQ71" i="1" s="1"/>
  <c r="AS71" i="1" s="1"/>
  <c r="N93" i="1"/>
  <c r="T93" i="1" s="1"/>
  <c r="X93" i="1" s="1"/>
  <c r="AD93" i="1" s="1"/>
  <c r="AJ93" i="1" s="1"/>
  <c r="AT93" i="1" s="1"/>
  <c r="N94" i="1"/>
  <c r="T94" i="1" s="1"/>
  <c r="X94" i="1" s="1"/>
  <c r="AD94" i="1" s="1"/>
  <c r="AJ94" i="1" s="1"/>
  <c r="AT94" i="1" s="1"/>
  <c r="AE92" i="1"/>
  <c r="AE91" i="1" s="1"/>
  <c r="L115" i="1"/>
  <c r="R115" i="1" s="1"/>
  <c r="V115" i="1" s="1"/>
  <c r="AB115" i="1" s="1"/>
  <c r="AH115" i="1" s="1"/>
  <c r="AN115" i="1" s="1"/>
  <c r="AP115" i="1" s="1"/>
  <c r="L139" i="1"/>
  <c r="R139" i="1" s="1"/>
  <c r="V139" i="1" s="1"/>
  <c r="AB139" i="1" s="1"/>
  <c r="AH139" i="1" s="1"/>
  <c r="AN139" i="1" s="1"/>
  <c r="AP139" i="1" s="1"/>
  <c r="I138" i="1"/>
  <c r="N148" i="1"/>
  <c r="T148" i="1" s="1"/>
  <c r="X148" i="1" s="1"/>
  <c r="AD148" i="1" s="1"/>
  <c r="AJ148" i="1" s="1"/>
  <c r="AT148" i="1" s="1"/>
  <c r="S163" i="1"/>
  <c r="W163" i="1" s="1"/>
  <c r="AC163" i="1" s="1"/>
  <c r="AI163" i="1" s="1"/>
  <c r="AQ163" i="1" s="1"/>
  <c r="AS163" i="1" s="1"/>
  <c r="Y194" i="1"/>
  <c r="L255" i="1"/>
  <c r="R255" i="1" s="1"/>
  <c r="V255" i="1" s="1"/>
  <c r="AB255" i="1" s="1"/>
  <c r="AH255" i="1" s="1"/>
  <c r="AN255" i="1" s="1"/>
  <c r="AP255" i="1" s="1"/>
  <c r="F254" i="1"/>
  <c r="J254" i="1"/>
  <c r="J243" i="1" s="1"/>
  <c r="Q254" i="1"/>
  <c r="Q243" i="1" s="1"/>
  <c r="AA254" i="1"/>
  <c r="AA243" i="1" s="1"/>
  <c r="AK254" i="1"/>
  <c r="K308" i="1"/>
  <c r="O320" i="1"/>
  <c r="AM338" i="1"/>
  <c r="H365" i="1"/>
  <c r="N365" i="1" s="1"/>
  <c r="P381" i="1"/>
  <c r="P374" i="1" s="1"/>
  <c r="Z381" i="1"/>
  <c r="Z374" i="1" s="1"/>
  <c r="N487" i="1"/>
  <c r="T487" i="1" s="1"/>
  <c r="X487" i="1" s="1"/>
  <c r="AD487" i="1" s="1"/>
  <c r="AJ487" i="1" s="1"/>
  <c r="AT487" i="1" s="1"/>
  <c r="H486" i="1"/>
  <c r="N486" i="1" s="1"/>
  <c r="T486" i="1" s="1"/>
  <c r="X486" i="1" s="1"/>
  <c r="AD486" i="1" s="1"/>
  <c r="AJ486" i="1" s="1"/>
  <c r="AT486" i="1" s="1"/>
  <c r="J489" i="1"/>
  <c r="AG575" i="1"/>
  <c r="AG574" i="1" s="1"/>
  <c r="AU575" i="1"/>
  <c r="AU574" i="1" s="1"/>
  <c r="L607" i="1"/>
  <c r="R607" i="1" s="1"/>
  <c r="V607" i="1" s="1"/>
  <c r="AB607" i="1" s="1"/>
  <c r="AH607" i="1" s="1"/>
  <c r="AN607" i="1" s="1"/>
  <c r="AP607" i="1" s="1"/>
  <c r="I606" i="1"/>
  <c r="L606" i="1" s="1"/>
  <c r="R606" i="1" s="1"/>
  <c r="V606" i="1" s="1"/>
  <c r="AB606" i="1" s="1"/>
  <c r="AH606" i="1" s="1"/>
  <c r="AN606" i="1" s="1"/>
  <c r="AP606" i="1" s="1"/>
  <c r="L637" i="1"/>
  <c r="R637" i="1" s="1"/>
  <c r="V637" i="1" s="1"/>
  <c r="AB637" i="1" s="1"/>
  <c r="AH637" i="1" s="1"/>
  <c r="AN637" i="1" s="1"/>
  <c r="AP637" i="1" s="1"/>
  <c r="I636" i="1"/>
  <c r="H701" i="1"/>
  <c r="AF701" i="1"/>
  <c r="AM701" i="1"/>
  <c r="AL853" i="1"/>
  <c r="G866" i="1"/>
  <c r="L976" i="1"/>
  <c r="R976" i="1" s="1"/>
  <c r="V976" i="1" s="1"/>
  <c r="AB976" i="1" s="1"/>
  <c r="AH976" i="1" s="1"/>
  <c r="AN976" i="1" s="1"/>
  <c r="AP976" i="1" s="1"/>
  <c r="F975" i="1"/>
  <c r="L975" i="1" s="1"/>
  <c r="R975" i="1" s="1"/>
  <c r="V975" i="1" s="1"/>
  <c r="AB975" i="1" s="1"/>
  <c r="AH975" i="1" s="1"/>
  <c r="AN975" i="1" s="1"/>
  <c r="AP975" i="1" s="1"/>
  <c r="T1300" i="1"/>
  <c r="X1300" i="1" s="1"/>
  <c r="AD1300" i="1" s="1"/>
  <c r="AJ1300" i="1" s="1"/>
  <c r="AT1300" i="1" s="1"/>
  <c r="M87" i="1"/>
  <c r="S87" i="1" s="1"/>
  <c r="W87" i="1" s="1"/>
  <c r="AC87" i="1" s="1"/>
  <c r="AI87" i="1" s="1"/>
  <c r="AQ87" i="1" s="1"/>
  <c r="AS87" i="1" s="1"/>
  <c r="L97" i="1"/>
  <c r="R97" i="1" s="1"/>
  <c r="V97" i="1" s="1"/>
  <c r="AB97" i="1" s="1"/>
  <c r="AH97" i="1" s="1"/>
  <c r="AN97" i="1" s="1"/>
  <c r="AP97" i="1" s="1"/>
  <c r="L103" i="1"/>
  <c r="R103" i="1" s="1"/>
  <c r="V103" i="1" s="1"/>
  <c r="AB103" i="1" s="1"/>
  <c r="AH103" i="1" s="1"/>
  <c r="AN103" i="1" s="1"/>
  <c r="AP103" i="1" s="1"/>
  <c r="N106" i="1"/>
  <c r="T106" i="1" s="1"/>
  <c r="X106" i="1" s="1"/>
  <c r="AD106" i="1" s="1"/>
  <c r="AJ106" i="1" s="1"/>
  <c r="AT106" i="1" s="1"/>
  <c r="M109" i="1"/>
  <c r="S109" i="1" s="1"/>
  <c r="W109" i="1" s="1"/>
  <c r="AC109" i="1" s="1"/>
  <c r="AI109" i="1" s="1"/>
  <c r="AQ109" i="1" s="1"/>
  <c r="AS109" i="1" s="1"/>
  <c r="L112" i="1"/>
  <c r="R112" i="1" s="1"/>
  <c r="V112" i="1" s="1"/>
  <c r="AB112" i="1" s="1"/>
  <c r="AH112" i="1" s="1"/>
  <c r="AN112" i="1" s="1"/>
  <c r="AP112" i="1" s="1"/>
  <c r="M115" i="1"/>
  <c r="S115" i="1" s="1"/>
  <c r="W115" i="1" s="1"/>
  <c r="AC115" i="1" s="1"/>
  <c r="AI115" i="1" s="1"/>
  <c r="AQ115" i="1" s="1"/>
  <c r="AS115" i="1" s="1"/>
  <c r="M118" i="1"/>
  <c r="S118" i="1" s="1"/>
  <c r="W118" i="1" s="1"/>
  <c r="AC118" i="1" s="1"/>
  <c r="AI118" i="1" s="1"/>
  <c r="AQ118" i="1" s="1"/>
  <c r="AS118" i="1" s="1"/>
  <c r="N124" i="1"/>
  <c r="T124" i="1" s="1"/>
  <c r="X124" i="1" s="1"/>
  <c r="AD124" i="1" s="1"/>
  <c r="AJ124" i="1" s="1"/>
  <c r="AT124" i="1" s="1"/>
  <c r="L130" i="1"/>
  <c r="R130" i="1" s="1"/>
  <c r="V130" i="1" s="1"/>
  <c r="AB130" i="1" s="1"/>
  <c r="AH130" i="1" s="1"/>
  <c r="AN130" i="1" s="1"/>
  <c r="AP130" i="1" s="1"/>
  <c r="N136" i="1"/>
  <c r="T136" i="1" s="1"/>
  <c r="X136" i="1" s="1"/>
  <c r="AD136" i="1" s="1"/>
  <c r="AJ136" i="1" s="1"/>
  <c r="AT136" i="1" s="1"/>
  <c r="M139" i="1"/>
  <c r="S139" i="1" s="1"/>
  <c r="W139" i="1" s="1"/>
  <c r="AC139" i="1" s="1"/>
  <c r="AI139" i="1" s="1"/>
  <c r="AQ139" i="1" s="1"/>
  <c r="AS139" i="1" s="1"/>
  <c r="N145" i="1"/>
  <c r="T145" i="1" s="1"/>
  <c r="X145" i="1" s="1"/>
  <c r="AD145" i="1" s="1"/>
  <c r="AJ145" i="1" s="1"/>
  <c r="AT145" i="1" s="1"/>
  <c r="U162" i="1"/>
  <c r="AE162" i="1"/>
  <c r="AL162" i="1"/>
  <c r="M166" i="1"/>
  <c r="S166" i="1" s="1"/>
  <c r="W166" i="1" s="1"/>
  <c r="AC166" i="1" s="1"/>
  <c r="AI166" i="1" s="1"/>
  <c r="AQ166" i="1" s="1"/>
  <c r="AS166" i="1" s="1"/>
  <c r="M181" i="1"/>
  <c r="S181" i="1" s="1"/>
  <c r="W181" i="1" s="1"/>
  <c r="AC181" i="1" s="1"/>
  <c r="AI181" i="1" s="1"/>
  <c r="AQ181" i="1" s="1"/>
  <c r="AS181" i="1" s="1"/>
  <c r="M192" i="1"/>
  <c r="S192" i="1" s="1"/>
  <c r="W192" i="1" s="1"/>
  <c r="AC192" i="1" s="1"/>
  <c r="AI192" i="1" s="1"/>
  <c r="AQ192" i="1" s="1"/>
  <c r="AS192" i="1" s="1"/>
  <c r="Y217" i="1"/>
  <c r="Y213" i="1" s="1"/>
  <c r="N232" i="1"/>
  <c r="T232" i="1" s="1"/>
  <c r="X232" i="1" s="1"/>
  <c r="AD232" i="1" s="1"/>
  <c r="AJ232" i="1" s="1"/>
  <c r="AT232" i="1" s="1"/>
  <c r="Y230" i="1"/>
  <c r="AF230" i="1"/>
  <c r="N235" i="1"/>
  <c r="T235" i="1" s="1"/>
  <c r="X235" i="1" s="1"/>
  <c r="AD235" i="1" s="1"/>
  <c r="AJ235" i="1" s="1"/>
  <c r="AT235" i="1" s="1"/>
  <c r="L238" i="1"/>
  <c r="R238" i="1" s="1"/>
  <c r="V238" i="1" s="1"/>
  <c r="AB238" i="1" s="1"/>
  <c r="AH238" i="1" s="1"/>
  <c r="AN238" i="1" s="1"/>
  <c r="AP238" i="1" s="1"/>
  <c r="M240" i="1"/>
  <c r="S240" i="1" s="1"/>
  <c r="W240" i="1" s="1"/>
  <c r="AC240" i="1" s="1"/>
  <c r="AI240" i="1" s="1"/>
  <c r="AQ240" i="1" s="1"/>
  <c r="AS240" i="1" s="1"/>
  <c r="N244" i="1"/>
  <c r="T244" i="1" s="1"/>
  <c r="X244" i="1" s="1"/>
  <c r="AD244" i="1" s="1"/>
  <c r="AJ244" i="1" s="1"/>
  <c r="M267" i="1"/>
  <c r="S267" i="1" s="1"/>
  <c r="W267" i="1" s="1"/>
  <c r="AC267" i="1" s="1"/>
  <c r="AI267" i="1" s="1"/>
  <c r="AQ267" i="1" s="1"/>
  <c r="AS267" i="1" s="1"/>
  <c r="L269" i="1"/>
  <c r="R269" i="1" s="1"/>
  <c r="V269" i="1" s="1"/>
  <c r="AB269" i="1" s="1"/>
  <c r="AH269" i="1" s="1"/>
  <c r="AN269" i="1" s="1"/>
  <c r="AP269" i="1" s="1"/>
  <c r="AA266" i="1"/>
  <c r="AA262" i="1" s="1"/>
  <c r="N275" i="1"/>
  <c r="T275" i="1" s="1"/>
  <c r="X275" i="1" s="1"/>
  <c r="AD275" i="1" s="1"/>
  <c r="AJ275" i="1" s="1"/>
  <c r="AT275" i="1" s="1"/>
  <c r="N291" i="1"/>
  <c r="T291" i="1" s="1"/>
  <c r="X291" i="1" s="1"/>
  <c r="AD291" i="1" s="1"/>
  <c r="AJ291" i="1" s="1"/>
  <c r="AT291" i="1" s="1"/>
  <c r="N292" i="1"/>
  <c r="T292" i="1" s="1"/>
  <c r="X292" i="1" s="1"/>
  <c r="AD292" i="1" s="1"/>
  <c r="AJ292" i="1" s="1"/>
  <c r="AT292" i="1" s="1"/>
  <c r="M297" i="1"/>
  <c r="S297" i="1" s="1"/>
  <c r="W297" i="1" s="1"/>
  <c r="AC297" i="1" s="1"/>
  <c r="AI297" i="1" s="1"/>
  <c r="AQ297" i="1" s="1"/>
  <c r="AS297" i="1" s="1"/>
  <c r="N299" i="1"/>
  <c r="T299" i="1" s="1"/>
  <c r="X299" i="1" s="1"/>
  <c r="AD299" i="1" s="1"/>
  <c r="AJ299" i="1" s="1"/>
  <c r="AT299" i="1" s="1"/>
  <c r="AE294" i="1"/>
  <c r="AE284" i="1" s="1"/>
  <c r="AL294" i="1"/>
  <c r="AL284" i="1" s="1"/>
  <c r="N305" i="1"/>
  <c r="T305" i="1" s="1"/>
  <c r="X305" i="1" s="1"/>
  <c r="AD305" i="1" s="1"/>
  <c r="AJ305" i="1" s="1"/>
  <c r="AT305" i="1" s="1"/>
  <c r="F308" i="1"/>
  <c r="Y308" i="1"/>
  <c r="Y307" i="1" s="1"/>
  <c r="N314" i="1"/>
  <c r="T314" i="1" s="1"/>
  <c r="X314" i="1" s="1"/>
  <c r="AD314" i="1" s="1"/>
  <c r="AJ314" i="1" s="1"/>
  <c r="AT314" i="1" s="1"/>
  <c r="N329" i="1"/>
  <c r="T329" i="1" s="1"/>
  <c r="X329" i="1" s="1"/>
  <c r="AD329" i="1" s="1"/>
  <c r="AJ329" i="1" s="1"/>
  <c r="AT329" i="1" s="1"/>
  <c r="Z333" i="1"/>
  <c r="AG333" i="1"/>
  <c r="AU333" i="1"/>
  <c r="O333" i="1"/>
  <c r="AF333" i="1"/>
  <c r="AF332" i="1" s="1"/>
  <c r="AM333" i="1"/>
  <c r="AU338" i="1"/>
  <c r="Z352" i="1"/>
  <c r="Z351" i="1" s="1"/>
  <c r="F356" i="1"/>
  <c r="L356" i="1" s="1"/>
  <c r="R356" i="1" s="1"/>
  <c r="V356" i="1" s="1"/>
  <c r="AB356" i="1" s="1"/>
  <c r="AH356" i="1" s="1"/>
  <c r="AN356" i="1" s="1"/>
  <c r="P365" i="1"/>
  <c r="P360" i="1" s="1"/>
  <c r="AU365" i="1"/>
  <c r="AU360" i="1" s="1"/>
  <c r="L382" i="1"/>
  <c r="R382" i="1" s="1"/>
  <c r="V382" i="1" s="1"/>
  <c r="AB382" i="1" s="1"/>
  <c r="AH382" i="1" s="1"/>
  <c r="AN382" i="1" s="1"/>
  <c r="AP382" i="1" s="1"/>
  <c r="J381" i="1"/>
  <c r="L387" i="1"/>
  <c r="R387" i="1" s="1"/>
  <c r="V387" i="1" s="1"/>
  <c r="AB387" i="1" s="1"/>
  <c r="AH387" i="1" s="1"/>
  <c r="AN387" i="1" s="1"/>
  <c r="AP387" i="1" s="1"/>
  <c r="K381" i="1"/>
  <c r="N381" i="1" s="1"/>
  <c r="M397" i="1"/>
  <c r="S397" i="1" s="1"/>
  <c r="W397" i="1" s="1"/>
  <c r="AC397" i="1" s="1"/>
  <c r="AI397" i="1" s="1"/>
  <c r="AQ397" i="1" s="1"/>
  <c r="AS397" i="1" s="1"/>
  <c r="N396" i="1"/>
  <c r="T396" i="1" s="1"/>
  <c r="X396" i="1" s="1"/>
  <c r="AD396" i="1" s="1"/>
  <c r="AJ396" i="1" s="1"/>
  <c r="AT396" i="1" s="1"/>
  <c r="L414" i="1"/>
  <c r="R414" i="1" s="1"/>
  <c r="V414" i="1" s="1"/>
  <c r="AB414" i="1" s="1"/>
  <c r="AH414" i="1" s="1"/>
  <c r="AN414" i="1" s="1"/>
  <c r="AP414" i="1" s="1"/>
  <c r="L418" i="1"/>
  <c r="R418" i="1" s="1"/>
  <c r="V418" i="1" s="1"/>
  <c r="AB418" i="1" s="1"/>
  <c r="AH418" i="1" s="1"/>
  <c r="AN418" i="1" s="1"/>
  <c r="AP418" i="1" s="1"/>
  <c r="K425" i="1"/>
  <c r="AL425" i="1"/>
  <c r="N428" i="1"/>
  <c r="T428" i="1" s="1"/>
  <c r="X428" i="1" s="1"/>
  <c r="AD428" i="1" s="1"/>
  <c r="AJ428" i="1" s="1"/>
  <c r="AT428" i="1" s="1"/>
  <c r="O425" i="1"/>
  <c r="Y425" i="1"/>
  <c r="AF425" i="1"/>
  <c r="J430" i="1"/>
  <c r="M430" i="1" s="1"/>
  <c r="Q430" i="1"/>
  <c r="AA430" i="1"/>
  <c r="L441" i="1"/>
  <c r="R441" i="1" s="1"/>
  <c r="V441" i="1" s="1"/>
  <c r="AB441" i="1" s="1"/>
  <c r="AH441" i="1" s="1"/>
  <c r="AN441" i="1" s="1"/>
  <c r="AP441" i="1" s="1"/>
  <c r="M455" i="1"/>
  <c r="S455" i="1" s="1"/>
  <c r="W455" i="1" s="1"/>
  <c r="AC455" i="1" s="1"/>
  <c r="AI455" i="1" s="1"/>
  <c r="AQ455" i="1" s="1"/>
  <c r="AS455" i="1" s="1"/>
  <c r="O461" i="1"/>
  <c r="AF461" i="1"/>
  <c r="AM461" i="1"/>
  <c r="L478" i="1"/>
  <c r="R478" i="1" s="1"/>
  <c r="V478" i="1" s="1"/>
  <c r="AB478" i="1" s="1"/>
  <c r="AH478" i="1" s="1"/>
  <c r="AN478" i="1" s="1"/>
  <c r="AP478" i="1" s="1"/>
  <c r="L481" i="1"/>
  <c r="R481" i="1" s="1"/>
  <c r="V481" i="1" s="1"/>
  <c r="AB481" i="1" s="1"/>
  <c r="AH481" i="1" s="1"/>
  <c r="AN481" i="1" s="1"/>
  <c r="L494" i="1"/>
  <c r="R494" i="1" s="1"/>
  <c r="V494" i="1" s="1"/>
  <c r="AB494" i="1" s="1"/>
  <c r="AH494" i="1" s="1"/>
  <c r="AN494" i="1" s="1"/>
  <c r="AP494" i="1" s="1"/>
  <c r="Y500" i="1"/>
  <c r="AF500" i="1"/>
  <c r="Z500" i="1"/>
  <c r="AU500" i="1"/>
  <c r="L512" i="1"/>
  <c r="R512" i="1" s="1"/>
  <c r="V512" i="1" s="1"/>
  <c r="AB512" i="1" s="1"/>
  <c r="AH512" i="1" s="1"/>
  <c r="AN512" i="1" s="1"/>
  <c r="AP512" i="1" s="1"/>
  <c r="J511" i="1"/>
  <c r="J510" i="1" s="1"/>
  <c r="AA511" i="1"/>
  <c r="M514" i="1"/>
  <c r="S514" i="1" s="1"/>
  <c r="W514" i="1" s="1"/>
  <c r="AC514" i="1" s="1"/>
  <c r="AI514" i="1" s="1"/>
  <c r="AQ514" i="1" s="1"/>
  <c r="AS514" i="1" s="1"/>
  <c r="N514" i="1"/>
  <c r="T514" i="1" s="1"/>
  <c r="X514" i="1" s="1"/>
  <c r="AD514" i="1" s="1"/>
  <c r="AJ514" i="1" s="1"/>
  <c r="AT514" i="1" s="1"/>
  <c r="Y516" i="1"/>
  <c r="Y510" i="1" s="1"/>
  <c r="AF516" i="1"/>
  <c r="I527" i="1"/>
  <c r="L530" i="1"/>
  <c r="R530" i="1" s="1"/>
  <c r="V530" i="1" s="1"/>
  <c r="AB530" i="1" s="1"/>
  <c r="AH530" i="1" s="1"/>
  <c r="AN530" i="1" s="1"/>
  <c r="AP530" i="1" s="1"/>
  <c r="M534" i="1"/>
  <c r="S534" i="1" s="1"/>
  <c r="W534" i="1" s="1"/>
  <c r="AC534" i="1" s="1"/>
  <c r="AI534" i="1" s="1"/>
  <c r="AQ534" i="1" s="1"/>
  <c r="AS534" i="1" s="1"/>
  <c r="F543" i="1"/>
  <c r="F542" i="1" s="1"/>
  <c r="J543" i="1"/>
  <c r="J542" i="1" s="1"/>
  <c r="Q543" i="1"/>
  <c r="Q542" i="1" s="1"/>
  <c r="AK543" i="1"/>
  <c r="AK542" i="1" s="1"/>
  <c r="M546" i="1"/>
  <c r="S546" i="1" s="1"/>
  <c r="W546" i="1" s="1"/>
  <c r="AC546" i="1" s="1"/>
  <c r="AI546" i="1" s="1"/>
  <c r="AQ546" i="1" s="1"/>
  <c r="AS546" i="1" s="1"/>
  <c r="M553" i="1"/>
  <c r="S553" i="1" s="1"/>
  <c r="W553" i="1" s="1"/>
  <c r="AC553" i="1" s="1"/>
  <c r="AI553" i="1" s="1"/>
  <c r="AQ553" i="1" s="1"/>
  <c r="AS553" i="1" s="1"/>
  <c r="V563" i="1"/>
  <c r="AB563" i="1" s="1"/>
  <c r="AH563" i="1" s="1"/>
  <c r="AN563" i="1" s="1"/>
  <c r="AP563" i="1" s="1"/>
  <c r="AJ576" i="1"/>
  <c r="AT576" i="1" s="1"/>
  <c r="AF581" i="1"/>
  <c r="AF580" i="1" s="1"/>
  <c r="AI625" i="1"/>
  <c r="AQ625" i="1" s="1"/>
  <c r="AS625" i="1" s="1"/>
  <c r="AJ631" i="1"/>
  <c r="AT631" i="1" s="1"/>
  <c r="L658" i="1"/>
  <c r="R658" i="1" s="1"/>
  <c r="V658" i="1" s="1"/>
  <c r="AB658" i="1" s="1"/>
  <c r="M681" i="1"/>
  <c r="S681" i="1" s="1"/>
  <c r="W681" i="1" s="1"/>
  <c r="AC681" i="1" s="1"/>
  <c r="AI681" i="1" s="1"/>
  <c r="AQ681" i="1" s="1"/>
  <c r="AS681" i="1" s="1"/>
  <c r="M685" i="1"/>
  <c r="S685" i="1" s="1"/>
  <c r="W685" i="1" s="1"/>
  <c r="AC685" i="1" s="1"/>
  <c r="AI685" i="1" s="1"/>
  <c r="AQ685" i="1" s="1"/>
  <c r="AS685" i="1" s="1"/>
  <c r="U691" i="1"/>
  <c r="AL691" i="1"/>
  <c r="O712" i="1"/>
  <c r="Y712" i="1"/>
  <c r="AM712" i="1"/>
  <c r="N721" i="1"/>
  <c r="T721" i="1" s="1"/>
  <c r="X721" i="1" s="1"/>
  <c r="AD721" i="1" s="1"/>
  <c r="AJ721" i="1" s="1"/>
  <c r="AT721" i="1" s="1"/>
  <c r="P762" i="1"/>
  <c r="Z762" i="1"/>
  <c r="AG762" i="1"/>
  <c r="H767" i="1"/>
  <c r="O767" i="1"/>
  <c r="AM767" i="1"/>
  <c r="U796" i="1"/>
  <c r="U795" i="1" s="1"/>
  <c r="AE796" i="1"/>
  <c r="AE795" i="1" s="1"/>
  <c r="AL796" i="1"/>
  <c r="AL795" i="1" s="1"/>
  <c r="N799" i="1"/>
  <c r="T799" i="1" s="1"/>
  <c r="X799" i="1" s="1"/>
  <c r="AD799" i="1" s="1"/>
  <c r="AJ799" i="1" s="1"/>
  <c r="AT799" i="1" s="1"/>
  <c r="O804" i="1"/>
  <c r="O803" i="1" s="1"/>
  <c r="AF804" i="1"/>
  <c r="AF803" i="1" s="1"/>
  <c r="AM804" i="1"/>
  <c r="AM803" i="1" s="1"/>
  <c r="P819" i="1"/>
  <c r="AG819" i="1"/>
  <c r="Q834" i="1"/>
  <c r="N861" i="1"/>
  <c r="T861" i="1" s="1"/>
  <c r="X861" i="1" s="1"/>
  <c r="AD861" i="1" s="1"/>
  <c r="AJ861" i="1" s="1"/>
  <c r="AT861" i="1" s="1"/>
  <c r="H860" i="1"/>
  <c r="N860" i="1" s="1"/>
  <c r="T860" i="1" s="1"/>
  <c r="X860" i="1" s="1"/>
  <c r="AD860" i="1" s="1"/>
  <c r="AJ860" i="1" s="1"/>
  <c r="AT860" i="1" s="1"/>
  <c r="M913" i="1"/>
  <c r="S913" i="1" s="1"/>
  <c r="W913" i="1" s="1"/>
  <c r="AC913" i="1" s="1"/>
  <c r="AI913" i="1" s="1"/>
  <c r="AQ913" i="1" s="1"/>
  <c r="AS913" i="1" s="1"/>
  <c r="N951" i="1"/>
  <c r="T951" i="1" s="1"/>
  <c r="X951" i="1" s="1"/>
  <c r="AD951" i="1" s="1"/>
  <c r="AJ951" i="1" s="1"/>
  <c r="AT951" i="1" s="1"/>
  <c r="M962" i="1"/>
  <c r="S962" i="1" s="1"/>
  <c r="W962" i="1" s="1"/>
  <c r="AC962" i="1" s="1"/>
  <c r="AI962" i="1" s="1"/>
  <c r="AQ962" i="1" s="1"/>
  <c r="AS962" i="1" s="1"/>
  <c r="M976" i="1"/>
  <c r="S976" i="1" s="1"/>
  <c r="W976" i="1" s="1"/>
  <c r="AC976" i="1" s="1"/>
  <c r="AI976" i="1" s="1"/>
  <c r="AQ976" i="1" s="1"/>
  <c r="AS976" i="1" s="1"/>
  <c r="M982" i="1"/>
  <c r="S982" i="1" s="1"/>
  <c r="W982" i="1" s="1"/>
  <c r="AC982" i="1" s="1"/>
  <c r="AI982" i="1" s="1"/>
  <c r="AQ982" i="1" s="1"/>
  <c r="AS982" i="1" s="1"/>
  <c r="M1009" i="1"/>
  <c r="S1009" i="1" s="1"/>
  <c r="W1009" i="1" s="1"/>
  <c r="AC1009" i="1" s="1"/>
  <c r="AI1009" i="1" s="1"/>
  <c r="AQ1009" i="1" s="1"/>
  <c r="AS1009" i="1" s="1"/>
  <c r="M1037" i="1"/>
  <c r="S1037" i="1" s="1"/>
  <c r="W1037" i="1" s="1"/>
  <c r="AC1037" i="1" s="1"/>
  <c r="AI1037" i="1" s="1"/>
  <c r="AQ1037" i="1" s="1"/>
  <c r="AS1037" i="1" s="1"/>
  <c r="J1036" i="1"/>
  <c r="M1036" i="1" s="1"/>
  <c r="S1036" i="1" s="1"/>
  <c r="W1036" i="1" s="1"/>
  <c r="AC1036" i="1" s="1"/>
  <c r="AI1036" i="1" s="1"/>
  <c r="AQ1036" i="1" s="1"/>
  <c r="AS1036" i="1" s="1"/>
  <c r="M1063" i="1"/>
  <c r="S1063" i="1" s="1"/>
  <c r="W1063" i="1" s="1"/>
  <c r="AC1063" i="1" s="1"/>
  <c r="AI1063" i="1" s="1"/>
  <c r="AQ1063" i="1" s="1"/>
  <c r="AS1063" i="1" s="1"/>
  <c r="K1079" i="1"/>
  <c r="K1078" i="1" s="1"/>
  <c r="AN1131" i="1"/>
  <c r="AP1131" i="1" s="1"/>
  <c r="I1167" i="1"/>
  <c r="L1167" i="1" s="1"/>
  <c r="L1168" i="1"/>
  <c r="L1171" i="1"/>
  <c r="R1171" i="1" s="1"/>
  <c r="V1171" i="1" s="1"/>
  <c r="AB1171" i="1" s="1"/>
  <c r="AH1171" i="1" s="1"/>
  <c r="AN1171" i="1" s="1"/>
  <c r="I1170" i="1"/>
  <c r="L1170" i="1" s="1"/>
  <c r="L1193" i="1"/>
  <c r="R1193" i="1" s="1"/>
  <c r="V1193" i="1" s="1"/>
  <c r="AB1193" i="1" s="1"/>
  <c r="AH1193" i="1" s="1"/>
  <c r="AN1193" i="1" s="1"/>
  <c r="AP1193" i="1" s="1"/>
  <c r="AN1202" i="1"/>
  <c r="AP1202" i="1" s="1"/>
  <c r="N1208" i="1"/>
  <c r="T1208" i="1" s="1"/>
  <c r="X1208" i="1" s="1"/>
  <c r="AD1208" i="1" s="1"/>
  <c r="AJ1208" i="1" s="1"/>
  <c r="AT1208" i="1" s="1"/>
  <c r="L1209" i="1"/>
  <c r="F1208" i="1"/>
  <c r="L1208" i="1" s="1"/>
  <c r="R1208" i="1" s="1"/>
  <c r="V1208" i="1" s="1"/>
  <c r="AB1208" i="1" s="1"/>
  <c r="AH1208" i="1" s="1"/>
  <c r="AN1208" i="1" s="1"/>
  <c r="AP1208" i="1" s="1"/>
  <c r="L1237" i="1"/>
  <c r="R1237" i="1" s="1"/>
  <c r="V1237" i="1" s="1"/>
  <c r="AB1237" i="1" s="1"/>
  <c r="AH1237" i="1" s="1"/>
  <c r="AN1237" i="1" s="1"/>
  <c r="AP1237" i="1" s="1"/>
  <c r="M1535" i="1"/>
  <c r="S1535" i="1" s="1"/>
  <c r="W1535" i="1" s="1"/>
  <c r="AC1535" i="1" s="1"/>
  <c r="AI1535" i="1" s="1"/>
  <c r="AQ1535" i="1" s="1"/>
  <c r="AS1535" i="1" s="1"/>
  <c r="G1534" i="1"/>
  <c r="M1534" i="1" s="1"/>
  <c r="S1534" i="1" s="1"/>
  <c r="W1534" i="1" s="1"/>
  <c r="AC1534" i="1" s="1"/>
  <c r="AI1534" i="1" s="1"/>
  <c r="AQ1534" i="1" s="1"/>
  <c r="AS1534" i="1" s="1"/>
  <c r="M103" i="1"/>
  <c r="S103" i="1" s="1"/>
  <c r="W103" i="1" s="1"/>
  <c r="AC103" i="1" s="1"/>
  <c r="AI103" i="1" s="1"/>
  <c r="AQ103" i="1" s="1"/>
  <c r="AS103" i="1" s="1"/>
  <c r="S130" i="1"/>
  <c r="W130" i="1" s="1"/>
  <c r="AC130" i="1" s="1"/>
  <c r="AI130" i="1" s="1"/>
  <c r="AQ130" i="1" s="1"/>
  <c r="AS130" i="1" s="1"/>
  <c r="L150" i="1"/>
  <c r="R150" i="1" s="1"/>
  <c r="V150" i="1" s="1"/>
  <c r="AB150" i="1" s="1"/>
  <c r="AH150" i="1" s="1"/>
  <c r="AN150" i="1" s="1"/>
  <c r="AP150" i="1" s="1"/>
  <c r="I162" i="1"/>
  <c r="M172" i="1"/>
  <c r="S172" i="1" s="1"/>
  <c r="W172" i="1" s="1"/>
  <c r="AC172" i="1" s="1"/>
  <c r="AI172" i="1" s="1"/>
  <c r="AQ172" i="1" s="1"/>
  <c r="AS172" i="1" s="1"/>
  <c r="M180" i="1"/>
  <c r="S180" i="1" s="1"/>
  <c r="W180" i="1" s="1"/>
  <c r="AC180" i="1" s="1"/>
  <c r="AI180" i="1" s="1"/>
  <c r="AQ180" i="1" s="1"/>
  <c r="AS180" i="1" s="1"/>
  <c r="Y183" i="1"/>
  <c r="AF183" i="1"/>
  <c r="M189" i="1"/>
  <c r="S189" i="1" s="1"/>
  <c r="W189" i="1" s="1"/>
  <c r="AC189" i="1" s="1"/>
  <c r="AI189" i="1" s="1"/>
  <c r="AQ189" i="1" s="1"/>
  <c r="AS189" i="1" s="1"/>
  <c r="U194" i="1"/>
  <c r="J206" i="1"/>
  <c r="J205" i="1" s="1"/>
  <c r="L228" i="1"/>
  <c r="R228" i="1" s="1"/>
  <c r="V228" i="1" s="1"/>
  <c r="AB228" i="1" s="1"/>
  <c r="AH228" i="1" s="1"/>
  <c r="AN228" i="1" s="1"/>
  <c r="AP228" i="1" s="1"/>
  <c r="I230" i="1"/>
  <c r="Z230" i="1"/>
  <c r="S238" i="1"/>
  <c r="W238" i="1" s="1"/>
  <c r="AC238" i="1" s="1"/>
  <c r="AI238" i="1" s="1"/>
  <c r="AQ238" i="1" s="1"/>
  <c r="AS238" i="1" s="1"/>
  <c r="K266" i="1"/>
  <c r="K262" i="1" s="1"/>
  <c r="O294" i="1"/>
  <c r="O284" i="1" s="1"/>
  <c r="AM294" i="1"/>
  <c r="AM284" i="1" s="1"/>
  <c r="Q321" i="1"/>
  <c r="Q320" i="1" s="1"/>
  <c r="AK321" i="1"/>
  <c r="AK320" i="1" s="1"/>
  <c r="T327" i="1"/>
  <c r="X327" i="1" s="1"/>
  <c r="AD327" i="1" s="1"/>
  <c r="AJ327" i="1" s="1"/>
  <c r="AT327" i="1" s="1"/>
  <c r="Q333" i="1"/>
  <c r="AK333" i="1"/>
  <c r="Q338" i="1"/>
  <c r="M343" i="1"/>
  <c r="S343" i="1" s="1"/>
  <c r="W343" i="1" s="1"/>
  <c r="AC343" i="1" s="1"/>
  <c r="AI343" i="1" s="1"/>
  <c r="AQ343" i="1" s="1"/>
  <c r="AS343" i="1" s="1"/>
  <c r="J352" i="1"/>
  <c r="AG352" i="1"/>
  <c r="AG351" i="1" s="1"/>
  <c r="N394" i="1"/>
  <c r="T394" i="1" s="1"/>
  <c r="X394" i="1" s="1"/>
  <c r="AD394" i="1" s="1"/>
  <c r="AJ394" i="1" s="1"/>
  <c r="AT394" i="1" s="1"/>
  <c r="N426" i="1"/>
  <c r="T426" i="1" s="1"/>
  <c r="X426" i="1" s="1"/>
  <c r="AD426" i="1" s="1"/>
  <c r="AJ426" i="1" s="1"/>
  <c r="AT426" i="1" s="1"/>
  <c r="T433" i="1"/>
  <c r="X433" i="1" s="1"/>
  <c r="AD433" i="1" s="1"/>
  <c r="AJ433" i="1" s="1"/>
  <c r="AT433" i="1" s="1"/>
  <c r="Y443" i="1"/>
  <c r="Y437" i="1" s="1"/>
  <c r="AM443" i="1"/>
  <c r="AM437" i="1" s="1"/>
  <c r="AE470" i="1"/>
  <c r="AE460" i="1" s="1"/>
  <c r="AL470" i="1"/>
  <c r="AL460" i="1" s="1"/>
  <c r="S478" i="1"/>
  <c r="W478" i="1" s="1"/>
  <c r="AC478" i="1" s="1"/>
  <c r="AI478" i="1" s="1"/>
  <c r="AQ478" i="1" s="1"/>
  <c r="AS478" i="1" s="1"/>
  <c r="AU489" i="1"/>
  <c r="N494" i="1"/>
  <c r="T494" i="1" s="1"/>
  <c r="X494" i="1" s="1"/>
  <c r="AD494" i="1" s="1"/>
  <c r="AJ494" i="1" s="1"/>
  <c r="AT494" i="1" s="1"/>
  <c r="J500" i="1"/>
  <c r="N512" i="1"/>
  <c r="T512" i="1" s="1"/>
  <c r="X512" i="1" s="1"/>
  <c r="AD512" i="1" s="1"/>
  <c r="AJ512" i="1" s="1"/>
  <c r="AT512" i="1" s="1"/>
  <c r="AG516" i="1"/>
  <c r="AA516" i="1"/>
  <c r="AA527" i="1"/>
  <c r="AA523" i="1" s="1"/>
  <c r="N540" i="1"/>
  <c r="T540" i="1" s="1"/>
  <c r="X540" i="1" s="1"/>
  <c r="AD540" i="1" s="1"/>
  <c r="AJ540" i="1" s="1"/>
  <c r="AT540" i="1" s="1"/>
  <c r="M544" i="1"/>
  <c r="S544" i="1" s="1"/>
  <c r="W544" i="1" s="1"/>
  <c r="AC544" i="1" s="1"/>
  <c r="AI544" i="1" s="1"/>
  <c r="AQ544" i="1" s="1"/>
  <c r="AS544" i="1" s="1"/>
  <c r="G543" i="1"/>
  <c r="G542" i="1" s="1"/>
  <c r="U543" i="1"/>
  <c r="U542" i="1" s="1"/>
  <c r="AE543" i="1"/>
  <c r="AE542" i="1" s="1"/>
  <c r="AL543" i="1"/>
  <c r="AL542" i="1" s="1"/>
  <c r="N551" i="1"/>
  <c r="T551" i="1" s="1"/>
  <c r="X551" i="1" s="1"/>
  <c r="AD551" i="1" s="1"/>
  <c r="AJ551" i="1" s="1"/>
  <c r="AT551" i="1" s="1"/>
  <c r="L554" i="1"/>
  <c r="R554" i="1" s="1"/>
  <c r="V554" i="1" s="1"/>
  <c r="AB554" i="1" s="1"/>
  <c r="AH554" i="1" s="1"/>
  <c r="AN554" i="1" s="1"/>
  <c r="AP554" i="1" s="1"/>
  <c r="H568" i="1"/>
  <c r="N568" i="1" s="1"/>
  <c r="T568" i="1" s="1"/>
  <c r="X568" i="1" s="1"/>
  <c r="AD583" i="1"/>
  <c r="AJ583" i="1" s="1"/>
  <c r="AT583" i="1" s="1"/>
  <c r="Z581" i="1"/>
  <c r="Z580" i="1" s="1"/>
  <c r="AK581" i="1"/>
  <c r="AK580" i="1" s="1"/>
  <c r="L598" i="1"/>
  <c r="R598" i="1" s="1"/>
  <c r="V598" i="1" s="1"/>
  <c r="AB598" i="1" s="1"/>
  <c r="AH598" i="1" s="1"/>
  <c r="AN598" i="1" s="1"/>
  <c r="AP598" i="1" s="1"/>
  <c r="L604" i="1"/>
  <c r="R604" i="1" s="1"/>
  <c r="V604" i="1" s="1"/>
  <c r="AB604" i="1" s="1"/>
  <c r="AH604" i="1" s="1"/>
  <c r="AN604" i="1" s="1"/>
  <c r="AP604" i="1" s="1"/>
  <c r="H609" i="1"/>
  <c r="P624" i="1"/>
  <c r="S624" i="1" s="1"/>
  <c r="W624" i="1" s="1"/>
  <c r="AC624" i="1" s="1"/>
  <c r="AI624" i="1" s="1"/>
  <c r="AQ624" i="1" s="1"/>
  <c r="AS624" i="1" s="1"/>
  <c r="N639" i="1"/>
  <c r="T639" i="1" s="1"/>
  <c r="X639" i="1" s="1"/>
  <c r="AD639" i="1" s="1"/>
  <c r="AJ639" i="1" s="1"/>
  <c r="AT639" i="1" s="1"/>
  <c r="F730" i="1"/>
  <c r="K730" i="1"/>
  <c r="K726" i="1" s="1"/>
  <c r="AK743" i="1"/>
  <c r="M755" i="1"/>
  <c r="S755" i="1" s="1"/>
  <c r="W755" i="1" s="1"/>
  <c r="AC755" i="1" s="1"/>
  <c r="AI755" i="1" s="1"/>
  <c r="AQ755" i="1" s="1"/>
  <c r="AS755" i="1" s="1"/>
  <c r="J754" i="1"/>
  <c r="M754" i="1" s="1"/>
  <c r="S754" i="1" s="1"/>
  <c r="W754" i="1" s="1"/>
  <c r="AC754" i="1" s="1"/>
  <c r="AI754" i="1" s="1"/>
  <c r="AQ754" i="1" s="1"/>
  <c r="AS754" i="1" s="1"/>
  <c r="J762" i="1"/>
  <c r="M762" i="1" s="1"/>
  <c r="AQ814" i="1"/>
  <c r="AS814" i="1" s="1"/>
  <c r="O819" i="1"/>
  <c r="M825" i="1"/>
  <c r="S825" i="1" s="1"/>
  <c r="W825" i="1" s="1"/>
  <c r="AC825" i="1" s="1"/>
  <c r="AI825" i="1" s="1"/>
  <c r="AQ825" i="1" s="1"/>
  <c r="AS825" i="1" s="1"/>
  <c r="L837" i="1"/>
  <c r="R837" i="1" s="1"/>
  <c r="V837" i="1" s="1"/>
  <c r="AB837" i="1" s="1"/>
  <c r="AH837" i="1" s="1"/>
  <c r="AN837" i="1" s="1"/>
  <c r="AP837" i="1" s="1"/>
  <c r="Y853" i="1"/>
  <c r="L886" i="1"/>
  <c r="R886" i="1" s="1"/>
  <c r="V886" i="1" s="1"/>
  <c r="AB886" i="1" s="1"/>
  <c r="AH886" i="1" s="1"/>
  <c r="AN886" i="1" s="1"/>
  <c r="AP886" i="1" s="1"/>
  <c r="F885" i="1"/>
  <c r="L885" i="1" s="1"/>
  <c r="R885" i="1" s="1"/>
  <c r="V885" i="1" s="1"/>
  <c r="AB885" i="1" s="1"/>
  <c r="AH885" i="1" s="1"/>
  <c r="AN885" i="1" s="1"/>
  <c r="AP885" i="1" s="1"/>
  <c r="N895" i="1"/>
  <c r="T895" i="1" s="1"/>
  <c r="X895" i="1" s="1"/>
  <c r="AD895" i="1" s="1"/>
  <c r="AJ895" i="1" s="1"/>
  <c r="AT895" i="1" s="1"/>
  <c r="T903" i="1"/>
  <c r="X903" i="1" s="1"/>
  <c r="AD903" i="1" s="1"/>
  <c r="AJ903" i="1" s="1"/>
  <c r="AT903" i="1" s="1"/>
  <c r="N943" i="1"/>
  <c r="T943" i="1" s="1"/>
  <c r="X943" i="1" s="1"/>
  <c r="AD943" i="1" s="1"/>
  <c r="AJ943" i="1" s="1"/>
  <c r="AT943" i="1" s="1"/>
  <c r="H950" i="1"/>
  <c r="N950" i="1" s="1"/>
  <c r="T950" i="1" s="1"/>
  <c r="X950" i="1" s="1"/>
  <c r="AD950" i="1" s="1"/>
  <c r="AJ950" i="1" s="1"/>
  <c r="AT950" i="1" s="1"/>
  <c r="AE956" i="1"/>
  <c r="N965" i="1"/>
  <c r="T965" i="1" s="1"/>
  <c r="X965" i="1" s="1"/>
  <c r="AD965" i="1" s="1"/>
  <c r="AJ965" i="1" s="1"/>
  <c r="AT965" i="1" s="1"/>
  <c r="H964" i="1"/>
  <c r="N964" i="1" s="1"/>
  <c r="T964" i="1" s="1"/>
  <c r="X964" i="1" s="1"/>
  <c r="AD964" i="1" s="1"/>
  <c r="AJ964" i="1" s="1"/>
  <c r="AT964" i="1" s="1"/>
  <c r="L968" i="1"/>
  <c r="R968" i="1" s="1"/>
  <c r="V968" i="1" s="1"/>
  <c r="AB968" i="1" s="1"/>
  <c r="AH968" i="1" s="1"/>
  <c r="AN968" i="1" s="1"/>
  <c r="AP968" i="1" s="1"/>
  <c r="F967" i="1"/>
  <c r="L970" i="1"/>
  <c r="R970" i="1" s="1"/>
  <c r="V970" i="1" s="1"/>
  <c r="AB970" i="1" s="1"/>
  <c r="AH970" i="1" s="1"/>
  <c r="AN970" i="1" s="1"/>
  <c r="AP970" i="1" s="1"/>
  <c r="L985" i="1"/>
  <c r="R985" i="1" s="1"/>
  <c r="V985" i="1" s="1"/>
  <c r="AB985" i="1" s="1"/>
  <c r="AH985" i="1" s="1"/>
  <c r="AN985" i="1" s="1"/>
  <c r="AP985" i="1" s="1"/>
  <c r="Q997" i="1"/>
  <c r="Q990" i="1" s="1"/>
  <c r="AK997" i="1"/>
  <c r="M1002" i="1"/>
  <c r="S1002" i="1" s="1"/>
  <c r="W1002" i="1" s="1"/>
  <c r="AC1002" i="1" s="1"/>
  <c r="AI1002" i="1" s="1"/>
  <c r="AQ1002" i="1" s="1"/>
  <c r="AS1002" i="1" s="1"/>
  <c r="N1006" i="1"/>
  <c r="T1006" i="1" s="1"/>
  <c r="X1006" i="1" s="1"/>
  <c r="AD1006" i="1" s="1"/>
  <c r="AJ1006" i="1" s="1"/>
  <c r="AT1006" i="1" s="1"/>
  <c r="AM1023" i="1"/>
  <c r="AT1023" i="1" s="1"/>
  <c r="U1055" i="1"/>
  <c r="U1054" i="1" s="1"/>
  <c r="AE1055" i="1"/>
  <c r="AL1055" i="1"/>
  <c r="L1104" i="1"/>
  <c r="R1104" i="1" s="1"/>
  <c r="V1104" i="1" s="1"/>
  <c r="AB1104" i="1" s="1"/>
  <c r="AH1104" i="1" s="1"/>
  <c r="AN1104" i="1" s="1"/>
  <c r="AP1104" i="1" s="1"/>
  <c r="F1103" i="1"/>
  <c r="L1103" i="1" s="1"/>
  <c r="R1103" i="1" s="1"/>
  <c r="V1103" i="1" s="1"/>
  <c r="AB1103" i="1" s="1"/>
  <c r="AH1103" i="1" s="1"/>
  <c r="AN1103" i="1" s="1"/>
  <c r="AP1103" i="1" s="1"/>
  <c r="M1168" i="1"/>
  <c r="S1168" i="1" s="1"/>
  <c r="W1168" i="1" s="1"/>
  <c r="AC1168" i="1" s="1"/>
  <c r="AI1168" i="1" s="1"/>
  <c r="AQ1168" i="1" s="1"/>
  <c r="AS1168" i="1" s="1"/>
  <c r="J1167" i="1"/>
  <c r="M1167" i="1" s="1"/>
  <c r="S1167" i="1" s="1"/>
  <c r="W1167" i="1" s="1"/>
  <c r="AC1167" i="1" s="1"/>
  <c r="AI1167" i="1" s="1"/>
  <c r="AQ1167" i="1" s="1"/>
  <c r="AS1167" i="1" s="1"/>
  <c r="K1283" i="1"/>
  <c r="N1283" i="1" s="1"/>
  <c r="T1283" i="1" s="1"/>
  <c r="X1283" i="1" s="1"/>
  <c r="AD1283" i="1" s="1"/>
  <c r="AJ1283" i="1" s="1"/>
  <c r="AT1283" i="1" s="1"/>
  <c r="N1284" i="1"/>
  <c r="T1284" i="1" s="1"/>
  <c r="X1284" i="1" s="1"/>
  <c r="AD1284" i="1" s="1"/>
  <c r="AJ1284" i="1" s="1"/>
  <c r="AT1284" i="1" s="1"/>
  <c r="O532" i="1"/>
  <c r="Y532" i="1"/>
  <c r="AM532" i="1"/>
  <c r="N544" i="1"/>
  <c r="T544" i="1" s="1"/>
  <c r="X544" i="1" s="1"/>
  <c r="AD544" i="1" s="1"/>
  <c r="AJ544" i="1" s="1"/>
  <c r="AT544" i="1" s="1"/>
  <c r="N546" i="1"/>
  <c r="T546" i="1" s="1"/>
  <c r="X546" i="1" s="1"/>
  <c r="AD546" i="1" s="1"/>
  <c r="AJ546" i="1" s="1"/>
  <c r="AT546" i="1" s="1"/>
  <c r="O543" i="1"/>
  <c r="O542" i="1" s="1"/>
  <c r="AM543" i="1"/>
  <c r="AM542" i="1" s="1"/>
  <c r="M554" i="1"/>
  <c r="S554" i="1" s="1"/>
  <c r="W554" i="1" s="1"/>
  <c r="AC554" i="1" s="1"/>
  <c r="AI554" i="1" s="1"/>
  <c r="AQ554" i="1" s="1"/>
  <c r="AS554" i="1" s="1"/>
  <c r="AN566" i="1"/>
  <c r="AP566" i="1" s="1"/>
  <c r="L572" i="1"/>
  <c r="R572" i="1" s="1"/>
  <c r="V572" i="1" s="1"/>
  <c r="AB572" i="1" s="1"/>
  <c r="AH572" i="1" s="1"/>
  <c r="AN572" i="1" s="1"/>
  <c r="AP572" i="1" s="1"/>
  <c r="AK568" i="1"/>
  <c r="AK549" i="1" s="1"/>
  <c r="L586" i="1"/>
  <c r="R586" i="1" s="1"/>
  <c r="V586" i="1" s="1"/>
  <c r="AB586" i="1" s="1"/>
  <c r="AH586" i="1" s="1"/>
  <c r="AN586" i="1" s="1"/>
  <c r="AP586" i="1" s="1"/>
  <c r="O609" i="1"/>
  <c r="Y609" i="1"/>
  <c r="AF609" i="1"/>
  <c r="AM609" i="1"/>
  <c r="H619" i="1"/>
  <c r="AE619" i="1"/>
  <c r="M648" i="1"/>
  <c r="S648" i="1" s="1"/>
  <c r="W648" i="1" s="1"/>
  <c r="AC648" i="1" s="1"/>
  <c r="AI648" i="1" s="1"/>
  <c r="AQ648" i="1" s="1"/>
  <c r="AS648" i="1" s="1"/>
  <c r="J670" i="1"/>
  <c r="F670" i="1"/>
  <c r="Q670" i="1"/>
  <c r="L678" i="1"/>
  <c r="R678" i="1" s="1"/>
  <c r="V678" i="1" s="1"/>
  <c r="AB678" i="1" s="1"/>
  <c r="AH678" i="1" s="1"/>
  <c r="AN678" i="1" s="1"/>
  <c r="AP678" i="1" s="1"/>
  <c r="N681" i="1"/>
  <c r="T681" i="1" s="1"/>
  <c r="X681" i="1" s="1"/>
  <c r="AD681" i="1" s="1"/>
  <c r="AJ681" i="1" s="1"/>
  <c r="AT681" i="1" s="1"/>
  <c r="N685" i="1"/>
  <c r="T685" i="1" s="1"/>
  <c r="X685" i="1" s="1"/>
  <c r="AD685" i="1" s="1"/>
  <c r="AJ685" i="1" s="1"/>
  <c r="AT685" i="1" s="1"/>
  <c r="O684" i="1"/>
  <c r="Y684" i="1"/>
  <c r="AF684" i="1"/>
  <c r="AM684" i="1"/>
  <c r="J684" i="1"/>
  <c r="Q684" i="1"/>
  <c r="AM691" i="1"/>
  <c r="L702" i="1"/>
  <c r="R702" i="1" s="1"/>
  <c r="V702" i="1" s="1"/>
  <c r="AB702" i="1" s="1"/>
  <c r="AH702" i="1" s="1"/>
  <c r="AN702" i="1" s="1"/>
  <c r="AP702" i="1" s="1"/>
  <c r="J701" i="1"/>
  <c r="J700" i="1" s="1"/>
  <c r="Q701" i="1"/>
  <c r="Q700" i="1" s="1"/>
  <c r="AA701" i="1"/>
  <c r="AA700" i="1" s="1"/>
  <c r="AK701" i="1"/>
  <c r="AK700" i="1" s="1"/>
  <c r="L706" i="1"/>
  <c r="R706" i="1" s="1"/>
  <c r="V706" i="1" s="1"/>
  <c r="AB706" i="1" s="1"/>
  <c r="AH706" i="1" s="1"/>
  <c r="AN706" i="1" s="1"/>
  <c r="AP706" i="1" s="1"/>
  <c r="L718" i="1"/>
  <c r="R718" i="1" s="1"/>
  <c r="N731" i="1"/>
  <c r="T731" i="1" s="1"/>
  <c r="X731" i="1" s="1"/>
  <c r="AD731" i="1" s="1"/>
  <c r="AJ731" i="1" s="1"/>
  <c r="AT731" i="1" s="1"/>
  <c r="U730" i="1"/>
  <c r="U726" i="1" s="1"/>
  <c r="AE730" i="1"/>
  <c r="AE726" i="1" s="1"/>
  <c r="AL730" i="1"/>
  <c r="AL726" i="1" s="1"/>
  <c r="H730" i="1"/>
  <c r="AJ741" i="1"/>
  <c r="AT741" i="1" s="1"/>
  <c r="H743" i="1"/>
  <c r="N743" i="1" s="1"/>
  <c r="T743" i="1" s="1"/>
  <c r="X743" i="1" s="1"/>
  <c r="AD743" i="1" s="1"/>
  <c r="N759" i="1"/>
  <c r="T759" i="1" s="1"/>
  <c r="X759" i="1" s="1"/>
  <c r="AD759" i="1" s="1"/>
  <c r="AJ759" i="1" s="1"/>
  <c r="AT759" i="1" s="1"/>
  <c r="Z767" i="1"/>
  <c r="AU767" i="1"/>
  <c r="L770" i="1"/>
  <c r="R770" i="1" s="1"/>
  <c r="V770" i="1" s="1"/>
  <c r="AB770" i="1" s="1"/>
  <c r="AH770" i="1" s="1"/>
  <c r="AN770" i="1" s="1"/>
  <c r="AP770" i="1" s="1"/>
  <c r="Q772" i="1"/>
  <c r="AA772" i="1"/>
  <c r="AK772" i="1"/>
  <c r="M775" i="1"/>
  <c r="S775" i="1" s="1"/>
  <c r="W775" i="1" s="1"/>
  <c r="AC775" i="1" s="1"/>
  <c r="AI775" i="1" s="1"/>
  <c r="AQ775" i="1" s="1"/>
  <c r="AS775" i="1" s="1"/>
  <c r="F780" i="1"/>
  <c r="J780" i="1"/>
  <c r="Q780" i="1"/>
  <c r="AK780" i="1"/>
  <c r="Z790" i="1"/>
  <c r="AG790" i="1"/>
  <c r="H796" i="1"/>
  <c r="N796" i="1" s="1"/>
  <c r="T796" i="1" s="1"/>
  <c r="X796" i="1" s="1"/>
  <c r="AD796" i="1" s="1"/>
  <c r="Y796" i="1"/>
  <c r="Y795" i="1" s="1"/>
  <c r="L805" i="1"/>
  <c r="R805" i="1" s="1"/>
  <c r="V805" i="1" s="1"/>
  <c r="AB805" i="1" s="1"/>
  <c r="AH805" i="1" s="1"/>
  <c r="AN805" i="1" s="1"/>
  <c r="AP805" i="1" s="1"/>
  <c r="L817" i="1"/>
  <c r="R817" i="1" s="1"/>
  <c r="V817" i="1" s="1"/>
  <c r="AB817" i="1" s="1"/>
  <c r="AH817" i="1" s="1"/>
  <c r="AN817" i="1" s="1"/>
  <c r="AP817" i="1" s="1"/>
  <c r="AA819" i="1"/>
  <c r="L829" i="1"/>
  <c r="R829" i="1" s="1"/>
  <c r="V829" i="1" s="1"/>
  <c r="AB829" i="1" s="1"/>
  <c r="AH829" i="1" s="1"/>
  <c r="AN829" i="1" s="1"/>
  <c r="AP829" i="1" s="1"/>
  <c r="N855" i="1"/>
  <c r="T855" i="1" s="1"/>
  <c r="X855" i="1" s="1"/>
  <c r="AD855" i="1" s="1"/>
  <c r="AJ855" i="1" s="1"/>
  <c r="AT855" i="1" s="1"/>
  <c r="AM853" i="1"/>
  <c r="AD863" i="1"/>
  <c r="AJ863" i="1" s="1"/>
  <c r="AT863" i="1" s="1"/>
  <c r="J866" i="1"/>
  <c r="J853" i="1" s="1"/>
  <c r="Z866" i="1"/>
  <c r="AG866" i="1"/>
  <c r="AG853" i="1" s="1"/>
  <c r="AG846" i="1" s="1"/>
  <c r="AU866" i="1"/>
  <c r="AU853" i="1" s="1"/>
  <c r="AU846" i="1" s="1"/>
  <c r="N869" i="1"/>
  <c r="T869" i="1" s="1"/>
  <c r="X869" i="1" s="1"/>
  <c r="AD869" i="1" s="1"/>
  <c r="AJ869" i="1" s="1"/>
  <c r="AT869" i="1" s="1"/>
  <c r="N913" i="1"/>
  <c r="T913" i="1" s="1"/>
  <c r="X913" i="1" s="1"/>
  <c r="AD913" i="1" s="1"/>
  <c r="AJ913" i="1" s="1"/>
  <c r="AT913" i="1" s="1"/>
  <c r="L927" i="1"/>
  <c r="R927" i="1" s="1"/>
  <c r="V927" i="1" s="1"/>
  <c r="AB927" i="1" s="1"/>
  <c r="AH927" i="1" s="1"/>
  <c r="AN927" i="1" s="1"/>
  <c r="AP927" i="1" s="1"/>
  <c r="M968" i="1"/>
  <c r="S968" i="1" s="1"/>
  <c r="W968" i="1" s="1"/>
  <c r="AC968" i="1" s="1"/>
  <c r="AI968" i="1" s="1"/>
  <c r="AQ968" i="1" s="1"/>
  <c r="AS968" i="1" s="1"/>
  <c r="K967" i="1"/>
  <c r="AE967" i="1"/>
  <c r="M970" i="1"/>
  <c r="S970" i="1" s="1"/>
  <c r="W970" i="1" s="1"/>
  <c r="AC970" i="1" s="1"/>
  <c r="AI970" i="1" s="1"/>
  <c r="AQ970" i="1" s="1"/>
  <c r="AS970" i="1" s="1"/>
  <c r="L972" i="1"/>
  <c r="R972" i="1" s="1"/>
  <c r="V972" i="1" s="1"/>
  <c r="AB972" i="1" s="1"/>
  <c r="AH972" i="1" s="1"/>
  <c r="AN972" i="1" s="1"/>
  <c r="AP972" i="1" s="1"/>
  <c r="N991" i="1"/>
  <c r="N998" i="1"/>
  <c r="T998" i="1" s="1"/>
  <c r="X998" i="1" s="1"/>
  <c r="AD998" i="1" s="1"/>
  <c r="AJ998" i="1" s="1"/>
  <c r="AT998" i="1" s="1"/>
  <c r="M1003" i="1"/>
  <c r="S1003" i="1" s="1"/>
  <c r="W1003" i="1" s="1"/>
  <c r="AC1003" i="1" s="1"/>
  <c r="AI1003" i="1" s="1"/>
  <c r="AQ1003" i="1" s="1"/>
  <c r="AS1003" i="1" s="1"/>
  <c r="AH1015" i="1"/>
  <c r="AN1015" i="1" s="1"/>
  <c r="AP1015" i="1" s="1"/>
  <c r="N1034" i="1"/>
  <c r="T1034" i="1" s="1"/>
  <c r="X1034" i="1" s="1"/>
  <c r="AD1034" i="1" s="1"/>
  <c r="AJ1034" i="1" s="1"/>
  <c r="AT1034" i="1" s="1"/>
  <c r="AF1032" i="1"/>
  <c r="H1060" i="1"/>
  <c r="N1065" i="1"/>
  <c r="T1065" i="1" s="1"/>
  <c r="X1065" i="1" s="1"/>
  <c r="AD1065" i="1" s="1"/>
  <c r="N1073" i="1"/>
  <c r="T1073" i="1" s="1"/>
  <c r="X1073" i="1" s="1"/>
  <c r="AD1073" i="1" s="1"/>
  <c r="AJ1073" i="1" s="1"/>
  <c r="AT1073" i="1" s="1"/>
  <c r="AJ1113" i="1"/>
  <c r="AT1113" i="1" s="1"/>
  <c r="R1140" i="1"/>
  <c r="V1140" i="1" s="1"/>
  <c r="AB1140" i="1" s="1"/>
  <c r="AH1140" i="1" s="1"/>
  <c r="AN1140" i="1" s="1"/>
  <c r="AP1140" i="1" s="1"/>
  <c r="O1139" i="1"/>
  <c r="R1139" i="1" s="1"/>
  <c r="V1139" i="1" s="1"/>
  <c r="AB1139" i="1" s="1"/>
  <c r="AH1139" i="1" s="1"/>
  <c r="AN1139" i="1" s="1"/>
  <c r="AP1139" i="1" s="1"/>
  <c r="L1174" i="1"/>
  <c r="R1174" i="1" s="1"/>
  <c r="V1174" i="1" s="1"/>
  <c r="AB1174" i="1" s="1"/>
  <c r="AH1174" i="1" s="1"/>
  <c r="AN1174" i="1" s="1"/>
  <c r="AP1174" i="1" s="1"/>
  <c r="AQ1174" i="1"/>
  <c r="AS1174" i="1" s="1"/>
  <c r="AJ1200" i="1"/>
  <c r="AT1200" i="1" s="1"/>
  <c r="P1220" i="1"/>
  <c r="S1220" i="1" s="1"/>
  <c r="W1220" i="1" s="1"/>
  <c r="AC1220" i="1" s="1"/>
  <c r="AI1220" i="1" s="1"/>
  <c r="AQ1220" i="1" s="1"/>
  <c r="AS1220" i="1" s="1"/>
  <c r="S1221" i="1"/>
  <c r="W1221" i="1" s="1"/>
  <c r="AC1221" i="1" s="1"/>
  <c r="AI1221" i="1" s="1"/>
  <c r="AQ1221" i="1" s="1"/>
  <c r="AS1221" i="1" s="1"/>
  <c r="N1224" i="1"/>
  <c r="T1224" i="1" s="1"/>
  <c r="X1224" i="1" s="1"/>
  <c r="AD1224" i="1" s="1"/>
  <c r="AJ1224" i="1" s="1"/>
  <c r="AT1224" i="1" s="1"/>
  <c r="H1223" i="1"/>
  <c r="N1223" i="1" s="1"/>
  <c r="T1223" i="1" s="1"/>
  <c r="X1223" i="1" s="1"/>
  <c r="AD1223" i="1" s="1"/>
  <c r="AJ1223" i="1" s="1"/>
  <c r="AT1223" i="1" s="1"/>
  <c r="P1248" i="1"/>
  <c r="P1247" i="1" s="1"/>
  <c r="M1268" i="1"/>
  <c r="AF1272" i="1"/>
  <c r="AM1272" i="1"/>
  <c r="AL1277" i="1"/>
  <c r="M1312" i="1"/>
  <c r="S1312" i="1" s="1"/>
  <c r="W1312" i="1" s="1"/>
  <c r="AC1312" i="1" s="1"/>
  <c r="AI1312" i="1" s="1"/>
  <c r="AQ1312" i="1" s="1"/>
  <c r="AS1312" i="1" s="1"/>
  <c r="U1363" i="1"/>
  <c r="U1362" i="1" s="1"/>
  <c r="AL1363" i="1"/>
  <c r="AL1362" i="1" s="1"/>
  <c r="AI1382" i="1"/>
  <c r="AQ1382" i="1" s="1"/>
  <c r="AS1382" i="1" s="1"/>
  <c r="AA1384" i="1"/>
  <c r="AK1384" i="1"/>
  <c r="Q1402" i="1"/>
  <c r="Q1401" i="1" s="1"/>
  <c r="S1549" i="1"/>
  <c r="W1549" i="1" s="1"/>
  <c r="AC1549" i="1" s="1"/>
  <c r="AI1549" i="1" s="1"/>
  <c r="AQ1549" i="1" s="1"/>
  <c r="AS1549" i="1" s="1"/>
  <c r="P1548" i="1"/>
  <c r="P1547" i="1" s="1"/>
  <c r="S1547" i="1" s="1"/>
  <c r="W1547" i="1" s="1"/>
  <c r="AC1547" i="1" s="1"/>
  <c r="AI1547" i="1" s="1"/>
  <c r="AQ1547" i="1" s="1"/>
  <c r="AS1547" i="1" s="1"/>
  <c r="O1610" i="1"/>
  <c r="R1610" i="1" s="1"/>
  <c r="V1610" i="1" s="1"/>
  <c r="AB1610" i="1" s="1"/>
  <c r="AH1610" i="1" s="1"/>
  <c r="AN1610" i="1" s="1"/>
  <c r="AP1610" i="1" s="1"/>
  <c r="R1611" i="1"/>
  <c r="V1611" i="1" s="1"/>
  <c r="F1719" i="1"/>
  <c r="L1719" i="1" s="1"/>
  <c r="L1720" i="1"/>
  <c r="R1720" i="1" s="1"/>
  <c r="V1720" i="1" s="1"/>
  <c r="L534" i="1"/>
  <c r="R534" i="1" s="1"/>
  <c r="V534" i="1" s="1"/>
  <c r="AB534" i="1" s="1"/>
  <c r="AH534" i="1" s="1"/>
  <c r="AN534" i="1" s="1"/>
  <c r="AP534" i="1" s="1"/>
  <c r="L546" i="1"/>
  <c r="R546" i="1" s="1"/>
  <c r="V546" i="1" s="1"/>
  <c r="AB546" i="1" s="1"/>
  <c r="AH546" i="1" s="1"/>
  <c r="AN546" i="1" s="1"/>
  <c r="AP546" i="1" s="1"/>
  <c r="U568" i="1"/>
  <c r="U549" i="1" s="1"/>
  <c r="N578" i="1"/>
  <c r="T578" i="1" s="1"/>
  <c r="X578" i="1" s="1"/>
  <c r="AD578" i="1" s="1"/>
  <c r="AJ578" i="1" s="1"/>
  <c r="AT578" i="1" s="1"/>
  <c r="L600" i="1"/>
  <c r="R600" i="1" s="1"/>
  <c r="V600" i="1" s="1"/>
  <c r="AB600" i="1" s="1"/>
  <c r="AH600" i="1" s="1"/>
  <c r="AN600" i="1" s="1"/>
  <c r="AP600" i="1" s="1"/>
  <c r="M603" i="1"/>
  <c r="S603" i="1" s="1"/>
  <c r="W603" i="1" s="1"/>
  <c r="AC603" i="1" s="1"/>
  <c r="AI603" i="1" s="1"/>
  <c r="AQ603" i="1" s="1"/>
  <c r="AS603" i="1" s="1"/>
  <c r="M607" i="1"/>
  <c r="S607" i="1" s="1"/>
  <c r="W607" i="1" s="1"/>
  <c r="AC607" i="1" s="1"/>
  <c r="AI607" i="1" s="1"/>
  <c r="AQ607" i="1" s="1"/>
  <c r="AS607" i="1" s="1"/>
  <c r="AA609" i="1"/>
  <c r="P619" i="1"/>
  <c r="Z619" i="1"/>
  <c r="AG619" i="1"/>
  <c r="AU619" i="1"/>
  <c r="U644" i="1"/>
  <c r="U643" i="1" s="1"/>
  <c r="N663" i="1"/>
  <c r="T663" i="1" s="1"/>
  <c r="X663" i="1" s="1"/>
  <c r="AD663" i="1" s="1"/>
  <c r="AJ663" i="1" s="1"/>
  <c r="AT663" i="1" s="1"/>
  <c r="M673" i="1"/>
  <c r="S673" i="1" s="1"/>
  <c r="W673" i="1" s="1"/>
  <c r="AC673" i="1" s="1"/>
  <c r="AI673" i="1" s="1"/>
  <c r="AQ673" i="1" s="1"/>
  <c r="AS673" i="1" s="1"/>
  <c r="L685" i="1"/>
  <c r="R685" i="1" s="1"/>
  <c r="V685" i="1" s="1"/>
  <c r="AB685" i="1" s="1"/>
  <c r="AH685" i="1" s="1"/>
  <c r="AN685" i="1" s="1"/>
  <c r="AP685" i="1" s="1"/>
  <c r="P684" i="1"/>
  <c r="AU684" i="1"/>
  <c r="N702" i="1"/>
  <c r="T702" i="1" s="1"/>
  <c r="X702" i="1" s="1"/>
  <c r="AD702" i="1" s="1"/>
  <c r="AJ702" i="1" s="1"/>
  <c r="AT702" i="1" s="1"/>
  <c r="AL701" i="1"/>
  <c r="N704" i="1"/>
  <c r="T704" i="1" s="1"/>
  <c r="X704" i="1" s="1"/>
  <c r="AD704" i="1" s="1"/>
  <c r="AJ704" i="1" s="1"/>
  <c r="AT704" i="1" s="1"/>
  <c r="K701" i="1"/>
  <c r="AG701" i="1"/>
  <c r="AG700" i="1" s="1"/>
  <c r="M721" i="1"/>
  <c r="S721" i="1" s="1"/>
  <c r="W721" i="1" s="1"/>
  <c r="AC721" i="1" s="1"/>
  <c r="AI721" i="1" s="1"/>
  <c r="AQ721" i="1" s="1"/>
  <c r="AS721" i="1" s="1"/>
  <c r="N724" i="1"/>
  <c r="T724" i="1" s="1"/>
  <c r="X724" i="1" s="1"/>
  <c r="AD724" i="1" s="1"/>
  <c r="AJ724" i="1" s="1"/>
  <c r="AT724" i="1" s="1"/>
  <c r="Z743" i="1"/>
  <c r="AG743" i="1"/>
  <c r="AG726" i="1" s="1"/>
  <c r="L759" i="1"/>
  <c r="R759" i="1" s="1"/>
  <c r="V759" i="1" s="1"/>
  <c r="AB759" i="1" s="1"/>
  <c r="AH759" i="1" s="1"/>
  <c r="AN759" i="1" s="1"/>
  <c r="AP759" i="1" s="1"/>
  <c r="S763" i="1"/>
  <c r="W763" i="1" s="1"/>
  <c r="AC763" i="1" s="1"/>
  <c r="AI763" i="1" s="1"/>
  <c r="AQ763" i="1" s="1"/>
  <c r="AS763" i="1" s="1"/>
  <c r="AE762" i="1"/>
  <c r="AL762" i="1"/>
  <c r="AL761" i="1" s="1"/>
  <c r="N775" i="1"/>
  <c r="T775" i="1" s="1"/>
  <c r="X775" i="1" s="1"/>
  <c r="AD775" i="1" s="1"/>
  <c r="AJ775" i="1" s="1"/>
  <c r="AT775" i="1" s="1"/>
  <c r="R788" i="1"/>
  <c r="V788" i="1" s="1"/>
  <c r="AB788" i="1" s="1"/>
  <c r="AH788" i="1" s="1"/>
  <c r="AN788" i="1" s="1"/>
  <c r="AP788" i="1" s="1"/>
  <c r="AA785" i="1"/>
  <c r="Q790" i="1"/>
  <c r="M799" i="1"/>
  <c r="S799" i="1" s="1"/>
  <c r="W799" i="1" s="1"/>
  <c r="AC799" i="1" s="1"/>
  <c r="AI799" i="1" s="1"/>
  <c r="AQ799" i="1" s="1"/>
  <c r="AS799" i="1" s="1"/>
  <c r="L816" i="1"/>
  <c r="R816" i="1" s="1"/>
  <c r="V816" i="1" s="1"/>
  <c r="AB816" i="1" s="1"/>
  <c r="AH816" i="1" s="1"/>
  <c r="AN816" i="1" s="1"/>
  <c r="AP816" i="1" s="1"/>
  <c r="I834" i="1"/>
  <c r="AE848" i="1"/>
  <c r="AE847" i="1" s="1"/>
  <c r="I853" i="1"/>
  <c r="K866" i="1"/>
  <c r="K853" i="1" s="1"/>
  <c r="M959" i="1"/>
  <c r="S959" i="1" s="1"/>
  <c r="W959" i="1" s="1"/>
  <c r="AC959" i="1" s="1"/>
  <c r="AI959" i="1" s="1"/>
  <c r="AQ959" i="1" s="1"/>
  <c r="AS959" i="1" s="1"/>
  <c r="O967" i="1"/>
  <c r="AF967" i="1"/>
  <c r="AM967" i="1"/>
  <c r="AJ970" i="1"/>
  <c r="AT970" i="1" s="1"/>
  <c r="I974" i="1"/>
  <c r="Y974" i="1"/>
  <c r="N978" i="1"/>
  <c r="T978" i="1" s="1"/>
  <c r="X978" i="1" s="1"/>
  <c r="AD978" i="1" s="1"/>
  <c r="AJ978" i="1" s="1"/>
  <c r="AT978" i="1" s="1"/>
  <c r="AT1021" i="1"/>
  <c r="P1032" i="1"/>
  <c r="P1060" i="1"/>
  <c r="AG1060" i="1"/>
  <c r="AA1091" i="1"/>
  <c r="U1130" i="1"/>
  <c r="N1211" i="1"/>
  <c r="T1211" i="1" s="1"/>
  <c r="X1211" i="1" s="1"/>
  <c r="AD1211" i="1" s="1"/>
  <c r="AJ1211" i="1" s="1"/>
  <c r="AT1211" i="1" s="1"/>
  <c r="L1260" i="1"/>
  <c r="R1260" i="1" s="1"/>
  <c r="V1260" i="1" s="1"/>
  <c r="AB1260" i="1" s="1"/>
  <c r="AH1260" i="1" s="1"/>
  <c r="AN1260" i="1" s="1"/>
  <c r="AP1260" i="1" s="1"/>
  <c r="F1259" i="1"/>
  <c r="L1259" i="1" s="1"/>
  <c r="R1259" i="1" s="1"/>
  <c r="V1259" i="1" s="1"/>
  <c r="AB1259" i="1" s="1"/>
  <c r="AH1259" i="1" s="1"/>
  <c r="AN1259" i="1" s="1"/>
  <c r="AP1259" i="1" s="1"/>
  <c r="Z1349" i="1"/>
  <c r="Z1348" i="1" s="1"/>
  <c r="AG1349" i="1"/>
  <c r="AG1348" i="1" s="1"/>
  <c r="AU1349" i="1"/>
  <c r="AU1348" i="1" s="1"/>
  <c r="P1374" i="1"/>
  <c r="Z1374" i="1"/>
  <c r="AG1374" i="1"/>
  <c r="Y1395" i="1"/>
  <c r="Y1402" i="1"/>
  <c r="Y1401" i="1" s="1"/>
  <c r="AL1488" i="1"/>
  <c r="AL1482" i="1" s="1"/>
  <c r="N1688" i="1"/>
  <c r="T1688" i="1" s="1"/>
  <c r="X1688" i="1" s="1"/>
  <c r="AD1688" i="1" s="1"/>
  <c r="AJ1688" i="1" s="1"/>
  <c r="AT1688" i="1" s="1"/>
  <c r="H1687" i="1"/>
  <c r="N1687" i="1" s="1"/>
  <c r="T1687" i="1" s="1"/>
  <c r="X1687" i="1" s="1"/>
  <c r="AD1687" i="1" s="1"/>
  <c r="AJ1687" i="1" s="1"/>
  <c r="AT1687" i="1" s="1"/>
  <c r="P1079" i="1"/>
  <c r="P1078" i="1" s="1"/>
  <c r="Z1079" i="1"/>
  <c r="Z1078" i="1" s="1"/>
  <c r="AG1079" i="1"/>
  <c r="AG1078" i="1" s="1"/>
  <c r="AU1079" i="1"/>
  <c r="AU1078" i="1" s="1"/>
  <c r="N1082" i="1"/>
  <c r="T1082" i="1" s="1"/>
  <c r="X1082" i="1" s="1"/>
  <c r="AD1082" i="1" s="1"/>
  <c r="AJ1082" i="1" s="1"/>
  <c r="AT1082" i="1" s="1"/>
  <c r="N1095" i="1"/>
  <c r="T1095" i="1" s="1"/>
  <c r="X1095" i="1" s="1"/>
  <c r="AD1095" i="1" s="1"/>
  <c r="AJ1095" i="1" s="1"/>
  <c r="AT1095" i="1" s="1"/>
  <c r="M1104" i="1"/>
  <c r="S1104" i="1" s="1"/>
  <c r="W1104" i="1" s="1"/>
  <c r="AC1104" i="1" s="1"/>
  <c r="I1121" i="1"/>
  <c r="P1121" i="1"/>
  <c r="AG1121" i="1"/>
  <c r="AG1115" i="1" s="1"/>
  <c r="AE1121" i="1"/>
  <c r="AL1121" i="1"/>
  <c r="H1134" i="1"/>
  <c r="O1134" i="1"/>
  <c r="Y1134" i="1"/>
  <c r="Y1130" i="1" s="1"/>
  <c r="AF1134" i="1"/>
  <c r="AF1130" i="1" s="1"/>
  <c r="P1134" i="1"/>
  <c r="I1164" i="1"/>
  <c r="L1164" i="1" s="1"/>
  <c r="M1188" i="1"/>
  <c r="S1188" i="1" s="1"/>
  <c r="W1188" i="1" s="1"/>
  <c r="AC1188" i="1" s="1"/>
  <c r="AI1188" i="1" s="1"/>
  <c r="AQ1188" i="1" s="1"/>
  <c r="AS1188" i="1" s="1"/>
  <c r="N1212" i="1"/>
  <c r="T1212" i="1" s="1"/>
  <c r="X1212" i="1" s="1"/>
  <c r="AD1212" i="1" s="1"/>
  <c r="AJ1212" i="1" s="1"/>
  <c r="AT1212" i="1" s="1"/>
  <c r="L1244" i="1"/>
  <c r="R1244" i="1" s="1"/>
  <c r="V1244" i="1" s="1"/>
  <c r="AB1244" i="1" s="1"/>
  <c r="AH1244" i="1" s="1"/>
  <c r="AN1244" i="1" s="1"/>
  <c r="AP1244" i="1" s="1"/>
  <c r="AU1248" i="1"/>
  <c r="AU1247" i="1" s="1"/>
  <c r="M1251" i="1"/>
  <c r="S1251" i="1" s="1"/>
  <c r="W1251" i="1" s="1"/>
  <c r="AC1251" i="1" s="1"/>
  <c r="AI1251" i="1" s="1"/>
  <c r="AQ1251" i="1" s="1"/>
  <c r="AS1251" i="1" s="1"/>
  <c r="P1272" i="1"/>
  <c r="P1277" i="1"/>
  <c r="Y1277" i="1"/>
  <c r="S1293" i="1"/>
  <c r="W1293" i="1" s="1"/>
  <c r="AC1293" i="1" s="1"/>
  <c r="AI1293" i="1" s="1"/>
  <c r="AQ1293" i="1" s="1"/>
  <c r="AS1293" i="1" s="1"/>
  <c r="AK1318" i="1"/>
  <c r="AK1317" i="1" s="1"/>
  <c r="AC1327" i="1"/>
  <c r="AI1327" i="1" s="1"/>
  <c r="AQ1327" i="1" s="1"/>
  <c r="AS1327" i="1" s="1"/>
  <c r="R1331" i="1"/>
  <c r="V1331" i="1" s="1"/>
  <c r="AB1331" i="1" s="1"/>
  <c r="AH1331" i="1" s="1"/>
  <c r="AN1331" i="1" s="1"/>
  <c r="AP1331" i="1" s="1"/>
  <c r="U1348" i="1"/>
  <c r="L1352" i="1"/>
  <c r="R1352" i="1" s="1"/>
  <c r="V1352" i="1" s="1"/>
  <c r="AB1352" i="1" s="1"/>
  <c r="AH1352" i="1" s="1"/>
  <c r="AN1352" i="1" s="1"/>
  <c r="AP1352" i="1" s="1"/>
  <c r="M1352" i="1"/>
  <c r="S1352" i="1" s="1"/>
  <c r="W1352" i="1" s="1"/>
  <c r="J1374" i="1"/>
  <c r="Q1374" i="1"/>
  <c r="AK1374" i="1"/>
  <c r="M1377" i="1"/>
  <c r="S1377" i="1" s="1"/>
  <c r="W1377" i="1" s="1"/>
  <c r="AC1377" i="1" s="1"/>
  <c r="AI1377" i="1" s="1"/>
  <c r="AQ1377" i="1" s="1"/>
  <c r="AS1377" i="1" s="1"/>
  <c r="U1384" i="1"/>
  <c r="U1373" i="1" s="1"/>
  <c r="AE1384" i="1"/>
  <c r="Q1389" i="1"/>
  <c r="M1393" i="1"/>
  <c r="AU1395" i="1"/>
  <c r="L1398" i="1"/>
  <c r="R1398" i="1" s="1"/>
  <c r="V1398" i="1" s="1"/>
  <c r="AB1398" i="1" s="1"/>
  <c r="AH1398" i="1" s="1"/>
  <c r="AN1398" i="1" s="1"/>
  <c r="AP1398" i="1" s="1"/>
  <c r="J1395" i="1"/>
  <c r="N1407" i="1"/>
  <c r="T1407" i="1" s="1"/>
  <c r="X1407" i="1" s="1"/>
  <c r="AD1407" i="1" s="1"/>
  <c r="AJ1407" i="1" s="1"/>
  <c r="AT1407" i="1" s="1"/>
  <c r="U1402" i="1"/>
  <c r="U1401" i="1" s="1"/>
  <c r="AE1402" i="1"/>
  <c r="AE1401" i="1" s="1"/>
  <c r="H1483" i="1"/>
  <c r="O1483" i="1"/>
  <c r="AM1483" i="1"/>
  <c r="O1511" i="1"/>
  <c r="AF1511" i="1"/>
  <c r="AM1511" i="1"/>
  <c r="AM1510" i="1" s="1"/>
  <c r="L1541" i="1"/>
  <c r="R1541" i="1" s="1"/>
  <c r="V1541" i="1" s="1"/>
  <c r="AB1541" i="1" s="1"/>
  <c r="AH1541" i="1" s="1"/>
  <c r="AN1541" i="1" s="1"/>
  <c r="AP1541" i="1" s="1"/>
  <c r="L1545" i="1"/>
  <c r="R1545" i="1" s="1"/>
  <c r="V1545" i="1" s="1"/>
  <c r="AB1545" i="1" s="1"/>
  <c r="AH1545" i="1" s="1"/>
  <c r="AN1545" i="1" s="1"/>
  <c r="AP1545" i="1" s="1"/>
  <c r="F1544" i="1"/>
  <c r="L1544" i="1" s="1"/>
  <c r="R1544" i="1" s="1"/>
  <c r="V1544" i="1" s="1"/>
  <c r="AB1544" i="1" s="1"/>
  <c r="AH1544" i="1" s="1"/>
  <c r="AN1544" i="1" s="1"/>
  <c r="AP1544" i="1" s="1"/>
  <c r="L1608" i="1"/>
  <c r="R1608" i="1" s="1"/>
  <c r="V1608" i="1" s="1"/>
  <c r="AB1608" i="1" s="1"/>
  <c r="AH1608" i="1" s="1"/>
  <c r="AN1608" i="1" s="1"/>
  <c r="AP1608" i="1" s="1"/>
  <c r="F1607" i="1"/>
  <c r="L1607" i="1" s="1"/>
  <c r="R1607" i="1" s="1"/>
  <c r="V1607" i="1" s="1"/>
  <c r="AB1607" i="1" s="1"/>
  <c r="AH1607" i="1" s="1"/>
  <c r="AN1607" i="1" s="1"/>
  <c r="AP1607" i="1" s="1"/>
  <c r="Y1623" i="1"/>
  <c r="M1670" i="1"/>
  <c r="S1670" i="1" s="1"/>
  <c r="W1670" i="1" s="1"/>
  <c r="AC1670" i="1" s="1"/>
  <c r="AI1670" i="1" s="1"/>
  <c r="AQ1670" i="1" s="1"/>
  <c r="AS1670" i="1" s="1"/>
  <c r="Q1667" i="1"/>
  <c r="Q1666" i="1" s="1"/>
  <c r="Q1661" i="1" s="1"/>
  <c r="AK1667" i="1"/>
  <c r="AK1666" i="1" s="1"/>
  <c r="AK1661" i="1" s="1"/>
  <c r="AO405" i="1"/>
  <c r="J1079" i="1"/>
  <c r="J1078" i="1" s="1"/>
  <c r="Q1079" i="1"/>
  <c r="Q1078" i="1" s="1"/>
  <c r="AA1079" i="1"/>
  <c r="AA1078" i="1" s="1"/>
  <c r="AK1079" i="1"/>
  <c r="AK1078" i="1" s="1"/>
  <c r="AK1068" i="1" s="1"/>
  <c r="AK1067" i="1" s="1"/>
  <c r="L1082" i="1"/>
  <c r="R1082" i="1" s="1"/>
  <c r="V1082" i="1" s="1"/>
  <c r="AB1082" i="1" s="1"/>
  <c r="AH1082" i="1" s="1"/>
  <c r="AN1082" i="1" s="1"/>
  <c r="AP1082" i="1" s="1"/>
  <c r="J1116" i="1"/>
  <c r="AA1116" i="1"/>
  <c r="Q1121" i="1"/>
  <c r="Q1115" i="1" s="1"/>
  <c r="AK1121" i="1"/>
  <c r="L1124" i="1"/>
  <c r="R1124" i="1" s="1"/>
  <c r="V1124" i="1" s="1"/>
  <c r="AB1124" i="1" s="1"/>
  <c r="AH1124" i="1" s="1"/>
  <c r="AN1124" i="1" s="1"/>
  <c r="AP1124" i="1" s="1"/>
  <c r="O1121" i="1"/>
  <c r="M1137" i="1"/>
  <c r="S1137" i="1" s="1"/>
  <c r="W1137" i="1" s="1"/>
  <c r="AC1137" i="1" s="1"/>
  <c r="AI1137" i="1" s="1"/>
  <c r="AQ1137" i="1" s="1"/>
  <c r="AS1137" i="1" s="1"/>
  <c r="Y1142" i="1"/>
  <c r="J1173" i="1"/>
  <c r="M1173" i="1" s="1"/>
  <c r="S1173" i="1" s="1"/>
  <c r="W1173" i="1" s="1"/>
  <c r="AC1173" i="1" s="1"/>
  <c r="AI1173" i="1" s="1"/>
  <c r="AQ1173" i="1" s="1"/>
  <c r="AS1173" i="1" s="1"/>
  <c r="Y1180" i="1"/>
  <c r="M1197" i="1"/>
  <c r="S1197" i="1" s="1"/>
  <c r="W1197" i="1" s="1"/>
  <c r="AC1197" i="1" s="1"/>
  <c r="AI1197" i="1" s="1"/>
  <c r="AQ1197" i="1" s="1"/>
  <c r="AS1197" i="1" s="1"/>
  <c r="AD1209" i="1"/>
  <c r="AJ1209" i="1" s="1"/>
  <c r="AT1209" i="1" s="1"/>
  <c r="AE1248" i="1"/>
  <c r="AE1247" i="1" s="1"/>
  <c r="K1248" i="1"/>
  <c r="K1247" i="1" s="1"/>
  <c r="AA1277" i="1"/>
  <c r="AK1277" i="1"/>
  <c r="AA1282" i="1"/>
  <c r="O1340" i="1"/>
  <c r="O1339" i="1" s="1"/>
  <c r="M1346" i="1"/>
  <c r="S1346" i="1" s="1"/>
  <c r="W1346" i="1" s="1"/>
  <c r="AC1346" i="1" s="1"/>
  <c r="AI1346" i="1" s="1"/>
  <c r="AQ1346" i="1" s="1"/>
  <c r="AS1346" i="1" s="1"/>
  <c r="O1349" i="1"/>
  <c r="O1348" i="1" s="1"/>
  <c r="Y1349" i="1"/>
  <c r="Y1348" i="1" s="1"/>
  <c r="N1354" i="1"/>
  <c r="T1354" i="1" s="1"/>
  <c r="X1354" i="1" s="1"/>
  <c r="AD1354" i="1" s="1"/>
  <c r="AJ1354" i="1" s="1"/>
  <c r="AT1354" i="1" s="1"/>
  <c r="R1360" i="1"/>
  <c r="V1360" i="1" s="1"/>
  <c r="AB1360" i="1" s="1"/>
  <c r="AH1360" i="1" s="1"/>
  <c r="AN1360" i="1" s="1"/>
  <c r="AP1360" i="1" s="1"/>
  <c r="J1363" i="1"/>
  <c r="J1362" i="1" s="1"/>
  <c r="Q1363" i="1"/>
  <c r="Q1362" i="1" s="1"/>
  <c r="AK1363" i="1"/>
  <c r="AK1362" i="1" s="1"/>
  <c r="H1384" i="1"/>
  <c r="N1384" i="1" s="1"/>
  <c r="O1384" i="1"/>
  <c r="O1373" i="1" s="1"/>
  <c r="AL1395" i="1"/>
  <c r="AM1402" i="1"/>
  <c r="AM1401" i="1" s="1"/>
  <c r="O1402" i="1"/>
  <c r="O1401" i="1" s="1"/>
  <c r="U1421" i="1"/>
  <c r="K1421" i="1"/>
  <c r="AL1422" i="1"/>
  <c r="AL1421" i="1" s="1"/>
  <c r="R1440" i="1"/>
  <c r="V1440" i="1" s="1"/>
  <c r="AB1440" i="1" s="1"/>
  <c r="AH1440" i="1" s="1"/>
  <c r="AN1440" i="1" s="1"/>
  <c r="AP1440" i="1" s="1"/>
  <c r="J1519" i="1"/>
  <c r="J1510" i="1" s="1"/>
  <c r="N1571" i="1"/>
  <c r="T1571" i="1" s="1"/>
  <c r="X1571" i="1" s="1"/>
  <c r="AD1571" i="1" s="1"/>
  <c r="AJ1571" i="1" s="1"/>
  <c r="AT1571" i="1" s="1"/>
  <c r="AO194" i="1"/>
  <c r="AO206" i="1"/>
  <c r="AO205" i="1" s="1"/>
  <c r="P1421" i="1"/>
  <c r="M1438" i="1"/>
  <c r="S1438" i="1" s="1"/>
  <c r="W1438" i="1" s="1"/>
  <c r="AC1438" i="1" s="1"/>
  <c r="AI1438" i="1" s="1"/>
  <c r="AQ1438" i="1" s="1"/>
  <c r="AS1438" i="1" s="1"/>
  <c r="J1453" i="1"/>
  <c r="J1446" i="1" s="1"/>
  <c r="Q1453" i="1"/>
  <c r="AA1453" i="1"/>
  <c r="AA1446" i="1" s="1"/>
  <c r="AK1453" i="1"/>
  <c r="AK1446" i="1" s="1"/>
  <c r="M1456" i="1"/>
  <c r="S1456" i="1" s="1"/>
  <c r="W1456" i="1" s="1"/>
  <c r="AC1456" i="1" s="1"/>
  <c r="AI1456" i="1" s="1"/>
  <c r="AQ1456" i="1" s="1"/>
  <c r="AS1456" i="1" s="1"/>
  <c r="N1477" i="1"/>
  <c r="T1477" i="1" s="1"/>
  <c r="X1477" i="1" s="1"/>
  <c r="AD1477" i="1" s="1"/>
  <c r="U1497" i="1"/>
  <c r="U1496" i="1" s="1"/>
  <c r="AE1497" i="1"/>
  <c r="AE1496" i="1" s="1"/>
  <c r="AL1497" i="1"/>
  <c r="AL1496" i="1" s="1"/>
  <c r="AF1497" i="1"/>
  <c r="AF1496" i="1" s="1"/>
  <c r="P1511" i="1"/>
  <c r="AU1511" i="1"/>
  <c r="F1519" i="1"/>
  <c r="L1522" i="1"/>
  <c r="R1522" i="1" s="1"/>
  <c r="V1522" i="1" s="1"/>
  <c r="AB1522" i="1" s="1"/>
  <c r="AH1522" i="1" s="1"/>
  <c r="AN1522" i="1" s="1"/>
  <c r="AP1522" i="1" s="1"/>
  <c r="L1525" i="1"/>
  <c r="R1525" i="1" s="1"/>
  <c r="V1525" i="1" s="1"/>
  <c r="AB1525" i="1" s="1"/>
  <c r="AH1525" i="1" s="1"/>
  <c r="AN1525" i="1" s="1"/>
  <c r="AP1525" i="1" s="1"/>
  <c r="AA1527" i="1"/>
  <c r="M1541" i="1"/>
  <c r="S1541" i="1" s="1"/>
  <c r="W1541" i="1" s="1"/>
  <c r="AC1541" i="1" s="1"/>
  <c r="AI1541" i="1" s="1"/>
  <c r="AQ1541" i="1" s="1"/>
  <c r="AS1541" i="1" s="1"/>
  <c r="AK1558" i="1"/>
  <c r="AN1558" i="1" s="1"/>
  <c r="AP1558" i="1" s="1"/>
  <c r="AN1559" i="1"/>
  <c r="AP1559" i="1" s="1"/>
  <c r="AE1576" i="1"/>
  <c r="AL1576" i="1"/>
  <c r="F1631" i="1"/>
  <c r="L1631" i="1" s="1"/>
  <c r="R1631" i="1" s="1"/>
  <c r="V1631" i="1" s="1"/>
  <c r="AB1631" i="1" s="1"/>
  <c r="AH1631" i="1" s="1"/>
  <c r="AN1631" i="1" s="1"/>
  <c r="AP1631" i="1" s="1"/>
  <c r="L1632" i="1"/>
  <c r="L1642" i="1"/>
  <c r="R1642" i="1" s="1"/>
  <c r="V1642" i="1" s="1"/>
  <c r="AB1642" i="1" s="1"/>
  <c r="AH1642" i="1" s="1"/>
  <c r="AN1642" i="1" s="1"/>
  <c r="AP1642" i="1" s="1"/>
  <c r="S1644" i="1"/>
  <c r="W1644" i="1" s="1"/>
  <c r="AC1644" i="1" s="1"/>
  <c r="AI1644" i="1" s="1"/>
  <c r="AQ1644" i="1" s="1"/>
  <c r="AS1644" i="1" s="1"/>
  <c r="Q1653" i="1"/>
  <c r="M1656" i="1"/>
  <c r="S1656" i="1" s="1"/>
  <c r="W1656" i="1" s="1"/>
  <c r="AC1656" i="1" s="1"/>
  <c r="AI1656" i="1" s="1"/>
  <c r="AQ1656" i="1" s="1"/>
  <c r="AS1656" i="1" s="1"/>
  <c r="G1674" i="1"/>
  <c r="M1674" i="1" s="1"/>
  <c r="S1674" i="1" s="1"/>
  <c r="W1674" i="1" s="1"/>
  <c r="AC1674" i="1" s="1"/>
  <c r="AI1674" i="1" s="1"/>
  <c r="AQ1674" i="1" s="1"/>
  <c r="AS1674" i="1" s="1"/>
  <c r="M1675" i="1"/>
  <c r="S1675" i="1" s="1"/>
  <c r="W1675" i="1" s="1"/>
  <c r="AC1675" i="1" s="1"/>
  <c r="AI1675" i="1" s="1"/>
  <c r="AQ1675" i="1" s="1"/>
  <c r="AS1675" i="1" s="1"/>
  <c r="AO18" i="1"/>
  <c r="AO1430" i="1"/>
  <c r="J1421" i="1"/>
  <c r="O1437" i="1"/>
  <c r="Y1437" i="1"/>
  <c r="Y1430" i="1" s="1"/>
  <c r="AF1437" i="1"/>
  <c r="AF1430" i="1" s="1"/>
  <c r="AM1437" i="1"/>
  <c r="AM1430" i="1" s="1"/>
  <c r="J1437" i="1"/>
  <c r="J1430" i="1" s="1"/>
  <c r="Q1437" i="1"/>
  <c r="Q1430" i="1" s="1"/>
  <c r="AK1437" i="1"/>
  <c r="AK1430" i="1" s="1"/>
  <c r="H1453" i="1"/>
  <c r="Y1453" i="1"/>
  <c r="G1483" i="1"/>
  <c r="I1503" i="1"/>
  <c r="I1502" i="1" s="1"/>
  <c r="AA1510" i="1"/>
  <c r="F1511" i="1"/>
  <c r="Q1548" i="1"/>
  <c r="O1576" i="1"/>
  <c r="AE1634" i="1"/>
  <c r="O1634" i="1"/>
  <c r="AF1634" i="1"/>
  <c r="AM1634" i="1"/>
  <c r="M1645" i="1"/>
  <c r="S1645" i="1" s="1"/>
  <c r="W1645" i="1" s="1"/>
  <c r="AC1645" i="1" s="1"/>
  <c r="AI1645" i="1" s="1"/>
  <c r="AQ1645" i="1" s="1"/>
  <c r="AS1645" i="1" s="1"/>
  <c r="N1654" i="1"/>
  <c r="AA1699" i="1"/>
  <c r="AA1698" i="1" s="1"/>
  <c r="M1706" i="1"/>
  <c r="S1706" i="1" s="1"/>
  <c r="W1706" i="1" s="1"/>
  <c r="AC1706" i="1" s="1"/>
  <c r="AI1706" i="1" s="1"/>
  <c r="AQ1706" i="1" s="1"/>
  <c r="AS1706" i="1" s="1"/>
  <c r="I1709" i="1"/>
  <c r="I1708" i="1" s="1"/>
  <c r="AG1709" i="1"/>
  <c r="AG1708" i="1" s="1"/>
  <c r="G1733" i="1"/>
  <c r="G1732" i="1" s="1"/>
  <c r="K1733" i="1"/>
  <c r="K1732" i="1" s="1"/>
  <c r="K1731" i="1" s="1"/>
  <c r="U1733" i="1"/>
  <c r="U1732" i="1" s="1"/>
  <c r="U1731" i="1" s="1"/>
  <c r="AE1733" i="1"/>
  <c r="AE1732" i="1" s="1"/>
  <c r="AE1731" i="1" s="1"/>
  <c r="AL1733" i="1"/>
  <c r="AL1732" i="1" s="1"/>
  <c r="AL1731" i="1" s="1"/>
  <c r="N1736" i="1"/>
  <c r="T1736" i="1" s="1"/>
  <c r="X1736" i="1" s="1"/>
  <c r="AD1736" i="1" s="1"/>
  <c r="AJ1736" i="1" s="1"/>
  <c r="AT1736" i="1" s="1"/>
  <c r="H1733" i="1"/>
  <c r="O1733" i="1"/>
  <c r="O1732" i="1" s="1"/>
  <c r="O1731" i="1" s="1"/>
  <c r="AF1733" i="1"/>
  <c r="AF1732" i="1" s="1"/>
  <c r="AF1731" i="1" s="1"/>
  <c r="AM1733" i="1"/>
  <c r="AM1732" i="1" s="1"/>
  <c r="AM1731" i="1" s="1"/>
  <c r="I1483" i="1"/>
  <c r="L1486" i="1"/>
  <c r="R1486" i="1" s="1"/>
  <c r="V1486" i="1" s="1"/>
  <c r="AB1486" i="1" s="1"/>
  <c r="AH1486" i="1" s="1"/>
  <c r="AN1486" i="1" s="1"/>
  <c r="AP1486" i="1" s="1"/>
  <c r="M1486" i="1"/>
  <c r="S1486" i="1" s="1"/>
  <c r="W1486" i="1" s="1"/>
  <c r="AC1486" i="1" s="1"/>
  <c r="AI1486" i="1" s="1"/>
  <c r="AQ1486" i="1" s="1"/>
  <c r="AS1486" i="1" s="1"/>
  <c r="J1488" i="1"/>
  <c r="I1488" i="1"/>
  <c r="Y1488" i="1"/>
  <c r="I1497" i="1"/>
  <c r="I1496" i="1" s="1"/>
  <c r="L1500" i="1"/>
  <c r="R1500" i="1" s="1"/>
  <c r="V1500" i="1" s="1"/>
  <c r="AB1500" i="1" s="1"/>
  <c r="AH1500" i="1" s="1"/>
  <c r="AN1500" i="1" s="1"/>
  <c r="AP1500" i="1" s="1"/>
  <c r="M1500" i="1"/>
  <c r="S1500" i="1" s="1"/>
  <c r="W1500" i="1" s="1"/>
  <c r="AC1500" i="1" s="1"/>
  <c r="AI1500" i="1" s="1"/>
  <c r="AQ1500" i="1" s="1"/>
  <c r="AS1500" i="1" s="1"/>
  <c r="Y1503" i="1"/>
  <c r="Y1502" i="1" s="1"/>
  <c r="AF1503" i="1"/>
  <c r="AF1502" i="1" s="1"/>
  <c r="AM1503" i="1"/>
  <c r="AM1502" i="1" s="1"/>
  <c r="N1514" i="1"/>
  <c r="I1519" i="1"/>
  <c r="Z1519" i="1"/>
  <c r="AU1519" i="1"/>
  <c r="N1522" i="1"/>
  <c r="T1522" i="1" s="1"/>
  <c r="X1522" i="1" s="1"/>
  <c r="AD1522" i="1" s="1"/>
  <c r="AJ1522" i="1" s="1"/>
  <c r="AT1522" i="1" s="1"/>
  <c r="U1519" i="1"/>
  <c r="AE1519" i="1"/>
  <c r="AL1519" i="1"/>
  <c r="AF1538" i="1"/>
  <c r="AF1537" i="1" s="1"/>
  <c r="AM1538" i="1"/>
  <c r="AM1537" i="1" s="1"/>
  <c r="N1541" i="1"/>
  <c r="T1541" i="1" s="1"/>
  <c r="X1541" i="1" s="1"/>
  <c r="AD1541" i="1" s="1"/>
  <c r="AJ1541" i="1" s="1"/>
  <c r="AT1541" i="1" s="1"/>
  <c r="U1538" i="1"/>
  <c r="U1537" i="1" s="1"/>
  <c r="N1553" i="1"/>
  <c r="T1553" i="1" s="1"/>
  <c r="X1553" i="1" s="1"/>
  <c r="AD1553" i="1" s="1"/>
  <c r="AJ1553" i="1" s="1"/>
  <c r="AT1553" i="1" s="1"/>
  <c r="I1576" i="1"/>
  <c r="P1576" i="1"/>
  <c r="Z1576" i="1"/>
  <c r="L1579" i="1"/>
  <c r="R1579" i="1" s="1"/>
  <c r="V1579" i="1" s="1"/>
  <c r="AB1579" i="1" s="1"/>
  <c r="AH1579" i="1" s="1"/>
  <c r="AN1579" i="1" s="1"/>
  <c r="AP1579" i="1" s="1"/>
  <c r="J1576" i="1"/>
  <c r="Q1576" i="1"/>
  <c r="L1581" i="1"/>
  <c r="R1581" i="1" s="1"/>
  <c r="V1581" i="1" s="1"/>
  <c r="AB1581" i="1" s="1"/>
  <c r="AH1581" i="1" s="1"/>
  <c r="AN1581" i="1" s="1"/>
  <c r="AP1581" i="1" s="1"/>
  <c r="AK1576" i="1"/>
  <c r="M1608" i="1"/>
  <c r="S1608" i="1" s="1"/>
  <c r="W1608" i="1" s="1"/>
  <c r="AC1608" i="1" s="1"/>
  <c r="AI1608" i="1" s="1"/>
  <c r="AQ1608" i="1" s="1"/>
  <c r="AS1608" i="1" s="1"/>
  <c r="Z1623" i="1"/>
  <c r="M1637" i="1"/>
  <c r="S1637" i="1" s="1"/>
  <c r="W1637" i="1" s="1"/>
  <c r="AC1637" i="1" s="1"/>
  <c r="AI1637" i="1" s="1"/>
  <c r="AQ1637" i="1" s="1"/>
  <c r="AS1637" i="1" s="1"/>
  <c r="AQ1659" i="1"/>
  <c r="AS1659" i="1" s="1"/>
  <c r="AL1658" i="1"/>
  <c r="AQ1658" i="1" s="1"/>
  <c r="AS1658" i="1" s="1"/>
  <c r="U1667" i="1"/>
  <c r="U1666" i="1" s="1"/>
  <c r="U1661" i="1" s="1"/>
  <c r="AE1667" i="1"/>
  <c r="AE1666" i="1" s="1"/>
  <c r="AE1661" i="1" s="1"/>
  <c r="AL1667" i="1"/>
  <c r="AL1666" i="1" s="1"/>
  <c r="AL1661" i="1" s="1"/>
  <c r="M1683" i="1"/>
  <c r="S1683" i="1" s="1"/>
  <c r="W1683" i="1" s="1"/>
  <c r="AC1683" i="1" s="1"/>
  <c r="AI1683" i="1" s="1"/>
  <c r="AQ1683" i="1" s="1"/>
  <c r="AS1683" i="1" s="1"/>
  <c r="N1694" i="1"/>
  <c r="T1694" i="1" s="1"/>
  <c r="X1694" i="1" s="1"/>
  <c r="AD1694" i="1" s="1"/>
  <c r="AJ1694" i="1" s="1"/>
  <c r="AT1694" i="1" s="1"/>
  <c r="J1699" i="1"/>
  <c r="J1698" i="1" s="1"/>
  <c r="Q1699" i="1"/>
  <c r="Q1698" i="1" s="1"/>
  <c r="K1709" i="1"/>
  <c r="K1708" i="1" s="1"/>
  <c r="U1709" i="1"/>
  <c r="U1708" i="1" s="1"/>
  <c r="AL1709" i="1"/>
  <c r="AL1708" i="1" s="1"/>
  <c r="K1719" i="1"/>
  <c r="K1718" i="1" s="1"/>
  <c r="K1717" i="1" s="1"/>
  <c r="AO244" i="1"/>
  <c r="AO308" i="1"/>
  <c r="AO307" i="1" s="1"/>
  <c r="AO321" i="1"/>
  <c r="AO320" i="1" s="1"/>
  <c r="AO365" i="1"/>
  <c r="AO360" i="1" s="1"/>
  <c r="AO425" i="1"/>
  <c r="AO505" i="1"/>
  <c r="AO527" i="1"/>
  <c r="AO523" i="1" s="1"/>
  <c r="Q1623" i="1"/>
  <c r="T1626" i="1"/>
  <c r="X1626" i="1" s="1"/>
  <c r="AD1626" i="1" s="1"/>
  <c r="AJ1626" i="1" s="1"/>
  <c r="AT1626" i="1" s="1"/>
  <c r="AJ1642" i="1"/>
  <c r="AT1642" i="1" s="1"/>
  <c r="F1653" i="1"/>
  <c r="L1656" i="1"/>
  <c r="R1656" i="1" s="1"/>
  <c r="V1656" i="1" s="1"/>
  <c r="AB1656" i="1" s="1"/>
  <c r="AH1656" i="1" s="1"/>
  <c r="AN1656" i="1" s="1"/>
  <c r="AP1656" i="1" s="1"/>
  <c r="AM1661" i="1"/>
  <c r="AJ1692" i="1"/>
  <c r="AT1692" i="1" s="1"/>
  <c r="AF1691" i="1"/>
  <c r="AF1690" i="1" s="1"/>
  <c r="G1699" i="1"/>
  <c r="G1698" i="1" s="1"/>
  <c r="I1733" i="1"/>
  <c r="I1732" i="1" s="1"/>
  <c r="I1731" i="1" s="1"/>
  <c r="Z1733" i="1"/>
  <c r="Z1732" i="1" s="1"/>
  <c r="Z1731" i="1" s="1"/>
  <c r="AG1733" i="1"/>
  <c r="AG1732" i="1" s="1"/>
  <c r="AG1731" i="1" s="1"/>
  <c r="AO217" i="1"/>
  <c r="AO213" i="1" s="1"/>
  <c r="AO489" i="1"/>
  <c r="AO532" i="1"/>
  <c r="AO701" i="1"/>
  <c r="AO872" i="1"/>
  <c r="AO871" i="1" s="1"/>
  <c r="AO956" i="1"/>
  <c r="AO1060" i="1"/>
  <c r="AR45" i="1"/>
  <c r="AR44" i="1" s="1"/>
  <c r="AR43" i="1" s="1"/>
  <c r="P1653" i="1"/>
  <c r="AG1653" i="1"/>
  <c r="N1656" i="1"/>
  <c r="T1656" i="1" s="1"/>
  <c r="X1656" i="1" s="1"/>
  <c r="AD1656" i="1" s="1"/>
  <c r="AJ1656" i="1" s="1"/>
  <c r="AT1656" i="1" s="1"/>
  <c r="N1668" i="1"/>
  <c r="T1668" i="1" s="1"/>
  <c r="X1668" i="1" s="1"/>
  <c r="AD1668" i="1" s="1"/>
  <c r="AJ1668" i="1" s="1"/>
  <c r="AT1668" i="1" s="1"/>
  <c r="AF1667" i="1"/>
  <c r="AF1666" i="1" s="1"/>
  <c r="AF1661" i="1" s="1"/>
  <c r="AG1667" i="1"/>
  <c r="AG1666" i="1" s="1"/>
  <c r="AG1661" i="1" s="1"/>
  <c r="AU1667" i="1"/>
  <c r="AU1666" i="1" s="1"/>
  <c r="AU1661" i="1" s="1"/>
  <c r="AG1678" i="1"/>
  <c r="AG1677" i="1" s="1"/>
  <c r="AU1678" i="1"/>
  <c r="AU1677" i="1" s="1"/>
  <c r="AU1672" i="1" s="1"/>
  <c r="N1683" i="1"/>
  <c r="T1683" i="1" s="1"/>
  <c r="X1683" i="1" s="1"/>
  <c r="AD1683" i="1" s="1"/>
  <c r="AJ1683" i="1" s="1"/>
  <c r="AT1683" i="1" s="1"/>
  <c r="O1678" i="1"/>
  <c r="O1677" i="1" s="1"/>
  <c r="N1700" i="1"/>
  <c r="T1700" i="1" s="1"/>
  <c r="X1700" i="1" s="1"/>
  <c r="AD1700" i="1" s="1"/>
  <c r="AJ1700" i="1" s="1"/>
  <c r="AT1700" i="1" s="1"/>
  <c r="AM1699" i="1"/>
  <c r="AM1698" i="1" s="1"/>
  <c r="AE1699" i="1"/>
  <c r="AE1698" i="1" s="1"/>
  <c r="N1706" i="1"/>
  <c r="T1706" i="1" s="1"/>
  <c r="X1706" i="1" s="1"/>
  <c r="AD1706" i="1" s="1"/>
  <c r="AJ1706" i="1" s="1"/>
  <c r="AT1706" i="1" s="1"/>
  <c r="O1709" i="1"/>
  <c r="O1708" i="1" s="1"/>
  <c r="AF1709" i="1"/>
  <c r="AF1708" i="1" s="1"/>
  <c r="M1712" i="1"/>
  <c r="S1712" i="1" s="1"/>
  <c r="W1712" i="1" s="1"/>
  <c r="AC1712" i="1" s="1"/>
  <c r="AI1712" i="1" s="1"/>
  <c r="AQ1712" i="1" s="1"/>
  <c r="AS1712" i="1" s="1"/>
  <c r="L1723" i="1"/>
  <c r="R1723" i="1" s="1"/>
  <c r="V1723" i="1" s="1"/>
  <c r="AB1723" i="1" s="1"/>
  <c r="AH1723" i="1" s="1"/>
  <c r="AN1723" i="1" s="1"/>
  <c r="AP1723" i="1" s="1"/>
  <c r="M1728" i="1"/>
  <c r="S1728" i="1" s="1"/>
  <c r="W1728" i="1" s="1"/>
  <c r="AC1728" i="1" s="1"/>
  <c r="AI1728" i="1" s="1"/>
  <c r="N1728" i="1"/>
  <c r="T1728" i="1" s="1"/>
  <c r="X1728" i="1" s="1"/>
  <c r="AD1728" i="1" s="1"/>
  <c r="AJ1728" i="1" s="1"/>
  <c r="AT1728" i="1" s="1"/>
  <c r="N1734" i="1"/>
  <c r="T1734" i="1" s="1"/>
  <c r="X1734" i="1" s="1"/>
  <c r="AD1734" i="1" s="1"/>
  <c r="AJ1734" i="1" s="1"/>
  <c r="AT1734" i="1" s="1"/>
  <c r="Y1733" i="1"/>
  <c r="Y1732" i="1" s="1"/>
  <c r="Y1731" i="1" s="1"/>
  <c r="AO45" i="1"/>
  <c r="AO162" i="1"/>
  <c r="AO175" i="1"/>
  <c r="AO266" i="1"/>
  <c r="AO262" i="1" s="1"/>
  <c r="AO461" i="1"/>
  <c r="AO662" i="1"/>
  <c r="AO643" i="1" s="1"/>
  <c r="AR470" i="1"/>
  <c r="AO430" i="1"/>
  <c r="AO443" i="1"/>
  <c r="AO511" i="1"/>
  <c r="AO609" i="1"/>
  <c r="AO670" i="1"/>
  <c r="AO684" i="1"/>
  <c r="AO780" i="1"/>
  <c r="AO819" i="1"/>
  <c r="AO839" i="1"/>
  <c r="AO834" i="1" s="1"/>
  <c r="AO997" i="1"/>
  <c r="AO1180" i="1"/>
  <c r="AO1422" i="1"/>
  <c r="AO1421" i="1" s="1"/>
  <c r="AO1453" i="1"/>
  <c r="AO1446" i="1" s="1"/>
  <c r="AO1519" i="1"/>
  <c r="AO1667" i="1"/>
  <c r="AO1666" i="1" s="1"/>
  <c r="AO1661" i="1" s="1"/>
  <c r="AO1678" i="1"/>
  <c r="AO1677" i="1" s="1"/>
  <c r="AO1672" i="1" s="1"/>
  <c r="AO1699" i="1"/>
  <c r="AO1698" i="1" s="1"/>
  <c r="AR313" i="1"/>
  <c r="AR425" i="1"/>
  <c r="AR511" i="1"/>
  <c r="AR1121" i="1"/>
  <c r="AR1248" i="1"/>
  <c r="AR1247" i="1" s="1"/>
  <c r="AR1318" i="1"/>
  <c r="AR1317" i="1" s="1"/>
  <c r="AR1363" i="1"/>
  <c r="AR1362" i="1" s="1"/>
  <c r="AR1374" i="1"/>
  <c r="AR1497" i="1"/>
  <c r="AR1496" i="1" s="1"/>
  <c r="AR1519" i="1"/>
  <c r="AR1691" i="1"/>
  <c r="AR1690" i="1" s="1"/>
  <c r="AR1733" i="1"/>
  <c r="AR1732" i="1" s="1"/>
  <c r="AR1731" i="1" s="1"/>
  <c r="AO804" i="1"/>
  <c r="AO803" i="1" s="1"/>
  <c r="AO1070" i="1"/>
  <c r="AO1069" i="1" s="1"/>
  <c r="AO1098" i="1"/>
  <c r="AO1091" i="1" s="1"/>
  <c r="AO1116" i="1"/>
  <c r="AO1318" i="1"/>
  <c r="AO1317" i="1" s="1"/>
  <c r="AO1511" i="1"/>
  <c r="AR175" i="1"/>
  <c r="AR244" i="1"/>
  <c r="AR243" i="1" s="1"/>
  <c r="AR294" i="1"/>
  <c r="AR284" i="1" s="1"/>
  <c r="AR804" i="1"/>
  <c r="AR803" i="1" s="1"/>
  <c r="AR1488" i="1"/>
  <c r="AR1511" i="1"/>
  <c r="AO772" i="1"/>
  <c r="AO1277" i="1"/>
  <c r="AO1349" i="1"/>
  <c r="AO1348" i="1" s="1"/>
  <c r="AO1653" i="1"/>
  <c r="AR35" i="1"/>
  <c r="AR31" i="1" s="1"/>
  <c r="AR206" i="1"/>
  <c r="AR205" i="1" s="1"/>
  <c r="AR217" i="1"/>
  <c r="AR213" i="1" s="1"/>
  <c r="AR321" i="1"/>
  <c r="AR338" i="1"/>
  <c r="AR505" i="1"/>
  <c r="AR476" i="1" s="1"/>
  <c r="AR543" i="1"/>
  <c r="AR542" i="1" s="1"/>
  <c r="AR619" i="1"/>
  <c r="AR644" i="1"/>
  <c r="AR643" i="1" s="1"/>
  <c r="AR691" i="1"/>
  <c r="AR701" i="1"/>
  <c r="AR700" i="1" s="1"/>
  <c r="AR767" i="1"/>
  <c r="AR1349" i="1"/>
  <c r="AR1348" i="1" s="1"/>
  <c r="AR1395" i="1"/>
  <c r="AR1389" i="1" s="1"/>
  <c r="AR1437" i="1"/>
  <c r="AR1430" i="1" s="1"/>
  <c r="AR1503" i="1"/>
  <c r="AR1502" i="1" s="1"/>
  <c r="AR1538" i="1"/>
  <c r="AR1537" i="1" s="1"/>
  <c r="AR1576" i="1"/>
  <c r="AR1623" i="1"/>
  <c r="AR1634" i="1"/>
  <c r="AR1709" i="1"/>
  <c r="AR1708" i="1" s="1"/>
  <c r="AR532" i="1"/>
  <c r="AU1324" i="1"/>
  <c r="AR320" i="1"/>
  <c r="AR581" i="1"/>
  <c r="AR580" i="1" s="1"/>
  <c r="AR819" i="1"/>
  <c r="AR1235" i="1"/>
  <c r="M465" i="1"/>
  <c r="S465" i="1" s="1"/>
  <c r="W465" i="1" s="1"/>
  <c r="AC465" i="1" s="1"/>
  <c r="AI465" i="1" s="1"/>
  <c r="AQ465" i="1" s="1"/>
  <c r="AS465" i="1" s="1"/>
  <c r="AU872" i="1"/>
  <c r="AU871" i="1" s="1"/>
  <c r="AR18" i="1"/>
  <c r="AR230" i="1"/>
  <c r="AR853" i="1"/>
  <c r="AR1032" i="1"/>
  <c r="AU352" i="1"/>
  <c r="AU351" i="1" s="1"/>
  <c r="AR194" i="1"/>
  <c r="AR839" i="1"/>
  <c r="AR834" i="1" s="1"/>
  <c r="AR974" i="1"/>
  <c r="AR1324" i="1"/>
  <c r="AR1069" i="1"/>
  <c r="AR92" i="1"/>
  <c r="AR91" i="1" s="1"/>
  <c r="AR262" i="1"/>
  <c r="AR405" i="1"/>
  <c r="AR872" i="1"/>
  <c r="AR871" i="1" s="1"/>
  <c r="AR162" i="1"/>
  <c r="AR360" i="1"/>
  <c r="M706" i="1"/>
  <c r="S706" i="1" s="1"/>
  <c r="W706" i="1" s="1"/>
  <c r="AC706" i="1" s="1"/>
  <c r="AI706" i="1" s="1"/>
  <c r="AQ706" i="1" s="1"/>
  <c r="AS706" i="1" s="1"/>
  <c r="AR780" i="1"/>
  <c r="AR1060" i="1"/>
  <c r="AR1079" i="1"/>
  <c r="AR1078" i="1" s="1"/>
  <c r="AR1180" i="1"/>
  <c r="AR1282" i="1"/>
  <c r="H461" i="1"/>
  <c r="N461" i="1" s="1"/>
  <c r="T461" i="1" s="1"/>
  <c r="X461" i="1" s="1"/>
  <c r="AD461" i="1" s="1"/>
  <c r="AJ461" i="1" s="1"/>
  <c r="M665" i="1"/>
  <c r="S665" i="1" s="1"/>
  <c r="W665" i="1" s="1"/>
  <c r="AC665" i="1" s="1"/>
  <c r="AI665" i="1" s="1"/>
  <c r="AQ665" i="1" s="1"/>
  <c r="AS665" i="1" s="1"/>
  <c r="G701" i="1"/>
  <c r="M749" i="1"/>
  <c r="S749" i="1" s="1"/>
  <c r="W749" i="1" s="1"/>
  <c r="AC749" i="1" s="1"/>
  <c r="AI749" i="1" s="1"/>
  <c r="AQ749" i="1" s="1"/>
  <c r="AS749" i="1" s="1"/>
  <c r="I461" i="1"/>
  <c r="AR743" i="1"/>
  <c r="AR785" i="1"/>
  <c r="AR1142" i="1"/>
  <c r="AR1402" i="1"/>
  <c r="AR1401" i="1" s="1"/>
  <c r="AR1661" i="1"/>
  <c r="AO44" i="1"/>
  <c r="AO43" i="1" s="1"/>
  <c r="AO284" i="1"/>
  <c r="AO1142" i="1"/>
  <c r="AO581" i="1"/>
  <c r="AO580" i="1" s="1"/>
  <c r="AO31" i="1"/>
  <c r="AO17" i="1" s="1"/>
  <c r="AO974" i="1"/>
  <c r="AO853" i="1"/>
  <c r="AO846" i="1" s="1"/>
  <c r="L250" i="1"/>
  <c r="R250" i="1" s="1"/>
  <c r="V250" i="1" s="1"/>
  <c r="AB250" i="1" s="1"/>
  <c r="AH250" i="1" s="1"/>
  <c r="AN250" i="1" s="1"/>
  <c r="AP250" i="1" s="1"/>
  <c r="N465" i="1"/>
  <c r="T465" i="1" s="1"/>
  <c r="X465" i="1" s="1"/>
  <c r="AD465" i="1" s="1"/>
  <c r="AJ465" i="1" s="1"/>
  <c r="AT465" i="1" s="1"/>
  <c r="N665" i="1"/>
  <c r="T665" i="1" s="1"/>
  <c r="X665" i="1" s="1"/>
  <c r="AD665" i="1" s="1"/>
  <c r="AJ665" i="1" s="1"/>
  <c r="AT665" i="1" s="1"/>
  <c r="L733" i="1"/>
  <c r="R733" i="1" s="1"/>
  <c r="V733" i="1" s="1"/>
  <c r="AB733" i="1" s="1"/>
  <c r="AH733" i="1" s="1"/>
  <c r="AN733" i="1" s="1"/>
  <c r="AP733" i="1" s="1"/>
  <c r="L749" i="1"/>
  <c r="R749" i="1" s="1"/>
  <c r="V749" i="1" s="1"/>
  <c r="AB749" i="1" s="1"/>
  <c r="AH749" i="1" s="1"/>
  <c r="AN749" i="1" s="1"/>
  <c r="AP749" i="1" s="1"/>
  <c r="AO1298" i="1"/>
  <c r="AO1402" i="1"/>
  <c r="AO1401" i="1" s="1"/>
  <c r="AO1527" i="1"/>
  <c r="AO990" i="1"/>
  <c r="AO1055" i="1"/>
  <c r="AO1079" i="1"/>
  <c r="AO1078" i="1" s="1"/>
  <c r="AO1121" i="1"/>
  <c r="AO1235" i="1"/>
  <c r="AO1324" i="1"/>
  <c r="I730" i="1"/>
  <c r="L730" i="1" s="1"/>
  <c r="R730" i="1" s="1"/>
  <c r="G461" i="1"/>
  <c r="AO1032" i="1"/>
  <c r="AO1282" i="1"/>
  <c r="N153" i="1"/>
  <c r="T153" i="1" s="1"/>
  <c r="X153" i="1" s="1"/>
  <c r="AD153" i="1" s="1"/>
  <c r="AJ153" i="1" s="1"/>
  <c r="AT153" i="1" s="1"/>
  <c r="N20" i="1"/>
  <c r="T20" i="1" s="1"/>
  <c r="X20" i="1" s="1"/>
  <c r="AD20" i="1" s="1"/>
  <c r="AJ20" i="1" s="1"/>
  <c r="AT20" i="1" s="1"/>
  <c r="AU92" i="1"/>
  <c r="AU91" i="1" s="1"/>
  <c r="AL92" i="1"/>
  <c r="AL91" i="1" s="1"/>
  <c r="L189" i="1"/>
  <c r="R189" i="1" s="1"/>
  <c r="V189" i="1" s="1"/>
  <c r="AB189" i="1" s="1"/>
  <c r="AH189" i="1" s="1"/>
  <c r="AN189" i="1" s="1"/>
  <c r="AP189" i="1" s="1"/>
  <c r="F188" i="1"/>
  <c r="L188" i="1" s="1"/>
  <c r="R188" i="1" s="1"/>
  <c r="V188" i="1" s="1"/>
  <c r="AB188" i="1" s="1"/>
  <c r="AH188" i="1" s="1"/>
  <c r="AN188" i="1" s="1"/>
  <c r="AP188" i="1" s="1"/>
  <c r="L295" i="1"/>
  <c r="R295" i="1" s="1"/>
  <c r="V295" i="1" s="1"/>
  <c r="AB295" i="1" s="1"/>
  <c r="AH295" i="1" s="1"/>
  <c r="AN295" i="1" s="1"/>
  <c r="AP295" i="1" s="1"/>
  <c r="F294" i="1"/>
  <c r="L324" i="1"/>
  <c r="R324" i="1" s="1"/>
  <c r="V324" i="1" s="1"/>
  <c r="AB324" i="1" s="1"/>
  <c r="AH324" i="1" s="1"/>
  <c r="AN324" i="1" s="1"/>
  <c r="AP324" i="1" s="1"/>
  <c r="F321" i="1"/>
  <c r="F430" i="1"/>
  <c r="L431" i="1"/>
  <c r="R431" i="1" s="1"/>
  <c r="V431" i="1" s="1"/>
  <c r="AB431" i="1" s="1"/>
  <c r="AH431" i="1" s="1"/>
  <c r="AN431" i="1" s="1"/>
  <c r="AP431" i="1" s="1"/>
  <c r="G609" i="1"/>
  <c r="M612" i="1"/>
  <c r="S612" i="1" s="1"/>
  <c r="W612" i="1" s="1"/>
  <c r="AC612" i="1" s="1"/>
  <c r="AI612" i="1" s="1"/>
  <c r="AQ612" i="1" s="1"/>
  <c r="AS612" i="1" s="1"/>
  <c r="O1235" i="1"/>
  <c r="AK18" i="1"/>
  <c r="AC25" i="1"/>
  <c r="AI25" i="1" s="1"/>
  <c r="AQ25" i="1" s="1"/>
  <c r="AS25" i="1" s="1"/>
  <c r="L28" i="1"/>
  <c r="R28" i="1" s="1"/>
  <c r="V28" i="1" s="1"/>
  <c r="AB28" i="1" s="1"/>
  <c r="AH28" i="1" s="1"/>
  <c r="AN28" i="1" s="1"/>
  <c r="AP28" i="1" s="1"/>
  <c r="U35" i="1"/>
  <c r="L41" i="1"/>
  <c r="R41" i="1" s="1"/>
  <c r="V41" i="1" s="1"/>
  <c r="AB41" i="1" s="1"/>
  <c r="AH41" i="1" s="1"/>
  <c r="AN41" i="1" s="1"/>
  <c r="AP41" i="1" s="1"/>
  <c r="N46" i="1"/>
  <c r="T46" i="1" s="1"/>
  <c r="X46" i="1" s="1"/>
  <c r="AD46" i="1" s="1"/>
  <c r="AJ46" i="1" s="1"/>
  <c r="AT46" i="1" s="1"/>
  <c r="AE45" i="1"/>
  <c r="AE44" i="1" s="1"/>
  <c r="AE43" i="1" s="1"/>
  <c r="L48" i="1"/>
  <c r="R48" i="1" s="1"/>
  <c r="V48" i="1" s="1"/>
  <c r="AB48" i="1" s="1"/>
  <c r="AH48" i="1" s="1"/>
  <c r="AN48" i="1" s="1"/>
  <c r="AP48" i="1" s="1"/>
  <c r="M51" i="1"/>
  <c r="S51" i="1" s="1"/>
  <c r="W51" i="1" s="1"/>
  <c r="AC51" i="1" s="1"/>
  <c r="AI51" i="1" s="1"/>
  <c r="AQ51" i="1" s="1"/>
  <c r="AS51" i="1" s="1"/>
  <c r="N57" i="1"/>
  <c r="T57" i="1" s="1"/>
  <c r="X57" i="1" s="1"/>
  <c r="AD57" i="1" s="1"/>
  <c r="AJ57" i="1" s="1"/>
  <c r="AT57" i="1" s="1"/>
  <c r="G59" i="1"/>
  <c r="M59" i="1" s="1"/>
  <c r="S59" i="1" s="1"/>
  <c r="W59" i="1" s="1"/>
  <c r="AC59" i="1" s="1"/>
  <c r="AI59" i="1" s="1"/>
  <c r="AQ59" i="1" s="1"/>
  <c r="AS59" i="1" s="1"/>
  <c r="H65" i="1"/>
  <c r="N65" i="1" s="1"/>
  <c r="T65" i="1" s="1"/>
  <c r="X65" i="1" s="1"/>
  <c r="AD65" i="1" s="1"/>
  <c r="AJ65" i="1" s="1"/>
  <c r="AT65" i="1" s="1"/>
  <c r="L72" i="1"/>
  <c r="R72" i="1" s="1"/>
  <c r="V72" i="1" s="1"/>
  <c r="AB72" i="1" s="1"/>
  <c r="AH72" i="1" s="1"/>
  <c r="AN72" i="1" s="1"/>
  <c r="AP72" i="1" s="1"/>
  <c r="M75" i="1"/>
  <c r="S75" i="1" s="1"/>
  <c r="W75" i="1" s="1"/>
  <c r="AC75" i="1" s="1"/>
  <c r="AI75" i="1" s="1"/>
  <c r="AQ75" i="1" s="1"/>
  <c r="AS75" i="1" s="1"/>
  <c r="F80" i="1"/>
  <c r="L80" i="1" s="1"/>
  <c r="R80" i="1" s="1"/>
  <c r="V80" i="1" s="1"/>
  <c r="AB80" i="1" s="1"/>
  <c r="AH80" i="1" s="1"/>
  <c r="AN80" i="1" s="1"/>
  <c r="AP80" i="1" s="1"/>
  <c r="N81" i="1"/>
  <c r="T81" i="1" s="1"/>
  <c r="X81" i="1" s="1"/>
  <c r="AD81" i="1" s="1"/>
  <c r="AJ81" i="1" s="1"/>
  <c r="AT81" i="1" s="1"/>
  <c r="G83" i="1"/>
  <c r="M83" i="1" s="1"/>
  <c r="S83" i="1" s="1"/>
  <c r="W83" i="1" s="1"/>
  <c r="AC83" i="1" s="1"/>
  <c r="AI83" i="1" s="1"/>
  <c r="AQ83" i="1" s="1"/>
  <c r="AS83" i="1" s="1"/>
  <c r="L94" i="1"/>
  <c r="R94" i="1" s="1"/>
  <c r="V94" i="1" s="1"/>
  <c r="AB94" i="1" s="1"/>
  <c r="AH94" i="1" s="1"/>
  <c r="AN94" i="1" s="1"/>
  <c r="AP94" i="1" s="1"/>
  <c r="J92" i="1"/>
  <c r="J91" i="1" s="1"/>
  <c r="Y92" i="1"/>
  <c r="Y91" i="1" s="1"/>
  <c r="M97" i="1"/>
  <c r="S97" i="1" s="1"/>
  <c r="W97" i="1" s="1"/>
  <c r="AC97" i="1" s="1"/>
  <c r="AI97" i="1" s="1"/>
  <c r="AQ97" i="1" s="1"/>
  <c r="AS97" i="1" s="1"/>
  <c r="L102" i="1"/>
  <c r="R102" i="1" s="1"/>
  <c r="V102" i="1" s="1"/>
  <c r="AB102" i="1" s="1"/>
  <c r="AH102" i="1" s="1"/>
  <c r="AN102" i="1" s="1"/>
  <c r="AP102" i="1" s="1"/>
  <c r="N103" i="1"/>
  <c r="T103" i="1" s="1"/>
  <c r="X103" i="1" s="1"/>
  <c r="AD103" i="1" s="1"/>
  <c r="AJ103" i="1" s="1"/>
  <c r="AT103" i="1" s="1"/>
  <c r="G105" i="1"/>
  <c r="M105" i="1" s="1"/>
  <c r="S105" i="1" s="1"/>
  <c r="W105" i="1" s="1"/>
  <c r="AC105" i="1" s="1"/>
  <c r="AI105" i="1" s="1"/>
  <c r="AQ105" i="1" s="1"/>
  <c r="AS105" i="1" s="1"/>
  <c r="H111" i="1"/>
  <c r="N111" i="1" s="1"/>
  <c r="T111" i="1" s="1"/>
  <c r="X111" i="1" s="1"/>
  <c r="AD111" i="1" s="1"/>
  <c r="AJ111" i="1" s="1"/>
  <c r="AT111" i="1" s="1"/>
  <c r="L118" i="1"/>
  <c r="R118" i="1" s="1"/>
  <c r="V118" i="1" s="1"/>
  <c r="AB118" i="1" s="1"/>
  <c r="AH118" i="1" s="1"/>
  <c r="AN118" i="1" s="1"/>
  <c r="AP118" i="1" s="1"/>
  <c r="M121" i="1"/>
  <c r="S121" i="1" s="1"/>
  <c r="W121" i="1" s="1"/>
  <c r="AC121" i="1" s="1"/>
  <c r="AI121" i="1" s="1"/>
  <c r="AQ121" i="1" s="1"/>
  <c r="AS121" i="1" s="1"/>
  <c r="N127" i="1"/>
  <c r="T127" i="1" s="1"/>
  <c r="X127" i="1" s="1"/>
  <c r="AD127" i="1" s="1"/>
  <c r="AJ127" i="1" s="1"/>
  <c r="AT127" i="1" s="1"/>
  <c r="G129" i="1"/>
  <c r="M129" i="1" s="1"/>
  <c r="S129" i="1" s="1"/>
  <c r="W129" i="1" s="1"/>
  <c r="AC129" i="1" s="1"/>
  <c r="AI129" i="1" s="1"/>
  <c r="AQ129" i="1" s="1"/>
  <c r="AS129" i="1" s="1"/>
  <c r="H135" i="1"/>
  <c r="N135" i="1" s="1"/>
  <c r="T135" i="1" s="1"/>
  <c r="X135" i="1" s="1"/>
  <c r="AD135" i="1" s="1"/>
  <c r="AJ135" i="1" s="1"/>
  <c r="AT135" i="1" s="1"/>
  <c r="N142" i="1"/>
  <c r="T142" i="1" s="1"/>
  <c r="X142" i="1" s="1"/>
  <c r="AD142" i="1" s="1"/>
  <c r="AJ142" i="1" s="1"/>
  <c r="AT142" i="1" s="1"/>
  <c r="M145" i="1"/>
  <c r="S145" i="1" s="1"/>
  <c r="W145" i="1" s="1"/>
  <c r="AC145" i="1" s="1"/>
  <c r="AI145" i="1" s="1"/>
  <c r="AQ145" i="1" s="1"/>
  <c r="AS145" i="1" s="1"/>
  <c r="G147" i="1"/>
  <c r="M147" i="1" s="1"/>
  <c r="S147" i="1" s="1"/>
  <c r="W147" i="1" s="1"/>
  <c r="AC147" i="1" s="1"/>
  <c r="AI147" i="1" s="1"/>
  <c r="AQ147" i="1" s="1"/>
  <c r="AS147" i="1" s="1"/>
  <c r="N151" i="1"/>
  <c r="T151" i="1" s="1"/>
  <c r="X151" i="1" s="1"/>
  <c r="AD151" i="1" s="1"/>
  <c r="AJ151" i="1" s="1"/>
  <c r="AT151" i="1" s="1"/>
  <c r="Q157" i="1"/>
  <c r="T157" i="1" s="1"/>
  <c r="X157" i="1" s="1"/>
  <c r="AD157" i="1" s="1"/>
  <c r="AJ157" i="1" s="1"/>
  <c r="AT157" i="1" s="1"/>
  <c r="V158" i="1"/>
  <c r="AB158" i="1" s="1"/>
  <c r="AH158" i="1" s="1"/>
  <c r="AN158" i="1" s="1"/>
  <c r="AP158" i="1" s="1"/>
  <c r="L186" i="1"/>
  <c r="R186" i="1" s="1"/>
  <c r="V186" i="1" s="1"/>
  <c r="AB186" i="1" s="1"/>
  <c r="AH186" i="1" s="1"/>
  <c r="AN186" i="1" s="1"/>
  <c r="AP186" i="1" s="1"/>
  <c r="AF194" i="1"/>
  <c r="M215" i="1"/>
  <c r="S215" i="1" s="1"/>
  <c r="W215" i="1" s="1"/>
  <c r="AC215" i="1" s="1"/>
  <c r="AI215" i="1" s="1"/>
  <c r="AQ215" i="1" s="1"/>
  <c r="AS215" i="1" s="1"/>
  <c r="G214" i="1"/>
  <c r="M214" i="1" s="1"/>
  <c r="S214" i="1" s="1"/>
  <c r="W214" i="1" s="1"/>
  <c r="AC214" i="1" s="1"/>
  <c r="AI214" i="1" s="1"/>
  <c r="AQ214" i="1" s="1"/>
  <c r="AS214" i="1" s="1"/>
  <c r="N215" i="1"/>
  <c r="T215" i="1" s="1"/>
  <c r="X215" i="1" s="1"/>
  <c r="AD215" i="1" s="1"/>
  <c r="AJ215" i="1" s="1"/>
  <c r="AT215" i="1" s="1"/>
  <c r="K214" i="1"/>
  <c r="N214" i="1" s="1"/>
  <c r="T214" i="1" s="1"/>
  <c r="X214" i="1" s="1"/>
  <c r="AD214" i="1" s="1"/>
  <c r="AJ214" i="1" s="1"/>
  <c r="AT214" i="1" s="1"/>
  <c r="L235" i="1"/>
  <c r="R235" i="1" s="1"/>
  <c r="V235" i="1" s="1"/>
  <c r="AB235" i="1" s="1"/>
  <c r="AH235" i="1" s="1"/>
  <c r="AN235" i="1" s="1"/>
  <c r="AP235" i="1" s="1"/>
  <c r="N238" i="1"/>
  <c r="T238" i="1" s="1"/>
  <c r="X238" i="1" s="1"/>
  <c r="AD238" i="1" s="1"/>
  <c r="AJ238" i="1" s="1"/>
  <c r="AT238" i="1" s="1"/>
  <c r="L282" i="1"/>
  <c r="R282" i="1" s="1"/>
  <c r="V282" i="1" s="1"/>
  <c r="AB282" i="1" s="1"/>
  <c r="AH282" i="1" s="1"/>
  <c r="AN282" i="1" s="1"/>
  <c r="AP282" i="1" s="1"/>
  <c r="F281" i="1"/>
  <c r="L281" i="1" s="1"/>
  <c r="R281" i="1" s="1"/>
  <c r="V281" i="1" s="1"/>
  <c r="AB281" i="1" s="1"/>
  <c r="AH281" i="1" s="1"/>
  <c r="AN281" i="1" s="1"/>
  <c r="AP281" i="1" s="1"/>
  <c r="M295" i="1"/>
  <c r="S295" i="1" s="1"/>
  <c r="W295" i="1" s="1"/>
  <c r="AC295" i="1" s="1"/>
  <c r="AI295" i="1" s="1"/>
  <c r="AQ295" i="1" s="1"/>
  <c r="AS295" i="1" s="1"/>
  <c r="M305" i="1"/>
  <c r="S305" i="1" s="1"/>
  <c r="W305" i="1" s="1"/>
  <c r="AC305" i="1" s="1"/>
  <c r="AI305" i="1" s="1"/>
  <c r="AQ305" i="1" s="1"/>
  <c r="AS305" i="1" s="1"/>
  <c r="N339" i="1"/>
  <c r="T339" i="1" s="1"/>
  <c r="X339" i="1" s="1"/>
  <c r="AD339" i="1" s="1"/>
  <c r="AJ339" i="1" s="1"/>
  <c r="AT339" i="1" s="1"/>
  <c r="H338" i="1"/>
  <c r="N354" i="1"/>
  <c r="T354" i="1" s="1"/>
  <c r="X354" i="1" s="1"/>
  <c r="AD354" i="1" s="1"/>
  <c r="AJ354" i="1" s="1"/>
  <c r="AT354" i="1" s="1"/>
  <c r="AL352" i="1"/>
  <c r="AL351" i="1" s="1"/>
  <c r="L372" i="1"/>
  <c r="R372" i="1" s="1"/>
  <c r="V372" i="1" s="1"/>
  <c r="AB372" i="1" s="1"/>
  <c r="AH372" i="1" s="1"/>
  <c r="AN372" i="1" s="1"/>
  <c r="AP372" i="1" s="1"/>
  <c r="F371" i="1"/>
  <c r="L371" i="1" s="1"/>
  <c r="R371" i="1" s="1"/>
  <c r="V371" i="1" s="1"/>
  <c r="AB371" i="1" s="1"/>
  <c r="AH371" i="1" s="1"/>
  <c r="AN371" i="1" s="1"/>
  <c r="AP371" i="1" s="1"/>
  <c r="L394" i="1"/>
  <c r="R394" i="1" s="1"/>
  <c r="V394" i="1" s="1"/>
  <c r="AB394" i="1" s="1"/>
  <c r="AH394" i="1" s="1"/>
  <c r="AN394" i="1" s="1"/>
  <c r="AP394" i="1" s="1"/>
  <c r="F393" i="1"/>
  <c r="L393" i="1" s="1"/>
  <c r="R393" i="1" s="1"/>
  <c r="V393" i="1" s="1"/>
  <c r="AB393" i="1" s="1"/>
  <c r="AH393" i="1" s="1"/>
  <c r="AN393" i="1" s="1"/>
  <c r="AP393" i="1" s="1"/>
  <c r="M394" i="1"/>
  <c r="S394" i="1" s="1"/>
  <c r="W394" i="1" s="1"/>
  <c r="AC394" i="1" s="1"/>
  <c r="AI394" i="1" s="1"/>
  <c r="AQ394" i="1" s="1"/>
  <c r="AS394" i="1" s="1"/>
  <c r="J393" i="1"/>
  <c r="G406" i="1"/>
  <c r="M406" i="1" s="1"/>
  <c r="S406" i="1" s="1"/>
  <c r="W406" i="1" s="1"/>
  <c r="AC406" i="1" s="1"/>
  <c r="AI406" i="1" s="1"/>
  <c r="AQ406" i="1" s="1"/>
  <c r="AS406" i="1" s="1"/>
  <c r="M407" i="1"/>
  <c r="S407" i="1" s="1"/>
  <c r="W407" i="1" s="1"/>
  <c r="AC407" i="1" s="1"/>
  <c r="AI407" i="1" s="1"/>
  <c r="AQ407" i="1" s="1"/>
  <c r="AS407" i="1" s="1"/>
  <c r="K405" i="1"/>
  <c r="L421" i="1"/>
  <c r="R421" i="1" s="1"/>
  <c r="V421" i="1" s="1"/>
  <c r="AB421" i="1" s="1"/>
  <c r="AH421" i="1" s="1"/>
  <c r="AN421" i="1" s="1"/>
  <c r="AP421" i="1" s="1"/>
  <c r="M431" i="1"/>
  <c r="S431" i="1" s="1"/>
  <c r="W431" i="1" s="1"/>
  <c r="AC431" i="1" s="1"/>
  <c r="AI431" i="1" s="1"/>
  <c r="AQ431" i="1" s="1"/>
  <c r="AS431" i="1" s="1"/>
  <c r="U438" i="1"/>
  <c r="AE438" i="1"/>
  <c r="AE437" i="1" s="1"/>
  <c r="AL438" i="1"/>
  <c r="AL437" i="1" s="1"/>
  <c r="M444" i="1"/>
  <c r="S444" i="1" s="1"/>
  <c r="W444" i="1" s="1"/>
  <c r="AC444" i="1" s="1"/>
  <c r="AI444" i="1" s="1"/>
  <c r="AQ444" i="1" s="1"/>
  <c r="AS444" i="1" s="1"/>
  <c r="G443" i="1"/>
  <c r="G451" i="1"/>
  <c r="M451" i="1" s="1"/>
  <c r="S451" i="1" s="1"/>
  <c r="W451" i="1" s="1"/>
  <c r="AC451" i="1" s="1"/>
  <c r="AI451" i="1" s="1"/>
  <c r="AQ451" i="1" s="1"/>
  <c r="AS451" i="1" s="1"/>
  <c r="M452" i="1"/>
  <c r="S452" i="1" s="1"/>
  <c r="W452" i="1" s="1"/>
  <c r="AC452" i="1" s="1"/>
  <c r="AI452" i="1" s="1"/>
  <c r="AQ452" i="1" s="1"/>
  <c r="AS452" i="1" s="1"/>
  <c r="N452" i="1"/>
  <c r="T452" i="1" s="1"/>
  <c r="X452" i="1" s="1"/>
  <c r="AD452" i="1" s="1"/>
  <c r="AJ452" i="1" s="1"/>
  <c r="AT452" i="1" s="1"/>
  <c r="K451" i="1"/>
  <c r="N451" i="1" s="1"/>
  <c r="T451" i="1" s="1"/>
  <c r="X451" i="1" s="1"/>
  <c r="AD451" i="1" s="1"/>
  <c r="AJ451" i="1" s="1"/>
  <c r="AT451" i="1" s="1"/>
  <c r="H489" i="1"/>
  <c r="O489" i="1"/>
  <c r="AF489" i="1"/>
  <c r="AM489" i="1"/>
  <c r="L578" i="1"/>
  <c r="R578" i="1" s="1"/>
  <c r="V578" i="1" s="1"/>
  <c r="AB578" i="1" s="1"/>
  <c r="AH578" i="1" s="1"/>
  <c r="AN578" i="1" s="1"/>
  <c r="AP578" i="1" s="1"/>
  <c r="F575" i="1"/>
  <c r="F574" i="1" s="1"/>
  <c r="R589" i="1"/>
  <c r="V589" i="1" s="1"/>
  <c r="AB589" i="1" s="1"/>
  <c r="AH589" i="1" s="1"/>
  <c r="AN589" i="1" s="1"/>
  <c r="AP589" i="1" s="1"/>
  <c r="O588" i="1"/>
  <c r="R588" i="1" s="1"/>
  <c r="V588" i="1" s="1"/>
  <c r="AB588" i="1" s="1"/>
  <c r="AH588" i="1" s="1"/>
  <c r="AN588" i="1" s="1"/>
  <c r="AP588" i="1" s="1"/>
  <c r="M598" i="1"/>
  <c r="S598" i="1" s="1"/>
  <c r="W598" i="1" s="1"/>
  <c r="AC598" i="1" s="1"/>
  <c r="AI598" i="1" s="1"/>
  <c r="AQ598" i="1" s="1"/>
  <c r="AS598" i="1" s="1"/>
  <c r="G597" i="1"/>
  <c r="M597" i="1" s="1"/>
  <c r="S597" i="1" s="1"/>
  <c r="W597" i="1" s="1"/>
  <c r="AC597" i="1" s="1"/>
  <c r="AI597" i="1" s="1"/>
  <c r="AQ597" i="1" s="1"/>
  <c r="AS597" i="1" s="1"/>
  <c r="N598" i="1"/>
  <c r="T598" i="1" s="1"/>
  <c r="X598" i="1" s="1"/>
  <c r="AD598" i="1" s="1"/>
  <c r="AJ598" i="1" s="1"/>
  <c r="AT598" i="1" s="1"/>
  <c r="K597" i="1"/>
  <c r="N597" i="1" s="1"/>
  <c r="T597" i="1" s="1"/>
  <c r="X597" i="1" s="1"/>
  <c r="AD597" i="1" s="1"/>
  <c r="AJ597" i="1" s="1"/>
  <c r="AT597" i="1" s="1"/>
  <c r="V349" i="1"/>
  <c r="AB349" i="1" s="1"/>
  <c r="AH349" i="1" s="1"/>
  <c r="AN349" i="1" s="1"/>
  <c r="AP349" i="1" s="1"/>
  <c r="U348" i="1"/>
  <c r="V348" i="1" s="1"/>
  <c r="AB348" i="1" s="1"/>
  <c r="L420" i="1"/>
  <c r="R420" i="1" s="1"/>
  <c r="V420" i="1" s="1"/>
  <c r="AB420" i="1" s="1"/>
  <c r="AH420" i="1" s="1"/>
  <c r="AN420" i="1" s="1"/>
  <c r="AP420" i="1" s="1"/>
  <c r="L471" i="1"/>
  <c r="R471" i="1" s="1"/>
  <c r="V471" i="1" s="1"/>
  <c r="AB471" i="1" s="1"/>
  <c r="AH471" i="1" s="1"/>
  <c r="AN471" i="1" s="1"/>
  <c r="AP471" i="1" s="1"/>
  <c r="F470" i="1"/>
  <c r="L470" i="1" s="1"/>
  <c r="M471" i="1"/>
  <c r="S471" i="1" s="1"/>
  <c r="W471" i="1" s="1"/>
  <c r="AC471" i="1" s="1"/>
  <c r="AI471" i="1" s="1"/>
  <c r="AQ471" i="1" s="1"/>
  <c r="AS471" i="1" s="1"/>
  <c r="J470" i="1"/>
  <c r="N478" i="1"/>
  <c r="T478" i="1" s="1"/>
  <c r="X478" i="1" s="1"/>
  <c r="AD478" i="1" s="1"/>
  <c r="AJ478" i="1" s="1"/>
  <c r="AT478" i="1" s="1"/>
  <c r="H477" i="1"/>
  <c r="N477" i="1" s="1"/>
  <c r="T477" i="1" s="1"/>
  <c r="X477" i="1" s="1"/>
  <c r="AD477" i="1" s="1"/>
  <c r="AJ477" i="1" s="1"/>
  <c r="AT477" i="1" s="1"/>
  <c r="I18" i="1"/>
  <c r="Y18" i="1"/>
  <c r="Y35" i="1"/>
  <c r="Y31" i="1" s="1"/>
  <c r="AF35" i="1"/>
  <c r="AF31" i="1" s="1"/>
  <c r="F50" i="1"/>
  <c r="L50" i="1" s="1"/>
  <c r="R50" i="1" s="1"/>
  <c r="V50" i="1" s="1"/>
  <c r="AB50" i="1" s="1"/>
  <c r="AH50" i="1" s="1"/>
  <c r="AN50" i="1" s="1"/>
  <c r="AP50" i="1" s="1"/>
  <c r="N51" i="1"/>
  <c r="T51" i="1" s="1"/>
  <c r="X51" i="1" s="1"/>
  <c r="AD51" i="1" s="1"/>
  <c r="AJ51" i="1" s="1"/>
  <c r="AT51" i="1" s="1"/>
  <c r="N59" i="1"/>
  <c r="T59" i="1" s="1"/>
  <c r="X59" i="1" s="1"/>
  <c r="AD59" i="1" s="1"/>
  <c r="AJ59" i="1" s="1"/>
  <c r="AT59" i="1" s="1"/>
  <c r="F74" i="1"/>
  <c r="L74" i="1" s="1"/>
  <c r="R74" i="1" s="1"/>
  <c r="V74" i="1" s="1"/>
  <c r="AB74" i="1" s="1"/>
  <c r="AH74" i="1" s="1"/>
  <c r="AN74" i="1" s="1"/>
  <c r="AP74" i="1" s="1"/>
  <c r="M78" i="1"/>
  <c r="S78" i="1" s="1"/>
  <c r="W78" i="1" s="1"/>
  <c r="AC78" i="1" s="1"/>
  <c r="AI78" i="1" s="1"/>
  <c r="AQ78" i="1" s="1"/>
  <c r="AS78" i="1" s="1"/>
  <c r="N83" i="1"/>
  <c r="T83" i="1" s="1"/>
  <c r="X83" i="1" s="1"/>
  <c r="AD83" i="1" s="1"/>
  <c r="AJ83" i="1" s="1"/>
  <c r="AT83" i="1" s="1"/>
  <c r="N84" i="1"/>
  <c r="T84" i="1" s="1"/>
  <c r="X84" i="1" s="1"/>
  <c r="AD84" i="1" s="1"/>
  <c r="AJ84" i="1" s="1"/>
  <c r="AT84" i="1" s="1"/>
  <c r="F96" i="1"/>
  <c r="L96" i="1" s="1"/>
  <c r="R96" i="1" s="1"/>
  <c r="V96" i="1" s="1"/>
  <c r="AB96" i="1" s="1"/>
  <c r="AH96" i="1" s="1"/>
  <c r="AN96" i="1" s="1"/>
  <c r="AP96" i="1" s="1"/>
  <c r="AJ97" i="1"/>
  <c r="AT97" i="1" s="1"/>
  <c r="M100" i="1"/>
  <c r="S100" i="1" s="1"/>
  <c r="W100" i="1" s="1"/>
  <c r="AC100" i="1" s="1"/>
  <c r="AI100" i="1" s="1"/>
  <c r="AQ100" i="1" s="1"/>
  <c r="AS100" i="1" s="1"/>
  <c r="N105" i="1"/>
  <c r="T105" i="1" s="1"/>
  <c r="X105" i="1" s="1"/>
  <c r="AD105" i="1" s="1"/>
  <c r="AJ105" i="1" s="1"/>
  <c r="AT105" i="1" s="1"/>
  <c r="F120" i="1"/>
  <c r="L120" i="1" s="1"/>
  <c r="R120" i="1" s="1"/>
  <c r="V120" i="1" s="1"/>
  <c r="AB120" i="1" s="1"/>
  <c r="AH120" i="1" s="1"/>
  <c r="AN120" i="1" s="1"/>
  <c r="AP120" i="1" s="1"/>
  <c r="N129" i="1"/>
  <c r="T129" i="1" s="1"/>
  <c r="X129" i="1" s="1"/>
  <c r="AD129" i="1" s="1"/>
  <c r="AJ129" i="1" s="1"/>
  <c r="AT129" i="1" s="1"/>
  <c r="L136" i="1"/>
  <c r="R136" i="1" s="1"/>
  <c r="V136" i="1" s="1"/>
  <c r="AB136" i="1" s="1"/>
  <c r="AH136" i="1" s="1"/>
  <c r="AN136" i="1" s="1"/>
  <c r="AP136" i="1" s="1"/>
  <c r="M142" i="1"/>
  <c r="S142" i="1" s="1"/>
  <c r="W142" i="1" s="1"/>
  <c r="AC142" i="1" s="1"/>
  <c r="AI142" i="1" s="1"/>
  <c r="AQ142" i="1" s="1"/>
  <c r="AS142" i="1" s="1"/>
  <c r="L151" i="1"/>
  <c r="R151" i="1" s="1"/>
  <c r="V151" i="1" s="1"/>
  <c r="AB151" i="1" s="1"/>
  <c r="AH151" i="1" s="1"/>
  <c r="AN151" i="1" s="1"/>
  <c r="AP151" i="1" s="1"/>
  <c r="AI158" i="1"/>
  <c r="AQ158" i="1" s="1"/>
  <c r="AS158" i="1" s="1"/>
  <c r="J188" i="1"/>
  <c r="M188" i="1" s="1"/>
  <c r="S188" i="1" s="1"/>
  <c r="W188" i="1" s="1"/>
  <c r="AC188" i="1" s="1"/>
  <c r="AI188" i="1" s="1"/>
  <c r="AQ188" i="1" s="1"/>
  <c r="AS188" i="1" s="1"/>
  <c r="AK194" i="1"/>
  <c r="G206" i="1"/>
  <c r="G205" i="1" s="1"/>
  <c r="M209" i="1"/>
  <c r="S209" i="1" s="1"/>
  <c r="W209" i="1" s="1"/>
  <c r="AC209" i="1" s="1"/>
  <c r="AI209" i="1" s="1"/>
  <c r="AQ209" i="1" s="1"/>
  <c r="AS209" i="1" s="1"/>
  <c r="N209" i="1"/>
  <c r="T209" i="1" s="1"/>
  <c r="X209" i="1" s="1"/>
  <c r="AD209" i="1" s="1"/>
  <c r="AJ209" i="1" s="1"/>
  <c r="AT209" i="1" s="1"/>
  <c r="K206" i="1"/>
  <c r="K205" i="1" s="1"/>
  <c r="G254" i="1"/>
  <c r="M258" i="1"/>
  <c r="S258" i="1" s="1"/>
  <c r="W258" i="1" s="1"/>
  <c r="AC258" i="1" s="1"/>
  <c r="AI258" i="1" s="1"/>
  <c r="AQ258" i="1" s="1"/>
  <c r="AS258" i="1" s="1"/>
  <c r="N264" i="1"/>
  <c r="T264" i="1" s="1"/>
  <c r="X264" i="1" s="1"/>
  <c r="AD264" i="1" s="1"/>
  <c r="AJ264" i="1" s="1"/>
  <c r="AT264" i="1" s="1"/>
  <c r="L275" i="1"/>
  <c r="R275" i="1" s="1"/>
  <c r="V275" i="1" s="1"/>
  <c r="AB275" i="1" s="1"/>
  <c r="AH275" i="1" s="1"/>
  <c r="AN275" i="1" s="1"/>
  <c r="AP275" i="1" s="1"/>
  <c r="F274" i="1"/>
  <c r="L274" i="1" s="1"/>
  <c r="R274" i="1" s="1"/>
  <c r="V274" i="1" s="1"/>
  <c r="AB274" i="1" s="1"/>
  <c r="AH274" i="1" s="1"/>
  <c r="AN274" i="1" s="1"/>
  <c r="AP274" i="1" s="1"/>
  <c r="M275" i="1"/>
  <c r="S275" i="1" s="1"/>
  <c r="W275" i="1" s="1"/>
  <c r="AC275" i="1" s="1"/>
  <c r="AI275" i="1" s="1"/>
  <c r="AQ275" i="1" s="1"/>
  <c r="AS275" i="1" s="1"/>
  <c r="J274" i="1"/>
  <c r="M274" i="1" s="1"/>
  <c r="S274" i="1" s="1"/>
  <c r="W274" i="1" s="1"/>
  <c r="AC274" i="1" s="1"/>
  <c r="AI274" i="1" s="1"/>
  <c r="AQ274" i="1" s="1"/>
  <c r="AS274" i="1" s="1"/>
  <c r="N289" i="1"/>
  <c r="T289" i="1" s="1"/>
  <c r="X289" i="1" s="1"/>
  <c r="AD289" i="1" s="1"/>
  <c r="AJ289" i="1" s="1"/>
  <c r="AT289" i="1" s="1"/>
  <c r="H288" i="1"/>
  <c r="L292" i="1"/>
  <c r="R292" i="1" s="1"/>
  <c r="V292" i="1" s="1"/>
  <c r="AB292" i="1" s="1"/>
  <c r="AH292" i="1" s="1"/>
  <c r="AN292" i="1" s="1"/>
  <c r="AP292" i="1" s="1"/>
  <c r="F291" i="1"/>
  <c r="L291" i="1" s="1"/>
  <c r="R291" i="1" s="1"/>
  <c r="V291" i="1" s="1"/>
  <c r="AB291" i="1" s="1"/>
  <c r="AH291" i="1" s="1"/>
  <c r="AN291" i="1" s="1"/>
  <c r="AP291" i="1" s="1"/>
  <c r="L302" i="1"/>
  <c r="R302" i="1" s="1"/>
  <c r="V302" i="1" s="1"/>
  <c r="AB302" i="1" s="1"/>
  <c r="AH302" i="1" s="1"/>
  <c r="AN302" i="1" s="1"/>
  <c r="AP302" i="1" s="1"/>
  <c r="F301" i="1"/>
  <c r="L301" i="1" s="1"/>
  <c r="R301" i="1" s="1"/>
  <c r="V301" i="1" s="1"/>
  <c r="AB301" i="1" s="1"/>
  <c r="AH301" i="1" s="1"/>
  <c r="AN301" i="1" s="1"/>
  <c r="AP301" i="1" s="1"/>
  <c r="M311" i="1"/>
  <c r="S311" i="1" s="1"/>
  <c r="W311" i="1" s="1"/>
  <c r="AC311" i="1" s="1"/>
  <c r="AI311" i="1" s="1"/>
  <c r="AQ311" i="1" s="1"/>
  <c r="AS311" i="1" s="1"/>
  <c r="G308" i="1"/>
  <c r="N322" i="1"/>
  <c r="T322" i="1" s="1"/>
  <c r="X322" i="1" s="1"/>
  <c r="AD322" i="1" s="1"/>
  <c r="AJ322" i="1" s="1"/>
  <c r="AT322" i="1" s="1"/>
  <c r="H321" i="1"/>
  <c r="M327" i="1"/>
  <c r="S327" i="1" s="1"/>
  <c r="W327" i="1" s="1"/>
  <c r="AC327" i="1" s="1"/>
  <c r="AI327" i="1" s="1"/>
  <c r="AQ327" i="1" s="1"/>
  <c r="AS327" i="1" s="1"/>
  <c r="J326" i="1"/>
  <c r="M326" i="1" s="1"/>
  <c r="S326" i="1" s="1"/>
  <c r="W326" i="1" s="1"/>
  <c r="AC326" i="1" s="1"/>
  <c r="AI326" i="1" s="1"/>
  <c r="AQ326" i="1" s="1"/>
  <c r="AS326" i="1" s="1"/>
  <c r="AL338" i="1"/>
  <c r="AL332" i="1" s="1"/>
  <c r="AE374" i="1"/>
  <c r="N382" i="1"/>
  <c r="T382" i="1" s="1"/>
  <c r="X382" i="1" s="1"/>
  <c r="AD382" i="1" s="1"/>
  <c r="AJ382" i="1" s="1"/>
  <c r="AT382" i="1" s="1"/>
  <c r="N403" i="1"/>
  <c r="T403" i="1" s="1"/>
  <c r="X403" i="1" s="1"/>
  <c r="AD403" i="1" s="1"/>
  <c r="AJ403" i="1" s="1"/>
  <c r="AT403" i="1" s="1"/>
  <c r="K402" i="1"/>
  <c r="N402" i="1" s="1"/>
  <c r="T402" i="1" s="1"/>
  <c r="X402" i="1" s="1"/>
  <c r="AD402" i="1" s="1"/>
  <c r="AJ402" i="1" s="1"/>
  <c r="AT402" i="1" s="1"/>
  <c r="N418" i="1"/>
  <c r="T418" i="1" s="1"/>
  <c r="X418" i="1" s="1"/>
  <c r="AD418" i="1" s="1"/>
  <c r="AJ418" i="1" s="1"/>
  <c r="AT418" i="1" s="1"/>
  <c r="L439" i="1"/>
  <c r="R439" i="1" s="1"/>
  <c r="V439" i="1" s="1"/>
  <c r="AB439" i="1" s="1"/>
  <c r="AH439" i="1" s="1"/>
  <c r="AN439" i="1" s="1"/>
  <c r="AP439" i="1" s="1"/>
  <c r="I438" i="1"/>
  <c r="L465" i="1"/>
  <c r="R465" i="1" s="1"/>
  <c r="V465" i="1" s="1"/>
  <c r="AB465" i="1" s="1"/>
  <c r="AH465" i="1" s="1"/>
  <c r="AN465" i="1" s="1"/>
  <c r="AP465" i="1" s="1"/>
  <c r="F461" i="1"/>
  <c r="U92" i="1"/>
  <c r="U91" i="1" s="1"/>
  <c r="L305" i="1"/>
  <c r="R305" i="1" s="1"/>
  <c r="V305" i="1" s="1"/>
  <c r="AB305" i="1" s="1"/>
  <c r="AH305" i="1" s="1"/>
  <c r="AN305" i="1" s="1"/>
  <c r="AP305" i="1" s="1"/>
  <c r="F304" i="1"/>
  <c r="L304" i="1" s="1"/>
  <c r="R304" i="1" s="1"/>
  <c r="V304" i="1" s="1"/>
  <c r="AB304" i="1" s="1"/>
  <c r="AH304" i="1" s="1"/>
  <c r="AN304" i="1" s="1"/>
  <c r="AP304" i="1" s="1"/>
  <c r="N368" i="1"/>
  <c r="T368" i="1" s="1"/>
  <c r="X368" i="1" s="1"/>
  <c r="AD368" i="1" s="1"/>
  <c r="AJ368" i="1" s="1"/>
  <c r="AT368" i="1" s="1"/>
  <c r="N455" i="1"/>
  <c r="T455" i="1" s="1"/>
  <c r="X455" i="1" s="1"/>
  <c r="AD455" i="1" s="1"/>
  <c r="AJ455" i="1" s="1"/>
  <c r="AT455" i="1" s="1"/>
  <c r="H454" i="1"/>
  <c r="N454" i="1" s="1"/>
  <c r="T454" i="1" s="1"/>
  <c r="X454" i="1" s="1"/>
  <c r="AD454" i="1" s="1"/>
  <c r="AJ454" i="1" s="1"/>
  <c r="AT454" i="1" s="1"/>
  <c r="N481" i="1"/>
  <c r="T481" i="1" s="1"/>
  <c r="X481" i="1" s="1"/>
  <c r="AD481" i="1" s="1"/>
  <c r="AJ481" i="1" s="1"/>
  <c r="AT481" i="1" s="1"/>
  <c r="H480" i="1"/>
  <c r="N480" i="1" s="1"/>
  <c r="T480" i="1" s="1"/>
  <c r="X480" i="1" s="1"/>
  <c r="AD480" i="1" s="1"/>
  <c r="AJ480" i="1" s="1"/>
  <c r="AT480" i="1" s="1"/>
  <c r="M501" i="1"/>
  <c r="S501" i="1" s="1"/>
  <c r="W501" i="1" s="1"/>
  <c r="AC501" i="1" s="1"/>
  <c r="AI501" i="1" s="1"/>
  <c r="AQ501" i="1" s="1"/>
  <c r="AS501" i="1" s="1"/>
  <c r="G500" i="1"/>
  <c r="M500" i="1" s="1"/>
  <c r="N612" i="1"/>
  <c r="T612" i="1" s="1"/>
  <c r="X612" i="1" s="1"/>
  <c r="AD612" i="1" s="1"/>
  <c r="AJ612" i="1" s="1"/>
  <c r="AT612" i="1" s="1"/>
  <c r="K609" i="1"/>
  <c r="L1336" i="1"/>
  <c r="R1336" i="1" s="1"/>
  <c r="V1336" i="1" s="1"/>
  <c r="AB1336" i="1" s="1"/>
  <c r="AH1336" i="1" s="1"/>
  <c r="AN1336" i="1" s="1"/>
  <c r="AP1336" i="1" s="1"/>
  <c r="F1335" i="1"/>
  <c r="L1335" i="1" s="1"/>
  <c r="R1335" i="1" s="1"/>
  <c r="V1335" i="1" s="1"/>
  <c r="AB1335" i="1" s="1"/>
  <c r="AH1335" i="1" s="1"/>
  <c r="AN1335" i="1" s="1"/>
  <c r="AP1335" i="1" s="1"/>
  <c r="AF18" i="1"/>
  <c r="M20" i="1"/>
  <c r="S20" i="1" s="1"/>
  <c r="W20" i="1" s="1"/>
  <c r="AC20" i="1" s="1"/>
  <c r="AI20" i="1" s="1"/>
  <c r="AQ20" i="1" s="1"/>
  <c r="AS20" i="1" s="1"/>
  <c r="V22" i="1"/>
  <c r="AB22" i="1" s="1"/>
  <c r="AH22" i="1" s="1"/>
  <c r="AN22" i="1" s="1"/>
  <c r="AP22" i="1" s="1"/>
  <c r="P35" i="1"/>
  <c r="P31" i="1" s="1"/>
  <c r="AG35" i="1"/>
  <c r="AG31" i="1" s="1"/>
  <c r="AK45" i="1"/>
  <c r="AK44" i="1" s="1"/>
  <c r="AK43" i="1" s="1"/>
  <c r="L68" i="1"/>
  <c r="R68" i="1" s="1"/>
  <c r="V68" i="1" s="1"/>
  <c r="AB68" i="1" s="1"/>
  <c r="AH68" i="1" s="1"/>
  <c r="AN68" i="1" s="1"/>
  <c r="AP68" i="1" s="1"/>
  <c r="N77" i="1"/>
  <c r="T77" i="1" s="1"/>
  <c r="X77" i="1" s="1"/>
  <c r="AD77" i="1" s="1"/>
  <c r="AJ77" i="1" s="1"/>
  <c r="AT77" i="1" s="1"/>
  <c r="M94" i="1"/>
  <c r="S94" i="1" s="1"/>
  <c r="W94" i="1" s="1"/>
  <c r="AC94" i="1" s="1"/>
  <c r="AI94" i="1" s="1"/>
  <c r="AQ94" i="1" s="1"/>
  <c r="AS94" i="1" s="1"/>
  <c r="N99" i="1"/>
  <c r="T99" i="1" s="1"/>
  <c r="X99" i="1" s="1"/>
  <c r="AD99" i="1" s="1"/>
  <c r="AJ99" i="1" s="1"/>
  <c r="AT99" i="1" s="1"/>
  <c r="L114" i="1"/>
  <c r="R114" i="1" s="1"/>
  <c r="V114" i="1" s="1"/>
  <c r="AB114" i="1" s="1"/>
  <c r="AH114" i="1" s="1"/>
  <c r="AN114" i="1" s="1"/>
  <c r="AP114" i="1" s="1"/>
  <c r="N123" i="1"/>
  <c r="T123" i="1" s="1"/>
  <c r="X123" i="1" s="1"/>
  <c r="AD123" i="1" s="1"/>
  <c r="AJ123" i="1" s="1"/>
  <c r="AT123" i="1" s="1"/>
  <c r="M133" i="1"/>
  <c r="S133" i="1" s="1"/>
  <c r="W133" i="1" s="1"/>
  <c r="AC133" i="1" s="1"/>
  <c r="AI133" i="1" s="1"/>
  <c r="AQ133" i="1" s="1"/>
  <c r="AS133" i="1" s="1"/>
  <c r="N141" i="1"/>
  <c r="T141" i="1" s="1"/>
  <c r="X141" i="1" s="1"/>
  <c r="AD141" i="1" s="1"/>
  <c r="AJ141" i="1" s="1"/>
  <c r="AT141" i="1" s="1"/>
  <c r="L145" i="1"/>
  <c r="R145" i="1" s="1"/>
  <c r="V145" i="1" s="1"/>
  <c r="AB145" i="1" s="1"/>
  <c r="AH145" i="1" s="1"/>
  <c r="AN145" i="1" s="1"/>
  <c r="AP145" i="1" s="1"/>
  <c r="K147" i="1"/>
  <c r="N147" i="1" s="1"/>
  <c r="T147" i="1" s="1"/>
  <c r="X147" i="1" s="1"/>
  <c r="AD147" i="1" s="1"/>
  <c r="AJ147" i="1" s="1"/>
  <c r="AT147" i="1" s="1"/>
  <c r="N154" i="1"/>
  <c r="T154" i="1" s="1"/>
  <c r="X154" i="1" s="1"/>
  <c r="AD154" i="1" s="1"/>
  <c r="AJ154" i="1" s="1"/>
  <c r="AT154" i="1" s="1"/>
  <c r="N247" i="1"/>
  <c r="T247" i="1" s="1"/>
  <c r="X247" i="1" s="1"/>
  <c r="AD247" i="1" s="1"/>
  <c r="AJ247" i="1" s="1"/>
  <c r="AT247" i="1" s="1"/>
  <c r="F266" i="1"/>
  <c r="L271" i="1"/>
  <c r="R271" i="1" s="1"/>
  <c r="V271" i="1" s="1"/>
  <c r="AB271" i="1" s="1"/>
  <c r="AH271" i="1" s="1"/>
  <c r="AN271" i="1" s="1"/>
  <c r="AP271" i="1" s="1"/>
  <c r="M271" i="1"/>
  <c r="S271" i="1" s="1"/>
  <c r="W271" i="1" s="1"/>
  <c r="AC271" i="1" s="1"/>
  <c r="AI271" i="1" s="1"/>
  <c r="AQ271" i="1" s="1"/>
  <c r="AS271" i="1" s="1"/>
  <c r="J266" i="1"/>
  <c r="L285" i="1"/>
  <c r="R285" i="1" s="1"/>
  <c r="V285" i="1" s="1"/>
  <c r="AB285" i="1" s="1"/>
  <c r="AH285" i="1" s="1"/>
  <c r="AN285" i="1" s="1"/>
  <c r="AP285" i="1" s="1"/>
  <c r="N309" i="1"/>
  <c r="T309" i="1" s="1"/>
  <c r="X309" i="1" s="1"/>
  <c r="AD309" i="1" s="1"/>
  <c r="AJ309" i="1" s="1"/>
  <c r="AT309" i="1" s="1"/>
  <c r="H308" i="1"/>
  <c r="N330" i="1"/>
  <c r="T330" i="1" s="1"/>
  <c r="X330" i="1" s="1"/>
  <c r="AD330" i="1" s="1"/>
  <c r="AJ330" i="1" s="1"/>
  <c r="AT330" i="1" s="1"/>
  <c r="L334" i="1"/>
  <c r="R334" i="1" s="1"/>
  <c r="V334" i="1" s="1"/>
  <c r="AB334" i="1" s="1"/>
  <c r="AH334" i="1" s="1"/>
  <c r="AN334" i="1" s="1"/>
  <c r="AP334" i="1" s="1"/>
  <c r="F333" i="1"/>
  <c r="I352" i="1"/>
  <c r="I351" i="1" s="1"/>
  <c r="AF374" i="1"/>
  <c r="AM374" i="1"/>
  <c r="L400" i="1"/>
  <c r="R400" i="1" s="1"/>
  <c r="V400" i="1" s="1"/>
  <c r="AB400" i="1" s="1"/>
  <c r="AH400" i="1" s="1"/>
  <c r="AN400" i="1" s="1"/>
  <c r="AP400" i="1" s="1"/>
  <c r="F399" i="1"/>
  <c r="L399" i="1" s="1"/>
  <c r="R399" i="1" s="1"/>
  <c r="V399" i="1" s="1"/>
  <c r="AB399" i="1" s="1"/>
  <c r="AH399" i="1" s="1"/>
  <c r="AN399" i="1" s="1"/>
  <c r="AP399" i="1" s="1"/>
  <c r="M400" i="1"/>
  <c r="S400" i="1" s="1"/>
  <c r="W400" i="1" s="1"/>
  <c r="AC400" i="1" s="1"/>
  <c r="AI400" i="1" s="1"/>
  <c r="AQ400" i="1" s="1"/>
  <c r="AS400" i="1" s="1"/>
  <c r="J399" i="1"/>
  <c r="AG405" i="1"/>
  <c r="AU405" i="1"/>
  <c r="M411" i="1"/>
  <c r="S411" i="1" s="1"/>
  <c r="W411" i="1" s="1"/>
  <c r="AC411" i="1" s="1"/>
  <c r="AI411" i="1" s="1"/>
  <c r="AQ411" i="1" s="1"/>
  <c r="AS411" i="1" s="1"/>
  <c r="G410" i="1"/>
  <c r="M426" i="1"/>
  <c r="S426" i="1" s="1"/>
  <c r="W426" i="1" s="1"/>
  <c r="AC426" i="1" s="1"/>
  <c r="AI426" i="1" s="1"/>
  <c r="AQ426" i="1" s="1"/>
  <c r="AS426" i="1" s="1"/>
  <c r="G425" i="1"/>
  <c r="G424" i="1" s="1"/>
  <c r="G457" i="1"/>
  <c r="M457" i="1" s="1"/>
  <c r="S457" i="1" s="1"/>
  <c r="W457" i="1" s="1"/>
  <c r="AC457" i="1" s="1"/>
  <c r="AI457" i="1" s="1"/>
  <c r="AQ457" i="1" s="1"/>
  <c r="AS457" i="1" s="1"/>
  <c r="M458" i="1"/>
  <c r="S458" i="1" s="1"/>
  <c r="W458" i="1" s="1"/>
  <c r="AC458" i="1" s="1"/>
  <c r="AI458" i="1" s="1"/>
  <c r="AQ458" i="1" s="1"/>
  <c r="AS458" i="1" s="1"/>
  <c r="L484" i="1"/>
  <c r="R484" i="1" s="1"/>
  <c r="V484" i="1" s="1"/>
  <c r="AB484" i="1" s="1"/>
  <c r="AH484" i="1" s="1"/>
  <c r="AN484" i="1" s="1"/>
  <c r="AP484" i="1" s="1"/>
  <c r="F483" i="1"/>
  <c r="L483" i="1" s="1"/>
  <c r="R483" i="1" s="1"/>
  <c r="V483" i="1" s="1"/>
  <c r="AB483" i="1" s="1"/>
  <c r="AH483" i="1" s="1"/>
  <c r="AN483" i="1" s="1"/>
  <c r="AP483" i="1" s="1"/>
  <c r="L487" i="1"/>
  <c r="R487" i="1" s="1"/>
  <c r="V487" i="1" s="1"/>
  <c r="AB487" i="1" s="1"/>
  <c r="AH487" i="1" s="1"/>
  <c r="AN487" i="1" s="1"/>
  <c r="AP487" i="1" s="1"/>
  <c r="F486" i="1"/>
  <c r="L486" i="1" s="1"/>
  <c r="R486" i="1" s="1"/>
  <c r="V486" i="1" s="1"/>
  <c r="AB486" i="1" s="1"/>
  <c r="AH486" i="1" s="1"/>
  <c r="AN486" i="1" s="1"/>
  <c r="AP486" i="1" s="1"/>
  <c r="M487" i="1"/>
  <c r="S487" i="1" s="1"/>
  <c r="W487" i="1" s="1"/>
  <c r="AC487" i="1" s="1"/>
  <c r="AI487" i="1" s="1"/>
  <c r="AQ487" i="1" s="1"/>
  <c r="AS487" i="1" s="1"/>
  <c r="J486" i="1"/>
  <c r="M692" i="1"/>
  <c r="S692" i="1" s="1"/>
  <c r="W692" i="1" s="1"/>
  <c r="AC692" i="1" s="1"/>
  <c r="AI692" i="1" s="1"/>
  <c r="AQ692" i="1" s="1"/>
  <c r="AS692" i="1" s="1"/>
  <c r="G691" i="1"/>
  <c r="N692" i="1"/>
  <c r="T692" i="1" s="1"/>
  <c r="X692" i="1" s="1"/>
  <c r="AD692" i="1" s="1"/>
  <c r="AJ692" i="1" s="1"/>
  <c r="AT692" i="1" s="1"/>
  <c r="K691" i="1"/>
  <c r="N691" i="1" s="1"/>
  <c r="L196" i="1"/>
  <c r="R196" i="1" s="1"/>
  <c r="V196" i="1" s="1"/>
  <c r="AB196" i="1" s="1"/>
  <c r="AH196" i="1" s="1"/>
  <c r="AN196" i="1" s="1"/>
  <c r="AP196" i="1" s="1"/>
  <c r="J194" i="1"/>
  <c r="AU194" i="1"/>
  <c r="N203" i="1"/>
  <c r="T203" i="1" s="1"/>
  <c r="X203" i="1" s="1"/>
  <c r="AD203" i="1" s="1"/>
  <c r="AJ203" i="1" s="1"/>
  <c r="AT203" i="1" s="1"/>
  <c r="L207" i="1"/>
  <c r="R207" i="1" s="1"/>
  <c r="V207" i="1" s="1"/>
  <c r="AB207" i="1" s="1"/>
  <c r="AH207" i="1" s="1"/>
  <c r="AN207" i="1" s="1"/>
  <c r="AP207" i="1" s="1"/>
  <c r="L218" i="1"/>
  <c r="R218" i="1" s="1"/>
  <c r="V218" i="1" s="1"/>
  <c r="AB218" i="1" s="1"/>
  <c r="AH218" i="1" s="1"/>
  <c r="AN218" i="1" s="1"/>
  <c r="AP218" i="1" s="1"/>
  <c r="J217" i="1"/>
  <c r="AA217" i="1"/>
  <c r="AA213" i="1" s="1"/>
  <c r="N220" i="1"/>
  <c r="T220" i="1" s="1"/>
  <c r="X220" i="1" s="1"/>
  <c r="AD220" i="1" s="1"/>
  <c r="AJ220" i="1" s="1"/>
  <c r="AT220" i="1" s="1"/>
  <c r="M222" i="1"/>
  <c r="S222" i="1" s="1"/>
  <c r="W222" i="1" s="1"/>
  <c r="AC222" i="1" s="1"/>
  <c r="AI222" i="1" s="1"/>
  <c r="AQ222" i="1" s="1"/>
  <c r="AS222" i="1" s="1"/>
  <c r="M225" i="1"/>
  <c r="S225" i="1" s="1"/>
  <c r="W225" i="1" s="1"/>
  <c r="AC225" i="1" s="1"/>
  <c r="AI225" i="1" s="1"/>
  <c r="AQ225" i="1" s="1"/>
  <c r="AS225" i="1" s="1"/>
  <c r="L232" i="1"/>
  <c r="R232" i="1" s="1"/>
  <c r="V232" i="1" s="1"/>
  <c r="AB232" i="1" s="1"/>
  <c r="AH232" i="1" s="1"/>
  <c r="AN232" i="1" s="1"/>
  <c r="AP232" i="1" s="1"/>
  <c r="J230" i="1"/>
  <c r="AU230" i="1"/>
  <c r="M235" i="1"/>
  <c r="S235" i="1" s="1"/>
  <c r="W235" i="1" s="1"/>
  <c r="AC235" i="1" s="1"/>
  <c r="AI235" i="1" s="1"/>
  <c r="AQ235" i="1" s="1"/>
  <c r="AS235" i="1" s="1"/>
  <c r="N241" i="1"/>
  <c r="T241" i="1" s="1"/>
  <c r="X241" i="1" s="1"/>
  <c r="AD241" i="1" s="1"/>
  <c r="AJ241" i="1" s="1"/>
  <c r="AT241" i="1" s="1"/>
  <c r="M244" i="1"/>
  <c r="S244" i="1" s="1"/>
  <c r="W244" i="1" s="1"/>
  <c r="AC244" i="1" s="1"/>
  <c r="AI244" i="1" s="1"/>
  <c r="AQ244" i="1" s="1"/>
  <c r="M255" i="1"/>
  <c r="S255" i="1" s="1"/>
  <c r="W255" i="1" s="1"/>
  <c r="AC255" i="1" s="1"/>
  <c r="AI255" i="1" s="1"/>
  <c r="AQ255" i="1" s="1"/>
  <c r="AS255" i="1" s="1"/>
  <c r="U254" i="1"/>
  <c r="AE254" i="1"/>
  <c r="AE243" i="1" s="1"/>
  <c r="AM262" i="1"/>
  <c r="N269" i="1"/>
  <c r="T269" i="1" s="1"/>
  <c r="X269" i="1" s="1"/>
  <c r="AD269" i="1" s="1"/>
  <c r="AJ269" i="1" s="1"/>
  <c r="AT269" i="1" s="1"/>
  <c r="M278" i="1"/>
  <c r="S278" i="1" s="1"/>
  <c r="W278" i="1" s="1"/>
  <c r="AC278" i="1" s="1"/>
  <c r="AI278" i="1" s="1"/>
  <c r="AQ278" i="1" s="1"/>
  <c r="AS278" i="1" s="1"/>
  <c r="L286" i="1"/>
  <c r="R286" i="1" s="1"/>
  <c r="V286" i="1" s="1"/>
  <c r="AB286" i="1" s="1"/>
  <c r="AH286" i="1" s="1"/>
  <c r="AN286" i="1" s="1"/>
  <c r="AP286" i="1" s="1"/>
  <c r="AA284" i="1"/>
  <c r="L297" i="1"/>
  <c r="R297" i="1" s="1"/>
  <c r="V297" i="1" s="1"/>
  <c r="AB297" i="1" s="1"/>
  <c r="AH297" i="1" s="1"/>
  <c r="AN297" i="1" s="1"/>
  <c r="AP297" i="1" s="1"/>
  <c r="N311" i="1"/>
  <c r="T311" i="1" s="1"/>
  <c r="X311" i="1" s="1"/>
  <c r="AD311" i="1" s="1"/>
  <c r="AJ311" i="1" s="1"/>
  <c r="AT311" i="1" s="1"/>
  <c r="L314" i="1"/>
  <c r="R314" i="1" s="1"/>
  <c r="V314" i="1" s="1"/>
  <c r="AB314" i="1" s="1"/>
  <c r="AH314" i="1" s="1"/>
  <c r="AN314" i="1" s="1"/>
  <c r="AP314" i="1" s="1"/>
  <c r="N316" i="1"/>
  <c r="T316" i="1" s="1"/>
  <c r="X316" i="1" s="1"/>
  <c r="AD316" i="1" s="1"/>
  <c r="AJ316" i="1" s="1"/>
  <c r="AT316" i="1" s="1"/>
  <c r="M324" i="1"/>
  <c r="S324" i="1" s="1"/>
  <c r="W324" i="1" s="1"/>
  <c r="AC324" i="1" s="1"/>
  <c r="AI324" i="1" s="1"/>
  <c r="AQ324" i="1" s="1"/>
  <c r="AS324" i="1" s="1"/>
  <c r="AF320" i="1"/>
  <c r="L336" i="1"/>
  <c r="R336" i="1" s="1"/>
  <c r="V336" i="1" s="1"/>
  <c r="AB336" i="1" s="1"/>
  <c r="AH336" i="1" s="1"/>
  <c r="AN336" i="1" s="1"/>
  <c r="AP336" i="1" s="1"/>
  <c r="M341" i="1"/>
  <c r="S341" i="1" s="1"/>
  <c r="W341" i="1" s="1"/>
  <c r="AC341" i="1" s="1"/>
  <c r="AI341" i="1" s="1"/>
  <c r="AQ341" i="1" s="1"/>
  <c r="AS341" i="1" s="1"/>
  <c r="N341" i="1"/>
  <c r="T341" i="1" s="1"/>
  <c r="X341" i="1" s="1"/>
  <c r="AD341" i="1" s="1"/>
  <c r="AJ341" i="1" s="1"/>
  <c r="AT341" i="1" s="1"/>
  <c r="AK338" i="1"/>
  <c r="AC349" i="1"/>
  <c r="AI349" i="1" s="1"/>
  <c r="AQ349" i="1" s="1"/>
  <c r="AS349" i="1" s="1"/>
  <c r="AF352" i="1"/>
  <c r="AF351" i="1" s="1"/>
  <c r="L362" i="1"/>
  <c r="R362" i="1" s="1"/>
  <c r="V362" i="1" s="1"/>
  <c r="AB362" i="1" s="1"/>
  <c r="AH362" i="1" s="1"/>
  <c r="AN362" i="1" s="1"/>
  <c r="AP362" i="1" s="1"/>
  <c r="M366" i="1"/>
  <c r="S366" i="1" s="1"/>
  <c r="W366" i="1" s="1"/>
  <c r="AC366" i="1" s="1"/>
  <c r="AI366" i="1" s="1"/>
  <c r="AQ366" i="1" s="1"/>
  <c r="AS366" i="1" s="1"/>
  <c r="Z365" i="1"/>
  <c r="Z360" i="1" s="1"/>
  <c r="O365" i="1"/>
  <c r="O360" i="1" s="1"/>
  <c r="U360" i="1"/>
  <c r="M372" i="1"/>
  <c r="S372" i="1" s="1"/>
  <c r="W372" i="1" s="1"/>
  <c r="AC372" i="1" s="1"/>
  <c r="AI372" i="1" s="1"/>
  <c r="AQ372" i="1" s="1"/>
  <c r="AS372" i="1" s="1"/>
  <c r="K360" i="1"/>
  <c r="AE360" i="1"/>
  <c r="L379" i="1"/>
  <c r="R379" i="1" s="1"/>
  <c r="V379" i="1" s="1"/>
  <c r="AB379" i="1" s="1"/>
  <c r="AH379" i="1" s="1"/>
  <c r="AN379" i="1" s="1"/>
  <c r="AP379" i="1" s="1"/>
  <c r="U381" i="1"/>
  <c r="U374" i="1" s="1"/>
  <c r="N391" i="1"/>
  <c r="T391" i="1" s="1"/>
  <c r="X391" i="1" s="1"/>
  <c r="AD391" i="1" s="1"/>
  <c r="AJ391" i="1" s="1"/>
  <c r="AT391" i="1" s="1"/>
  <c r="N397" i="1"/>
  <c r="T397" i="1" s="1"/>
  <c r="X397" i="1" s="1"/>
  <c r="AD397" i="1" s="1"/>
  <c r="AJ397" i="1" s="1"/>
  <c r="AT397" i="1" s="1"/>
  <c r="AA405" i="1"/>
  <c r="AM405" i="1"/>
  <c r="Q405" i="1"/>
  <c r="AK405" i="1"/>
  <c r="L413" i="1"/>
  <c r="R413" i="1" s="1"/>
  <c r="V413" i="1" s="1"/>
  <c r="AB413" i="1" s="1"/>
  <c r="AH413" i="1" s="1"/>
  <c r="AN413" i="1" s="1"/>
  <c r="AP413" i="1" s="1"/>
  <c r="L428" i="1"/>
  <c r="R428" i="1" s="1"/>
  <c r="V428" i="1" s="1"/>
  <c r="AB428" i="1" s="1"/>
  <c r="AH428" i="1" s="1"/>
  <c r="AN428" i="1" s="1"/>
  <c r="AP428" i="1" s="1"/>
  <c r="M438" i="1"/>
  <c r="S438" i="1" s="1"/>
  <c r="W438" i="1" s="1"/>
  <c r="AG443" i="1"/>
  <c r="AG437" i="1" s="1"/>
  <c r="O437" i="1"/>
  <c r="N458" i="1"/>
  <c r="T458" i="1" s="1"/>
  <c r="X458" i="1" s="1"/>
  <c r="AD458" i="1" s="1"/>
  <c r="AJ458" i="1" s="1"/>
  <c r="AT458" i="1" s="1"/>
  <c r="L462" i="1"/>
  <c r="R462" i="1" s="1"/>
  <c r="V462" i="1" s="1"/>
  <c r="AB462" i="1" s="1"/>
  <c r="AH462" i="1" s="1"/>
  <c r="AN462" i="1" s="1"/>
  <c r="AP462" i="1" s="1"/>
  <c r="Y461" i="1"/>
  <c r="L477" i="1"/>
  <c r="R477" i="1" s="1"/>
  <c r="V477" i="1" s="1"/>
  <c r="AB477" i="1" s="1"/>
  <c r="AH477" i="1" s="1"/>
  <c r="AN477" i="1" s="1"/>
  <c r="AP477" i="1" s="1"/>
  <c r="M484" i="1"/>
  <c r="S484" i="1" s="1"/>
  <c r="W484" i="1" s="1"/>
  <c r="AC484" i="1" s="1"/>
  <c r="AI484" i="1" s="1"/>
  <c r="AQ484" i="1" s="1"/>
  <c r="AS484" i="1" s="1"/>
  <c r="F489" i="1"/>
  <c r="L489" i="1" s="1"/>
  <c r="H505" i="1"/>
  <c r="O505" i="1"/>
  <c r="Y505" i="1"/>
  <c r="AF505" i="1"/>
  <c r="AM505" i="1"/>
  <c r="AU527" i="1"/>
  <c r="AU523" i="1" s="1"/>
  <c r="AF532" i="1"/>
  <c r="R576" i="1"/>
  <c r="V576" i="1" s="1"/>
  <c r="AB576" i="1" s="1"/>
  <c r="AH576" i="1" s="1"/>
  <c r="AN576" i="1" s="1"/>
  <c r="O575" i="1"/>
  <c r="O574" i="1" s="1"/>
  <c r="M578" i="1"/>
  <c r="S578" i="1" s="1"/>
  <c r="W578" i="1" s="1"/>
  <c r="AC578" i="1" s="1"/>
  <c r="AI578" i="1" s="1"/>
  <c r="AQ578" i="1" s="1"/>
  <c r="AS578" i="1" s="1"/>
  <c r="AG581" i="1"/>
  <c r="AG580" i="1" s="1"/>
  <c r="N603" i="1"/>
  <c r="T603" i="1" s="1"/>
  <c r="X603" i="1" s="1"/>
  <c r="AD603" i="1" s="1"/>
  <c r="AJ603" i="1" s="1"/>
  <c r="AT603" i="1" s="1"/>
  <c r="T628" i="1"/>
  <c r="X628" i="1" s="1"/>
  <c r="AD628" i="1" s="1"/>
  <c r="AJ628" i="1" s="1"/>
  <c r="AT628" i="1" s="1"/>
  <c r="Q627" i="1"/>
  <c r="T627" i="1" s="1"/>
  <c r="X627" i="1" s="1"/>
  <c r="AD627" i="1" s="1"/>
  <c r="AJ627" i="1" s="1"/>
  <c r="AT627" i="1" s="1"/>
  <c r="M656" i="1"/>
  <c r="S656" i="1" s="1"/>
  <c r="W656" i="1" s="1"/>
  <c r="AC656" i="1" s="1"/>
  <c r="AI656" i="1" s="1"/>
  <c r="AQ656" i="1" s="1"/>
  <c r="AS656" i="1" s="1"/>
  <c r="L697" i="1"/>
  <c r="R697" i="1" s="1"/>
  <c r="V697" i="1" s="1"/>
  <c r="AB697" i="1" s="1"/>
  <c r="AH697" i="1" s="1"/>
  <c r="AN697" i="1" s="1"/>
  <c r="AP697" i="1" s="1"/>
  <c r="I696" i="1"/>
  <c r="G712" i="1"/>
  <c r="M713" i="1"/>
  <c r="S713" i="1" s="1"/>
  <c r="W713" i="1" s="1"/>
  <c r="AC713" i="1" s="1"/>
  <c r="AI713" i="1" s="1"/>
  <c r="AQ713" i="1" s="1"/>
  <c r="AS713" i="1" s="1"/>
  <c r="M718" i="1"/>
  <c r="S718" i="1" s="1"/>
  <c r="W718" i="1" s="1"/>
  <c r="AC718" i="1" s="1"/>
  <c r="AI718" i="1" s="1"/>
  <c r="AQ718" i="1" s="1"/>
  <c r="AS718" i="1" s="1"/>
  <c r="G717" i="1"/>
  <c r="M717" i="1" s="1"/>
  <c r="S717" i="1" s="1"/>
  <c r="W717" i="1" s="1"/>
  <c r="AC717" i="1" s="1"/>
  <c r="AI717" i="1" s="1"/>
  <c r="AQ717" i="1" s="1"/>
  <c r="AS717" i="1" s="1"/>
  <c r="N718" i="1"/>
  <c r="T718" i="1" s="1"/>
  <c r="X718" i="1" s="1"/>
  <c r="AD718" i="1" s="1"/>
  <c r="AJ718" i="1" s="1"/>
  <c r="AT718" i="1" s="1"/>
  <c r="K717" i="1"/>
  <c r="N717" i="1" s="1"/>
  <c r="T717" i="1" s="1"/>
  <c r="X717" i="1" s="1"/>
  <c r="AD717" i="1" s="1"/>
  <c r="AJ717" i="1" s="1"/>
  <c r="AT717" i="1" s="1"/>
  <c r="L721" i="1"/>
  <c r="R721" i="1" s="1"/>
  <c r="V721" i="1" s="1"/>
  <c r="AB721" i="1" s="1"/>
  <c r="AH721" i="1" s="1"/>
  <c r="AN721" i="1" s="1"/>
  <c r="AP721" i="1" s="1"/>
  <c r="I720" i="1"/>
  <c r="N744" i="1"/>
  <c r="T744" i="1" s="1"/>
  <c r="X744" i="1" s="1"/>
  <c r="AD744" i="1" s="1"/>
  <c r="AJ744" i="1" s="1"/>
  <c r="AT744" i="1" s="1"/>
  <c r="M783" i="1"/>
  <c r="S783" i="1" s="1"/>
  <c r="W783" i="1" s="1"/>
  <c r="AC783" i="1" s="1"/>
  <c r="AI783" i="1" s="1"/>
  <c r="AQ783" i="1" s="1"/>
  <c r="AS783" i="1" s="1"/>
  <c r="G780" i="1"/>
  <c r="S805" i="1"/>
  <c r="W805" i="1" s="1"/>
  <c r="AC805" i="1" s="1"/>
  <c r="AI805" i="1" s="1"/>
  <c r="AQ805" i="1" s="1"/>
  <c r="AS805" i="1" s="1"/>
  <c r="Z853" i="1"/>
  <c r="Z846" i="1" s="1"/>
  <c r="Q866" i="1"/>
  <c r="Q853" i="1" s="1"/>
  <c r="AA866" i="1"/>
  <c r="AA853" i="1" s="1"/>
  <c r="AK866" i="1"/>
  <c r="AK853" i="1" s="1"/>
  <c r="N1135" i="1"/>
  <c r="T1135" i="1" s="1"/>
  <c r="X1135" i="1" s="1"/>
  <c r="AD1135" i="1" s="1"/>
  <c r="AJ1135" i="1" s="1"/>
  <c r="AT1135" i="1" s="1"/>
  <c r="L163" i="1"/>
  <c r="R163" i="1" s="1"/>
  <c r="V163" i="1" s="1"/>
  <c r="AB163" i="1" s="1"/>
  <c r="AH163" i="1" s="1"/>
  <c r="AN163" i="1" s="1"/>
  <c r="AP163" i="1" s="1"/>
  <c r="L166" i="1"/>
  <c r="R166" i="1" s="1"/>
  <c r="V166" i="1" s="1"/>
  <c r="AB166" i="1" s="1"/>
  <c r="AH166" i="1" s="1"/>
  <c r="AN166" i="1" s="1"/>
  <c r="AP166" i="1" s="1"/>
  <c r="AF162" i="1"/>
  <c r="M176" i="1"/>
  <c r="S176" i="1" s="1"/>
  <c r="W176" i="1" s="1"/>
  <c r="AC176" i="1" s="1"/>
  <c r="AI176" i="1" s="1"/>
  <c r="AQ176" i="1" s="1"/>
  <c r="AS176" i="1" s="1"/>
  <c r="L178" i="1"/>
  <c r="R178" i="1" s="1"/>
  <c r="V178" i="1" s="1"/>
  <c r="AB178" i="1" s="1"/>
  <c r="AH178" i="1" s="1"/>
  <c r="AN178" i="1" s="1"/>
  <c r="AP178" i="1" s="1"/>
  <c r="J183" i="1"/>
  <c r="AM183" i="1"/>
  <c r="M186" i="1"/>
  <c r="S186" i="1" s="1"/>
  <c r="W186" i="1" s="1"/>
  <c r="AC186" i="1" s="1"/>
  <c r="AI186" i="1" s="1"/>
  <c r="AQ186" i="1" s="1"/>
  <c r="AS186" i="1" s="1"/>
  <c r="N191" i="1"/>
  <c r="T191" i="1" s="1"/>
  <c r="X191" i="1" s="1"/>
  <c r="AD191" i="1" s="1"/>
  <c r="AJ191" i="1" s="1"/>
  <c r="AT191" i="1" s="1"/>
  <c r="P194" i="1"/>
  <c r="K194" i="1"/>
  <c r="AA194" i="1"/>
  <c r="N207" i="1"/>
  <c r="T207" i="1" s="1"/>
  <c r="X207" i="1" s="1"/>
  <c r="AD207" i="1" s="1"/>
  <c r="AJ207" i="1" s="1"/>
  <c r="AT207" i="1" s="1"/>
  <c r="Q206" i="1"/>
  <c r="Q205" i="1" s="1"/>
  <c r="AK206" i="1"/>
  <c r="AK205" i="1" s="1"/>
  <c r="K217" i="1"/>
  <c r="N217" i="1" s="1"/>
  <c r="AE217" i="1"/>
  <c r="AE213" i="1" s="1"/>
  <c r="AL217" i="1"/>
  <c r="AL213" i="1" s="1"/>
  <c r="L220" i="1"/>
  <c r="R220" i="1" s="1"/>
  <c r="V220" i="1" s="1"/>
  <c r="AB220" i="1" s="1"/>
  <c r="AH220" i="1" s="1"/>
  <c r="AN220" i="1" s="1"/>
  <c r="AP220" i="1" s="1"/>
  <c r="AG217" i="1"/>
  <c r="AG213" i="1" s="1"/>
  <c r="L224" i="1"/>
  <c r="R224" i="1" s="1"/>
  <c r="V224" i="1" s="1"/>
  <c r="AB224" i="1" s="1"/>
  <c r="AH224" i="1" s="1"/>
  <c r="AN224" i="1" s="1"/>
  <c r="AP224" i="1" s="1"/>
  <c r="N227" i="1"/>
  <c r="T227" i="1" s="1"/>
  <c r="X227" i="1" s="1"/>
  <c r="AD227" i="1" s="1"/>
  <c r="AJ227" i="1" s="1"/>
  <c r="AT227" i="1" s="1"/>
  <c r="P230" i="1"/>
  <c r="K230" i="1"/>
  <c r="AA230" i="1"/>
  <c r="L234" i="1"/>
  <c r="R234" i="1" s="1"/>
  <c r="V234" i="1" s="1"/>
  <c r="AB234" i="1" s="1"/>
  <c r="AH234" i="1" s="1"/>
  <c r="AN234" i="1" s="1"/>
  <c r="AP234" i="1" s="1"/>
  <c r="N237" i="1"/>
  <c r="T237" i="1" s="1"/>
  <c r="X237" i="1" s="1"/>
  <c r="AD237" i="1" s="1"/>
  <c r="AJ237" i="1" s="1"/>
  <c r="AT237" i="1" s="1"/>
  <c r="I254" i="1"/>
  <c r="O254" i="1"/>
  <c r="O243" i="1" s="1"/>
  <c r="Y254" i="1"/>
  <c r="Y243" i="1" s="1"/>
  <c r="AM254" i="1"/>
  <c r="P266" i="1"/>
  <c r="P262" i="1" s="1"/>
  <c r="AG266" i="1"/>
  <c r="AG262" i="1" s="1"/>
  <c r="N295" i="1"/>
  <c r="T295" i="1" s="1"/>
  <c r="X295" i="1" s="1"/>
  <c r="AD295" i="1" s="1"/>
  <c r="AJ295" i="1" s="1"/>
  <c r="AT295" i="1" s="1"/>
  <c r="K313" i="1"/>
  <c r="AE313" i="1"/>
  <c r="AA321" i="1"/>
  <c r="AA320" i="1" s="1"/>
  <c r="AA338" i="1"/>
  <c r="Z338" i="1"/>
  <c r="AD346" i="1"/>
  <c r="AJ346" i="1" s="1"/>
  <c r="AT346" i="1" s="1"/>
  <c r="P352" i="1"/>
  <c r="P351" i="1" s="1"/>
  <c r="N361" i="1"/>
  <c r="T361" i="1" s="1"/>
  <c r="X361" i="1" s="1"/>
  <c r="AD361" i="1" s="1"/>
  <c r="AJ361" i="1" s="1"/>
  <c r="AT361" i="1" s="1"/>
  <c r="J365" i="1"/>
  <c r="V385" i="1"/>
  <c r="AB385" i="1" s="1"/>
  <c r="AH385" i="1" s="1"/>
  <c r="AN385" i="1" s="1"/>
  <c r="AP385" i="1" s="1"/>
  <c r="I381" i="1"/>
  <c r="Y381" i="1"/>
  <c r="Y374" i="1" s="1"/>
  <c r="L390" i="1"/>
  <c r="R390" i="1" s="1"/>
  <c r="V390" i="1" s="1"/>
  <c r="AB390" i="1" s="1"/>
  <c r="AH390" i="1" s="1"/>
  <c r="AN390" i="1" s="1"/>
  <c r="AP390" i="1" s="1"/>
  <c r="L396" i="1"/>
  <c r="R396" i="1" s="1"/>
  <c r="V396" i="1" s="1"/>
  <c r="AB396" i="1" s="1"/>
  <c r="AH396" i="1" s="1"/>
  <c r="AN396" i="1" s="1"/>
  <c r="AP396" i="1" s="1"/>
  <c r="AE405" i="1"/>
  <c r="U405" i="1"/>
  <c r="P437" i="1"/>
  <c r="N443" i="1"/>
  <c r="Q443" i="1"/>
  <c r="AK443" i="1"/>
  <c r="L448" i="1"/>
  <c r="R448" i="1" s="1"/>
  <c r="V448" i="1" s="1"/>
  <c r="AB448" i="1" s="1"/>
  <c r="AH448" i="1" s="1"/>
  <c r="AN448" i="1" s="1"/>
  <c r="AP448" i="1" s="1"/>
  <c r="L451" i="1"/>
  <c r="R451" i="1" s="1"/>
  <c r="V451" i="1" s="1"/>
  <c r="AB451" i="1" s="1"/>
  <c r="AH451" i="1" s="1"/>
  <c r="AN451" i="1" s="1"/>
  <c r="AP451" i="1" s="1"/>
  <c r="AA489" i="1"/>
  <c r="M525" i="1"/>
  <c r="S525" i="1" s="1"/>
  <c r="W525" i="1" s="1"/>
  <c r="AC525" i="1" s="1"/>
  <c r="AI525" i="1" s="1"/>
  <c r="AQ525" i="1" s="1"/>
  <c r="AS525" i="1" s="1"/>
  <c r="G524" i="1"/>
  <c r="M524" i="1" s="1"/>
  <c r="S524" i="1" s="1"/>
  <c r="W524" i="1" s="1"/>
  <c r="AC524" i="1" s="1"/>
  <c r="AI524" i="1" s="1"/>
  <c r="AQ524" i="1" s="1"/>
  <c r="AS524" i="1" s="1"/>
  <c r="N572" i="1"/>
  <c r="T572" i="1" s="1"/>
  <c r="X572" i="1" s="1"/>
  <c r="AD572" i="1" s="1"/>
  <c r="AJ572" i="1" s="1"/>
  <c r="AT572" i="1" s="1"/>
  <c r="L665" i="1"/>
  <c r="R665" i="1" s="1"/>
  <c r="V665" i="1" s="1"/>
  <c r="AB665" i="1" s="1"/>
  <c r="AH665" i="1" s="1"/>
  <c r="AN665" i="1" s="1"/>
  <c r="AP665" i="1" s="1"/>
  <c r="I662" i="1"/>
  <c r="I701" i="1"/>
  <c r="P701" i="1"/>
  <c r="AU701" i="1"/>
  <c r="AU700" i="1" s="1"/>
  <c r="AU726" i="1"/>
  <c r="G730" i="1"/>
  <c r="M733" i="1"/>
  <c r="S733" i="1" s="1"/>
  <c r="W733" i="1" s="1"/>
  <c r="AC733" i="1" s="1"/>
  <c r="AI733" i="1" s="1"/>
  <c r="AQ733" i="1" s="1"/>
  <c r="AS733" i="1" s="1"/>
  <c r="N867" i="1"/>
  <c r="T867" i="1" s="1"/>
  <c r="X867" i="1" s="1"/>
  <c r="AD867" i="1" s="1"/>
  <c r="AJ867" i="1" s="1"/>
  <c r="AT867" i="1" s="1"/>
  <c r="H866" i="1"/>
  <c r="N880" i="1"/>
  <c r="T880" i="1" s="1"/>
  <c r="X880" i="1" s="1"/>
  <c r="AD880" i="1" s="1"/>
  <c r="AJ880" i="1" s="1"/>
  <c r="AT880" i="1" s="1"/>
  <c r="AQ923" i="1"/>
  <c r="AS923" i="1" s="1"/>
  <c r="AL920" i="1"/>
  <c r="AQ920" i="1" s="1"/>
  <c r="AS920" i="1" s="1"/>
  <c r="N163" i="1"/>
  <c r="T163" i="1" s="1"/>
  <c r="X163" i="1" s="1"/>
  <c r="AD163" i="1" s="1"/>
  <c r="AJ163" i="1" s="1"/>
  <c r="AT163" i="1" s="1"/>
  <c r="Q162" i="1"/>
  <c r="AK162" i="1"/>
  <c r="AK161" i="1" s="1"/>
  <c r="M169" i="1"/>
  <c r="S169" i="1" s="1"/>
  <c r="W169" i="1" s="1"/>
  <c r="AC169" i="1" s="1"/>
  <c r="AI169" i="1" s="1"/>
  <c r="AQ169" i="1" s="1"/>
  <c r="AS169" i="1" s="1"/>
  <c r="P162" i="1"/>
  <c r="M173" i="1"/>
  <c r="S173" i="1" s="1"/>
  <c r="W173" i="1" s="1"/>
  <c r="AC173" i="1" s="1"/>
  <c r="AI173" i="1" s="1"/>
  <c r="AQ173" i="1" s="1"/>
  <c r="AS173" i="1" s="1"/>
  <c r="AE175" i="1"/>
  <c r="AL175" i="1"/>
  <c r="L184" i="1"/>
  <c r="R184" i="1" s="1"/>
  <c r="V184" i="1" s="1"/>
  <c r="AB184" i="1" s="1"/>
  <c r="AH184" i="1" s="1"/>
  <c r="AN184" i="1" s="1"/>
  <c r="AP184" i="1" s="1"/>
  <c r="Z183" i="1"/>
  <c r="AU183" i="1"/>
  <c r="N189" i="1"/>
  <c r="T189" i="1" s="1"/>
  <c r="X189" i="1" s="1"/>
  <c r="AD189" i="1" s="1"/>
  <c r="AJ189" i="1" s="1"/>
  <c r="AT189" i="1" s="1"/>
  <c r="AN192" i="1"/>
  <c r="AP192" i="1" s="1"/>
  <c r="Q194" i="1"/>
  <c r="AI207" i="1"/>
  <c r="AQ207" i="1" s="1"/>
  <c r="AS207" i="1" s="1"/>
  <c r="Z213" i="1"/>
  <c r="Q217" i="1"/>
  <c r="Q213" i="1" s="1"/>
  <c r="AK217" i="1"/>
  <c r="AK213" i="1" s="1"/>
  <c r="L222" i="1"/>
  <c r="R222" i="1" s="1"/>
  <c r="V222" i="1" s="1"/>
  <c r="AB222" i="1" s="1"/>
  <c r="AH222" i="1" s="1"/>
  <c r="AN222" i="1" s="1"/>
  <c r="AP222" i="1" s="1"/>
  <c r="M224" i="1"/>
  <c r="S224" i="1" s="1"/>
  <c r="W224" i="1" s="1"/>
  <c r="AC224" i="1" s="1"/>
  <c r="AI224" i="1" s="1"/>
  <c r="AQ224" i="1" s="1"/>
  <c r="AS224" i="1" s="1"/>
  <c r="M234" i="1"/>
  <c r="S234" i="1" s="1"/>
  <c r="W234" i="1" s="1"/>
  <c r="AC234" i="1" s="1"/>
  <c r="AI234" i="1" s="1"/>
  <c r="AQ234" i="1" s="1"/>
  <c r="AS234" i="1" s="1"/>
  <c r="M241" i="1"/>
  <c r="S241" i="1" s="1"/>
  <c r="W241" i="1" s="1"/>
  <c r="AC241" i="1" s="1"/>
  <c r="AI241" i="1" s="1"/>
  <c r="AQ241" i="1" s="1"/>
  <c r="AS241" i="1" s="1"/>
  <c r="L249" i="1"/>
  <c r="R249" i="1" s="1"/>
  <c r="V249" i="1" s="1"/>
  <c r="AB249" i="1" s="1"/>
  <c r="AH249" i="1" s="1"/>
  <c r="AN249" i="1" s="1"/>
  <c r="AP249" i="1" s="1"/>
  <c r="L258" i="1"/>
  <c r="R258" i="1" s="1"/>
  <c r="V258" i="1" s="1"/>
  <c r="AB258" i="1" s="1"/>
  <c r="AH258" i="1" s="1"/>
  <c r="AN258" i="1" s="1"/>
  <c r="AP258" i="1" s="1"/>
  <c r="AG254" i="1"/>
  <c r="AG243" i="1" s="1"/>
  <c r="AU254" i="1"/>
  <c r="M264" i="1"/>
  <c r="S264" i="1" s="1"/>
  <c r="W264" i="1" s="1"/>
  <c r="AC264" i="1" s="1"/>
  <c r="AI264" i="1" s="1"/>
  <c r="AQ264" i="1" s="1"/>
  <c r="AS264" i="1" s="1"/>
  <c r="Q266" i="1"/>
  <c r="Q262" i="1" s="1"/>
  <c r="AK266" i="1"/>
  <c r="AK262" i="1" s="1"/>
  <c r="M269" i="1"/>
  <c r="S269" i="1" s="1"/>
  <c r="W269" i="1" s="1"/>
  <c r="AC269" i="1" s="1"/>
  <c r="AI269" i="1" s="1"/>
  <c r="AQ269" i="1" s="1"/>
  <c r="AS269" i="1" s="1"/>
  <c r="N297" i="1"/>
  <c r="T297" i="1" s="1"/>
  <c r="X297" i="1" s="1"/>
  <c r="AD297" i="1" s="1"/>
  <c r="AJ297" i="1" s="1"/>
  <c r="AT297" i="1" s="1"/>
  <c r="M304" i="1"/>
  <c r="S304" i="1" s="1"/>
  <c r="W304" i="1" s="1"/>
  <c r="AC304" i="1" s="1"/>
  <c r="AI304" i="1" s="1"/>
  <c r="AQ304" i="1" s="1"/>
  <c r="AS304" i="1" s="1"/>
  <c r="Q308" i="1"/>
  <c r="AK308" i="1"/>
  <c r="L327" i="1"/>
  <c r="R327" i="1" s="1"/>
  <c r="V327" i="1" s="1"/>
  <c r="AB327" i="1" s="1"/>
  <c r="AH327" i="1" s="1"/>
  <c r="AN327" i="1" s="1"/>
  <c r="AP327" i="1" s="1"/>
  <c r="P320" i="1"/>
  <c r="I333" i="1"/>
  <c r="Y333" i="1"/>
  <c r="AE338" i="1"/>
  <c r="M354" i="1"/>
  <c r="S354" i="1" s="1"/>
  <c r="W354" i="1" s="1"/>
  <c r="AC354" i="1" s="1"/>
  <c r="AI354" i="1" s="1"/>
  <c r="AQ354" i="1" s="1"/>
  <c r="N357" i="1"/>
  <c r="T357" i="1" s="1"/>
  <c r="X357" i="1" s="1"/>
  <c r="AD357" i="1" s="1"/>
  <c r="AJ357" i="1" s="1"/>
  <c r="AT357" i="1" s="1"/>
  <c r="AL365" i="1"/>
  <c r="AL360" i="1" s="1"/>
  <c r="N379" i="1"/>
  <c r="T379" i="1" s="1"/>
  <c r="X379" i="1" s="1"/>
  <c r="AD379" i="1" s="1"/>
  <c r="AJ379" i="1" s="1"/>
  <c r="AT379" i="1" s="1"/>
  <c r="AG381" i="1"/>
  <c r="AG374" i="1" s="1"/>
  <c r="M399" i="1"/>
  <c r="S399" i="1" s="1"/>
  <c r="W399" i="1" s="1"/>
  <c r="AC399" i="1" s="1"/>
  <c r="AI399" i="1" s="1"/>
  <c r="AQ399" i="1" s="1"/>
  <c r="AS399" i="1" s="1"/>
  <c r="Y405" i="1"/>
  <c r="Z405" i="1"/>
  <c r="N414" i="1"/>
  <c r="T414" i="1" s="1"/>
  <c r="X414" i="1" s="1"/>
  <c r="AD414" i="1" s="1"/>
  <c r="AJ414" i="1" s="1"/>
  <c r="AT414" i="1" s="1"/>
  <c r="L426" i="1"/>
  <c r="R426" i="1" s="1"/>
  <c r="V426" i="1" s="1"/>
  <c r="AB426" i="1" s="1"/>
  <c r="AH426" i="1" s="1"/>
  <c r="AN426" i="1" s="1"/>
  <c r="AP426" i="1" s="1"/>
  <c r="J443" i="1"/>
  <c r="I443" i="1"/>
  <c r="U443" i="1"/>
  <c r="AA437" i="1"/>
  <c r="L452" i="1"/>
  <c r="R452" i="1" s="1"/>
  <c r="V452" i="1" s="1"/>
  <c r="AB452" i="1" s="1"/>
  <c r="AH452" i="1" s="1"/>
  <c r="AN452" i="1" s="1"/>
  <c r="AP452" i="1" s="1"/>
  <c r="N457" i="1"/>
  <c r="U470" i="1"/>
  <c r="U460" i="1" s="1"/>
  <c r="N490" i="1"/>
  <c r="T490" i="1" s="1"/>
  <c r="X490" i="1" s="1"/>
  <c r="AD490" i="1" s="1"/>
  <c r="AJ490" i="1" s="1"/>
  <c r="AT490" i="1" s="1"/>
  <c r="N492" i="1"/>
  <c r="T492" i="1" s="1"/>
  <c r="X492" i="1" s="1"/>
  <c r="AD492" i="1" s="1"/>
  <c r="AJ492" i="1" s="1"/>
  <c r="AT492" i="1" s="1"/>
  <c r="M503" i="1"/>
  <c r="S503" i="1" s="1"/>
  <c r="W503" i="1" s="1"/>
  <c r="AC503" i="1" s="1"/>
  <c r="AI503" i="1" s="1"/>
  <c r="AQ503" i="1" s="1"/>
  <c r="AS503" i="1" s="1"/>
  <c r="M540" i="1"/>
  <c r="S540" i="1" s="1"/>
  <c r="W540" i="1" s="1"/>
  <c r="AC540" i="1" s="1"/>
  <c r="AI540" i="1" s="1"/>
  <c r="AQ540" i="1" s="1"/>
  <c r="AS540" i="1" s="1"/>
  <c r="N593" i="1"/>
  <c r="T593" i="1" s="1"/>
  <c r="X593" i="1" s="1"/>
  <c r="AD593" i="1" s="1"/>
  <c r="AJ593" i="1" s="1"/>
  <c r="AT593" i="1" s="1"/>
  <c r="AI630" i="1"/>
  <c r="AQ630" i="1" s="1"/>
  <c r="AS630" i="1" s="1"/>
  <c r="R634" i="1"/>
  <c r="V634" i="1" s="1"/>
  <c r="AB634" i="1" s="1"/>
  <c r="AH634" i="1" s="1"/>
  <c r="AN634" i="1" s="1"/>
  <c r="AP634" i="1" s="1"/>
  <c r="O633" i="1"/>
  <c r="R633" i="1" s="1"/>
  <c r="V633" i="1" s="1"/>
  <c r="AB633" i="1" s="1"/>
  <c r="AH633" i="1" s="1"/>
  <c r="AN633" i="1" s="1"/>
  <c r="AP633" i="1" s="1"/>
  <c r="AM700" i="1"/>
  <c r="J767" i="1"/>
  <c r="Q767" i="1"/>
  <c r="AA767" i="1"/>
  <c r="AK767" i="1"/>
  <c r="AK761" i="1" s="1"/>
  <c r="M773" i="1"/>
  <c r="S773" i="1" s="1"/>
  <c r="W773" i="1" s="1"/>
  <c r="AC773" i="1" s="1"/>
  <c r="AI773" i="1" s="1"/>
  <c r="AQ773" i="1" s="1"/>
  <c r="AS773" i="1" s="1"/>
  <c r="G772" i="1"/>
  <c r="M781" i="1"/>
  <c r="S781" i="1" s="1"/>
  <c r="W781" i="1" s="1"/>
  <c r="AC781" i="1" s="1"/>
  <c r="AI781" i="1" s="1"/>
  <c r="AQ781" i="1" s="1"/>
  <c r="AS781" i="1" s="1"/>
  <c r="N797" i="1"/>
  <c r="T797" i="1" s="1"/>
  <c r="X797" i="1" s="1"/>
  <c r="AD797" i="1" s="1"/>
  <c r="AJ797" i="1" s="1"/>
  <c r="AT797" i="1" s="1"/>
  <c r="N809" i="1"/>
  <c r="T809" i="1" s="1"/>
  <c r="X809" i="1" s="1"/>
  <c r="AD809" i="1" s="1"/>
  <c r="AJ809" i="1" s="1"/>
  <c r="AT809" i="1" s="1"/>
  <c r="H804" i="1"/>
  <c r="N804" i="1" s="1"/>
  <c r="T804" i="1" s="1"/>
  <c r="X804" i="1" s="1"/>
  <c r="AD804" i="1" s="1"/>
  <c r="AM840" i="1"/>
  <c r="AT840" i="1" s="1"/>
  <c r="AT841" i="1"/>
  <c r="L844" i="1"/>
  <c r="N849" i="1"/>
  <c r="T849" i="1" s="1"/>
  <c r="X849" i="1" s="1"/>
  <c r="AD849" i="1" s="1"/>
  <c r="AJ849" i="1" s="1"/>
  <c r="AT849" i="1" s="1"/>
  <c r="H848" i="1"/>
  <c r="H847" i="1" s="1"/>
  <c r="I876" i="1"/>
  <c r="L876" i="1" s="1"/>
  <c r="R876" i="1" s="1"/>
  <c r="V876" i="1" s="1"/>
  <c r="AB876" i="1" s="1"/>
  <c r="AH876" i="1" s="1"/>
  <c r="AN876" i="1" s="1"/>
  <c r="AP876" i="1" s="1"/>
  <c r="L877" i="1"/>
  <c r="R877" i="1" s="1"/>
  <c r="V877" i="1" s="1"/>
  <c r="AB877" i="1" s="1"/>
  <c r="AH877" i="1" s="1"/>
  <c r="AN877" i="1" s="1"/>
  <c r="AP877" i="1" s="1"/>
  <c r="J1017" i="1"/>
  <c r="M1017" i="1" s="1"/>
  <c r="S1017" i="1" s="1"/>
  <c r="W1017" i="1" s="1"/>
  <c r="AC1017" i="1" s="1"/>
  <c r="AI1017" i="1" s="1"/>
  <c r="AQ1017" i="1" s="1"/>
  <c r="AS1017" i="1" s="1"/>
  <c r="M1018" i="1"/>
  <c r="S1018" i="1" s="1"/>
  <c r="W1018" i="1" s="1"/>
  <c r="AC1018" i="1" s="1"/>
  <c r="AI1018" i="1" s="1"/>
  <c r="AQ1018" i="1" s="1"/>
  <c r="AS1018" i="1" s="1"/>
  <c r="M1058" i="1"/>
  <c r="S1058" i="1" s="1"/>
  <c r="W1058" i="1" s="1"/>
  <c r="AC1058" i="1" s="1"/>
  <c r="AI1058" i="1" s="1"/>
  <c r="AQ1058" i="1" s="1"/>
  <c r="AS1058" i="1" s="1"/>
  <c r="G1055" i="1"/>
  <c r="M1055" i="1" s="1"/>
  <c r="M1080" i="1"/>
  <c r="S1080" i="1" s="1"/>
  <c r="W1080" i="1" s="1"/>
  <c r="AC1080" i="1" s="1"/>
  <c r="AI1080" i="1" s="1"/>
  <c r="AQ1080" i="1" s="1"/>
  <c r="AS1080" i="1" s="1"/>
  <c r="G1079" i="1"/>
  <c r="G1078" i="1" s="1"/>
  <c r="M494" i="1"/>
  <c r="S494" i="1" s="1"/>
  <c r="W494" i="1" s="1"/>
  <c r="AC494" i="1" s="1"/>
  <c r="AI494" i="1" s="1"/>
  <c r="AQ494" i="1" s="1"/>
  <c r="AS494" i="1" s="1"/>
  <c r="M496" i="1"/>
  <c r="S496" i="1" s="1"/>
  <c r="W496" i="1" s="1"/>
  <c r="AC496" i="1" s="1"/>
  <c r="AI496" i="1" s="1"/>
  <c r="AQ496" i="1" s="1"/>
  <c r="AS496" i="1" s="1"/>
  <c r="N496" i="1"/>
  <c r="T496" i="1" s="1"/>
  <c r="X496" i="1" s="1"/>
  <c r="AD496" i="1" s="1"/>
  <c r="AJ496" i="1" s="1"/>
  <c r="AT496" i="1" s="1"/>
  <c r="M498" i="1"/>
  <c r="S498" i="1" s="1"/>
  <c r="W498" i="1" s="1"/>
  <c r="AC498" i="1" s="1"/>
  <c r="AI498" i="1" s="1"/>
  <c r="AQ498" i="1" s="1"/>
  <c r="AS498" i="1" s="1"/>
  <c r="N498" i="1"/>
  <c r="T498" i="1" s="1"/>
  <c r="X498" i="1" s="1"/>
  <c r="AD498" i="1" s="1"/>
  <c r="AJ498" i="1" s="1"/>
  <c r="AT498" i="1" s="1"/>
  <c r="N501" i="1"/>
  <c r="T501" i="1" s="1"/>
  <c r="X501" i="1" s="1"/>
  <c r="AD501" i="1" s="1"/>
  <c r="AJ501" i="1" s="1"/>
  <c r="AT501" i="1" s="1"/>
  <c r="L517" i="1"/>
  <c r="R517" i="1" s="1"/>
  <c r="V517" i="1" s="1"/>
  <c r="AB517" i="1" s="1"/>
  <c r="AH517" i="1" s="1"/>
  <c r="AN517" i="1" s="1"/>
  <c r="AP517" i="1" s="1"/>
  <c r="N519" i="1"/>
  <c r="T519" i="1" s="1"/>
  <c r="X519" i="1" s="1"/>
  <c r="AD519" i="1" s="1"/>
  <c r="AJ519" i="1" s="1"/>
  <c r="AT519" i="1" s="1"/>
  <c r="N525" i="1"/>
  <c r="T525" i="1" s="1"/>
  <c r="X525" i="1" s="1"/>
  <c r="AD525" i="1" s="1"/>
  <c r="AJ525" i="1" s="1"/>
  <c r="AT525" i="1" s="1"/>
  <c r="L528" i="1"/>
  <c r="R528" i="1" s="1"/>
  <c r="V528" i="1" s="1"/>
  <c r="AB528" i="1" s="1"/>
  <c r="AH528" i="1" s="1"/>
  <c r="AN528" i="1" s="1"/>
  <c r="AP528" i="1" s="1"/>
  <c r="N557" i="1"/>
  <c r="T557" i="1" s="1"/>
  <c r="X557" i="1" s="1"/>
  <c r="AD557" i="1" s="1"/>
  <c r="AJ557" i="1" s="1"/>
  <c r="AT557" i="1" s="1"/>
  <c r="AF549" i="1"/>
  <c r="AF548" i="1" s="1"/>
  <c r="L560" i="1"/>
  <c r="R560" i="1" s="1"/>
  <c r="V560" i="1" s="1"/>
  <c r="AB560" i="1" s="1"/>
  <c r="AH560" i="1" s="1"/>
  <c r="AN560" i="1" s="1"/>
  <c r="AP560" i="1" s="1"/>
  <c r="M569" i="1"/>
  <c r="S569" i="1" s="1"/>
  <c r="W569" i="1" s="1"/>
  <c r="AC569" i="1" s="1"/>
  <c r="AI569" i="1" s="1"/>
  <c r="AQ569" i="1" s="1"/>
  <c r="AS569" i="1" s="1"/>
  <c r="Q575" i="1"/>
  <c r="Q574" i="1" s="1"/>
  <c r="AK575" i="1"/>
  <c r="AK574" i="1" s="1"/>
  <c r="M586" i="1"/>
  <c r="S586" i="1" s="1"/>
  <c r="W586" i="1" s="1"/>
  <c r="AC586" i="1" s="1"/>
  <c r="AI586" i="1" s="1"/>
  <c r="AQ586" i="1" s="1"/>
  <c r="AS586" i="1" s="1"/>
  <c r="AL581" i="1"/>
  <c r="AL580" i="1" s="1"/>
  <c r="AC589" i="1"/>
  <c r="AI589" i="1" s="1"/>
  <c r="AQ589" i="1" s="1"/>
  <c r="AS589" i="1" s="1"/>
  <c r="N601" i="1"/>
  <c r="T601" i="1" s="1"/>
  <c r="X601" i="1" s="1"/>
  <c r="AD601" i="1" s="1"/>
  <c r="AJ601" i="1" s="1"/>
  <c r="AT601" i="1" s="1"/>
  <c r="L610" i="1"/>
  <c r="R610" i="1" s="1"/>
  <c r="V610" i="1" s="1"/>
  <c r="AB610" i="1" s="1"/>
  <c r="AH610" i="1" s="1"/>
  <c r="AN610" i="1" s="1"/>
  <c r="AP610" i="1" s="1"/>
  <c r="J609" i="1"/>
  <c r="J592" i="1" s="1"/>
  <c r="Z609" i="1"/>
  <c r="Z592" i="1" s="1"/>
  <c r="AG609" i="1"/>
  <c r="L614" i="1"/>
  <c r="R614" i="1" s="1"/>
  <c r="V614" i="1" s="1"/>
  <c r="AB614" i="1" s="1"/>
  <c r="AH614" i="1" s="1"/>
  <c r="AN614" i="1" s="1"/>
  <c r="AP614" i="1" s="1"/>
  <c r="Q619" i="1"/>
  <c r="AK619" i="1"/>
  <c r="S631" i="1"/>
  <c r="W631" i="1" s="1"/>
  <c r="AC631" i="1" s="1"/>
  <c r="AI631" i="1" s="1"/>
  <c r="AQ631" i="1" s="1"/>
  <c r="AS631" i="1" s="1"/>
  <c r="AC634" i="1"/>
  <c r="AI634" i="1" s="1"/>
  <c r="AQ634" i="1" s="1"/>
  <c r="AS634" i="1" s="1"/>
  <c r="L640" i="1"/>
  <c r="R640" i="1" s="1"/>
  <c r="V640" i="1" s="1"/>
  <c r="AB640" i="1" s="1"/>
  <c r="AH640" i="1" s="1"/>
  <c r="AN640" i="1" s="1"/>
  <c r="AP640" i="1" s="1"/>
  <c r="L645" i="1"/>
  <c r="R645" i="1" s="1"/>
  <c r="V645" i="1" s="1"/>
  <c r="AB645" i="1" s="1"/>
  <c r="AH645" i="1" s="1"/>
  <c r="AN645" i="1" s="1"/>
  <c r="AP645" i="1" s="1"/>
  <c r="P644" i="1"/>
  <c r="AU644" i="1"/>
  <c r="N648" i="1"/>
  <c r="T648" i="1" s="1"/>
  <c r="X648" i="1" s="1"/>
  <c r="AD648" i="1" s="1"/>
  <c r="AJ648" i="1" s="1"/>
  <c r="AT648" i="1" s="1"/>
  <c r="N656" i="1"/>
  <c r="T656" i="1" s="1"/>
  <c r="X656" i="1" s="1"/>
  <c r="AD656" i="1" s="1"/>
  <c r="AJ656" i="1" s="1"/>
  <c r="AT656" i="1" s="1"/>
  <c r="M659" i="1"/>
  <c r="S659" i="1" s="1"/>
  <c r="W659" i="1" s="1"/>
  <c r="AC659" i="1" s="1"/>
  <c r="AI659" i="1" s="1"/>
  <c r="AQ659" i="1" s="1"/>
  <c r="AS659" i="1" s="1"/>
  <c r="M663" i="1"/>
  <c r="S663" i="1" s="1"/>
  <c r="W663" i="1" s="1"/>
  <c r="AC663" i="1" s="1"/>
  <c r="AI663" i="1" s="1"/>
  <c r="AQ663" i="1" s="1"/>
  <c r="AS663" i="1" s="1"/>
  <c r="L671" i="1"/>
  <c r="R671" i="1" s="1"/>
  <c r="V671" i="1" s="1"/>
  <c r="AB671" i="1" s="1"/>
  <c r="AH671" i="1" s="1"/>
  <c r="AN671" i="1" s="1"/>
  <c r="AP671" i="1" s="1"/>
  <c r="P670" i="1"/>
  <c r="AU670" i="1"/>
  <c r="N673" i="1"/>
  <c r="T673" i="1" s="1"/>
  <c r="X673" i="1" s="1"/>
  <c r="AD673" i="1" s="1"/>
  <c r="AJ673" i="1" s="1"/>
  <c r="AT673" i="1" s="1"/>
  <c r="M675" i="1"/>
  <c r="S675" i="1" s="1"/>
  <c r="W675" i="1" s="1"/>
  <c r="AC675" i="1" s="1"/>
  <c r="AI675" i="1" s="1"/>
  <c r="AQ675" i="1" s="1"/>
  <c r="AS675" i="1" s="1"/>
  <c r="L681" i="1"/>
  <c r="R681" i="1" s="1"/>
  <c r="V681" i="1" s="1"/>
  <c r="AB681" i="1" s="1"/>
  <c r="AH681" i="1" s="1"/>
  <c r="AN681" i="1" s="1"/>
  <c r="AP681" i="1" s="1"/>
  <c r="N687" i="1"/>
  <c r="T687" i="1" s="1"/>
  <c r="X687" i="1" s="1"/>
  <c r="AD687" i="1" s="1"/>
  <c r="AJ687" i="1" s="1"/>
  <c r="AT687" i="1" s="1"/>
  <c r="M689" i="1"/>
  <c r="S689" i="1" s="1"/>
  <c r="W689" i="1" s="1"/>
  <c r="AC689" i="1" s="1"/>
  <c r="AI689" i="1" s="1"/>
  <c r="AQ689" i="1" s="1"/>
  <c r="AS689" i="1" s="1"/>
  <c r="L694" i="1"/>
  <c r="R694" i="1" s="1"/>
  <c r="V694" i="1" s="1"/>
  <c r="AB694" i="1" s="1"/>
  <c r="AH694" i="1" s="1"/>
  <c r="AN694" i="1" s="1"/>
  <c r="AP694" i="1" s="1"/>
  <c r="M702" i="1"/>
  <c r="S702" i="1" s="1"/>
  <c r="W702" i="1" s="1"/>
  <c r="AC702" i="1" s="1"/>
  <c r="AI702" i="1" s="1"/>
  <c r="AQ702" i="1" s="1"/>
  <c r="AS702" i="1" s="1"/>
  <c r="L704" i="1"/>
  <c r="R704" i="1" s="1"/>
  <c r="V704" i="1" s="1"/>
  <c r="AB704" i="1" s="1"/>
  <c r="AH704" i="1" s="1"/>
  <c r="AN704" i="1" s="1"/>
  <c r="AP704" i="1" s="1"/>
  <c r="L710" i="1"/>
  <c r="R710" i="1" s="1"/>
  <c r="V710" i="1" s="1"/>
  <c r="AB710" i="1" s="1"/>
  <c r="AH710" i="1" s="1"/>
  <c r="AN710" i="1" s="1"/>
  <c r="AP710" i="1" s="1"/>
  <c r="N713" i="1"/>
  <c r="T713" i="1" s="1"/>
  <c r="X713" i="1" s="1"/>
  <c r="AD713" i="1" s="1"/>
  <c r="AJ713" i="1" s="1"/>
  <c r="AT713" i="1" s="1"/>
  <c r="M720" i="1"/>
  <c r="S720" i="1" s="1"/>
  <c r="W720" i="1" s="1"/>
  <c r="AC720" i="1" s="1"/>
  <c r="AI720" i="1" s="1"/>
  <c r="AQ720" i="1" s="1"/>
  <c r="AS720" i="1" s="1"/>
  <c r="L724" i="1"/>
  <c r="R724" i="1" s="1"/>
  <c r="V724" i="1" s="1"/>
  <c r="AB724" i="1" s="1"/>
  <c r="AH724" i="1" s="1"/>
  <c r="AN724" i="1" s="1"/>
  <c r="AP724" i="1" s="1"/>
  <c r="L727" i="1"/>
  <c r="R727" i="1" s="1"/>
  <c r="V727" i="1" s="1"/>
  <c r="AB727" i="1" s="1"/>
  <c r="AH727" i="1" s="1"/>
  <c r="AN727" i="1" s="1"/>
  <c r="AP727" i="1" s="1"/>
  <c r="N733" i="1"/>
  <c r="T733" i="1" s="1"/>
  <c r="X733" i="1" s="1"/>
  <c r="AD733" i="1" s="1"/>
  <c r="AJ733" i="1" s="1"/>
  <c r="AT733" i="1" s="1"/>
  <c r="I743" i="1"/>
  <c r="Y743" i="1"/>
  <c r="M768" i="1"/>
  <c r="S768" i="1" s="1"/>
  <c r="W768" i="1" s="1"/>
  <c r="AC768" i="1" s="1"/>
  <c r="AI768" i="1" s="1"/>
  <c r="AQ768" i="1" s="1"/>
  <c r="AS768" i="1" s="1"/>
  <c r="N768" i="1"/>
  <c r="T768" i="1" s="1"/>
  <c r="X768" i="1" s="1"/>
  <c r="AD768" i="1" s="1"/>
  <c r="AJ768" i="1" s="1"/>
  <c r="AT768" i="1" s="1"/>
  <c r="M770" i="1"/>
  <c r="S770" i="1" s="1"/>
  <c r="W770" i="1" s="1"/>
  <c r="AC770" i="1" s="1"/>
  <c r="AI770" i="1" s="1"/>
  <c r="AQ770" i="1" s="1"/>
  <c r="AS770" i="1" s="1"/>
  <c r="N770" i="1"/>
  <c r="T770" i="1" s="1"/>
  <c r="X770" i="1" s="1"/>
  <c r="AD770" i="1" s="1"/>
  <c r="AJ770" i="1" s="1"/>
  <c r="AT770" i="1" s="1"/>
  <c r="N773" i="1"/>
  <c r="T773" i="1" s="1"/>
  <c r="X773" i="1" s="1"/>
  <c r="AD773" i="1" s="1"/>
  <c r="AJ773" i="1" s="1"/>
  <c r="AT773" i="1" s="1"/>
  <c r="L786" i="1"/>
  <c r="R786" i="1" s="1"/>
  <c r="V786" i="1" s="1"/>
  <c r="AB786" i="1" s="1"/>
  <c r="AH786" i="1" s="1"/>
  <c r="AN786" i="1" s="1"/>
  <c r="AP786" i="1" s="1"/>
  <c r="N788" i="1"/>
  <c r="T788" i="1" s="1"/>
  <c r="X788" i="1" s="1"/>
  <c r="AD788" i="1" s="1"/>
  <c r="AJ788" i="1" s="1"/>
  <c r="AT788" i="1" s="1"/>
  <c r="L791" i="1"/>
  <c r="R791" i="1" s="1"/>
  <c r="V791" i="1" s="1"/>
  <c r="AB791" i="1" s="1"/>
  <c r="AH791" i="1" s="1"/>
  <c r="AN791" i="1" s="1"/>
  <c r="AP791" i="1" s="1"/>
  <c r="M791" i="1"/>
  <c r="S791" i="1" s="1"/>
  <c r="W791" i="1" s="1"/>
  <c r="AC791" i="1" s="1"/>
  <c r="AI791" i="1" s="1"/>
  <c r="AQ791" i="1" s="1"/>
  <c r="AS791" i="1" s="1"/>
  <c r="AE790" i="1"/>
  <c r="Q803" i="1"/>
  <c r="AK803" i="1"/>
  <c r="L809" i="1"/>
  <c r="R809" i="1" s="1"/>
  <c r="V809" i="1" s="1"/>
  <c r="AB809" i="1" s="1"/>
  <c r="AH809" i="1" s="1"/>
  <c r="AN809" i="1" s="1"/>
  <c r="AP809" i="1" s="1"/>
  <c r="M812" i="1"/>
  <c r="S812" i="1" s="1"/>
  <c r="W812" i="1" s="1"/>
  <c r="AC812" i="1" s="1"/>
  <c r="AI812" i="1" s="1"/>
  <c r="AQ812" i="1" s="1"/>
  <c r="AS812" i="1" s="1"/>
  <c r="N812" i="1"/>
  <c r="T812" i="1" s="1"/>
  <c r="X812" i="1" s="1"/>
  <c r="AD812" i="1" s="1"/>
  <c r="AJ812" i="1" s="1"/>
  <c r="AT812" i="1" s="1"/>
  <c r="F828" i="1"/>
  <c r="F827" i="1" s="1"/>
  <c r="J834" i="1"/>
  <c r="Z834" i="1"/>
  <c r="I848" i="1"/>
  <c r="I847" i="1" s="1"/>
  <c r="U848" i="1"/>
  <c r="U847" i="1" s="1"/>
  <c r="AK848" i="1"/>
  <c r="AK847" i="1" s="1"/>
  <c r="F857" i="1"/>
  <c r="L857" i="1" s="1"/>
  <c r="R857" i="1" s="1"/>
  <c r="V857" i="1" s="1"/>
  <c r="AB857" i="1" s="1"/>
  <c r="AH857" i="1" s="1"/>
  <c r="AN857" i="1" s="1"/>
  <c r="AP857" i="1" s="1"/>
  <c r="T864" i="1"/>
  <c r="X864" i="1" s="1"/>
  <c r="AD864" i="1" s="1"/>
  <c r="AJ864" i="1" s="1"/>
  <c r="AT864" i="1" s="1"/>
  <c r="N889" i="1"/>
  <c r="T889" i="1" s="1"/>
  <c r="X889" i="1" s="1"/>
  <c r="AD889" i="1" s="1"/>
  <c r="AJ889" i="1" s="1"/>
  <c r="AT889" i="1" s="1"/>
  <c r="H888" i="1"/>
  <c r="N888" i="1" s="1"/>
  <c r="T888" i="1" s="1"/>
  <c r="X888" i="1" s="1"/>
  <c r="AD888" i="1" s="1"/>
  <c r="AJ888" i="1" s="1"/>
  <c r="AT888" i="1" s="1"/>
  <c r="Z872" i="1"/>
  <c r="Z871" i="1" s="1"/>
  <c r="AF974" i="1"/>
  <c r="G994" i="1"/>
  <c r="M994" i="1" s="1"/>
  <c r="S994" i="1" s="1"/>
  <c r="W994" i="1" s="1"/>
  <c r="AC994" i="1" s="1"/>
  <c r="AI994" i="1" s="1"/>
  <c r="AQ994" i="1" s="1"/>
  <c r="N1000" i="1"/>
  <c r="T1000" i="1" s="1"/>
  <c r="X1000" i="1" s="1"/>
  <c r="AD1000" i="1" s="1"/>
  <c r="AJ1000" i="1" s="1"/>
  <c r="AT1000" i="1" s="1"/>
  <c r="N1012" i="1"/>
  <c r="T1012" i="1" s="1"/>
  <c r="X1012" i="1" s="1"/>
  <c r="AD1012" i="1" s="1"/>
  <c r="AJ1012" i="1" s="1"/>
  <c r="AT1012" i="1" s="1"/>
  <c r="R1021" i="1"/>
  <c r="V1021" i="1" s="1"/>
  <c r="AB1021" i="1" s="1"/>
  <c r="AH1021" i="1" s="1"/>
  <c r="AN1021" i="1" s="1"/>
  <c r="AP1021" i="1" s="1"/>
  <c r="O1020" i="1"/>
  <c r="R1020" i="1" s="1"/>
  <c r="V1020" i="1" s="1"/>
  <c r="AB1020" i="1" s="1"/>
  <c r="AH1020" i="1" s="1"/>
  <c r="AN1020" i="1" s="1"/>
  <c r="AP1020" i="1" s="1"/>
  <c r="N1063" i="1"/>
  <c r="T1063" i="1" s="1"/>
  <c r="X1063" i="1" s="1"/>
  <c r="AD1063" i="1" s="1"/>
  <c r="AJ1063" i="1" s="1"/>
  <c r="AT1063" i="1" s="1"/>
  <c r="AB1063" i="1"/>
  <c r="AH1063" i="1" s="1"/>
  <c r="AN1063" i="1" s="1"/>
  <c r="AP1063" i="1" s="1"/>
  <c r="M1076" i="1"/>
  <c r="S1076" i="1" s="1"/>
  <c r="W1076" i="1" s="1"/>
  <c r="AC1076" i="1" s="1"/>
  <c r="AI1076" i="1" s="1"/>
  <c r="AQ1076" i="1" s="1"/>
  <c r="AS1076" i="1" s="1"/>
  <c r="G1075" i="1"/>
  <c r="M1075" i="1" s="1"/>
  <c r="S1075" i="1" s="1"/>
  <c r="W1075" i="1" s="1"/>
  <c r="AC1075" i="1" s="1"/>
  <c r="AI1075" i="1" s="1"/>
  <c r="AQ1075" i="1" s="1"/>
  <c r="AS1075" i="1" s="1"/>
  <c r="M1171" i="1"/>
  <c r="S1171" i="1" s="1"/>
  <c r="W1171" i="1" s="1"/>
  <c r="AC1171" i="1" s="1"/>
  <c r="AI1171" i="1" s="1"/>
  <c r="AQ1171" i="1" s="1"/>
  <c r="J1170" i="1"/>
  <c r="M1170" i="1" s="1"/>
  <c r="S1170" i="1" s="1"/>
  <c r="W1170" i="1" s="1"/>
  <c r="AC1170" i="1" s="1"/>
  <c r="AI1170" i="1" s="1"/>
  <c r="AQ1170" i="1" s="1"/>
  <c r="L501" i="1"/>
  <c r="R501" i="1" s="1"/>
  <c r="V501" i="1" s="1"/>
  <c r="AB501" i="1" s="1"/>
  <c r="AH501" i="1" s="1"/>
  <c r="AN501" i="1" s="1"/>
  <c r="AP501" i="1" s="1"/>
  <c r="L519" i="1"/>
  <c r="R519" i="1" s="1"/>
  <c r="V519" i="1" s="1"/>
  <c r="AB519" i="1" s="1"/>
  <c r="AH519" i="1" s="1"/>
  <c r="AN519" i="1" s="1"/>
  <c r="AP519" i="1" s="1"/>
  <c r="N528" i="1"/>
  <c r="T528" i="1" s="1"/>
  <c r="X528" i="1" s="1"/>
  <c r="AD528" i="1" s="1"/>
  <c r="AJ528" i="1" s="1"/>
  <c r="AT528" i="1" s="1"/>
  <c r="AL527" i="1"/>
  <c r="AL523" i="1" s="1"/>
  <c r="AL532" i="1"/>
  <c r="M539" i="1"/>
  <c r="S539" i="1" s="1"/>
  <c r="W539" i="1" s="1"/>
  <c r="AC539" i="1" s="1"/>
  <c r="AI539" i="1" s="1"/>
  <c r="AQ539" i="1" s="1"/>
  <c r="AS539" i="1" s="1"/>
  <c r="L556" i="1"/>
  <c r="R556" i="1" s="1"/>
  <c r="V556" i="1" s="1"/>
  <c r="AB556" i="1" s="1"/>
  <c r="AH556" i="1" s="1"/>
  <c r="AN556" i="1" s="1"/>
  <c r="AP556" i="1" s="1"/>
  <c r="U575" i="1"/>
  <c r="U574" i="1" s="1"/>
  <c r="V594" i="1"/>
  <c r="AB594" i="1" s="1"/>
  <c r="AH594" i="1" s="1"/>
  <c r="AN594" i="1" s="1"/>
  <c r="AP594" i="1" s="1"/>
  <c r="L601" i="1"/>
  <c r="R601" i="1" s="1"/>
  <c r="V601" i="1" s="1"/>
  <c r="AB601" i="1" s="1"/>
  <c r="AH601" i="1" s="1"/>
  <c r="AN601" i="1" s="1"/>
  <c r="AP601" i="1" s="1"/>
  <c r="N610" i="1"/>
  <c r="T610" i="1" s="1"/>
  <c r="X610" i="1" s="1"/>
  <c r="AD610" i="1" s="1"/>
  <c r="AJ610" i="1" s="1"/>
  <c r="AT610" i="1" s="1"/>
  <c r="Q609" i="1"/>
  <c r="AK609" i="1"/>
  <c r="N614" i="1"/>
  <c r="T614" i="1" s="1"/>
  <c r="X614" i="1" s="1"/>
  <c r="AD614" i="1" s="1"/>
  <c r="AJ614" i="1" s="1"/>
  <c r="AT614" i="1" s="1"/>
  <c r="U619" i="1"/>
  <c r="AL619" i="1"/>
  <c r="AD625" i="1"/>
  <c r="AJ625" i="1" s="1"/>
  <c r="AT625" i="1" s="1"/>
  <c r="N640" i="1"/>
  <c r="T640" i="1" s="1"/>
  <c r="X640" i="1" s="1"/>
  <c r="AD640" i="1" s="1"/>
  <c r="AJ640" i="1" s="1"/>
  <c r="AT640" i="1" s="1"/>
  <c r="AA644" i="1"/>
  <c r="AA643" i="1" s="1"/>
  <c r="S653" i="1"/>
  <c r="W653" i="1" s="1"/>
  <c r="AC653" i="1" s="1"/>
  <c r="AI653" i="1" s="1"/>
  <c r="AQ653" i="1" s="1"/>
  <c r="AS653" i="1" s="1"/>
  <c r="T659" i="1"/>
  <c r="X659" i="1" s="1"/>
  <c r="AD659" i="1" s="1"/>
  <c r="AJ659" i="1" s="1"/>
  <c r="AT659" i="1" s="1"/>
  <c r="O662" i="1"/>
  <c r="AF662" i="1"/>
  <c r="AF643" i="1" s="1"/>
  <c r="AM662" i="1"/>
  <c r="AA670" i="1"/>
  <c r="L673" i="1"/>
  <c r="R673" i="1" s="1"/>
  <c r="V673" i="1" s="1"/>
  <c r="AB673" i="1" s="1"/>
  <c r="AH673" i="1" s="1"/>
  <c r="AN673" i="1" s="1"/>
  <c r="AP673" i="1" s="1"/>
  <c r="N675" i="1"/>
  <c r="T675" i="1" s="1"/>
  <c r="X675" i="1" s="1"/>
  <c r="AD675" i="1" s="1"/>
  <c r="AJ675" i="1" s="1"/>
  <c r="AT675" i="1" s="1"/>
  <c r="AA684" i="1"/>
  <c r="L687" i="1"/>
  <c r="R687" i="1" s="1"/>
  <c r="V687" i="1" s="1"/>
  <c r="AB687" i="1" s="1"/>
  <c r="AH687" i="1" s="1"/>
  <c r="AN687" i="1" s="1"/>
  <c r="AP687" i="1" s="1"/>
  <c r="T689" i="1"/>
  <c r="X689" i="1" s="1"/>
  <c r="AD689" i="1" s="1"/>
  <c r="AJ689" i="1" s="1"/>
  <c r="AT689" i="1" s="1"/>
  <c r="I691" i="1"/>
  <c r="Y691" i="1"/>
  <c r="N694" i="1"/>
  <c r="T694" i="1" s="1"/>
  <c r="X694" i="1" s="1"/>
  <c r="AD694" i="1" s="1"/>
  <c r="AJ694" i="1" s="1"/>
  <c r="AT694" i="1" s="1"/>
  <c r="S704" i="1"/>
  <c r="W704" i="1" s="1"/>
  <c r="AC704" i="1" s="1"/>
  <c r="AI704" i="1" s="1"/>
  <c r="AQ704" i="1" s="1"/>
  <c r="AS704" i="1" s="1"/>
  <c r="S710" i="1"/>
  <c r="W710" i="1" s="1"/>
  <c r="AC710" i="1" s="1"/>
  <c r="AI710" i="1" s="1"/>
  <c r="AQ710" i="1" s="1"/>
  <c r="AS710" i="1" s="1"/>
  <c r="L712" i="1"/>
  <c r="L713" i="1"/>
  <c r="R713" i="1" s="1"/>
  <c r="V713" i="1" s="1"/>
  <c r="AB713" i="1" s="1"/>
  <c r="AH713" i="1" s="1"/>
  <c r="AN713" i="1" s="1"/>
  <c r="AP713" i="1" s="1"/>
  <c r="AF712" i="1"/>
  <c r="L728" i="1"/>
  <c r="R728" i="1" s="1"/>
  <c r="V728" i="1" s="1"/>
  <c r="AB728" i="1" s="1"/>
  <c r="AH728" i="1" s="1"/>
  <c r="AN728" i="1" s="1"/>
  <c r="AP728" i="1" s="1"/>
  <c r="M744" i="1"/>
  <c r="S744" i="1" s="1"/>
  <c r="W744" i="1" s="1"/>
  <c r="AC744" i="1" s="1"/>
  <c r="AI744" i="1" s="1"/>
  <c r="AQ744" i="1" s="1"/>
  <c r="AS744" i="1" s="1"/>
  <c r="N781" i="1"/>
  <c r="T781" i="1" s="1"/>
  <c r="X781" i="1" s="1"/>
  <c r="AD781" i="1" s="1"/>
  <c r="AJ781" i="1" s="1"/>
  <c r="AT781" i="1" s="1"/>
  <c r="U780" i="1"/>
  <c r="AK790" i="1"/>
  <c r="AM790" i="1"/>
  <c r="M797" i="1"/>
  <c r="S797" i="1" s="1"/>
  <c r="W797" i="1" s="1"/>
  <c r="AC797" i="1" s="1"/>
  <c r="AI797" i="1" s="1"/>
  <c r="AQ797" i="1" s="1"/>
  <c r="AS797" i="1" s="1"/>
  <c r="U804" i="1"/>
  <c r="U803" i="1" s="1"/>
  <c r="AL804" i="1"/>
  <c r="AL803" i="1" s="1"/>
  <c r="J819" i="1"/>
  <c r="AM819" i="1"/>
  <c r="S838" i="1"/>
  <c r="W838" i="1" s="1"/>
  <c r="AC838" i="1" s="1"/>
  <c r="AI838" i="1" s="1"/>
  <c r="AQ838" i="1" s="1"/>
  <c r="AS838" i="1" s="1"/>
  <c r="J848" i="1"/>
  <c r="J847" i="1" s="1"/>
  <c r="Y848" i="1"/>
  <c r="Y847" i="1" s="1"/>
  <c r="AL848" i="1"/>
  <c r="AL847" i="1" s="1"/>
  <c r="R897" i="1"/>
  <c r="V897" i="1" s="1"/>
  <c r="AB897" i="1" s="1"/>
  <c r="AH897" i="1" s="1"/>
  <c r="AN897" i="1" s="1"/>
  <c r="AP897" i="1" s="1"/>
  <c r="N910" i="1"/>
  <c r="T910" i="1" s="1"/>
  <c r="X910" i="1" s="1"/>
  <c r="AD910" i="1" s="1"/>
  <c r="AJ910" i="1" s="1"/>
  <c r="AT910" i="1" s="1"/>
  <c r="N979" i="1"/>
  <c r="T979" i="1" s="1"/>
  <c r="X979" i="1" s="1"/>
  <c r="AD979" i="1" s="1"/>
  <c r="AJ979" i="1" s="1"/>
  <c r="AT979" i="1" s="1"/>
  <c r="N992" i="1"/>
  <c r="T992" i="1" s="1"/>
  <c r="X992" i="1" s="1"/>
  <c r="AD992" i="1" s="1"/>
  <c r="AJ992" i="1" s="1"/>
  <c r="AT992" i="1" s="1"/>
  <c r="M1027" i="1"/>
  <c r="S1027" i="1" s="1"/>
  <c r="W1027" i="1" s="1"/>
  <c r="AC1027" i="1" s="1"/>
  <c r="AI1027" i="1" s="1"/>
  <c r="AQ1027" i="1" s="1"/>
  <c r="G1026" i="1"/>
  <c r="M1026" i="1" s="1"/>
  <c r="S1026" i="1" s="1"/>
  <c r="W1026" i="1" s="1"/>
  <c r="AC1026" i="1" s="1"/>
  <c r="AI1026" i="1" s="1"/>
  <c r="AQ1026" i="1" s="1"/>
  <c r="AB1043" i="1"/>
  <c r="AH1043" i="1" s="1"/>
  <c r="AN1043" i="1" s="1"/>
  <c r="AP1043" i="1" s="1"/>
  <c r="Y1042" i="1"/>
  <c r="AB1042" i="1" s="1"/>
  <c r="AH1042" i="1" s="1"/>
  <c r="AN1042" i="1" s="1"/>
  <c r="AP1042" i="1" s="1"/>
  <c r="L1052" i="1"/>
  <c r="R1052" i="1" s="1"/>
  <c r="V1052" i="1" s="1"/>
  <c r="AB1052" i="1" s="1"/>
  <c r="AH1052" i="1" s="1"/>
  <c r="AN1052" i="1" s="1"/>
  <c r="AP1052" i="1" s="1"/>
  <c r="F1051" i="1"/>
  <c r="L1051" i="1" s="1"/>
  <c r="R1051" i="1" s="1"/>
  <c r="V1051" i="1" s="1"/>
  <c r="AB1051" i="1" s="1"/>
  <c r="AH1051" i="1" s="1"/>
  <c r="AN1051" i="1" s="1"/>
  <c r="AP1051" i="1" s="1"/>
  <c r="M1052" i="1"/>
  <c r="S1052" i="1" s="1"/>
  <c r="W1052" i="1" s="1"/>
  <c r="AC1052" i="1" s="1"/>
  <c r="AI1052" i="1" s="1"/>
  <c r="AQ1052" i="1" s="1"/>
  <c r="AS1052" i="1" s="1"/>
  <c r="J1051" i="1"/>
  <c r="AJ1065" i="1"/>
  <c r="AT1065" i="1" s="1"/>
  <c r="J1087" i="1"/>
  <c r="J1086" i="1" s="1"/>
  <c r="J1085" i="1" s="1"/>
  <c r="M1088" i="1"/>
  <c r="S1088" i="1" s="1"/>
  <c r="W1088" i="1" s="1"/>
  <c r="AC1088" i="1" s="1"/>
  <c r="AI1088" i="1" s="1"/>
  <c r="AQ1088" i="1" s="1"/>
  <c r="AS1088" i="1" s="1"/>
  <c r="Y1098" i="1"/>
  <c r="Y1091" i="1" s="1"/>
  <c r="I1292" i="1"/>
  <c r="L1292" i="1" s="1"/>
  <c r="R1292" i="1" s="1"/>
  <c r="V1292" i="1" s="1"/>
  <c r="AB1292" i="1" s="1"/>
  <c r="AH1292" i="1" s="1"/>
  <c r="AN1292" i="1" s="1"/>
  <c r="AP1292" i="1" s="1"/>
  <c r="L1293" i="1"/>
  <c r="R1293" i="1" s="1"/>
  <c r="V1293" i="1" s="1"/>
  <c r="AB1293" i="1" s="1"/>
  <c r="AH1293" i="1" s="1"/>
  <c r="AN1293" i="1" s="1"/>
  <c r="AP1293" i="1" s="1"/>
  <c r="P500" i="1"/>
  <c r="AG500" i="1"/>
  <c r="L503" i="1"/>
  <c r="R503" i="1" s="1"/>
  <c r="V503" i="1" s="1"/>
  <c r="AB503" i="1" s="1"/>
  <c r="AH503" i="1" s="1"/>
  <c r="AN503" i="1" s="1"/>
  <c r="AP503" i="1" s="1"/>
  <c r="N506" i="1"/>
  <c r="T506" i="1" s="1"/>
  <c r="X506" i="1" s="1"/>
  <c r="AD506" i="1" s="1"/>
  <c r="AJ506" i="1" s="1"/>
  <c r="AT506" i="1" s="1"/>
  <c r="N508" i="1"/>
  <c r="T508" i="1" s="1"/>
  <c r="X508" i="1" s="1"/>
  <c r="AD508" i="1" s="1"/>
  <c r="AJ508" i="1" s="1"/>
  <c r="AT508" i="1" s="1"/>
  <c r="Q516" i="1"/>
  <c r="AK516" i="1"/>
  <c r="AK510" i="1" s="1"/>
  <c r="G533" i="1"/>
  <c r="M533" i="1" s="1"/>
  <c r="S533" i="1" s="1"/>
  <c r="W533" i="1" s="1"/>
  <c r="AC533" i="1" s="1"/>
  <c r="AI533" i="1" s="1"/>
  <c r="AQ533" i="1" s="1"/>
  <c r="AS533" i="1" s="1"/>
  <c r="N534" i="1"/>
  <c r="T534" i="1" s="1"/>
  <c r="X534" i="1" s="1"/>
  <c r="AD534" i="1" s="1"/>
  <c r="AJ534" i="1" s="1"/>
  <c r="AT534" i="1" s="1"/>
  <c r="L537" i="1"/>
  <c r="R537" i="1" s="1"/>
  <c r="V537" i="1" s="1"/>
  <c r="AB537" i="1" s="1"/>
  <c r="AH537" i="1" s="1"/>
  <c r="AN537" i="1" s="1"/>
  <c r="AP537" i="1" s="1"/>
  <c r="L540" i="1"/>
  <c r="R540" i="1" s="1"/>
  <c r="V540" i="1" s="1"/>
  <c r="AB540" i="1" s="1"/>
  <c r="AH540" i="1" s="1"/>
  <c r="AN540" i="1" s="1"/>
  <c r="AP540" i="1" s="1"/>
  <c r="L544" i="1"/>
  <c r="R544" i="1" s="1"/>
  <c r="V544" i="1" s="1"/>
  <c r="AB544" i="1" s="1"/>
  <c r="AH544" i="1" s="1"/>
  <c r="AN544" i="1" s="1"/>
  <c r="AP544" i="1" s="1"/>
  <c r="Y543" i="1"/>
  <c r="Y542" i="1" s="1"/>
  <c r="AF543" i="1"/>
  <c r="AF542" i="1" s="1"/>
  <c r="N554" i="1"/>
  <c r="T554" i="1" s="1"/>
  <c r="X554" i="1" s="1"/>
  <c r="AD554" i="1" s="1"/>
  <c r="AJ554" i="1" s="1"/>
  <c r="AT554" i="1" s="1"/>
  <c r="N556" i="1"/>
  <c r="T556" i="1" s="1"/>
  <c r="X556" i="1" s="1"/>
  <c r="AD556" i="1" s="1"/>
  <c r="AJ556" i="1" s="1"/>
  <c r="AT556" i="1" s="1"/>
  <c r="Z575" i="1"/>
  <c r="Z574" i="1" s="1"/>
  <c r="Y575" i="1"/>
  <c r="Y574" i="1" s="1"/>
  <c r="AU581" i="1"/>
  <c r="AU580" i="1" s="1"/>
  <c r="AD588" i="1"/>
  <c r="AJ588" i="1" s="1"/>
  <c r="AT588" i="1" s="1"/>
  <c r="N594" i="1"/>
  <c r="T594" i="1" s="1"/>
  <c r="X594" i="1" s="1"/>
  <c r="AD594" i="1" s="1"/>
  <c r="AJ594" i="1" s="1"/>
  <c r="AT594" i="1" s="1"/>
  <c r="N604" i="1"/>
  <c r="T604" i="1" s="1"/>
  <c r="X604" i="1" s="1"/>
  <c r="AD604" i="1" s="1"/>
  <c r="AJ604" i="1" s="1"/>
  <c r="AT604" i="1" s="1"/>
  <c r="N622" i="1"/>
  <c r="T622" i="1" s="1"/>
  <c r="X622" i="1" s="1"/>
  <c r="AD622" i="1" s="1"/>
  <c r="AJ622" i="1" s="1"/>
  <c r="AT622" i="1" s="1"/>
  <c r="AI628" i="1"/>
  <c r="AQ628" i="1" s="1"/>
  <c r="AS628" i="1" s="1"/>
  <c r="AE644" i="1"/>
  <c r="AE643" i="1" s="1"/>
  <c r="N650" i="1"/>
  <c r="T650" i="1" s="1"/>
  <c r="X650" i="1" s="1"/>
  <c r="AD650" i="1" s="1"/>
  <c r="AJ650" i="1" s="1"/>
  <c r="AT650" i="1" s="1"/>
  <c r="N655" i="1"/>
  <c r="T655" i="1" s="1"/>
  <c r="X655" i="1" s="1"/>
  <c r="AD655" i="1" s="1"/>
  <c r="AJ655" i="1" s="1"/>
  <c r="AT655" i="1" s="1"/>
  <c r="L659" i="1"/>
  <c r="R659" i="1" s="1"/>
  <c r="V659" i="1" s="1"/>
  <c r="AB659" i="1" s="1"/>
  <c r="AH659" i="1" s="1"/>
  <c r="AN659" i="1" s="1"/>
  <c r="AP659" i="1" s="1"/>
  <c r="L663" i="1"/>
  <c r="R663" i="1" s="1"/>
  <c r="V663" i="1" s="1"/>
  <c r="AB663" i="1" s="1"/>
  <c r="AH663" i="1" s="1"/>
  <c r="AN663" i="1" s="1"/>
  <c r="AP663" i="1" s="1"/>
  <c r="P662" i="1"/>
  <c r="AU662" i="1"/>
  <c r="K670" i="1"/>
  <c r="AE670" i="1"/>
  <c r="L675" i="1"/>
  <c r="R675" i="1" s="1"/>
  <c r="V675" i="1" s="1"/>
  <c r="AB675" i="1" s="1"/>
  <c r="AH675" i="1" s="1"/>
  <c r="AN675" i="1" s="1"/>
  <c r="AP675" i="1" s="1"/>
  <c r="N678" i="1"/>
  <c r="T678" i="1" s="1"/>
  <c r="X678" i="1" s="1"/>
  <c r="AD678" i="1" s="1"/>
  <c r="AJ678" i="1" s="1"/>
  <c r="AT678" i="1" s="1"/>
  <c r="K684" i="1"/>
  <c r="AE684" i="1"/>
  <c r="L689" i="1"/>
  <c r="R689" i="1" s="1"/>
  <c r="V689" i="1" s="1"/>
  <c r="AB689" i="1" s="1"/>
  <c r="AH689" i="1" s="1"/>
  <c r="AN689" i="1" s="1"/>
  <c r="AP689" i="1" s="1"/>
  <c r="Z701" i="1"/>
  <c r="N706" i="1"/>
  <c r="T706" i="1" s="1"/>
  <c r="X706" i="1" s="1"/>
  <c r="AD706" i="1" s="1"/>
  <c r="AJ706" i="1" s="1"/>
  <c r="AT706" i="1" s="1"/>
  <c r="V718" i="1"/>
  <c r="AB718" i="1" s="1"/>
  <c r="AH718" i="1" s="1"/>
  <c r="AN718" i="1" s="1"/>
  <c r="AP718" i="1" s="1"/>
  <c r="G723" i="1"/>
  <c r="M723" i="1" s="1"/>
  <c r="S723" i="1" s="1"/>
  <c r="W723" i="1" s="1"/>
  <c r="AC723" i="1" s="1"/>
  <c r="AI723" i="1" s="1"/>
  <c r="AQ723" i="1" s="1"/>
  <c r="AS723" i="1" s="1"/>
  <c r="Q730" i="1"/>
  <c r="Q726" i="1" s="1"/>
  <c r="AK730" i="1"/>
  <c r="AK726" i="1" s="1"/>
  <c r="AI741" i="1"/>
  <c r="AQ741" i="1" s="1"/>
  <c r="AS741" i="1" s="1"/>
  <c r="M758" i="1"/>
  <c r="S758" i="1" s="1"/>
  <c r="W758" i="1" s="1"/>
  <c r="AC758" i="1" s="1"/>
  <c r="AI758" i="1" s="1"/>
  <c r="AQ758" i="1" s="1"/>
  <c r="AS758" i="1" s="1"/>
  <c r="N763" i="1"/>
  <c r="T763" i="1" s="1"/>
  <c r="X763" i="1" s="1"/>
  <c r="AD763" i="1" s="1"/>
  <c r="AJ763" i="1" s="1"/>
  <c r="AT763" i="1" s="1"/>
  <c r="U762" i="1"/>
  <c r="P772" i="1"/>
  <c r="AG772" i="1"/>
  <c r="L775" i="1"/>
  <c r="R775" i="1" s="1"/>
  <c r="V775" i="1" s="1"/>
  <c r="AB775" i="1" s="1"/>
  <c r="AH775" i="1" s="1"/>
  <c r="AN775" i="1" s="1"/>
  <c r="AP775" i="1" s="1"/>
  <c r="L781" i="1"/>
  <c r="R781" i="1" s="1"/>
  <c r="V781" i="1" s="1"/>
  <c r="AB781" i="1" s="1"/>
  <c r="AH781" i="1" s="1"/>
  <c r="AN781" i="1" s="1"/>
  <c r="AP781" i="1" s="1"/>
  <c r="V783" i="1"/>
  <c r="AB783" i="1" s="1"/>
  <c r="AH783" i="1" s="1"/>
  <c r="AN783" i="1" s="1"/>
  <c r="AP783" i="1" s="1"/>
  <c r="Q785" i="1"/>
  <c r="AK785" i="1"/>
  <c r="AD793" i="1"/>
  <c r="AJ793" i="1" s="1"/>
  <c r="AT793" i="1" s="1"/>
  <c r="AU790" i="1"/>
  <c r="AU779" i="1" s="1"/>
  <c r="I804" i="1"/>
  <c r="I803" i="1" s="1"/>
  <c r="Y804" i="1"/>
  <c r="N817" i="1"/>
  <c r="T817" i="1" s="1"/>
  <c r="X817" i="1" s="1"/>
  <c r="AD817" i="1" s="1"/>
  <c r="AJ817" i="1" s="1"/>
  <c r="AT817" i="1" s="1"/>
  <c r="M824" i="1"/>
  <c r="S824" i="1" s="1"/>
  <c r="W824" i="1" s="1"/>
  <c r="AC824" i="1" s="1"/>
  <c r="AI824" i="1" s="1"/>
  <c r="AQ824" i="1" s="1"/>
  <c r="AS824" i="1" s="1"/>
  <c r="L892" i="1"/>
  <c r="R892" i="1" s="1"/>
  <c r="V892" i="1" s="1"/>
  <c r="AB892" i="1" s="1"/>
  <c r="AH892" i="1" s="1"/>
  <c r="AN892" i="1" s="1"/>
  <c r="AP892" i="1" s="1"/>
  <c r="F891" i="1"/>
  <c r="L891" i="1" s="1"/>
  <c r="R891" i="1" s="1"/>
  <c r="V891" i="1" s="1"/>
  <c r="AB891" i="1" s="1"/>
  <c r="AH891" i="1" s="1"/>
  <c r="AN891" i="1" s="1"/>
  <c r="AP891" i="1" s="1"/>
  <c r="I906" i="1"/>
  <c r="L906" i="1" s="1"/>
  <c r="R906" i="1" s="1"/>
  <c r="V906" i="1" s="1"/>
  <c r="AB906" i="1" s="1"/>
  <c r="AH906" i="1" s="1"/>
  <c r="AN906" i="1" s="1"/>
  <c r="AP906" i="1" s="1"/>
  <c r="L907" i="1"/>
  <c r="R907" i="1" s="1"/>
  <c r="V907" i="1" s="1"/>
  <c r="AB907" i="1" s="1"/>
  <c r="AH907" i="1" s="1"/>
  <c r="AN907" i="1" s="1"/>
  <c r="AP907" i="1" s="1"/>
  <c r="AL915" i="1"/>
  <c r="AQ915" i="1" s="1"/>
  <c r="AS915" i="1" s="1"/>
  <c r="AQ918" i="1"/>
  <c r="AS918" i="1" s="1"/>
  <c r="N939" i="1"/>
  <c r="T939" i="1" s="1"/>
  <c r="X939" i="1" s="1"/>
  <c r="AD939" i="1" s="1"/>
  <c r="AJ939" i="1" s="1"/>
  <c r="AT939" i="1" s="1"/>
  <c r="L954" i="1"/>
  <c r="R954" i="1" s="1"/>
  <c r="V954" i="1" s="1"/>
  <c r="AB954" i="1" s="1"/>
  <c r="AH954" i="1" s="1"/>
  <c r="AN954" i="1" s="1"/>
  <c r="AP954" i="1" s="1"/>
  <c r="F953" i="1"/>
  <c r="L953" i="1" s="1"/>
  <c r="R953" i="1" s="1"/>
  <c r="V953" i="1" s="1"/>
  <c r="AB953" i="1" s="1"/>
  <c r="AH953" i="1" s="1"/>
  <c r="AN953" i="1" s="1"/>
  <c r="AP953" i="1" s="1"/>
  <c r="AN1024" i="1"/>
  <c r="AP1024" i="1" s="1"/>
  <c r="AK1023" i="1"/>
  <c r="AN1023" i="1" s="1"/>
  <c r="AP1023" i="1" s="1"/>
  <c r="N1046" i="1"/>
  <c r="H1045" i="1"/>
  <c r="N1045" i="1" s="1"/>
  <c r="T1045" i="1" s="1"/>
  <c r="X1045" i="1" s="1"/>
  <c r="AD1045" i="1" s="1"/>
  <c r="AJ1045" i="1" s="1"/>
  <c r="AT1045" i="1" s="1"/>
  <c r="AE1032" i="1"/>
  <c r="AL1032" i="1"/>
  <c r="AA872" i="1"/>
  <c r="AA871" i="1" s="1"/>
  <c r="M894" i="1"/>
  <c r="S894" i="1" s="1"/>
  <c r="W894" i="1" s="1"/>
  <c r="AC894" i="1" s="1"/>
  <c r="AI894" i="1" s="1"/>
  <c r="AQ894" i="1" s="1"/>
  <c r="AS894" i="1" s="1"/>
  <c r="S897" i="1"/>
  <c r="W897" i="1" s="1"/>
  <c r="AC897" i="1" s="1"/>
  <c r="AI897" i="1" s="1"/>
  <c r="AQ897" i="1" s="1"/>
  <c r="AS897" i="1" s="1"/>
  <c r="M954" i="1"/>
  <c r="S954" i="1" s="1"/>
  <c r="W954" i="1" s="1"/>
  <c r="AC954" i="1" s="1"/>
  <c r="AI954" i="1" s="1"/>
  <c r="AQ954" i="1" s="1"/>
  <c r="AS954" i="1" s="1"/>
  <c r="U956" i="1"/>
  <c r="AL956" i="1"/>
  <c r="AL946" i="1" s="1"/>
  <c r="L959" i="1"/>
  <c r="R959" i="1" s="1"/>
  <c r="V959" i="1" s="1"/>
  <c r="AB959" i="1" s="1"/>
  <c r="AH959" i="1" s="1"/>
  <c r="AN959" i="1" s="1"/>
  <c r="AP959" i="1" s="1"/>
  <c r="N972" i="1"/>
  <c r="T972" i="1" s="1"/>
  <c r="X972" i="1" s="1"/>
  <c r="AD972" i="1" s="1"/>
  <c r="AJ972" i="1" s="1"/>
  <c r="AT972" i="1" s="1"/>
  <c r="P974" i="1"/>
  <c r="K997" i="1"/>
  <c r="K990" i="1" s="1"/>
  <c r="AA997" i="1"/>
  <c r="AA990" i="1" s="1"/>
  <c r="L1002" i="1"/>
  <c r="R1002" i="1" s="1"/>
  <c r="V1002" i="1" s="1"/>
  <c r="AB1002" i="1" s="1"/>
  <c r="AH1002" i="1" s="1"/>
  <c r="AN1002" i="1" s="1"/>
  <c r="AP1002" i="1" s="1"/>
  <c r="F1048" i="1"/>
  <c r="L1048" i="1" s="1"/>
  <c r="R1048" i="1" s="1"/>
  <c r="V1048" i="1" s="1"/>
  <c r="AB1048" i="1" s="1"/>
  <c r="AH1048" i="1" s="1"/>
  <c r="AN1048" i="1" s="1"/>
  <c r="AP1048" i="1" s="1"/>
  <c r="N1058" i="1"/>
  <c r="T1058" i="1" s="1"/>
  <c r="X1058" i="1" s="1"/>
  <c r="AD1058" i="1" s="1"/>
  <c r="AJ1058" i="1" s="1"/>
  <c r="AT1058" i="1" s="1"/>
  <c r="Z1070" i="1"/>
  <c r="Z1069" i="1" s="1"/>
  <c r="AU1070" i="1"/>
  <c r="AU1069" i="1" s="1"/>
  <c r="U1079" i="1"/>
  <c r="U1078" i="1" s="1"/>
  <c r="AU1091" i="1"/>
  <c r="N1096" i="1"/>
  <c r="T1096" i="1" s="1"/>
  <c r="X1096" i="1" s="1"/>
  <c r="AD1096" i="1" s="1"/>
  <c r="AJ1096" i="1" s="1"/>
  <c r="AT1096" i="1" s="1"/>
  <c r="K1180" i="1"/>
  <c r="AG1180" i="1"/>
  <c r="AG1179" i="1" s="1"/>
  <c r="T1191" i="1"/>
  <c r="X1191" i="1" s="1"/>
  <c r="AD1191" i="1" s="1"/>
  <c r="AJ1191" i="1" s="1"/>
  <c r="AT1191" i="1" s="1"/>
  <c r="Q1190" i="1"/>
  <c r="T1190" i="1" s="1"/>
  <c r="X1190" i="1" s="1"/>
  <c r="AD1190" i="1" s="1"/>
  <c r="AJ1190" i="1" s="1"/>
  <c r="AT1190" i="1" s="1"/>
  <c r="N1194" i="1"/>
  <c r="T1194" i="1" s="1"/>
  <c r="X1194" i="1" s="1"/>
  <c r="AD1194" i="1" s="1"/>
  <c r="AJ1194" i="1" s="1"/>
  <c r="AT1194" i="1" s="1"/>
  <c r="H1193" i="1"/>
  <c r="N1193" i="1" s="1"/>
  <c r="T1193" i="1" s="1"/>
  <c r="X1193" i="1" s="1"/>
  <c r="AD1193" i="1" s="1"/>
  <c r="AJ1193" i="1" s="1"/>
  <c r="AT1193" i="1" s="1"/>
  <c r="M1227" i="1"/>
  <c r="S1227" i="1" s="1"/>
  <c r="W1227" i="1" s="1"/>
  <c r="AC1227" i="1" s="1"/>
  <c r="AI1227" i="1" s="1"/>
  <c r="AQ1227" i="1" s="1"/>
  <c r="G1226" i="1"/>
  <c r="N1229" i="1"/>
  <c r="T1229" i="1" s="1"/>
  <c r="X1229" i="1" s="1"/>
  <c r="AD1229" i="1" s="1"/>
  <c r="AJ1229" i="1" s="1"/>
  <c r="AT1229" i="1" s="1"/>
  <c r="N1249" i="1"/>
  <c r="T1249" i="1" s="1"/>
  <c r="X1249" i="1" s="1"/>
  <c r="AD1249" i="1" s="1"/>
  <c r="AJ1249" i="1" s="1"/>
  <c r="AT1249" i="1" s="1"/>
  <c r="H1248" i="1"/>
  <c r="L1256" i="1"/>
  <c r="F1255" i="1"/>
  <c r="L1255" i="1" s="1"/>
  <c r="R1255" i="1" s="1"/>
  <c r="V1255" i="1" s="1"/>
  <c r="AB1255" i="1" s="1"/>
  <c r="AH1255" i="1" s="1"/>
  <c r="AN1255" i="1" s="1"/>
  <c r="AP1255" i="1" s="1"/>
  <c r="N1443" i="1"/>
  <c r="T1443" i="1" s="1"/>
  <c r="X1443" i="1" s="1"/>
  <c r="AD1443" i="1" s="1"/>
  <c r="AJ1443" i="1" s="1"/>
  <c r="AT1443" i="1" s="1"/>
  <c r="H1442" i="1"/>
  <c r="M912" i="1"/>
  <c r="S912" i="1" s="1"/>
  <c r="W912" i="1" s="1"/>
  <c r="AC912" i="1" s="1"/>
  <c r="AI912" i="1" s="1"/>
  <c r="AQ912" i="1" s="1"/>
  <c r="AS912" i="1" s="1"/>
  <c r="AN923" i="1"/>
  <c r="AP923" i="1" s="1"/>
  <c r="I956" i="1"/>
  <c r="Q974" i="1"/>
  <c r="AG974" i="1"/>
  <c r="AJ1014" i="1"/>
  <c r="AT1014" i="1" s="1"/>
  <c r="AD1020" i="1"/>
  <c r="AJ1020" i="1" s="1"/>
  <c r="AT1020" i="1" s="1"/>
  <c r="AG1055" i="1"/>
  <c r="L1058" i="1"/>
  <c r="R1058" i="1" s="1"/>
  <c r="V1058" i="1" s="1"/>
  <c r="AB1058" i="1" s="1"/>
  <c r="AH1058" i="1" s="1"/>
  <c r="AN1058" i="1" s="1"/>
  <c r="AP1058" i="1" s="1"/>
  <c r="J1070" i="1"/>
  <c r="J1069" i="1" s="1"/>
  <c r="I1079" i="1"/>
  <c r="I1078" i="1" s="1"/>
  <c r="AM1121" i="1"/>
  <c r="S1140" i="1"/>
  <c r="W1140" i="1" s="1"/>
  <c r="AC1140" i="1" s="1"/>
  <c r="AI1140" i="1" s="1"/>
  <c r="AQ1140" i="1" s="1"/>
  <c r="AS1140" i="1" s="1"/>
  <c r="P1139" i="1"/>
  <c r="S1139" i="1" s="1"/>
  <c r="W1139" i="1" s="1"/>
  <c r="AC1139" i="1" s="1"/>
  <c r="AI1139" i="1" s="1"/>
  <c r="AQ1139" i="1" s="1"/>
  <c r="AS1139" i="1" s="1"/>
  <c r="M1165" i="1"/>
  <c r="S1165" i="1" s="1"/>
  <c r="W1165" i="1" s="1"/>
  <c r="AC1165" i="1" s="1"/>
  <c r="AI1165" i="1" s="1"/>
  <c r="AQ1165" i="1" s="1"/>
  <c r="AS1165" i="1" s="1"/>
  <c r="J1164" i="1"/>
  <c r="M1164" i="1" s="1"/>
  <c r="S1164" i="1" s="1"/>
  <c r="W1164" i="1" s="1"/>
  <c r="AC1164" i="1" s="1"/>
  <c r="AI1164" i="1" s="1"/>
  <c r="AQ1164" i="1" s="1"/>
  <c r="AS1164" i="1" s="1"/>
  <c r="M1177" i="1"/>
  <c r="S1177" i="1" s="1"/>
  <c r="W1177" i="1" s="1"/>
  <c r="AC1177" i="1" s="1"/>
  <c r="AI1177" i="1" s="1"/>
  <c r="AQ1177" i="1" s="1"/>
  <c r="AS1177" i="1" s="1"/>
  <c r="J1176" i="1"/>
  <c r="M1176" i="1" s="1"/>
  <c r="S1176" i="1" s="1"/>
  <c r="W1176" i="1" s="1"/>
  <c r="AC1176" i="1" s="1"/>
  <c r="AI1176" i="1" s="1"/>
  <c r="AQ1176" i="1" s="1"/>
  <c r="AS1176" i="1" s="1"/>
  <c r="L1233" i="1"/>
  <c r="R1233" i="1" s="1"/>
  <c r="V1233" i="1" s="1"/>
  <c r="AB1233" i="1" s="1"/>
  <c r="AH1233" i="1" s="1"/>
  <c r="AN1233" i="1" s="1"/>
  <c r="AP1233" i="1" s="1"/>
  <c r="F1232" i="1"/>
  <c r="L1232" i="1" s="1"/>
  <c r="R1232" i="1" s="1"/>
  <c r="V1232" i="1" s="1"/>
  <c r="AB1232" i="1" s="1"/>
  <c r="AH1232" i="1" s="1"/>
  <c r="AN1232" i="1" s="1"/>
  <c r="AP1232" i="1" s="1"/>
  <c r="O1282" i="1"/>
  <c r="AG1402" i="1"/>
  <c r="AG1401" i="1" s="1"/>
  <c r="P1402" i="1"/>
  <c r="P1401" i="1" s="1"/>
  <c r="AU1402" i="1"/>
  <c r="AU1401" i="1" s="1"/>
  <c r="AQ948" i="1"/>
  <c r="AS948" i="1" s="1"/>
  <c r="U974" i="1"/>
  <c r="AM1032" i="1"/>
  <c r="Q1055" i="1"/>
  <c r="Q1054" i="1" s="1"/>
  <c r="O1098" i="1"/>
  <c r="O1091" i="1" s="1"/>
  <c r="AF1098" i="1"/>
  <c r="AF1091" i="1" s="1"/>
  <c r="N1101" i="1"/>
  <c r="T1101" i="1" s="1"/>
  <c r="X1101" i="1" s="1"/>
  <c r="AD1101" i="1" s="1"/>
  <c r="AJ1101" i="1" s="1"/>
  <c r="AT1101" i="1" s="1"/>
  <c r="P1142" i="1"/>
  <c r="Z1142" i="1"/>
  <c r="AG1142" i="1"/>
  <c r="M1260" i="1"/>
  <c r="S1260" i="1" s="1"/>
  <c r="W1260" i="1" s="1"/>
  <c r="AC1260" i="1" s="1"/>
  <c r="AI1260" i="1" s="1"/>
  <c r="AQ1260" i="1" s="1"/>
  <c r="AS1260" i="1" s="1"/>
  <c r="G1259" i="1"/>
  <c r="M1259" i="1" s="1"/>
  <c r="S1259" i="1" s="1"/>
  <c r="W1259" i="1" s="1"/>
  <c r="AC1259" i="1" s="1"/>
  <c r="AI1259" i="1" s="1"/>
  <c r="AQ1259" i="1" s="1"/>
  <c r="AS1259" i="1" s="1"/>
  <c r="N1296" i="1"/>
  <c r="T1296" i="1" s="1"/>
  <c r="X1296" i="1" s="1"/>
  <c r="AD1296" i="1" s="1"/>
  <c r="AJ1296" i="1" s="1"/>
  <c r="AT1296" i="1" s="1"/>
  <c r="H1295" i="1"/>
  <c r="N1295" i="1" s="1"/>
  <c r="T1295" i="1" s="1"/>
  <c r="X1295" i="1" s="1"/>
  <c r="AD1295" i="1" s="1"/>
  <c r="AJ1295" i="1" s="1"/>
  <c r="AT1295" i="1" s="1"/>
  <c r="L1350" i="1"/>
  <c r="R1350" i="1" s="1"/>
  <c r="V1350" i="1" s="1"/>
  <c r="AB1350" i="1" s="1"/>
  <c r="AH1350" i="1" s="1"/>
  <c r="AN1350" i="1" s="1"/>
  <c r="AP1350" i="1" s="1"/>
  <c r="I1349" i="1"/>
  <c r="I1348" i="1" s="1"/>
  <c r="N1364" i="1"/>
  <c r="T1364" i="1" s="1"/>
  <c r="X1364" i="1" s="1"/>
  <c r="AD1364" i="1" s="1"/>
  <c r="AJ1364" i="1" s="1"/>
  <c r="AT1364" i="1" s="1"/>
  <c r="H1363" i="1"/>
  <c r="I1134" i="1"/>
  <c r="I1130" i="1" s="1"/>
  <c r="M1144" i="1"/>
  <c r="S1144" i="1" s="1"/>
  <c r="W1144" i="1" s="1"/>
  <c r="AC1144" i="1" s="1"/>
  <c r="AI1144" i="1" s="1"/>
  <c r="AQ1144" i="1" s="1"/>
  <c r="AS1144" i="1" s="1"/>
  <c r="M1150" i="1"/>
  <c r="S1150" i="1" s="1"/>
  <c r="W1150" i="1" s="1"/>
  <c r="AC1150" i="1" s="1"/>
  <c r="AI1150" i="1" s="1"/>
  <c r="AQ1150" i="1" s="1"/>
  <c r="AS1150" i="1" s="1"/>
  <c r="M1156" i="1"/>
  <c r="S1156" i="1" s="1"/>
  <c r="W1156" i="1" s="1"/>
  <c r="AC1156" i="1" s="1"/>
  <c r="AI1156" i="1" s="1"/>
  <c r="AQ1156" i="1" s="1"/>
  <c r="AS1156" i="1" s="1"/>
  <c r="G1155" i="1"/>
  <c r="M1155" i="1" s="1"/>
  <c r="S1155" i="1" s="1"/>
  <c r="W1155" i="1" s="1"/>
  <c r="AC1155" i="1" s="1"/>
  <c r="AI1155" i="1" s="1"/>
  <c r="AQ1155" i="1" s="1"/>
  <c r="AS1155" i="1" s="1"/>
  <c r="L1197" i="1"/>
  <c r="R1197" i="1" s="1"/>
  <c r="V1197" i="1" s="1"/>
  <c r="AB1197" i="1" s="1"/>
  <c r="AH1197" i="1" s="1"/>
  <c r="AN1197" i="1" s="1"/>
  <c r="AP1197" i="1" s="1"/>
  <c r="M1218" i="1"/>
  <c r="S1218" i="1" s="1"/>
  <c r="W1218" i="1" s="1"/>
  <c r="AC1218" i="1" s="1"/>
  <c r="AI1218" i="1" s="1"/>
  <c r="AQ1218" i="1" s="1"/>
  <c r="AS1218" i="1" s="1"/>
  <c r="G1217" i="1"/>
  <c r="M1217" i="1" s="1"/>
  <c r="S1217" i="1" s="1"/>
  <c r="W1217" i="1" s="1"/>
  <c r="AC1217" i="1" s="1"/>
  <c r="AI1217" i="1" s="1"/>
  <c r="AQ1217" i="1" s="1"/>
  <c r="AS1217" i="1" s="1"/>
  <c r="T1218" i="1"/>
  <c r="X1218" i="1" s="1"/>
  <c r="AD1218" i="1" s="1"/>
  <c r="AJ1218" i="1" s="1"/>
  <c r="AT1218" i="1" s="1"/>
  <c r="M1233" i="1"/>
  <c r="S1233" i="1" s="1"/>
  <c r="W1233" i="1" s="1"/>
  <c r="AC1233" i="1" s="1"/>
  <c r="AI1233" i="1" s="1"/>
  <c r="AQ1233" i="1" s="1"/>
  <c r="AS1233" i="1" s="1"/>
  <c r="G1232" i="1"/>
  <c r="M1232" i="1" s="1"/>
  <c r="S1232" i="1" s="1"/>
  <c r="W1232" i="1" s="1"/>
  <c r="AC1232" i="1" s="1"/>
  <c r="AI1232" i="1" s="1"/>
  <c r="AQ1232" i="1" s="1"/>
  <c r="AS1232" i="1" s="1"/>
  <c r="P1235" i="1"/>
  <c r="AH1263" i="1"/>
  <c r="AN1263" i="1" s="1"/>
  <c r="AP1263" i="1" s="1"/>
  <c r="S1268" i="1"/>
  <c r="W1268" i="1" s="1"/>
  <c r="AC1268" i="1" s="1"/>
  <c r="AI1268" i="1" s="1"/>
  <c r="AQ1268" i="1" s="1"/>
  <c r="AS1268" i="1" s="1"/>
  <c r="L1278" i="1"/>
  <c r="R1278" i="1" s="1"/>
  <c r="V1278" i="1" s="1"/>
  <c r="AB1278" i="1" s="1"/>
  <c r="AH1278" i="1" s="1"/>
  <c r="AN1278" i="1" s="1"/>
  <c r="AP1278" i="1" s="1"/>
  <c r="J1283" i="1"/>
  <c r="M1283" i="1" s="1"/>
  <c r="S1283" i="1" s="1"/>
  <c r="W1283" i="1" s="1"/>
  <c r="AC1283" i="1" s="1"/>
  <c r="AI1283" i="1" s="1"/>
  <c r="AQ1283" i="1" s="1"/>
  <c r="AS1283" i="1" s="1"/>
  <c r="M1284" i="1"/>
  <c r="S1284" i="1" s="1"/>
  <c r="W1284" i="1" s="1"/>
  <c r="AC1284" i="1" s="1"/>
  <c r="AI1284" i="1" s="1"/>
  <c r="AQ1284" i="1" s="1"/>
  <c r="AS1284" i="1" s="1"/>
  <c r="L1300" i="1"/>
  <c r="R1300" i="1" s="1"/>
  <c r="V1300" i="1" s="1"/>
  <c r="AB1300" i="1" s="1"/>
  <c r="AH1300" i="1" s="1"/>
  <c r="AN1300" i="1" s="1"/>
  <c r="AP1300" i="1" s="1"/>
  <c r="I1299" i="1"/>
  <c r="L1299" i="1" s="1"/>
  <c r="R1299" i="1" s="1"/>
  <c r="V1299" i="1" s="1"/>
  <c r="AB1299" i="1" s="1"/>
  <c r="AH1299" i="1" s="1"/>
  <c r="AN1299" i="1" s="1"/>
  <c r="AP1299" i="1" s="1"/>
  <c r="T1303" i="1"/>
  <c r="X1303" i="1" s="1"/>
  <c r="AD1303" i="1" s="1"/>
  <c r="AJ1303" i="1" s="1"/>
  <c r="AT1303" i="1" s="1"/>
  <c r="AN1312" i="1"/>
  <c r="AP1312" i="1" s="1"/>
  <c r="AE1309" i="1"/>
  <c r="AE1298" i="1" s="1"/>
  <c r="AL1309" i="1"/>
  <c r="AL1298" i="1" s="1"/>
  <c r="R1315" i="1"/>
  <c r="V1315" i="1" s="1"/>
  <c r="AB1315" i="1" s="1"/>
  <c r="AH1315" i="1" s="1"/>
  <c r="AN1315" i="1" s="1"/>
  <c r="AP1315" i="1" s="1"/>
  <c r="L1319" i="1"/>
  <c r="R1319" i="1" s="1"/>
  <c r="V1319" i="1" s="1"/>
  <c r="AB1319" i="1" s="1"/>
  <c r="AH1319" i="1" s="1"/>
  <c r="AN1319" i="1" s="1"/>
  <c r="AP1319" i="1" s="1"/>
  <c r="F1318" i="1"/>
  <c r="F1317" i="1" s="1"/>
  <c r="L1321" i="1"/>
  <c r="R1321" i="1" s="1"/>
  <c r="V1321" i="1" s="1"/>
  <c r="AB1321" i="1" s="1"/>
  <c r="AH1321" i="1" s="1"/>
  <c r="AN1321" i="1" s="1"/>
  <c r="AP1321" i="1" s="1"/>
  <c r="M1336" i="1"/>
  <c r="F1349" i="1"/>
  <c r="AL1349" i="1"/>
  <c r="AL1348" i="1" s="1"/>
  <c r="L1357" i="1"/>
  <c r="R1357" i="1" s="1"/>
  <c r="V1357" i="1" s="1"/>
  <c r="AB1357" i="1" s="1"/>
  <c r="AH1357" i="1" s="1"/>
  <c r="AN1357" i="1" s="1"/>
  <c r="AP1357" i="1" s="1"/>
  <c r="F1356" i="1"/>
  <c r="L1356" i="1" s="1"/>
  <c r="R1356" i="1" s="1"/>
  <c r="V1356" i="1" s="1"/>
  <c r="AB1356" i="1" s="1"/>
  <c r="AH1356" i="1" s="1"/>
  <c r="AN1356" i="1" s="1"/>
  <c r="AP1356" i="1" s="1"/>
  <c r="F1359" i="1"/>
  <c r="L1359" i="1" s="1"/>
  <c r="R1359" i="1" s="1"/>
  <c r="V1359" i="1" s="1"/>
  <c r="AB1359" i="1" s="1"/>
  <c r="AH1359" i="1" s="1"/>
  <c r="AN1359" i="1" s="1"/>
  <c r="AP1359" i="1" s="1"/>
  <c r="F1363" i="1"/>
  <c r="F1362" i="1" s="1"/>
  <c r="N1371" i="1"/>
  <c r="T1371" i="1" s="1"/>
  <c r="X1371" i="1" s="1"/>
  <c r="AD1371" i="1" s="1"/>
  <c r="AJ1371" i="1" s="1"/>
  <c r="AT1371" i="1" s="1"/>
  <c r="H1370" i="1"/>
  <c r="N1370" i="1" s="1"/>
  <c r="T1370" i="1" s="1"/>
  <c r="X1370" i="1" s="1"/>
  <c r="AD1370" i="1" s="1"/>
  <c r="AJ1370" i="1" s="1"/>
  <c r="AT1370" i="1" s="1"/>
  <c r="N1382" i="1"/>
  <c r="T1382" i="1" s="1"/>
  <c r="X1382" i="1" s="1"/>
  <c r="AD1382" i="1" s="1"/>
  <c r="AJ1382" i="1" s="1"/>
  <c r="AT1382" i="1" s="1"/>
  <c r="H1381" i="1"/>
  <c r="N1381" i="1" s="1"/>
  <c r="T1381" i="1" s="1"/>
  <c r="X1381" i="1" s="1"/>
  <c r="AD1381" i="1" s="1"/>
  <c r="AJ1381" i="1" s="1"/>
  <c r="AT1381" i="1" s="1"/>
  <c r="AK1402" i="1"/>
  <c r="AK1401" i="1" s="1"/>
  <c r="M1435" i="1"/>
  <c r="S1435" i="1" s="1"/>
  <c r="W1435" i="1" s="1"/>
  <c r="AC1435" i="1" s="1"/>
  <c r="AI1435" i="1" s="1"/>
  <c r="AQ1435" i="1" s="1"/>
  <c r="AS1435" i="1" s="1"/>
  <c r="G1434" i="1"/>
  <c r="M1434" i="1" s="1"/>
  <c r="S1434" i="1" s="1"/>
  <c r="W1434" i="1" s="1"/>
  <c r="AC1434" i="1" s="1"/>
  <c r="AI1434" i="1" s="1"/>
  <c r="AQ1434" i="1" s="1"/>
  <c r="AS1434" i="1" s="1"/>
  <c r="G1511" i="1"/>
  <c r="M1511" i="1" s="1"/>
  <c r="M1512" i="1"/>
  <c r="S1512" i="1" s="1"/>
  <c r="W1512" i="1" s="1"/>
  <c r="AC1512" i="1" s="1"/>
  <c r="AI1512" i="1" s="1"/>
  <c r="AQ1512" i="1" s="1"/>
  <c r="AS1512" i="1" s="1"/>
  <c r="M1639" i="1"/>
  <c r="S1639" i="1" s="1"/>
  <c r="W1639" i="1" s="1"/>
  <c r="AC1639" i="1" s="1"/>
  <c r="AI1639" i="1" s="1"/>
  <c r="AQ1639" i="1" s="1"/>
  <c r="AS1639" i="1" s="1"/>
  <c r="G1634" i="1"/>
  <c r="L1099" i="1"/>
  <c r="R1099" i="1" s="1"/>
  <c r="V1099" i="1" s="1"/>
  <c r="AB1099" i="1" s="1"/>
  <c r="AH1099" i="1" s="1"/>
  <c r="AN1099" i="1" s="1"/>
  <c r="AP1099" i="1" s="1"/>
  <c r="M1110" i="1"/>
  <c r="S1110" i="1" s="1"/>
  <c r="W1110" i="1" s="1"/>
  <c r="AC1110" i="1" s="1"/>
  <c r="AI1110" i="1" s="1"/>
  <c r="AQ1110" i="1" s="1"/>
  <c r="AS1110" i="1" s="1"/>
  <c r="AF1142" i="1"/>
  <c r="M1182" i="1"/>
  <c r="S1182" i="1" s="1"/>
  <c r="W1182" i="1" s="1"/>
  <c r="AC1182" i="1" s="1"/>
  <c r="AI1182" i="1" s="1"/>
  <c r="AQ1182" i="1" s="1"/>
  <c r="AS1182" i="1" s="1"/>
  <c r="G1181" i="1"/>
  <c r="AC1209" i="1"/>
  <c r="AI1209" i="1" s="1"/>
  <c r="AQ1209" i="1" s="1"/>
  <c r="AS1209" i="1" s="1"/>
  <c r="M1212" i="1"/>
  <c r="S1212" i="1" s="1"/>
  <c r="W1212" i="1" s="1"/>
  <c r="AC1212" i="1" s="1"/>
  <c r="AI1212" i="1" s="1"/>
  <c r="AQ1212" i="1" s="1"/>
  <c r="AS1212" i="1" s="1"/>
  <c r="L1214" i="1"/>
  <c r="R1214" i="1" s="1"/>
  <c r="V1214" i="1" s="1"/>
  <c r="AB1214" i="1" s="1"/>
  <c r="AH1214" i="1" s="1"/>
  <c r="AN1214" i="1" s="1"/>
  <c r="AP1214" i="1" s="1"/>
  <c r="M1237" i="1"/>
  <c r="S1237" i="1" s="1"/>
  <c r="W1237" i="1" s="1"/>
  <c r="AC1237" i="1" s="1"/>
  <c r="AI1237" i="1" s="1"/>
  <c r="AQ1237" i="1" s="1"/>
  <c r="AS1237" i="1" s="1"/>
  <c r="G1236" i="1"/>
  <c r="M1236" i="1" s="1"/>
  <c r="S1236" i="1" s="1"/>
  <c r="W1236" i="1" s="1"/>
  <c r="AC1236" i="1" s="1"/>
  <c r="AI1236" i="1" s="1"/>
  <c r="AQ1236" i="1" s="1"/>
  <c r="AS1236" i="1" s="1"/>
  <c r="S1244" i="1"/>
  <c r="W1244" i="1" s="1"/>
  <c r="AC1244" i="1" s="1"/>
  <c r="AI1244" i="1" s="1"/>
  <c r="AQ1244" i="1" s="1"/>
  <c r="AS1244" i="1" s="1"/>
  <c r="O1248" i="1"/>
  <c r="N1269" i="1"/>
  <c r="T1269" i="1" s="1"/>
  <c r="X1269" i="1" s="1"/>
  <c r="AD1269" i="1" s="1"/>
  <c r="AJ1269" i="1" s="1"/>
  <c r="AT1269" i="1" s="1"/>
  <c r="M1269" i="1"/>
  <c r="S1269" i="1" s="1"/>
  <c r="W1269" i="1" s="1"/>
  <c r="AC1269" i="1" s="1"/>
  <c r="AI1269" i="1" s="1"/>
  <c r="AQ1269" i="1" s="1"/>
  <c r="AS1269" i="1" s="1"/>
  <c r="L1272" i="1"/>
  <c r="N1273" i="1"/>
  <c r="T1273" i="1" s="1"/>
  <c r="X1273" i="1" s="1"/>
  <c r="AD1273" i="1" s="1"/>
  <c r="AJ1273" i="1" s="1"/>
  <c r="AT1273" i="1" s="1"/>
  <c r="H1272" i="1"/>
  <c r="H1271" i="1" s="1"/>
  <c r="L1273" i="1"/>
  <c r="R1273" i="1" s="1"/>
  <c r="V1273" i="1" s="1"/>
  <c r="AB1273" i="1" s="1"/>
  <c r="AH1273" i="1" s="1"/>
  <c r="AN1273" i="1" s="1"/>
  <c r="AP1273" i="1" s="1"/>
  <c r="AD1275" i="1"/>
  <c r="AJ1275" i="1" s="1"/>
  <c r="AT1275" i="1" s="1"/>
  <c r="AI1280" i="1"/>
  <c r="AQ1280" i="1" s="1"/>
  <c r="AS1280" i="1" s="1"/>
  <c r="R1305" i="1"/>
  <c r="V1305" i="1" s="1"/>
  <c r="AB1305" i="1" s="1"/>
  <c r="AH1305" i="1" s="1"/>
  <c r="AN1305" i="1" s="1"/>
  <c r="AP1305" i="1" s="1"/>
  <c r="Y1298" i="1"/>
  <c r="M1315" i="1"/>
  <c r="S1315" i="1" s="1"/>
  <c r="W1315" i="1" s="1"/>
  <c r="AC1315" i="1" s="1"/>
  <c r="AI1315" i="1" s="1"/>
  <c r="AQ1315" i="1" s="1"/>
  <c r="AS1315" i="1" s="1"/>
  <c r="J1314" i="1"/>
  <c r="M1314" i="1" s="1"/>
  <c r="S1314" i="1" s="1"/>
  <c r="W1314" i="1" s="1"/>
  <c r="AC1314" i="1" s="1"/>
  <c r="AI1314" i="1" s="1"/>
  <c r="AQ1314" i="1" s="1"/>
  <c r="AS1314" i="1" s="1"/>
  <c r="AK1324" i="1"/>
  <c r="N1331" i="1"/>
  <c r="T1331" i="1" s="1"/>
  <c r="X1331" i="1" s="1"/>
  <c r="AD1331" i="1" s="1"/>
  <c r="AJ1331" i="1" s="1"/>
  <c r="AT1331" i="1" s="1"/>
  <c r="K1330" i="1"/>
  <c r="M1357" i="1"/>
  <c r="S1357" i="1" s="1"/>
  <c r="W1357" i="1" s="1"/>
  <c r="AC1357" i="1" s="1"/>
  <c r="AI1357" i="1" s="1"/>
  <c r="AQ1357" i="1" s="1"/>
  <c r="AS1357" i="1" s="1"/>
  <c r="P1464" i="1"/>
  <c r="AG1464" i="1"/>
  <c r="L1489" i="1"/>
  <c r="R1489" i="1" s="1"/>
  <c r="V1489" i="1" s="1"/>
  <c r="AB1489" i="1" s="1"/>
  <c r="AH1489" i="1" s="1"/>
  <c r="AN1489" i="1" s="1"/>
  <c r="AP1489" i="1" s="1"/>
  <c r="F1488" i="1"/>
  <c r="AK1527" i="1"/>
  <c r="R1221" i="1"/>
  <c r="V1221" i="1" s="1"/>
  <c r="AB1221" i="1" s="1"/>
  <c r="AH1221" i="1" s="1"/>
  <c r="AN1221" i="1" s="1"/>
  <c r="AP1221" i="1" s="1"/>
  <c r="O1220" i="1"/>
  <c r="R1220" i="1" s="1"/>
  <c r="V1220" i="1" s="1"/>
  <c r="AB1220" i="1" s="1"/>
  <c r="AH1220" i="1" s="1"/>
  <c r="AN1220" i="1" s="1"/>
  <c r="AP1220" i="1" s="1"/>
  <c r="F1226" i="1"/>
  <c r="L1226" i="1" s="1"/>
  <c r="R1226" i="1" s="1"/>
  <c r="V1226" i="1" s="1"/>
  <c r="AB1226" i="1" s="1"/>
  <c r="AH1226" i="1" s="1"/>
  <c r="AN1226" i="1" s="1"/>
  <c r="L1227" i="1"/>
  <c r="R1227" i="1" s="1"/>
  <c r="V1227" i="1" s="1"/>
  <c r="AB1227" i="1" s="1"/>
  <c r="AH1227" i="1" s="1"/>
  <c r="AN1227" i="1" s="1"/>
  <c r="Y1235" i="1"/>
  <c r="AF1235" i="1"/>
  <c r="AM1235" i="1"/>
  <c r="AF1248" i="1"/>
  <c r="AH1262" i="1"/>
  <c r="L1266" i="1"/>
  <c r="R1266" i="1" s="1"/>
  <c r="V1266" i="1" s="1"/>
  <c r="AB1266" i="1" s="1"/>
  <c r="AH1266" i="1" s="1"/>
  <c r="AN1266" i="1" s="1"/>
  <c r="AP1266" i="1" s="1"/>
  <c r="F1265" i="1"/>
  <c r="L1265" i="1" s="1"/>
  <c r="R1265" i="1" s="1"/>
  <c r="V1265" i="1" s="1"/>
  <c r="AB1265" i="1" s="1"/>
  <c r="AH1265" i="1" s="1"/>
  <c r="AN1265" i="1" s="1"/>
  <c r="AP1265" i="1" s="1"/>
  <c r="I1271" i="1"/>
  <c r="AH1280" i="1"/>
  <c r="AN1280" i="1" s="1"/>
  <c r="AP1280" i="1" s="1"/>
  <c r="J1286" i="1"/>
  <c r="M1286" i="1" s="1"/>
  <c r="S1286" i="1" s="1"/>
  <c r="W1286" i="1" s="1"/>
  <c r="AC1286" i="1" s="1"/>
  <c r="AI1286" i="1" s="1"/>
  <c r="AQ1286" i="1" s="1"/>
  <c r="AS1286" i="1" s="1"/>
  <c r="M1287" i="1"/>
  <c r="S1287" i="1" s="1"/>
  <c r="W1287" i="1" s="1"/>
  <c r="AC1287" i="1" s="1"/>
  <c r="AI1287" i="1" s="1"/>
  <c r="AQ1287" i="1" s="1"/>
  <c r="AS1287" i="1" s="1"/>
  <c r="Z1282" i="1"/>
  <c r="AE1282" i="1"/>
  <c r="L1375" i="1"/>
  <c r="R1375" i="1" s="1"/>
  <c r="V1375" i="1" s="1"/>
  <c r="AB1375" i="1" s="1"/>
  <c r="AH1375" i="1" s="1"/>
  <c r="AN1375" i="1" s="1"/>
  <c r="AP1375" i="1" s="1"/>
  <c r="F1374" i="1"/>
  <c r="M1451" i="1"/>
  <c r="S1451" i="1" s="1"/>
  <c r="W1451" i="1" s="1"/>
  <c r="AC1451" i="1" s="1"/>
  <c r="AI1451" i="1" s="1"/>
  <c r="AQ1451" i="1" s="1"/>
  <c r="G1450" i="1"/>
  <c r="M1450" i="1" s="1"/>
  <c r="S1450" i="1" s="1"/>
  <c r="W1450" i="1" s="1"/>
  <c r="AC1450" i="1" s="1"/>
  <c r="AI1450" i="1" s="1"/>
  <c r="AQ1450" i="1" s="1"/>
  <c r="M1525" i="1"/>
  <c r="S1525" i="1" s="1"/>
  <c r="W1525" i="1" s="1"/>
  <c r="AC1525" i="1" s="1"/>
  <c r="AI1525" i="1" s="1"/>
  <c r="AQ1525" i="1" s="1"/>
  <c r="AS1525" i="1" s="1"/>
  <c r="G1524" i="1"/>
  <c r="M1524" i="1" s="1"/>
  <c r="S1524" i="1" s="1"/>
  <c r="W1524" i="1" s="1"/>
  <c r="AC1524" i="1" s="1"/>
  <c r="AI1524" i="1" s="1"/>
  <c r="AQ1524" i="1" s="1"/>
  <c r="AS1524" i="1" s="1"/>
  <c r="L1418" i="1"/>
  <c r="R1418" i="1" s="1"/>
  <c r="F1417" i="1"/>
  <c r="Q1464" i="1"/>
  <c r="N1512" i="1"/>
  <c r="T1512" i="1" s="1"/>
  <c r="X1512" i="1" s="1"/>
  <c r="AD1512" i="1" s="1"/>
  <c r="AJ1512" i="1" s="1"/>
  <c r="AT1512" i="1" s="1"/>
  <c r="N1574" i="1"/>
  <c r="T1574" i="1" s="1"/>
  <c r="X1574" i="1" s="1"/>
  <c r="AD1574" i="1" s="1"/>
  <c r="AJ1574" i="1" s="1"/>
  <c r="AT1574" i="1" s="1"/>
  <c r="N1639" i="1"/>
  <c r="T1639" i="1" s="1"/>
  <c r="X1639" i="1" s="1"/>
  <c r="AD1639" i="1" s="1"/>
  <c r="AJ1639" i="1" s="1"/>
  <c r="AT1639" i="1" s="1"/>
  <c r="O1672" i="1"/>
  <c r="L1679" i="1"/>
  <c r="R1679" i="1" s="1"/>
  <c r="V1679" i="1" s="1"/>
  <c r="AB1679" i="1" s="1"/>
  <c r="AH1679" i="1" s="1"/>
  <c r="AN1679" i="1" s="1"/>
  <c r="AP1679" i="1" s="1"/>
  <c r="F1678" i="1"/>
  <c r="F1677" i="1" s="1"/>
  <c r="L1727" i="1"/>
  <c r="R1727" i="1" s="1"/>
  <c r="V1727" i="1" s="1"/>
  <c r="AB1727" i="1" s="1"/>
  <c r="AH1727" i="1" s="1"/>
  <c r="AN1727" i="1" s="1"/>
  <c r="AP1727" i="1" s="1"/>
  <c r="F1726" i="1"/>
  <c r="L1726" i="1" s="1"/>
  <c r="R1726" i="1" s="1"/>
  <c r="V1726" i="1" s="1"/>
  <c r="AB1726" i="1" s="1"/>
  <c r="AH1726" i="1" s="1"/>
  <c r="AN1726" i="1" s="1"/>
  <c r="AP1726" i="1" s="1"/>
  <c r="L1117" i="1"/>
  <c r="U1121" i="1"/>
  <c r="Z1121" i="1"/>
  <c r="Z1115" i="1" s="1"/>
  <c r="AU1121" i="1"/>
  <c r="AU1115" i="1" s="1"/>
  <c r="AQ1132" i="1"/>
  <c r="AS1132" i="1" s="1"/>
  <c r="AD1140" i="1"/>
  <c r="AJ1140" i="1" s="1"/>
  <c r="AT1140" i="1" s="1"/>
  <c r="Q1142" i="1"/>
  <c r="AK1142" i="1"/>
  <c r="N1156" i="1"/>
  <c r="T1156" i="1" s="1"/>
  <c r="X1156" i="1" s="1"/>
  <c r="AD1156" i="1" s="1"/>
  <c r="AJ1156" i="1" s="1"/>
  <c r="AT1156" i="1" s="1"/>
  <c r="L1159" i="1"/>
  <c r="R1159" i="1" s="1"/>
  <c r="V1159" i="1" s="1"/>
  <c r="AB1159" i="1" s="1"/>
  <c r="AH1159" i="1" s="1"/>
  <c r="AN1159" i="1" s="1"/>
  <c r="AP1159" i="1" s="1"/>
  <c r="AM1180" i="1"/>
  <c r="N1182" i="1"/>
  <c r="T1182" i="1" s="1"/>
  <c r="X1182" i="1" s="1"/>
  <c r="AD1182" i="1" s="1"/>
  <c r="AJ1182" i="1" s="1"/>
  <c r="AT1182" i="1" s="1"/>
  <c r="U1180" i="1"/>
  <c r="M1224" i="1"/>
  <c r="S1224" i="1" s="1"/>
  <c r="W1224" i="1" s="1"/>
  <c r="AC1224" i="1" s="1"/>
  <c r="AI1224" i="1" s="1"/>
  <c r="AQ1224" i="1" s="1"/>
  <c r="AS1224" i="1" s="1"/>
  <c r="Q1235" i="1"/>
  <c r="AK1235" i="1"/>
  <c r="M1240" i="1"/>
  <c r="S1240" i="1" s="1"/>
  <c r="W1240" i="1" s="1"/>
  <c r="AC1240" i="1" s="1"/>
  <c r="AI1240" i="1" s="1"/>
  <c r="AQ1240" i="1" s="1"/>
  <c r="AS1240" i="1" s="1"/>
  <c r="L1249" i="1"/>
  <c r="R1249" i="1" s="1"/>
  <c r="V1249" i="1" s="1"/>
  <c r="AB1249" i="1" s="1"/>
  <c r="AH1249" i="1" s="1"/>
  <c r="AN1249" i="1" s="1"/>
  <c r="AP1249" i="1" s="1"/>
  <c r="J1248" i="1"/>
  <c r="J1247" i="1" s="1"/>
  <c r="Y1248" i="1"/>
  <c r="Y1247" i="1" s="1"/>
  <c r="AL1248" i="1"/>
  <c r="AL1247" i="1" s="1"/>
  <c r="AI1262" i="1"/>
  <c r="AQ1262" i="1" s="1"/>
  <c r="AS1262" i="1" s="1"/>
  <c r="AI1263" i="1"/>
  <c r="AQ1263" i="1" s="1"/>
  <c r="AS1263" i="1" s="1"/>
  <c r="U1277" i="1"/>
  <c r="U1271" i="1" s="1"/>
  <c r="Y1282" i="1"/>
  <c r="AM1282" i="1"/>
  <c r="O1309" i="1"/>
  <c r="O1298" i="1" s="1"/>
  <c r="AF1309" i="1"/>
  <c r="AF1298" i="1" s="1"/>
  <c r="AM1309" i="1"/>
  <c r="AM1298" i="1" s="1"/>
  <c r="M1319" i="1"/>
  <c r="AU1318" i="1"/>
  <c r="AU1317" i="1" s="1"/>
  <c r="M1321" i="1"/>
  <c r="S1321" i="1" s="1"/>
  <c r="W1321" i="1" s="1"/>
  <c r="AC1321" i="1" s="1"/>
  <c r="AI1321" i="1" s="1"/>
  <c r="AQ1321" i="1" s="1"/>
  <c r="AS1321" i="1" s="1"/>
  <c r="AK1340" i="1"/>
  <c r="AK1339" i="1" s="1"/>
  <c r="L1343" i="1"/>
  <c r="R1343" i="1" s="1"/>
  <c r="V1343" i="1" s="1"/>
  <c r="AB1343" i="1" s="1"/>
  <c r="AH1343" i="1" s="1"/>
  <c r="AN1343" i="1" s="1"/>
  <c r="AP1343" i="1" s="1"/>
  <c r="J1349" i="1"/>
  <c r="J1348" i="1" s="1"/>
  <c r="P1349" i="1"/>
  <c r="P1348" i="1" s="1"/>
  <c r="AF1349" i="1"/>
  <c r="AF1348" i="1" s="1"/>
  <c r="AM1349" i="1"/>
  <c r="AM1348" i="1" s="1"/>
  <c r="N1391" i="1"/>
  <c r="T1391" i="1" s="1"/>
  <c r="X1391" i="1" s="1"/>
  <c r="AD1391" i="1" s="1"/>
  <c r="AJ1391" i="1" s="1"/>
  <c r="AT1391" i="1" s="1"/>
  <c r="L1393" i="1"/>
  <c r="R1393" i="1" s="1"/>
  <c r="V1393" i="1" s="1"/>
  <c r="AB1393" i="1" s="1"/>
  <c r="AH1393" i="1" s="1"/>
  <c r="AN1393" i="1" s="1"/>
  <c r="AP1393" i="1" s="1"/>
  <c r="S1393" i="1"/>
  <c r="W1393" i="1" s="1"/>
  <c r="AC1393" i="1" s="1"/>
  <c r="AI1393" i="1" s="1"/>
  <c r="AQ1393" i="1" s="1"/>
  <c r="AS1393" i="1" s="1"/>
  <c r="AE1395" i="1"/>
  <c r="AE1389" i="1" s="1"/>
  <c r="L1404" i="1"/>
  <c r="R1404" i="1" s="1"/>
  <c r="V1404" i="1" s="1"/>
  <c r="AB1404" i="1" s="1"/>
  <c r="AH1404" i="1" s="1"/>
  <c r="AN1404" i="1" s="1"/>
  <c r="AP1404" i="1" s="1"/>
  <c r="F1403" i="1"/>
  <c r="L1403" i="1" s="1"/>
  <c r="R1403" i="1" s="1"/>
  <c r="V1403" i="1" s="1"/>
  <c r="AB1403" i="1" s="1"/>
  <c r="AH1403" i="1" s="1"/>
  <c r="AN1403" i="1" s="1"/>
  <c r="AP1403" i="1" s="1"/>
  <c r="N1417" i="1"/>
  <c r="T1417" i="1" s="1"/>
  <c r="X1417" i="1" s="1"/>
  <c r="AD1417" i="1" s="1"/>
  <c r="AJ1417" i="1" s="1"/>
  <c r="AT1417" i="1" s="1"/>
  <c r="H1416" i="1"/>
  <c r="M1418" i="1"/>
  <c r="S1418" i="1" s="1"/>
  <c r="W1418" i="1" s="1"/>
  <c r="AC1418" i="1" s="1"/>
  <c r="AI1418" i="1" s="1"/>
  <c r="AQ1418" i="1" s="1"/>
  <c r="AS1418" i="1" s="1"/>
  <c r="V1425" i="1"/>
  <c r="AB1425" i="1" s="1"/>
  <c r="AH1425" i="1" s="1"/>
  <c r="AN1425" i="1" s="1"/>
  <c r="AP1425" i="1" s="1"/>
  <c r="M1432" i="1"/>
  <c r="S1432" i="1" s="1"/>
  <c r="W1432" i="1" s="1"/>
  <c r="AC1432" i="1" s="1"/>
  <c r="AI1432" i="1" s="1"/>
  <c r="AQ1432" i="1" s="1"/>
  <c r="AS1432" i="1" s="1"/>
  <c r="G1431" i="1"/>
  <c r="M1431" i="1" s="1"/>
  <c r="S1431" i="1" s="1"/>
  <c r="W1431" i="1" s="1"/>
  <c r="AC1431" i="1" s="1"/>
  <c r="AI1431" i="1" s="1"/>
  <c r="AQ1431" i="1" s="1"/>
  <c r="AS1431" i="1" s="1"/>
  <c r="M1477" i="1"/>
  <c r="S1477" i="1" s="1"/>
  <c r="W1477" i="1" s="1"/>
  <c r="AC1477" i="1" s="1"/>
  <c r="AI1477" i="1" s="1"/>
  <c r="AQ1477" i="1" s="1"/>
  <c r="AS1477" i="1" s="1"/>
  <c r="J1476" i="1"/>
  <c r="M1476" i="1" s="1"/>
  <c r="S1476" i="1" s="1"/>
  <c r="W1476" i="1" s="1"/>
  <c r="AC1476" i="1" s="1"/>
  <c r="AI1476" i="1" s="1"/>
  <c r="AQ1476" i="1" s="1"/>
  <c r="AS1476" i="1" s="1"/>
  <c r="N1498" i="1"/>
  <c r="T1498" i="1" s="1"/>
  <c r="X1498" i="1" s="1"/>
  <c r="AD1498" i="1" s="1"/>
  <c r="AJ1498" i="1" s="1"/>
  <c r="AT1498" i="1" s="1"/>
  <c r="I1561" i="1"/>
  <c r="L1561" i="1" s="1"/>
  <c r="R1561" i="1" s="1"/>
  <c r="V1561" i="1" s="1"/>
  <c r="AB1561" i="1" s="1"/>
  <c r="AH1561" i="1" s="1"/>
  <c r="AN1561" i="1" s="1"/>
  <c r="AP1561" i="1" s="1"/>
  <c r="L1562" i="1"/>
  <c r="R1562" i="1" s="1"/>
  <c r="V1562" i="1" s="1"/>
  <c r="AB1562" i="1" s="1"/>
  <c r="AH1562" i="1" s="1"/>
  <c r="AN1562" i="1" s="1"/>
  <c r="AP1562" i="1" s="1"/>
  <c r="M1629" i="1"/>
  <c r="S1629" i="1" s="1"/>
  <c r="W1629" i="1" s="1"/>
  <c r="AC1629" i="1" s="1"/>
  <c r="AI1629" i="1" s="1"/>
  <c r="AQ1629" i="1" s="1"/>
  <c r="AS1629" i="1" s="1"/>
  <c r="G1628" i="1"/>
  <c r="AE1098" i="1"/>
  <c r="AE1091" i="1" s="1"/>
  <c r="AL1098" i="1"/>
  <c r="AL1091" i="1" s="1"/>
  <c r="L1101" i="1"/>
  <c r="R1101" i="1" s="1"/>
  <c r="V1101" i="1" s="1"/>
  <c r="AB1101" i="1" s="1"/>
  <c r="AH1101" i="1" s="1"/>
  <c r="AN1101" i="1" s="1"/>
  <c r="AP1101" i="1" s="1"/>
  <c r="AE1116" i="1"/>
  <c r="AL1116" i="1"/>
  <c r="L1119" i="1"/>
  <c r="R1119" i="1" s="1"/>
  <c r="V1119" i="1" s="1"/>
  <c r="AB1119" i="1" s="1"/>
  <c r="AH1119" i="1" s="1"/>
  <c r="AN1119" i="1" s="1"/>
  <c r="AP1119" i="1" s="1"/>
  <c r="N1122" i="1"/>
  <c r="T1122" i="1" s="1"/>
  <c r="X1122" i="1" s="1"/>
  <c r="AD1122" i="1" s="1"/>
  <c r="AJ1122" i="1" s="1"/>
  <c r="AT1122" i="1" s="1"/>
  <c r="Y1121" i="1"/>
  <c r="Y1115" i="1" s="1"/>
  <c r="AF1121" i="1"/>
  <c r="J1121" i="1"/>
  <c r="J1115" i="1" s="1"/>
  <c r="L1126" i="1"/>
  <c r="R1126" i="1" s="1"/>
  <c r="V1126" i="1" s="1"/>
  <c r="AB1126" i="1" s="1"/>
  <c r="AH1126" i="1" s="1"/>
  <c r="AN1126" i="1" s="1"/>
  <c r="AP1126" i="1" s="1"/>
  <c r="AA1121" i="1"/>
  <c r="Q1134" i="1"/>
  <c r="AG1134" i="1"/>
  <c r="AG1130" i="1" s="1"/>
  <c r="G1143" i="1"/>
  <c r="M1143" i="1" s="1"/>
  <c r="S1143" i="1" s="1"/>
  <c r="W1143" i="1" s="1"/>
  <c r="AC1143" i="1" s="1"/>
  <c r="AI1143" i="1" s="1"/>
  <c r="AQ1143" i="1" s="1"/>
  <c r="AS1143" i="1" s="1"/>
  <c r="N1144" i="1"/>
  <c r="T1144" i="1" s="1"/>
  <c r="X1144" i="1" s="1"/>
  <c r="AD1144" i="1" s="1"/>
  <c r="AJ1144" i="1" s="1"/>
  <c r="AT1144" i="1" s="1"/>
  <c r="U1142" i="1"/>
  <c r="G1149" i="1"/>
  <c r="M1149" i="1" s="1"/>
  <c r="S1149" i="1" s="1"/>
  <c r="W1149" i="1" s="1"/>
  <c r="AC1149" i="1" s="1"/>
  <c r="AI1149" i="1" s="1"/>
  <c r="AQ1149" i="1" s="1"/>
  <c r="AS1149" i="1" s="1"/>
  <c r="N1150" i="1"/>
  <c r="T1150" i="1" s="1"/>
  <c r="X1150" i="1" s="1"/>
  <c r="AD1150" i="1" s="1"/>
  <c r="AJ1150" i="1" s="1"/>
  <c r="AT1150" i="1" s="1"/>
  <c r="L1153" i="1"/>
  <c r="R1153" i="1" s="1"/>
  <c r="V1153" i="1" s="1"/>
  <c r="AB1153" i="1" s="1"/>
  <c r="AH1153" i="1" s="1"/>
  <c r="AN1153" i="1" s="1"/>
  <c r="AP1153" i="1" s="1"/>
  <c r="V1191" i="1"/>
  <c r="AB1191" i="1" s="1"/>
  <c r="AH1191" i="1" s="1"/>
  <c r="AN1191" i="1" s="1"/>
  <c r="AP1191" i="1" s="1"/>
  <c r="L1194" i="1"/>
  <c r="R1194" i="1" s="1"/>
  <c r="V1194" i="1" s="1"/>
  <c r="AB1194" i="1" s="1"/>
  <c r="AH1194" i="1" s="1"/>
  <c r="AN1194" i="1" s="1"/>
  <c r="AP1194" i="1" s="1"/>
  <c r="N1196" i="1"/>
  <c r="T1196" i="1" s="1"/>
  <c r="X1196" i="1" s="1"/>
  <c r="AD1196" i="1" s="1"/>
  <c r="AJ1196" i="1" s="1"/>
  <c r="AT1196" i="1" s="1"/>
  <c r="N1197" i="1"/>
  <c r="T1197" i="1" s="1"/>
  <c r="X1197" i="1" s="1"/>
  <c r="AD1197" i="1" s="1"/>
  <c r="AJ1197" i="1" s="1"/>
  <c r="AT1197" i="1" s="1"/>
  <c r="R1209" i="1"/>
  <c r="V1209" i="1" s="1"/>
  <c r="AB1209" i="1" s="1"/>
  <c r="AH1209" i="1" s="1"/>
  <c r="AN1209" i="1" s="1"/>
  <c r="AP1209" i="1" s="1"/>
  <c r="G1211" i="1"/>
  <c r="M1211" i="1" s="1"/>
  <c r="S1211" i="1" s="1"/>
  <c r="W1211" i="1" s="1"/>
  <c r="AC1211" i="1" s="1"/>
  <c r="AI1211" i="1" s="1"/>
  <c r="AQ1211" i="1" s="1"/>
  <c r="AS1211" i="1" s="1"/>
  <c r="N1215" i="1"/>
  <c r="T1215" i="1" s="1"/>
  <c r="X1215" i="1" s="1"/>
  <c r="AD1215" i="1" s="1"/>
  <c r="AJ1215" i="1" s="1"/>
  <c r="AT1215" i="1" s="1"/>
  <c r="I1235" i="1"/>
  <c r="U1235" i="1"/>
  <c r="Z1248" i="1"/>
  <c r="Z1247" i="1" s="1"/>
  <c r="AJ1262" i="1"/>
  <c r="AT1262" i="1" s="1"/>
  <c r="AJ1263" i="1"/>
  <c r="AT1263" i="1" s="1"/>
  <c r="N1278" i="1"/>
  <c r="T1278" i="1" s="1"/>
  <c r="X1278" i="1" s="1"/>
  <c r="AD1278" i="1" s="1"/>
  <c r="AJ1278" i="1" s="1"/>
  <c r="AT1278" i="1" s="1"/>
  <c r="O1277" i="1"/>
  <c r="AF1277" i="1"/>
  <c r="T1286" i="1"/>
  <c r="X1286" i="1" s="1"/>
  <c r="AD1286" i="1" s="1"/>
  <c r="AJ1286" i="1" s="1"/>
  <c r="AT1286" i="1" s="1"/>
  <c r="AU1282" i="1"/>
  <c r="AF1282" i="1"/>
  <c r="L1296" i="1"/>
  <c r="R1296" i="1" s="1"/>
  <c r="V1296" i="1" s="1"/>
  <c r="AB1296" i="1" s="1"/>
  <c r="AH1296" i="1" s="1"/>
  <c r="AN1296" i="1" s="1"/>
  <c r="AP1296" i="1" s="1"/>
  <c r="M1306" i="1"/>
  <c r="L1309" i="1"/>
  <c r="U1309" i="1"/>
  <c r="U1298" i="1" s="1"/>
  <c r="AK1309" i="1"/>
  <c r="AK1298" i="1" s="1"/>
  <c r="P1309" i="1"/>
  <c r="P1298" i="1" s="1"/>
  <c r="AU1309" i="1"/>
  <c r="AU1298" i="1" s="1"/>
  <c r="K1314" i="1"/>
  <c r="N1314" i="1" s="1"/>
  <c r="T1314" i="1" s="1"/>
  <c r="X1314" i="1" s="1"/>
  <c r="AD1314" i="1" s="1"/>
  <c r="AJ1314" i="1" s="1"/>
  <c r="AT1314" i="1" s="1"/>
  <c r="N1321" i="1"/>
  <c r="T1321" i="1" s="1"/>
  <c r="X1321" i="1" s="1"/>
  <c r="AD1321" i="1" s="1"/>
  <c r="AJ1321" i="1" s="1"/>
  <c r="AT1321" i="1" s="1"/>
  <c r="AG1324" i="1"/>
  <c r="I1340" i="1"/>
  <c r="Y1340" i="1"/>
  <c r="Y1339" i="1" s="1"/>
  <c r="AL1340" i="1"/>
  <c r="AL1339" i="1" s="1"/>
  <c r="M1370" i="1"/>
  <c r="S1370" i="1" s="1"/>
  <c r="W1370" i="1" s="1"/>
  <c r="AC1370" i="1" s="1"/>
  <c r="AI1370" i="1" s="1"/>
  <c r="AQ1370" i="1" s="1"/>
  <c r="AS1370" i="1" s="1"/>
  <c r="V1377" i="1"/>
  <c r="AB1377" i="1" s="1"/>
  <c r="AH1377" i="1" s="1"/>
  <c r="AN1377" i="1" s="1"/>
  <c r="AP1377" i="1" s="1"/>
  <c r="L1379" i="1"/>
  <c r="R1379" i="1" s="1"/>
  <c r="V1379" i="1" s="1"/>
  <c r="AB1379" i="1" s="1"/>
  <c r="AH1379" i="1" s="1"/>
  <c r="AN1379" i="1" s="1"/>
  <c r="AP1379" i="1" s="1"/>
  <c r="N1387" i="1"/>
  <c r="T1387" i="1" s="1"/>
  <c r="X1387" i="1" s="1"/>
  <c r="AD1387" i="1" s="1"/>
  <c r="AJ1387" i="1" s="1"/>
  <c r="AT1387" i="1" s="1"/>
  <c r="F1395" i="1"/>
  <c r="M1404" i="1"/>
  <c r="S1404" i="1" s="1"/>
  <c r="W1404" i="1" s="1"/>
  <c r="AC1404" i="1" s="1"/>
  <c r="AI1404" i="1" s="1"/>
  <c r="AQ1404" i="1" s="1"/>
  <c r="AS1404" i="1" s="1"/>
  <c r="G1403" i="1"/>
  <c r="G1402" i="1" s="1"/>
  <c r="G1401" i="1" s="1"/>
  <c r="AF1402" i="1"/>
  <c r="AF1401" i="1" s="1"/>
  <c r="O1430" i="1"/>
  <c r="K1483" i="1"/>
  <c r="AA1503" i="1"/>
  <c r="AA1502" i="1" s="1"/>
  <c r="H1511" i="1"/>
  <c r="K1527" i="1"/>
  <c r="N1531" i="1"/>
  <c r="T1531" i="1" s="1"/>
  <c r="X1531" i="1" s="1"/>
  <c r="AD1531" i="1" s="1"/>
  <c r="AJ1531" i="1" s="1"/>
  <c r="AT1531" i="1" s="1"/>
  <c r="L1364" i="1"/>
  <c r="R1364" i="1" s="1"/>
  <c r="V1364" i="1" s="1"/>
  <c r="AB1364" i="1" s="1"/>
  <c r="AH1364" i="1" s="1"/>
  <c r="AN1364" i="1" s="1"/>
  <c r="AP1364" i="1" s="1"/>
  <c r="AA1363" i="1"/>
  <c r="AA1362" i="1" s="1"/>
  <c r="AM1374" i="1"/>
  <c r="N1377" i="1"/>
  <c r="T1377" i="1" s="1"/>
  <c r="X1377" i="1" s="1"/>
  <c r="AD1377" i="1" s="1"/>
  <c r="AJ1377" i="1" s="1"/>
  <c r="AT1377" i="1" s="1"/>
  <c r="M1379" i="1"/>
  <c r="S1379" i="1" s="1"/>
  <c r="W1379" i="1" s="1"/>
  <c r="AC1379" i="1" s="1"/>
  <c r="AI1379" i="1" s="1"/>
  <c r="AQ1379" i="1" s="1"/>
  <c r="AS1379" i="1" s="1"/>
  <c r="L1387" i="1"/>
  <c r="R1387" i="1" s="1"/>
  <c r="V1387" i="1" s="1"/>
  <c r="AB1387" i="1" s="1"/>
  <c r="AH1387" i="1" s="1"/>
  <c r="AN1387" i="1" s="1"/>
  <c r="AP1387" i="1" s="1"/>
  <c r="I1390" i="1"/>
  <c r="Y1390" i="1"/>
  <c r="AL1390" i="1"/>
  <c r="AL1389" i="1" s="1"/>
  <c r="M1398" i="1"/>
  <c r="S1398" i="1" s="1"/>
  <c r="W1398" i="1" s="1"/>
  <c r="AC1398" i="1" s="1"/>
  <c r="AI1398" i="1" s="1"/>
  <c r="AQ1398" i="1" s="1"/>
  <c r="AS1398" i="1" s="1"/>
  <c r="M1409" i="1"/>
  <c r="S1409" i="1" s="1"/>
  <c r="W1409" i="1" s="1"/>
  <c r="AC1409" i="1" s="1"/>
  <c r="AI1409" i="1" s="1"/>
  <c r="AQ1409" i="1" s="1"/>
  <c r="AS1409" i="1" s="1"/>
  <c r="AI1425" i="1"/>
  <c r="AQ1425" i="1" s="1"/>
  <c r="AS1425" i="1" s="1"/>
  <c r="S1427" i="1"/>
  <c r="W1427" i="1" s="1"/>
  <c r="AC1427" i="1" s="1"/>
  <c r="AI1427" i="1" s="1"/>
  <c r="AQ1427" i="1" s="1"/>
  <c r="AS1427" i="1" s="1"/>
  <c r="F1427" i="1"/>
  <c r="L1427" i="1" s="1"/>
  <c r="R1427" i="1" s="1"/>
  <c r="V1427" i="1" s="1"/>
  <c r="AB1427" i="1" s="1"/>
  <c r="AH1427" i="1" s="1"/>
  <c r="AN1427" i="1" s="1"/>
  <c r="AP1427" i="1" s="1"/>
  <c r="L1428" i="1"/>
  <c r="R1428" i="1" s="1"/>
  <c r="V1428" i="1" s="1"/>
  <c r="AB1428" i="1" s="1"/>
  <c r="AH1428" i="1" s="1"/>
  <c r="AN1428" i="1" s="1"/>
  <c r="AP1428" i="1" s="1"/>
  <c r="N1434" i="1"/>
  <c r="T1434" i="1" s="1"/>
  <c r="X1434" i="1" s="1"/>
  <c r="AD1434" i="1" s="1"/>
  <c r="AJ1434" i="1" s="1"/>
  <c r="AT1434" i="1" s="1"/>
  <c r="N1435" i="1"/>
  <c r="T1435" i="1" s="1"/>
  <c r="X1435" i="1" s="1"/>
  <c r="AD1435" i="1" s="1"/>
  <c r="AJ1435" i="1" s="1"/>
  <c r="AT1435" i="1" s="1"/>
  <c r="L1459" i="1"/>
  <c r="R1459" i="1" s="1"/>
  <c r="V1459" i="1" s="1"/>
  <c r="AB1459" i="1" s="1"/>
  <c r="AH1459" i="1" s="1"/>
  <c r="AN1459" i="1" s="1"/>
  <c r="AP1459" i="1" s="1"/>
  <c r="M1471" i="1"/>
  <c r="S1471" i="1" s="1"/>
  <c r="W1471" i="1" s="1"/>
  <c r="AC1471" i="1" s="1"/>
  <c r="AI1471" i="1" s="1"/>
  <c r="AQ1471" i="1" s="1"/>
  <c r="AS1471" i="1" s="1"/>
  <c r="G1470" i="1"/>
  <c r="M1470" i="1" s="1"/>
  <c r="S1470" i="1" s="1"/>
  <c r="W1470" i="1" s="1"/>
  <c r="AC1470" i="1" s="1"/>
  <c r="AI1470" i="1" s="1"/>
  <c r="AQ1470" i="1" s="1"/>
  <c r="AS1470" i="1" s="1"/>
  <c r="N1484" i="1"/>
  <c r="T1484" i="1" s="1"/>
  <c r="X1484" i="1" s="1"/>
  <c r="AD1484" i="1" s="1"/>
  <c r="AJ1484" i="1" s="1"/>
  <c r="AT1484" i="1" s="1"/>
  <c r="N1486" i="1"/>
  <c r="T1486" i="1" s="1"/>
  <c r="X1486" i="1" s="1"/>
  <c r="AD1486" i="1" s="1"/>
  <c r="AJ1486" i="1" s="1"/>
  <c r="AT1486" i="1" s="1"/>
  <c r="AK1488" i="1"/>
  <c r="AK1482" i="1" s="1"/>
  <c r="L1493" i="1"/>
  <c r="R1493" i="1" s="1"/>
  <c r="V1493" i="1" s="1"/>
  <c r="AB1493" i="1" s="1"/>
  <c r="AH1493" i="1" s="1"/>
  <c r="AN1493" i="1" s="1"/>
  <c r="AP1493" i="1" s="1"/>
  <c r="N1500" i="1"/>
  <c r="T1500" i="1" s="1"/>
  <c r="X1500" i="1" s="1"/>
  <c r="AD1500" i="1" s="1"/>
  <c r="AJ1500" i="1" s="1"/>
  <c r="AT1500" i="1" s="1"/>
  <c r="N1504" i="1"/>
  <c r="T1504" i="1" s="1"/>
  <c r="X1504" i="1" s="1"/>
  <c r="AD1504" i="1" s="1"/>
  <c r="AJ1504" i="1" s="1"/>
  <c r="AT1504" i="1" s="1"/>
  <c r="M1506" i="1"/>
  <c r="S1506" i="1" s="1"/>
  <c r="W1506" i="1" s="1"/>
  <c r="AC1506" i="1" s="1"/>
  <c r="AI1506" i="1" s="1"/>
  <c r="AQ1506" i="1" s="1"/>
  <c r="AS1506" i="1" s="1"/>
  <c r="AL1527" i="1"/>
  <c r="AE1527" i="1"/>
  <c r="N1532" i="1"/>
  <c r="T1532" i="1" s="1"/>
  <c r="X1532" i="1" s="1"/>
  <c r="AD1532" i="1" s="1"/>
  <c r="AJ1532" i="1" s="1"/>
  <c r="AT1532" i="1" s="1"/>
  <c r="U1527" i="1"/>
  <c r="F1538" i="1"/>
  <c r="L1538" i="1" s="1"/>
  <c r="R1538" i="1" s="1"/>
  <c r="L1539" i="1"/>
  <c r="R1539" i="1" s="1"/>
  <c r="V1539" i="1" s="1"/>
  <c r="AB1539" i="1" s="1"/>
  <c r="AH1539" i="1" s="1"/>
  <c r="AN1539" i="1" s="1"/>
  <c r="AP1539" i="1" s="1"/>
  <c r="M1543" i="1"/>
  <c r="S1543" i="1" s="1"/>
  <c r="W1543" i="1" s="1"/>
  <c r="AC1543" i="1" s="1"/>
  <c r="AI1543" i="1" s="1"/>
  <c r="AQ1543" i="1" s="1"/>
  <c r="AS1543" i="1" s="1"/>
  <c r="AT1549" i="1"/>
  <c r="M1565" i="1"/>
  <c r="S1565" i="1" s="1"/>
  <c r="W1565" i="1" s="1"/>
  <c r="AC1565" i="1" s="1"/>
  <c r="AI1565" i="1" s="1"/>
  <c r="AQ1565" i="1" s="1"/>
  <c r="AS1565" i="1" s="1"/>
  <c r="M1602" i="1"/>
  <c r="S1602" i="1" s="1"/>
  <c r="W1602" i="1" s="1"/>
  <c r="AC1602" i="1" s="1"/>
  <c r="AI1602" i="1" s="1"/>
  <c r="AQ1602" i="1" s="1"/>
  <c r="AS1602" i="1" s="1"/>
  <c r="G1601" i="1"/>
  <c r="M1601" i="1" s="1"/>
  <c r="S1601" i="1" s="1"/>
  <c r="W1601" i="1" s="1"/>
  <c r="AC1601" i="1" s="1"/>
  <c r="AI1601" i="1" s="1"/>
  <c r="AQ1601" i="1" s="1"/>
  <c r="AS1601" i="1" s="1"/>
  <c r="AC1615" i="1"/>
  <c r="AI1615" i="1" s="1"/>
  <c r="AQ1615" i="1" s="1"/>
  <c r="AS1615" i="1" s="1"/>
  <c r="Z1614" i="1"/>
  <c r="AC1614" i="1" s="1"/>
  <c r="AI1614" i="1" s="1"/>
  <c r="AQ1614" i="1" s="1"/>
  <c r="AS1614" i="1" s="1"/>
  <c r="N1629" i="1"/>
  <c r="Q1340" i="1"/>
  <c r="Q1339" i="1" s="1"/>
  <c r="AG1339" i="1"/>
  <c r="M1350" i="1"/>
  <c r="S1350" i="1" s="1"/>
  <c r="W1350" i="1" s="1"/>
  <c r="AC1350" i="1" s="1"/>
  <c r="AI1350" i="1" s="1"/>
  <c r="AQ1350" i="1" s="1"/>
  <c r="AS1350" i="1" s="1"/>
  <c r="AA1349" i="1"/>
  <c r="AA1348" i="1" s="1"/>
  <c r="AE1363" i="1"/>
  <c r="AE1362" i="1" s="1"/>
  <c r="L1366" i="1"/>
  <c r="R1366" i="1" s="1"/>
  <c r="V1366" i="1" s="1"/>
  <c r="AB1366" i="1" s="1"/>
  <c r="AH1366" i="1" s="1"/>
  <c r="AN1366" i="1" s="1"/>
  <c r="AP1366" i="1" s="1"/>
  <c r="N1379" i="1"/>
  <c r="T1379" i="1" s="1"/>
  <c r="X1379" i="1" s="1"/>
  <c r="AD1379" i="1" s="1"/>
  <c r="AJ1379" i="1" s="1"/>
  <c r="AT1379" i="1" s="1"/>
  <c r="AL1384" i="1"/>
  <c r="Z1390" i="1"/>
  <c r="Z1389" i="1" s="1"/>
  <c r="M1396" i="1"/>
  <c r="S1396" i="1" s="1"/>
  <c r="W1396" i="1" s="1"/>
  <c r="AC1396" i="1" s="1"/>
  <c r="AI1396" i="1" s="1"/>
  <c r="AQ1396" i="1" s="1"/>
  <c r="AS1396" i="1" s="1"/>
  <c r="K1395" i="1"/>
  <c r="K1389" i="1" s="1"/>
  <c r="N1398" i="1"/>
  <c r="T1398" i="1" s="1"/>
  <c r="X1398" i="1" s="1"/>
  <c r="AD1398" i="1" s="1"/>
  <c r="AJ1398" i="1" s="1"/>
  <c r="AT1398" i="1" s="1"/>
  <c r="M1410" i="1"/>
  <c r="S1410" i="1" s="1"/>
  <c r="W1410" i="1" s="1"/>
  <c r="AC1410" i="1" s="1"/>
  <c r="AI1410" i="1" s="1"/>
  <c r="AQ1410" i="1" s="1"/>
  <c r="AS1410" i="1" s="1"/>
  <c r="N1418" i="1"/>
  <c r="T1418" i="1" s="1"/>
  <c r="X1418" i="1" s="1"/>
  <c r="AD1418" i="1" s="1"/>
  <c r="AJ1418" i="1" s="1"/>
  <c r="AT1418" i="1" s="1"/>
  <c r="F1422" i="1"/>
  <c r="L1422" i="1" s="1"/>
  <c r="L1423" i="1"/>
  <c r="R1423" i="1" s="1"/>
  <c r="V1423" i="1" s="1"/>
  <c r="AB1423" i="1" s="1"/>
  <c r="AH1423" i="1" s="1"/>
  <c r="AN1423" i="1" s="1"/>
  <c r="AP1423" i="1" s="1"/>
  <c r="M1428" i="1"/>
  <c r="S1428" i="1" s="1"/>
  <c r="W1428" i="1" s="1"/>
  <c r="AC1428" i="1" s="1"/>
  <c r="AI1428" i="1" s="1"/>
  <c r="AQ1428" i="1" s="1"/>
  <c r="AS1428" i="1" s="1"/>
  <c r="K1430" i="1"/>
  <c r="K1420" i="1" s="1"/>
  <c r="AA1430" i="1"/>
  <c r="AF1446" i="1"/>
  <c r="P1446" i="1"/>
  <c r="AE1453" i="1"/>
  <c r="AE1446" i="1" s="1"/>
  <c r="AL1453" i="1"/>
  <c r="AL1446" i="1" s="1"/>
  <c r="AU1482" i="1"/>
  <c r="Y1483" i="1"/>
  <c r="AF1483" i="1"/>
  <c r="AF1482" i="1" s="1"/>
  <c r="O1488" i="1"/>
  <c r="N1491" i="1"/>
  <c r="T1491" i="1" s="1"/>
  <c r="X1491" i="1" s="1"/>
  <c r="AD1491" i="1" s="1"/>
  <c r="AJ1491" i="1" s="1"/>
  <c r="AT1491" i="1" s="1"/>
  <c r="P1503" i="1"/>
  <c r="P1502" i="1" s="1"/>
  <c r="Z1503" i="1"/>
  <c r="Z1502" i="1" s="1"/>
  <c r="AU1503" i="1"/>
  <c r="AU1502" i="1" s="1"/>
  <c r="M1508" i="1"/>
  <c r="S1508" i="1" s="1"/>
  <c r="W1508" i="1" s="1"/>
  <c r="AC1508" i="1" s="1"/>
  <c r="AI1508" i="1" s="1"/>
  <c r="AQ1508" i="1" s="1"/>
  <c r="AS1508" i="1" s="1"/>
  <c r="L1520" i="1"/>
  <c r="R1520" i="1" s="1"/>
  <c r="V1520" i="1" s="1"/>
  <c r="AB1520" i="1" s="1"/>
  <c r="AH1520" i="1" s="1"/>
  <c r="AN1520" i="1" s="1"/>
  <c r="AP1520" i="1" s="1"/>
  <c r="Q1527" i="1"/>
  <c r="F1528" i="1"/>
  <c r="L1528" i="1" s="1"/>
  <c r="R1528" i="1" s="1"/>
  <c r="V1528" i="1" s="1"/>
  <c r="AB1528" i="1" s="1"/>
  <c r="AH1528" i="1" s="1"/>
  <c r="AN1528" i="1" s="1"/>
  <c r="AP1528" i="1" s="1"/>
  <c r="L1529" i="1"/>
  <c r="R1529" i="1" s="1"/>
  <c r="V1529" i="1" s="1"/>
  <c r="AB1529" i="1" s="1"/>
  <c r="AH1529" i="1" s="1"/>
  <c r="AN1529" i="1" s="1"/>
  <c r="AP1529" i="1" s="1"/>
  <c r="M1539" i="1"/>
  <c r="S1539" i="1" s="1"/>
  <c r="W1539" i="1" s="1"/>
  <c r="AC1539" i="1" s="1"/>
  <c r="AI1539" i="1" s="1"/>
  <c r="AQ1539" i="1" s="1"/>
  <c r="AS1539" i="1" s="1"/>
  <c r="AJ1555" i="1"/>
  <c r="AT1555" i="1" s="1"/>
  <c r="N1565" i="1"/>
  <c r="T1565" i="1" s="1"/>
  <c r="X1565" i="1" s="1"/>
  <c r="AD1565" i="1" s="1"/>
  <c r="AJ1565" i="1" s="1"/>
  <c r="AT1565" i="1" s="1"/>
  <c r="L1577" i="1"/>
  <c r="R1577" i="1" s="1"/>
  <c r="V1577" i="1" s="1"/>
  <c r="AB1577" i="1" s="1"/>
  <c r="AH1577" i="1" s="1"/>
  <c r="AN1577" i="1" s="1"/>
  <c r="AP1577" i="1" s="1"/>
  <c r="F1576" i="1"/>
  <c r="M1579" i="1"/>
  <c r="S1579" i="1" s="1"/>
  <c r="W1579" i="1" s="1"/>
  <c r="AC1579" i="1" s="1"/>
  <c r="AI1579" i="1" s="1"/>
  <c r="AQ1579" i="1" s="1"/>
  <c r="AS1579" i="1" s="1"/>
  <c r="M1581" i="1"/>
  <c r="S1581" i="1" s="1"/>
  <c r="W1581" i="1" s="1"/>
  <c r="AC1581" i="1" s="1"/>
  <c r="AI1581" i="1" s="1"/>
  <c r="AQ1581" i="1" s="1"/>
  <c r="AS1581" i="1" s="1"/>
  <c r="L1593" i="1"/>
  <c r="R1593" i="1" s="1"/>
  <c r="V1593" i="1" s="1"/>
  <c r="AB1593" i="1" s="1"/>
  <c r="AH1593" i="1" s="1"/>
  <c r="AN1593" i="1" s="1"/>
  <c r="AP1593" i="1" s="1"/>
  <c r="F1592" i="1"/>
  <c r="L1592" i="1" s="1"/>
  <c r="R1592" i="1" s="1"/>
  <c r="V1592" i="1" s="1"/>
  <c r="AB1592" i="1" s="1"/>
  <c r="AH1592" i="1" s="1"/>
  <c r="AN1592" i="1" s="1"/>
  <c r="AP1592" i="1" s="1"/>
  <c r="AE1422" i="1"/>
  <c r="AE1421" i="1" s="1"/>
  <c r="L1448" i="1"/>
  <c r="R1448" i="1" s="1"/>
  <c r="V1448" i="1" s="1"/>
  <c r="AB1448" i="1" s="1"/>
  <c r="AH1448" i="1" s="1"/>
  <c r="AN1448" i="1" s="1"/>
  <c r="N1451" i="1"/>
  <c r="T1451" i="1" s="1"/>
  <c r="X1451" i="1" s="1"/>
  <c r="AD1451" i="1" s="1"/>
  <c r="AJ1451" i="1" s="1"/>
  <c r="AT1451" i="1" s="1"/>
  <c r="O1453" i="1"/>
  <c r="O1446" i="1" s="1"/>
  <c r="AM1453" i="1"/>
  <c r="AM1446" i="1" s="1"/>
  <c r="L1456" i="1"/>
  <c r="R1456" i="1" s="1"/>
  <c r="V1456" i="1" s="1"/>
  <c r="AB1456" i="1" s="1"/>
  <c r="AH1456" i="1" s="1"/>
  <c r="AN1456" i="1" s="1"/>
  <c r="AP1456" i="1" s="1"/>
  <c r="L1466" i="1"/>
  <c r="R1466" i="1" s="1"/>
  <c r="V1466" i="1" s="1"/>
  <c r="AB1466" i="1" s="1"/>
  <c r="AH1466" i="1" s="1"/>
  <c r="AN1466" i="1" s="1"/>
  <c r="AP1466" i="1" s="1"/>
  <c r="J1465" i="1"/>
  <c r="AA1465" i="1"/>
  <c r="AA1464" i="1" s="1"/>
  <c r="N1471" i="1"/>
  <c r="Z1483" i="1"/>
  <c r="Z1482" i="1" s="1"/>
  <c r="AG1483" i="1"/>
  <c r="M1489" i="1"/>
  <c r="S1489" i="1" s="1"/>
  <c r="W1489" i="1" s="1"/>
  <c r="AC1489" i="1" s="1"/>
  <c r="AI1489" i="1" s="1"/>
  <c r="AQ1489" i="1" s="1"/>
  <c r="AS1489" i="1" s="1"/>
  <c r="K1488" i="1"/>
  <c r="AA1488" i="1"/>
  <c r="AA1482" i="1" s="1"/>
  <c r="M1493" i="1"/>
  <c r="S1493" i="1" s="1"/>
  <c r="W1493" i="1" s="1"/>
  <c r="AC1493" i="1" s="1"/>
  <c r="AI1493" i="1" s="1"/>
  <c r="AQ1493" i="1" s="1"/>
  <c r="AS1493" i="1" s="1"/>
  <c r="Z1497" i="1"/>
  <c r="Z1496" i="1" s="1"/>
  <c r="N1506" i="1"/>
  <c r="T1506" i="1" s="1"/>
  <c r="X1506" i="1" s="1"/>
  <c r="AD1506" i="1" s="1"/>
  <c r="AJ1506" i="1" s="1"/>
  <c r="AT1506" i="1" s="1"/>
  <c r="N1508" i="1"/>
  <c r="T1508" i="1" s="1"/>
  <c r="X1508" i="1" s="1"/>
  <c r="AD1508" i="1" s="1"/>
  <c r="AJ1508" i="1" s="1"/>
  <c r="AT1508" i="1" s="1"/>
  <c r="I1511" i="1"/>
  <c r="Y1511" i="1"/>
  <c r="L1514" i="1"/>
  <c r="R1514" i="1" s="1"/>
  <c r="M1517" i="1"/>
  <c r="S1517" i="1" s="1"/>
  <c r="W1517" i="1" s="1"/>
  <c r="AC1517" i="1" s="1"/>
  <c r="AI1517" i="1" s="1"/>
  <c r="AQ1517" i="1" s="1"/>
  <c r="AS1517" i="1" s="1"/>
  <c r="L1524" i="1"/>
  <c r="R1524" i="1" s="1"/>
  <c r="V1524" i="1" s="1"/>
  <c r="AB1524" i="1" s="1"/>
  <c r="AH1524" i="1" s="1"/>
  <c r="AN1524" i="1" s="1"/>
  <c r="AP1524" i="1" s="1"/>
  <c r="M1545" i="1"/>
  <c r="S1545" i="1" s="1"/>
  <c r="W1545" i="1" s="1"/>
  <c r="AC1545" i="1" s="1"/>
  <c r="AI1545" i="1" s="1"/>
  <c r="AQ1545" i="1" s="1"/>
  <c r="AS1545" i="1" s="1"/>
  <c r="F1567" i="1"/>
  <c r="L1567" i="1" s="1"/>
  <c r="R1567" i="1" s="1"/>
  <c r="V1567" i="1" s="1"/>
  <c r="AB1567" i="1" s="1"/>
  <c r="AH1567" i="1" s="1"/>
  <c r="AN1567" i="1" s="1"/>
  <c r="AP1567" i="1" s="1"/>
  <c r="L1568" i="1"/>
  <c r="R1568" i="1" s="1"/>
  <c r="V1568" i="1" s="1"/>
  <c r="AB1568" i="1" s="1"/>
  <c r="AH1568" i="1" s="1"/>
  <c r="AN1568" i="1" s="1"/>
  <c r="AP1568" i="1" s="1"/>
  <c r="AN1587" i="1"/>
  <c r="AP1587" i="1" s="1"/>
  <c r="N1590" i="1"/>
  <c r="T1590" i="1" s="1"/>
  <c r="X1590" i="1" s="1"/>
  <c r="AD1590" i="1" s="1"/>
  <c r="AJ1590" i="1" s="1"/>
  <c r="AT1590" i="1" s="1"/>
  <c r="N1596" i="1"/>
  <c r="T1596" i="1" s="1"/>
  <c r="X1596" i="1" s="1"/>
  <c r="AD1596" i="1" s="1"/>
  <c r="AJ1596" i="1" s="1"/>
  <c r="AT1596" i="1" s="1"/>
  <c r="N1617" i="1"/>
  <c r="T1617" i="1" s="1"/>
  <c r="X1617" i="1" s="1"/>
  <c r="AD1617" i="1" s="1"/>
  <c r="AJ1617" i="1" s="1"/>
  <c r="AT1617" i="1" s="1"/>
  <c r="N1618" i="1"/>
  <c r="T1618" i="1" s="1"/>
  <c r="X1618" i="1" s="1"/>
  <c r="AD1618" i="1" s="1"/>
  <c r="AJ1618" i="1" s="1"/>
  <c r="AT1618" i="1" s="1"/>
  <c r="G1620" i="1"/>
  <c r="M1620" i="1" s="1"/>
  <c r="S1620" i="1" s="1"/>
  <c r="W1620" i="1" s="1"/>
  <c r="AC1620" i="1" s="1"/>
  <c r="AI1620" i="1" s="1"/>
  <c r="AQ1620" i="1" s="1"/>
  <c r="AS1620" i="1" s="1"/>
  <c r="M1621" i="1"/>
  <c r="S1621" i="1" s="1"/>
  <c r="W1621" i="1" s="1"/>
  <c r="AC1621" i="1" s="1"/>
  <c r="AI1621" i="1" s="1"/>
  <c r="AQ1621" i="1" s="1"/>
  <c r="AS1621" i="1" s="1"/>
  <c r="L1626" i="1"/>
  <c r="R1626" i="1" s="1"/>
  <c r="V1626" i="1" s="1"/>
  <c r="AB1626" i="1" s="1"/>
  <c r="AH1626" i="1" s="1"/>
  <c r="AN1626" i="1" s="1"/>
  <c r="AP1626" i="1" s="1"/>
  <c r="F1623" i="1"/>
  <c r="M1648" i="1"/>
  <c r="S1648" i="1" s="1"/>
  <c r="W1648" i="1" s="1"/>
  <c r="AC1648" i="1" s="1"/>
  <c r="AI1648" i="1" s="1"/>
  <c r="AQ1648" i="1" s="1"/>
  <c r="AS1648" i="1" s="1"/>
  <c r="G1647" i="1"/>
  <c r="M1647" i="1" s="1"/>
  <c r="S1647" i="1" s="1"/>
  <c r="W1647" i="1" s="1"/>
  <c r="AC1647" i="1" s="1"/>
  <c r="AI1647" i="1" s="1"/>
  <c r="AQ1647" i="1" s="1"/>
  <c r="AS1647" i="1" s="1"/>
  <c r="G1678" i="1"/>
  <c r="M1678" i="1" s="1"/>
  <c r="M1681" i="1"/>
  <c r="S1681" i="1" s="1"/>
  <c r="W1681" i="1" s="1"/>
  <c r="AC1681" i="1" s="1"/>
  <c r="AI1681" i="1" s="1"/>
  <c r="AQ1681" i="1" s="1"/>
  <c r="AS1681" i="1" s="1"/>
  <c r="Z1453" i="1"/>
  <c r="Z1446" i="1" s="1"/>
  <c r="N1456" i="1"/>
  <c r="T1456" i="1" s="1"/>
  <c r="X1456" i="1" s="1"/>
  <c r="AD1456" i="1" s="1"/>
  <c r="AJ1456" i="1" s="1"/>
  <c r="AT1456" i="1" s="1"/>
  <c r="AE1465" i="1"/>
  <c r="AE1464" i="1" s="1"/>
  <c r="AL1465" i="1"/>
  <c r="AL1464" i="1" s="1"/>
  <c r="AJ1477" i="1"/>
  <c r="AT1477" i="1" s="1"/>
  <c r="Q1483" i="1"/>
  <c r="AE1488" i="1"/>
  <c r="AE1482" i="1" s="1"/>
  <c r="Q1497" i="1"/>
  <c r="Q1496" i="1" s="1"/>
  <c r="AG1497" i="1"/>
  <c r="AG1496" i="1" s="1"/>
  <c r="L1506" i="1"/>
  <c r="R1506" i="1" s="1"/>
  <c r="V1506" i="1" s="1"/>
  <c r="AB1506" i="1" s="1"/>
  <c r="AH1506" i="1" s="1"/>
  <c r="AN1506" i="1" s="1"/>
  <c r="AP1506" i="1" s="1"/>
  <c r="L1508" i="1"/>
  <c r="R1508" i="1" s="1"/>
  <c r="V1508" i="1" s="1"/>
  <c r="AB1508" i="1" s="1"/>
  <c r="AH1508" i="1" s="1"/>
  <c r="AN1508" i="1" s="1"/>
  <c r="AP1508" i="1" s="1"/>
  <c r="L1512" i="1"/>
  <c r="R1512" i="1" s="1"/>
  <c r="V1512" i="1" s="1"/>
  <c r="AB1512" i="1" s="1"/>
  <c r="AH1512" i="1" s="1"/>
  <c r="AN1512" i="1" s="1"/>
  <c r="AP1512" i="1" s="1"/>
  <c r="AL1511" i="1"/>
  <c r="AL1510" i="1" s="1"/>
  <c r="J1570" i="1"/>
  <c r="M1570" i="1" s="1"/>
  <c r="S1570" i="1" s="1"/>
  <c r="W1570" i="1" s="1"/>
  <c r="AC1570" i="1" s="1"/>
  <c r="AI1570" i="1" s="1"/>
  <c r="AQ1570" i="1" s="1"/>
  <c r="AS1570" i="1" s="1"/>
  <c r="M1571" i="1"/>
  <c r="S1571" i="1" s="1"/>
  <c r="W1571" i="1" s="1"/>
  <c r="AC1571" i="1" s="1"/>
  <c r="AI1571" i="1" s="1"/>
  <c r="AQ1571" i="1" s="1"/>
  <c r="AS1571" i="1" s="1"/>
  <c r="AM1576" i="1"/>
  <c r="V1599" i="1"/>
  <c r="AB1599" i="1" s="1"/>
  <c r="AH1599" i="1" s="1"/>
  <c r="AN1599" i="1" s="1"/>
  <c r="AP1599" i="1" s="1"/>
  <c r="AB1611" i="1"/>
  <c r="AH1611" i="1" s="1"/>
  <c r="AN1611" i="1" s="1"/>
  <c r="AP1611" i="1" s="1"/>
  <c r="AG1623" i="1"/>
  <c r="AM1678" i="1"/>
  <c r="AM1677" i="1" s="1"/>
  <c r="AM1672" i="1" s="1"/>
  <c r="M1577" i="1"/>
  <c r="S1577" i="1" s="1"/>
  <c r="W1577" i="1" s="1"/>
  <c r="AC1577" i="1" s="1"/>
  <c r="AI1577" i="1" s="1"/>
  <c r="AQ1577" i="1" s="1"/>
  <c r="AS1577" i="1" s="1"/>
  <c r="K1576" i="1"/>
  <c r="AA1576" i="1"/>
  <c r="AU1576" i="1"/>
  <c r="N1579" i="1"/>
  <c r="T1579" i="1" s="1"/>
  <c r="X1579" i="1" s="1"/>
  <c r="AD1579" i="1" s="1"/>
  <c r="AJ1579" i="1" s="1"/>
  <c r="AT1579" i="1" s="1"/>
  <c r="N1581" i="1"/>
  <c r="T1581" i="1" s="1"/>
  <c r="X1581" i="1" s="1"/>
  <c r="AD1581" i="1" s="1"/>
  <c r="AJ1581" i="1" s="1"/>
  <c r="AT1581" i="1" s="1"/>
  <c r="N1589" i="1"/>
  <c r="T1589" i="1" s="1"/>
  <c r="X1589" i="1" s="1"/>
  <c r="AD1589" i="1" s="1"/>
  <c r="AJ1589" i="1" s="1"/>
  <c r="AT1589" i="1" s="1"/>
  <c r="M1593" i="1"/>
  <c r="S1593" i="1" s="1"/>
  <c r="W1593" i="1" s="1"/>
  <c r="AC1593" i="1" s="1"/>
  <c r="AI1593" i="1" s="1"/>
  <c r="AQ1593" i="1" s="1"/>
  <c r="AS1593" i="1" s="1"/>
  <c r="N1595" i="1"/>
  <c r="T1595" i="1" s="1"/>
  <c r="X1595" i="1" s="1"/>
  <c r="AD1595" i="1" s="1"/>
  <c r="AJ1595" i="1" s="1"/>
  <c r="AT1595" i="1" s="1"/>
  <c r="N1602" i="1"/>
  <c r="T1602" i="1" s="1"/>
  <c r="X1602" i="1" s="1"/>
  <c r="AD1602" i="1" s="1"/>
  <c r="AJ1602" i="1" s="1"/>
  <c r="AT1602" i="1" s="1"/>
  <c r="AT1611" i="1"/>
  <c r="N1621" i="1"/>
  <c r="T1621" i="1" s="1"/>
  <c r="X1621" i="1" s="1"/>
  <c r="AD1621" i="1" s="1"/>
  <c r="AJ1621" i="1" s="1"/>
  <c r="AT1621" i="1" s="1"/>
  <c r="J1623" i="1"/>
  <c r="AA1623" i="1"/>
  <c r="K1634" i="1"/>
  <c r="AE1653" i="1"/>
  <c r="AL1653" i="1"/>
  <c r="K1661" i="1"/>
  <c r="AA1661" i="1"/>
  <c r="N1670" i="1"/>
  <c r="T1670" i="1" s="1"/>
  <c r="X1670" i="1" s="1"/>
  <c r="AD1670" i="1" s="1"/>
  <c r="AJ1670" i="1" s="1"/>
  <c r="AT1670" i="1" s="1"/>
  <c r="AF1678" i="1"/>
  <c r="AF1677" i="1" s="1"/>
  <c r="AF1672" i="1" s="1"/>
  <c r="L1683" i="1"/>
  <c r="R1683" i="1" s="1"/>
  <c r="V1683" i="1" s="1"/>
  <c r="AB1683" i="1" s="1"/>
  <c r="AH1683" i="1" s="1"/>
  <c r="AN1683" i="1" s="1"/>
  <c r="AP1683" i="1" s="1"/>
  <c r="AN1614" i="1"/>
  <c r="AP1614" i="1" s="1"/>
  <c r="N1635" i="1"/>
  <c r="H1634" i="1"/>
  <c r="N1664" i="1"/>
  <c r="T1664" i="1" s="1"/>
  <c r="X1664" i="1" s="1"/>
  <c r="AD1664" i="1" s="1"/>
  <c r="AJ1664" i="1" s="1"/>
  <c r="AT1664" i="1" s="1"/>
  <c r="L1605" i="1"/>
  <c r="R1605" i="1" s="1"/>
  <c r="V1605" i="1" s="1"/>
  <c r="AB1605" i="1" s="1"/>
  <c r="AH1605" i="1" s="1"/>
  <c r="AN1605" i="1" s="1"/>
  <c r="AP1605" i="1" s="1"/>
  <c r="M1626" i="1"/>
  <c r="S1626" i="1" s="1"/>
  <c r="W1626" i="1" s="1"/>
  <c r="AC1626" i="1" s="1"/>
  <c r="AI1626" i="1" s="1"/>
  <c r="AQ1626" i="1" s="1"/>
  <c r="AS1626" i="1" s="1"/>
  <c r="AL1634" i="1"/>
  <c r="L1645" i="1"/>
  <c r="R1645" i="1" s="1"/>
  <c r="V1645" i="1" s="1"/>
  <c r="AB1645" i="1" s="1"/>
  <c r="AH1645" i="1" s="1"/>
  <c r="AN1645" i="1" s="1"/>
  <c r="AP1645" i="1" s="1"/>
  <c r="L1651" i="1"/>
  <c r="R1651" i="1" s="1"/>
  <c r="V1651" i="1" s="1"/>
  <c r="AB1651" i="1" s="1"/>
  <c r="AH1651" i="1" s="1"/>
  <c r="AN1651" i="1" s="1"/>
  <c r="AP1651" i="1" s="1"/>
  <c r="M1679" i="1"/>
  <c r="S1679" i="1" s="1"/>
  <c r="W1679" i="1" s="1"/>
  <c r="AC1679" i="1" s="1"/>
  <c r="AI1679" i="1" s="1"/>
  <c r="AQ1679" i="1" s="1"/>
  <c r="AS1679" i="1" s="1"/>
  <c r="O1685" i="1"/>
  <c r="O1623" i="1"/>
  <c r="N1628" i="1"/>
  <c r="T1628" i="1" s="1"/>
  <c r="X1628" i="1" s="1"/>
  <c r="AD1628" i="1" s="1"/>
  <c r="AJ1628" i="1" s="1"/>
  <c r="AT1628" i="1" s="1"/>
  <c r="J1634" i="1"/>
  <c r="Y1634" i="1"/>
  <c r="Z1667" i="1"/>
  <c r="Z1666" i="1" s="1"/>
  <c r="Z1661" i="1" s="1"/>
  <c r="L1675" i="1"/>
  <c r="R1675" i="1" s="1"/>
  <c r="V1675" i="1" s="1"/>
  <c r="AB1675" i="1" s="1"/>
  <c r="AH1675" i="1" s="1"/>
  <c r="AN1675" i="1" s="1"/>
  <c r="AP1675" i="1" s="1"/>
  <c r="J1672" i="1"/>
  <c r="AG1672" i="1"/>
  <c r="L1681" i="1"/>
  <c r="R1681" i="1" s="1"/>
  <c r="V1681" i="1" s="1"/>
  <c r="AB1681" i="1" s="1"/>
  <c r="AH1681" i="1" s="1"/>
  <c r="AN1681" i="1" s="1"/>
  <c r="AP1681" i="1" s="1"/>
  <c r="Q1672" i="1"/>
  <c r="I1678" i="1"/>
  <c r="I1677" i="1" s="1"/>
  <c r="I1672" i="1" s="1"/>
  <c r="U1678" i="1"/>
  <c r="U1677" i="1" s="1"/>
  <c r="U1672" i="1" s="1"/>
  <c r="N1681" i="1"/>
  <c r="T1681" i="1" s="1"/>
  <c r="X1681" i="1" s="1"/>
  <c r="AD1681" i="1" s="1"/>
  <c r="AJ1681" i="1" s="1"/>
  <c r="AT1681" i="1" s="1"/>
  <c r="K1685" i="1"/>
  <c r="AU1685" i="1"/>
  <c r="J1691" i="1"/>
  <c r="J1690" i="1" s="1"/>
  <c r="Z1691" i="1"/>
  <c r="Z1690" i="1" s="1"/>
  <c r="AM1691" i="1"/>
  <c r="AM1690" i="1" s="1"/>
  <c r="Q1691" i="1"/>
  <c r="Q1690" i="1" s="1"/>
  <c r="L1696" i="1"/>
  <c r="R1696" i="1" s="1"/>
  <c r="V1696" i="1" s="1"/>
  <c r="AB1696" i="1" s="1"/>
  <c r="AH1696" i="1" s="1"/>
  <c r="AN1696" i="1" s="1"/>
  <c r="AP1696" i="1" s="1"/>
  <c r="M1696" i="1"/>
  <c r="S1696" i="1" s="1"/>
  <c r="W1696" i="1" s="1"/>
  <c r="AC1696" i="1" s="1"/>
  <c r="AI1696" i="1" s="1"/>
  <c r="AQ1696" i="1" s="1"/>
  <c r="AS1696" i="1" s="1"/>
  <c r="AL1699" i="1"/>
  <c r="AL1698" i="1" s="1"/>
  <c r="M1703" i="1"/>
  <c r="S1703" i="1" s="1"/>
  <c r="W1703" i="1" s="1"/>
  <c r="AC1703" i="1" s="1"/>
  <c r="AI1703" i="1" s="1"/>
  <c r="AQ1703" i="1" s="1"/>
  <c r="AS1703" i="1" s="1"/>
  <c r="F1709" i="1"/>
  <c r="AU1719" i="1"/>
  <c r="AU1718" i="1" s="1"/>
  <c r="AU1717" i="1" s="1"/>
  <c r="L1734" i="1"/>
  <c r="R1734" i="1" s="1"/>
  <c r="V1734" i="1" s="1"/>
  <c r="AB1734" i="1" s="1"/>
  <c r="AH1734" i="1" s="1"/>
  <c r="AN1734" i="1" s="1"/>
  <c r="AP1734" i="1" s="1"/>
  <c r="M1734" i="1"/>
  <c r="S1734" i="1" s="1"/>
  <c r="W1734" i="1" s="1"/>
  <c r="AC1734" i="1" s="1"/>
  <c r="AI1734" i="1" s="1"/>
  <c r="AQ1734" i="1" s="1"/>
  <c r="AS1734" i="1" s="1"/>
  <c r="L1736" i="1"/>
  <c r="R1736" i="1" s="1"/>
  <c r="V1736" i="1" s="1"/>
  <c r="AB1736" i="1" s="1"/>
  <c r="AH1736" i="1" s="1"/>
  <c r="AN1736" i="1" s="1"/>
  <c r="AP1736" i="1" s="1"/>
  <c r="M1736" i="1"/>
  <c r="S1736" i="1" s="1"/>
  <c r="W1736" i="1" s="1"/>
  <c r="AC1736" i="1" s="1"/>
  <c r="AI1736" i="1" s="1"/>
  <c r="AQ1736" i="1" s="1"/>
  <c r="AS1736" i="1" s="1"/>
  <c r="L1738" i="1"/>
  <c r="R1738" i="1" s="1"/>
  <c r="V1738" i="1" s="1"/>
  <c r="AB1738" i="1" s="1"/>
  <c r="AH1738" i="1" s="1"/>
  <c r="AN1738" i="1" s="1"/>
  <c r="AP1738" i="1" s="1"/>
  <c r="M1738" i="1"/>
  <c r="S1738" i="1" s="1"/>
  <c r="W1738" i="1" s="1"/>
  <c r="AC1738" i="1" s="1"/>
  <c r="AI1738" i="1" s="1"/>
  <c r="AQ1738" i="1" s="1"/>
  <c r="AS1738" i="1" s="1"/>
  <c r="H1691" i="1"/>
  <c r="N1691" i="1" s="1"/>
  <c r="I1691" i="1"/>
  <c r="I1690" i="1" s="1"/>
  <c r="U1717" i="1"/>
  <c r="N1715" i="1"/>
  <c r="T1715" i="1" s="1"/>
  <c r="X1715" i="1" s="1"/>
  <c r="AD1715" i="1" s="1"/>
  <c r="AJ1715" i="1" s="1"/>
  <c r="AT1715" i="1" s="1"/>
  <c r="AE1717" i="1"/>
  <c r="N1723" i="1"/>
  <c r="T1723" i="1" s="1"/>
  <c r="X1723" i="1" s="1"/>
  <c r="AD1723" i="1" s="1"/>
  <c r="AJ1723" i="1" s="1"/>
  <c r="AT1723" i="1" s="1"/>
  <c r="L1728" i="1"/>
  <c r="R1728" i="1" s="1"/>
  <c r="V1728" i="1" s="1"/>
  <c r="AB1728" i="1" s="1"/>
  <c r="AH1728" i="1" s="1"/>
  <c r="AN1728" i="1" s="1"/>
  <c r="AP1728" i="1" s="1"/>
  <c r="M1700" i="1"/>
  <c r="S1700" i="1" s="1"/>
  <c r="W1700" i="1" s="1"/>
  <c r="AC1700" i="1" s="1"/>
  <c r="AI1700" i="1" s="1"/>
  <c r="AQ1700" i="1" s="1"/>
  <c r="AS1700" i="1" s="1"/>
  <c r="L1703" i="1"/>
  <c r="R1703" i="1" s="1"/>
  <c r="V1703" i="1" s="1"/>
  <c r="AB1703" i="1" s="1"/>
  <c r="AH1703" i="1" s="1"/>
  <c r="AN1703" i="1" s="1"/>
  <c r="AP1703" i="1" s="1"/>
  <c r="AM18" i="1"/>
  <c r="Z18" i="1"/>
  <c r="AU18" i="1"/>
  <c r="U31" i="1"/>
  <c r="U17" i="1" s="1"/>
  <c r="U44" i="1"/>
  <c r="U43" i="1" s="1"/>
  <c r="M77" i="1"/>
  <c r="S77" i="1" s="1"/>
  <c r="W77" i="1" s="1"/>
  <c r="AC77" i="1" s="1"/>
  <c r="AI77" i="1" s="1"/>
  <c r="AQ77" i="1" s="1"/>
  <c r="AS77" i="1" s="1"/>
  <c r="O92" i="1"/>
  <c r="AF92" i="1"/>
  <c r="AF91" i="1" s="1"/>
  <c r="Z92" i="1"/>
  <c r="Z91" i="1" s="1"/>
  <c r="AG92" i="1"/>
  <c r="AG91" i="1" s="1"/>
  <c r="M99" i="1"/>
  <c r="S99" i="1" s="1"/>
  <c r="W99" i="1" s="1"/>
  <c r="AC99" i="1" s="1"/>
  <c r="AI99" i="1" s="1"/>
  <c r="AQ99" i="1" s="1"/>
  <c r="AS99" i="1" s="1"/>
  <c r="M123" i="1"/>
  <c r="S123" i="1" s="1"/>
  <c r="W123" i="1" s="1"/>
  <c r="AC123" i="1" s="1"/>
  <c r="AI123" i="1" s="1"/>
  <c r="AQ123" i="1" s="1"/>
  <c r="AS123" i="1" s="1"/>
  <c r="M141" i="1"/>
  <c r="S141" i="1" s="1"/>
  <c r="W141" i="1" s="1"/>
  <c r="AC141" i="1" s="1"/>
  <c r="AI141" i="1" s="1"/>
  <c r="AQ141" i="1" s="1"/>
  <c r="AS141" i="1" s="1"/>
  <c r="L180" i="1"/>
  <c r="R180" i="1" s="1"/>
  <c r="V180" i="1" s="1"/>
  <c r="AB180" i="1" s="1"/>
  <c r="AH180" i="1" s="1"/>
  <c r="AN180" i="1" s="1"/>
  <c r="AP180" i="1" s="1"/>
  <c r="AG194" i="1"/>
  <c r="AE194" i="1"/>
  <c r="AL194" i="1"/>
  <c r="J213" i="1"/>
  <c r="Q230" i="1"/>
  <c r="AG230" i="1"/>
  <c r="AE230" i="1"/>
  <c r="AL230" i="1"/>
  <c r="U243" i="1"/>
  <c r="AF243" i="1"/>
  <c r="J18" i="1"/>
  <c r="K18" i="1"/>
  <c r="AA18" i="1"/>
  <c r="I31" i="1"/>
  <c r="J31" i="1"/>
  <c r="M40" i="1"/>
  <c r="S40" i="1" s="1"/>
  <c r="W40" i="1" s="1"/>
  <c r="AC40" i="1" s="1"/>
  <c r="AI40" i="1" s="1"/>
  <c r="AQ40" i="1" s="1"/>
  <c r="AS40" i="1" s="1"/>
  <c r="I44" i="1"/>
  <c r="I43" i="1" s="1"/>
  <c r="Y44" i="1"/>
  <c r="Y43" i="1" s="1"/>
  <c r="M93" i="1"/>
  <c r="S93" i="1" s="1"/>
  <c r="W93" i="1" s="1"/>
  <c r="AC93" i="1" s="1"/>
  <c r="AI93" i="1" s="1"/>
  <c r="AQ93" i="1" s="1"/>
  <c r="AS93" i="1" s="1"/>
  <c r="P92" i="1"/>
  <c r="AM92" i="1"/>
  <c r="AM91" i="1" s="1"/>
  <c r="Q92" i="1"/>
  <c r="AK92" i="1"/>
  <c r="AK91" i="1" s="1"/>
  <c r="M117" i="1"/>
  <c r="S117" i="1" s="1"/>
  <c r="W117" i="1" s="1"/>
  <c r="AC117" i="1" s="1"/>
  <c r="AI117" i="1" s="1"/>
  <c r="AQ117" i="1" s="1"/>
  <c r="AS117" i="1" s="1"/>
  <c r="N195" i="1"/>
  <c r="T195" i="1" s="1"/>
  <c r="X195" i="1" s="1"/>
  <c r="AD195" i="1" s="1"/>
  <c r="AJ195" i="1" s="1"/>
  <c r="AT195" i="1" s="1"/>
  <c r="O194" i="1"/>
  <c r="AM194" i="1"/>
  <c r="M203" i="1"/>
  <c r="S203" i="1" s="1"/>
  <c r="W203" i="1" s="1"/>
  <c r="AC203" i="1" s="1"/>
  <c r="AI203" i="1" s="1"/>
  <c r="AQ203" i="1" s="1"/>
  <c r="AS203" i="1" s="1"/>
  <c r="G202" i="1"/>
  <c r="M202" i="1" s="1"/>
  <c r="S202" i="1" s="1"/>
  <c r="W202" i="1" s="1"/>
  <c r="AC202" i="1" s="1"/>
  <c r="AI202" i="1" s="1"/>
  <c r="AQ202" i="1" s="1"/>
  <c r="AS202" i="1" s="1"/>
  <c r="N231" i="1"/>
  <c r="T231" i="1" s="1"/>
  <c r="X231" i="1" s="1"/>
  <c r="AD231" i="1" s="1"/>
  <c r="AJ231" i="1" s="1"/>
  <c r="AT231" i="1" s="1"/>
  <c r="U230" i="1"/>
  <c r="AK230" i="1"/>
  <c r="O230" i="1"/>
  <c r="AM230" i="1"/>
  <c r="P243" i="1"/>
  <c r="AA92" i="1"/>
  <c r="AA91" i="1" s="1"/>
  <c r="AL31" i="1"/>
  <c r="H162" i="1"/>
  <c r="K184" i="1"/>
  <c r="L185" i="1"/>
  <c r="R185" i="1" s="1"/>
  <c r="V185" i="1" s="1"/>
  <c r="AB185" i="1" s="1"/>
  <c r="AH185" i="1" s="1"/>
  <c r="AN185" i="1" s="1"/>
  <c r="AP185" i="1" s="1"/>
  <c r="I217" i="1"/>
  <c r="I213" i="1" s="1"/>
  <c r="AM244" i="1"/>
  <c r="AN245" i="1"/>
  <c r="AP245" i="1" s="1"/>
  <c r="K254" i="1"/>
  <c r="K243" i="1" s="1"/>
  <c r="H281" i="1"/>
  <c r="N281" i="1" s="1"/>
  <c r="T281" i="1" s="1"/>
  <c r="X281" i="1" s="1"/>
  <c r="AD281" i="1" s="1"/>
  <c r="AJ281" i="1" s="1"/>
  <c r="AT281" i="1" s="1"/>
  <c r="M282" i="1"/>
  <c r="S282" i="1" s="1"/>
  <c r="W282" i="1" s="1"/>
  <c r="AC282" i="1" s="1"/>
  <c r="AI282" i="1" s="1"/>
  <c r="AQ282" i="1" s="1"/>
  <c r="AS282" i="1" s="1"/>
  <c r="G281" i="1"/>
  <c r="M281" i="1" s="1"/>
  <c r="S281" i="1" s="1"/>
  <c r="W281" i="1" s="1"/>
  <c r="AC281" i="1" s="1"/>
  <c r="AI281" i="1" s="1"/>
  <c r="AQ281" i="1" s="1"/>
  <c r="AS281" i="1" s="1"/>
  <c r="L289" i="1"/>
  <c r="R289" i="1" s="1"/>
  <c r="V289" i="1" s="1"/>
  <c r="AB289" i="1" s="1"/>
  <c r="AH289" i="1" s="1"/>
  <c r="AN289" i="1" s="1"/>
  <c r="AP289" i="1" s="1"/>
  <c r="I288" i="1"/>
  <c r="L288" i="1" s="1"/>
  <c r="R288" i="1" s="1"/>
  <c r="V288" i="1" s="1"/>
  <c r="AB288" i="1" s="1"/>
  <c r="AH288" i="1" s="1"/>
  <c r="AN288" i="1" s="1"/>
  <c r="AP288" i="1" s="1"/>
  <c r="M292" i="1"/>
  <c r="S292" i="1" s="1"/>
  <c r="W292" i="1" s="1"/>
  <c r="AC292" i="1" s="1"/>
  <c r="AI292" i="1" s="1"/>
  <c r="AQ292" i="1" s="1"/>
  <c r="AS292" i="1" s="1"/>
  <c r="G291" i="1"/>
  <c r="M291" i="1" s="1"/>
  <c r="S291" i="1" s="1"/>
  <c r="W291" i="1" s="1"/>
  <c r="AC291" i="1" s="1"/>
  <c r="AI291" i="1" s="1"/>
  <c r="AQ291" i="1" s="1"/>
  <c r="AS291" i="1" s="1"/>
  <c r="AD347" i="1"/>
  <c r="AJ347" i="1" s="1"/>
  <c r="AT347" i="1" s="1"/>
  <c r="AD348" i="1"/>
  <c r="AJ348" i="1" s="1"/>
  <c r="AT348" i="1" s="1"/>
  <c r="L378" i="1"/>
  <c r="R378" i="1" s="1"/>
  <c r="V378" i="1" s="1"/>
  <c r="AB378" i="1" s="1"/>
  <c r="AH378" i="1" s="1"/>
  <c r="AN378" i="1" s="1"/>
  <c r="AP378" i="1" s="1"/>
  <c r="M410" i="1"/>
  <c r="S410" i="1" s="1"/>
  <c r="W410" i="1" s="1"/>
  <c r="AC410" i="1" s="1"/>
  <c r="AI410" i="1" s="1"/>
  <c r="AQ410" i="1" s="1"/>
  <c r="AS410" i="1" s="1"/>
  <c r="T457" i="1"/>
  <c r="X457" i="1" s="1"/>
  <c r="AD457" i="1" s="1"/>
  <c r="AJ457" i="1" s="1"/>
  <c r="AT457" i="1" s="1"/>
  <c r="AG510" i="1"/>
  <c r="AE532" i="1"/>
  <c r="P532" i="1"/>
  <c r="AG532" i="1"/>
  <c r="H18" i="1"/>
  <c r="F19" i="1"/>
  <c r="L29" i="1"/>
  <c r="R29" i="1" s="1"/>
  <c r="V29" i="1" s="1"/>
  <c r="AB29" i="1" s="1"/>
  <c r="AH29" i="1" s="1"/>
  <c r="AN29" i="1" s="1"/>
  <c r="AP29" i="1" s="1"/>
  <c r="F32" i="1"/>
  <c r="H35" i="1"/>
  <c r="N35" i="1" s="1"/>
  <c r="G45" i="1"/>
  <c r="G50" i="1"/>
  <c r="M50" i="1" s="1"/>
  <c r="S50" i="1" s="1"/>
  <c r="W50" i="1" s="1"/>
  <c r="AC50" i="1" s="1"/>
  <c r="AI50" i="1" s="1"/>
  <c r="AQ50" i="1" s="1"/>
  <c r="AS50" i="1" s="1"/>
  <c r="G56" i="1"/>
  <c r="M56" i="1" s="1"/>
  <c r="S56" i="1" s="1"/>
  <c r="W56" i="1" s="1"/>
  <c r="AC56" i="1" s="1"/>
  <c r="AI56" i="1" s="1"/>
  <c r="AQ56" i="1" s="1"/>
  <c r="AS56" i="1" s="1"/>
  <c r="G62" i="1"/>
  <c r="M62" i="1" s="1"/>
  <c r="S62" i="1" s="1"/>
  <c r="W62" i="1" s="1"/>
  <c r="AC62" i="1" s="1"/>
  <c r="AI62" i="1" s="1"/>
  <c r="AQ62" i="1" s="1"/>
  <c r="AS62" i="1" s="1"/>
  <c r="G68" i="1"/>
  <c r="M68" i="1" s="1"/>
  <c r="S68" i="1" s="1"/>
  <c r="W68" i="1" s="1"/>
  <c r="AC68" i="1" s="1"/>
  <c r="AI68" i="1" s="1"/>
  <c r="AQ68" i="1" s="1"/>
  <c r="AS68" i="1" s="1"/>
  <c r="G74" i="1"/>
  <c r="M74" i="1" s="1"/>
  <c r="S74" i="1" s="1"/>
  <c r="W74" i="1" s="1"/>
  <c r="AC74" i="1" s="1"/>
  <c r="AI74" i="1" s="1"/>
  <c r="AQ74" i="1" s="1"/>
  <c r="AS74" i="1" s="1"/>
  <c r="G80" i="1"/>
  <c r="M80" i="1" s="1"/>
  <c r="S80" i="1" s="1"/>
  <c r="W80" i="1" s="1"/>
  <c r="AC80" i="1" s="1"/>
  <c r="AI80" i="1" s="1"/>
  <c r="AQ80" i="1" s="1"/>
  <c r="AS80" i="1" s="1"/>
  <c r="G86" i="1"/>
  <c r="M86" i="1" s="1"/>
  <c r="S86" i="1" s="1"/>
  <c r="W86" i="1" s="1"/>
  <c r="AC86" i="1" s="1"/>
  <c r="AI86" i="1" s="1"/>
  <c r="AQ86" i="1" s="1"/>
  <c r="AS86" i="1" s="1"/>
  <c r="G96" i="1"/>
  <c r="M96" i="1" s="1"/>
  <c r="S96" i="1" s="1"/>
  <c r="W96" i="1" s="1"/>
  <c r="AC96" i="1" s="1"/>
  <c r="AI96" i="1" s="1"/>
  <c r="AQ96" i="1" s="1"/>
  <c r="AS96" i="1" s="1"/>
  <c r="G102" i="1"/>
  <c r="M102" i="1" s="1"/>
  <c r="S102" i="1" s="1"/>
  <c r="W102" i="1" s="1"/>
  <c r="AC102" i="1" s="1"/>
  <c r="AI102" i="1" s="1"/>
  <c r="AQ102" i="1" s="1"/>
  <c r="AS102" i="1" s="1"/>
  <c r="G108" i="1"/>
  <c r="M108" i="1" s="1"/>
  <c r="S108" i="1" s="1"/>
  <c r="W108" i="1" s="1"/>
  <c r="AC108" i="1" s="1"/>
  <c r="AI108" i="1" s="1"/>
  <c r="AQ108" i="1" s="1"/>
  <c r="AS108" i="1" s="1"/>
  <c r="G114" i="1"/>
  <c r="M114" i="1" s="1"/>
  <c r="S114" i="1" s="1"/>
  <c r="W114" i="1" s="1"/>
  <c r="AC114" i="1" s="1"/>
  <c r="AI114" i="1" s="1"/>
  <c r="AQ114" i="1" s="1"/>
  <c r="AS114" i="1" s="1"/>
  <c r="G120" i="1"/>
  <c r="M120" i="1" s="1"/>
  <c r="S120" i="1" s="1"/>
  <c r="W120" i="1" s="1"/>
  <c r="AC120" i="1" s="1"/>
  <c r="AI120" i="1" s="1"/>
  <c r="AQ120" i="1" s="1"/>
  <c r="AS120" i="1" s="1"/>
  <c r="G126" i="1"/>
  <c r="M126" i="1" s="1"/>
  <c r="S126" i="1" s="1"/>
  <c r="W126" i="1" s="1"/>
  <c r="AC126" i="1" s="1"/>
  <c r="AI126" i="1" s="1"/>
  <c r="AQ126" i="1" s="1"/>
  <c r="AS126" i="1" s="1"/>
  <c r="G132" i="1"/>
  <c r="M132" i="1" s="1"/>
  <c r="S132" i="1" s="1"/>
  <c r="W132" i="1" s="1"/>
  <c r="AC132" i="1" s="1"/>
  <c r="AI132" i="1" s="1"/>
  <c r="AQ132" i="1" s="1"/>
  <c r="AS132" i="1" s="1"/>
  <c r="G138" i="1"/>
  <c r="M138" i="1" s="1"/>
  <c r="S138" i="1" s="1"/>
  <c r="W138" i="1" s="1"/>
  <c r="AC138" i="1" s="1"/>
  <c r="AI138" i="1" s="1"/>
  <c r="AQ138" i="1" s="1"/>
  <c r="AS138" i="1" s="1"/>
  <c r="G144" i="1"/>
  <c r="M144" i="1" s="1"/>
  <c r="S144" i="1" s="1"/>
  <c r="W144" i="1" s="1"/>
  <c r="AC144" i="1" s="1"/>
  <c r="AI144" i="1" s="1"/>
  <c r="AQ144" i="1" s="1"/>
  <c r="AS144" i="1" s="1"/>
  <c r="G150" i="1"/>
  <c r="M150" i="1" s="1"/>
  <c r="S150" i="1" s="1"/>
  <c r="W150" i="1" s="1"/>
  <c r="AC150" i="1" s="1"/>
  <c r="AI150" i="1" s="1"/>
  <c r="AQ150" i="1" s="1"/>
  <c r="AS150" i="1" s="1"/>
  <c r="H172" i="1"/>
  <c r="N172" i="1" s="1"/>
  <c r="T172" i="1" s="1"/>
  <c r="X172" i="1" s="1"/>
  <c r="AD172" i="1" s="1"/>
  <c r="AJ172" i="1" s="1"/>
  <c r="AT172" i="1" s="1"/>
  <c r="F175" i="1"/>
  <c r="L175" i="1" s="1"/>
  <c r="H180" i="1"/>
  <c r="N180" i="1" s="1"/>
  <c r="T180" i="1" s="1"/>
  <c r="X180" i="1" s="1"/>
  <c r="AD180" i="1" s="1"/>
  <c r="AJ180" i="1" s="1"/>
  <c r="AT180" i="1" s="1"/>
  <c r="F183" i="1"/>
  <c r="L183" i="1" s="1"/>
  <c r="H188" i="1"/>
  <c r="N188" i="1" s="1"/>
  <c r="T188" i="1" s="1"/>
  <c r="X188" i="1" s="1"/>
  <c r="AD188" i="1" s="1"/>
  <c r="AJ188" i="1" s="1"/>
  <c r="AT188" i="1" s="1"/>
  <c r="F191" i="1"/>
  <c r="L191" i="1" s="1"/>
  <c r="R191" i="1" s="1"/>
  <c r="V191" i="1" s="1"/>
  <c r="AB191" i="1" s="1"/>
  <c r="AH191" i="1" s="1"/>
  <c r="AN191" i="1" s="1"/>
  <c r="AP191" i="1" s="1"/>
  <c r="F195" i="1"/>
  <c r="F199" i="1"/>
  <c r="L199" i="1" s="1"/>
  <c r="R199" i="1" s="1"/>
  <c r="V199" i="1" s="1"/>
  <c r="AB199" i="1" s="1"/>
  <c r="AH199" i="1" s="1"/>
  <c r="AN199" i="1" s="1"/>
  <c r="AP199" i="1" s="1"/>
  <c r="H202" i="1"/>
  <c r="N202" i="1" s="1"/>
  <c r="T202" i="1" s="1"/>
  <c r="X202" i="1" s="1"/>
  <c r="AD202" i="1" s="1"/>
  <c r="AJ202" i="1" s="1"/>
  <c r="AT202" i="1" s="1"/>
  <c r="F203" i="1"/>
  <c r="F217" i="1"/>
  <c r="H224" i="1"/>
  <c r="N224" i="1" s="1"/>
  <c r="T224" i="1" s="1"/>
  <c r="X224" i="1" s="1"/>
  <c r="AD224" i="1" s="1"/>
  <c r="AJ224" i="1" s="1"/>
  <c r="AT224" i="1" s="1"/>
  <c r="F227" i="1"/>
  <c r="L227" i="1" s="1"/>
  <c r="R227" i="1" s="1"/>
  <c r="V227" i="1" s="1"/>
  <c r="AB227" i="1" s="1"/>
  <c r="AH227" i="1" s="1"/>
  <c r="AN227" i="1" s="1"/>
  <c r="AP227" i="1" s="1"/>
  <c r="F231" i="1"/>
  <c r="H234" i="1"/>
  <c r="N234" i="1" s="1"/>
  <c r="T234" i="1" s="1"/>
  <c r="X234" i="1" s="1"/>
  <c r="AD234" i="1" s="1"/>
  <c r="AJ234" i="1" s="1"/>
  <c r="AT234" i="1" s="1"/>
  <c r="F237" i="1"/>
  <c r="L237" i="1" s="1"/>
  <c r="R237" i="1" s="1"/>
  <c r="V237" i="1" s="1"/>
  <c r="AB237" i="1" s="1"/>
  <c r="AH237" i="1" s="1"/>
  <c r="AN237" i="1" s="1"/>
  <c r="AP237" i="1" s="1"/>
  <c r="H240" i="1"/>
  <c r="N240" i="1" s="1"/>
  <c r="T240" i="1" s="1"/>
  <c r="X240" i="1" s="1"/>
  <c r="AD240" i="1" s="1"/>
  <c r="AJ240" i="1" s="1"/>
  <c r="AT240" i="1" s="1"/>
  <c r="G249" i="1"/>
  <c r="M249" i="1" s="1"/>
  <c r="S249" i="1" s="1"/>
  <c r="W249" i="1" s="1"/>
  <c r="AC249" i="1" s="1"/>
  <c r="AI249" i="1" s="1"/>
  <c r="AQ249" i="1" s="1"/>
  <c r="AS249" i="1" s="1"/>
  <c r="H254" i="1"/>
  <c r="F263" i="1"/>
  <c r="H266" i="1"/>
  <c r="H274" i="1"/>
  <c r="N274" i="1" s="1"/>
  <c r="T274" i="1" s="1"/>
  <c r="X274" i="1" s="1"/>
  <c r="AD274" i="1" s="1"/>
  <c r="AJ274" i="1" s="1"/>
  <c r="AT274" i="1" s="1"/>
  <c r="F277" i="1"/>
  <c r="L277" i="1" s="1"/>
  <c r="R277" i="1" s="1"/>
  <c r="V277" i="1" s="1"/>
  <c r="AB277" i="1" s="1"/>
  <c r="AH277" i="1" s="1"/>
  <c r="AN277" i="1" s="1"/>
  <c r="AP277" i="1" s="1"/>
  <c r="U294" i="1"/>
  <c r="U284" i="1" s="1"/>
  <c r="AK294" i="1"/>
  <c r="AK284" i="1" s="1"/>
  <c r="M387" i="1"/>
  <c r="S387" i="1" s="1"/>
  <c r="W387" i="1" s="1"/>
  <c r="AC387" i="1" s="1"/>
  <c r="AI387" i="1" s="1"/>
  <c r="AQ387" i="1" s="1"/>
  <c r="AS387" i="1" s="1"/>
  <c r="G381" i="1"/>
  <c r="G19" i="1"/>
  <c r="Q25" i="1"/>
  <c r="T25" i="1" s="1"/>
  <c r="X25" i="1" s="1"/>
  <c r="AD25" i="1" s="1"/>
  <c r="AJ25" i="1" s="1"/>
  <c r="AT25" i="1" s="1"/>
  <c r="G28" i="1"/>
  <c r="M28" i="1" s="1"/>
  <c r="S28" i="1" s="1"/>
  <c r="W28" i="1" s="1"/>
  <c r="AC28" i="1" s="1"/>
  <c r="AI28" i="1" s="1"/>
  <c r="AQ28" i="1" s="1"/>
  <c r="AS28" i="1" s="1"/>
  <c r="G32" i="1"/>
  <c r="F40" i="1"/>
  <c r="L40" i="1" s="1"/>
  <c r="R40" i="1" s="1"/>
  <c r="V40" i="1" s="1"/>
  <c r="AB40" i="1" s="1"/>
  <c r="AH40" i="1" s="1"/>
  <c r="AN40" i="1" s="1"/>
  <c r="AP40" i="1" s="1"/>
  <c r="H45" i="1"/>
  <c r="H50" i="1"/>
  <c r="N50" i="1" s="1"/>
  <c r="T50" i="1" s="1"/>
  <c r="X50" i="1" s="1"/>
  <c r="AD50" i="1" s="1"/>
  <c r="AJ50" i="1" s="1"/>
  <c r="AT50" i="1" s="1"/>
  <c r="H56" i="1"/>
  <c r="N56" i="1" s="1"/>
  <c r="T56" i="1" s="1"/>
  <c r="X56" i="1" s="1"/>
  <c r="AD56" i="1" s="1"/>
  <c r="AJ56" i="1" s="1"/>
  <c r="AT56" i="1" s="1"/>
  <c r="F59" i="1"/>
  <c r="L59" i="1" s="1"/>
  <c r="R59" i="1" s="1"/>
  <c r="V59" i="1" s="1"/>
  <c r="AB59" i="1" s="1"/>
  <c r="AH59" i="1" s="1"/>
  <c r="AN59" i="1" s="1"/>
  <c r="AP59" i="1" s="1"/>
  <c r="H62" i="1"/>
  <c r="N62" i="1" s="1"/>
  <c r="T62" i="1" s="1"/>
  <c r="X62" i="1" s="1"/>
  <c r="AD62" i="1" s="1"/>
  <c r="AJ62" i="1" s="1"/>
  <c r="AT62" i="1" s="1"/>
  <c r="F65" i="1"/>
  <c r="L65" i="1" s="1"/>
  <c r="R65" i="1" s="1"/>
  <c r="V65" i="1" s="1"/>
  <c r="AB65" i="1" s="1"/>
  <c r="AH65" i="1" s="1"/>
  <c r="AN65" i="1" s="1"/>
  <c r="AP65" i="1" s="1"/>
  <c r="H68" i="1"/>
  <c r="N68" i="1" s="1"/>
  <c r="T68" i="1" s="1"/>
  <c r="X68" i="1" s="1"/>
  <c r="AD68" i="1" s="1"/>
  <c r="AJ68" i="1" s="1"/>
  <c r="AT68" i="1" s="1"/>
  <c r="F71" i="1"/>
  <c r="L71" i="1" s="1"/>
  <c r="R71" i="1" s="1"/>
  <c r="V71" i="1" s="1"/>
  <c r="AB71" i="1" s="1"/>
  <c r="AH71" i="1" s="1"/>
  <c r="AN71" i="1" s="1"/>
  <c r="AP71" i="1" s="1"/>
  <c r="H74" i="1"/>
  <c r="N74" i="1" s="1"/>
  <c r="T74" i="1" s="1"/>
  <c r="X74" i="1" s="1"/>
  <c r="AD74" i="1" s="1"/>
  <c r="AJ74" i="1" s="1"/>
  <c r="AT74" i="1" s="1"/>
  <c r="F77" i="1"/>
  <c r="L77" i="1" s="1"/>
  <c r="R77" i="1" s="1"/>
  <c r="V77" i="1" s="1"/>
  <c r="AB77" i="1" s="1"/>
  <c r="AH77" i="1" s="1"/>
  <c r="AN77" i="1" s="1"/>
  <c r="AP77" i="1" s="1"/>
  <c r="H80" i="1"/>
  <c r="N80" i="1" s="1"/>
  <c r="T80" i="1" s="1"/>
  <c r="X80" i="1" s="1"/>
  <c r="AD80" i="1" s="1"/>
  <c r="AJ80" i="1" s="1"/>
  <c r="AT80" i="1" s="1"/>
  <c r="F83" i="1"/>
  <c r="L83" i="1" s="1"/>
  <c r="R83" i="1" s="1"/>
  <c r="V83" i="1" s="1"/>
  <c r="AB83" i="1" s="1"/>
  <c r="AH83" i="1" s="1"/>
  <c r="AN83" i="1" s="1"/>
  <c r="AP83" i="1" s="1"/>
  <c r="H86" i="1"/>
  <c r="N86" i="1" s="1"/>
  <c r="T86" i="1" s="1"/>
  <c r="X86" i="1" s="1"/>
  <c r="AD86" i="1" s="1"/>
  <c r="AJ86" i="1" s="1"/>
  <c r="AT86" i="1" s="1"/>
  <c r="F93" i="1"/>
  <c r="H96" i="1"/>
  <c r="N96" i="1" s="1"/>
  <c r="T96" i="1" s="1"/>
  <c r="X96" i="1" s="1"/>
  <c r="AD96" i="1" s="1"/>
  <c r="AJ96" i="1" s="1"/>
  <c r="AT96" i="1" s="1"/>
  <c r="F99" i="1"/>
  <c r="L99" i="1" s="1"/>
  <c r="R99" i="1" s="1"/>
  <c r="V99" i="1" s="1"/>
  <c r="AB99" i="1" s="1"/>
  <c r="AH99" i="1" s="1"/>
  <c r="AN99" i="1" s="1"/>
  <c r="AP99" i="1" s="1"/>
  <c r="H102" i="1"/>
  <c r="N102" i="1" s="1"/>
  <c r="T102" i="1" s="1"/>
  <c r="X102" i="1" s="1"/>
  <c r="AD102" i="1" s="1"/>
  <c r="AJ102" i="1" s="1"/>
  <c r="AT102" i="1" s="1"/>
  <c r="F105" i="1"/>
  <c r="L105" i="1" s="1"/>
  <c r="R105" i="1" s="1"/>
  <c r="V105" i="1" s="1"/>
  <c r="AB105" i="1" s="1"/>
  <c r="AH105" i="1" s="1"/>
  <c r="AN105" i="1" s="1"/>
  <c r="AP105" i="1" s="1"/>
  <c r="H108" i="1"/>
  <c r="N108" i="1" s="1"/>
  <c r="T108" i="1" s="1"/>
  <c r="X108" i="1" s="1"/>
  <c r="AD108" i="1" s="1"/>
  <c r="AJ108" i="1" s="1"/>
  <c r="AT108" i="1" s="1"/>
  <c r="F111" i="1"/>
  <c r="L111" i="1" s="1"/>
  <c r="R111" i="1" s="1"/>
  <c r="V111" i="1" s="1"/>
  <c r="AB111" i="1" s="1"/>
  <c r="AH111" i="1" s="1"/>
  <c r="AN111" i="1" s="1"/>
  <c r="AP111" i="1" s="1"/>
  <c r="H114" i="1"/>
  <c r="N114" i="1" s="1"/>
  <c r="T114" i="1" s="1"/>
  <c r="X114" i="1" s="1"/>
  <c r="AD114" i="1" s="1"/>
  <c r="AJ114" i="1" s="1"/>
  <c r="AT114" i="1" s="1"/>
  <c r="F117" i="1"/>
  <c r="L117" i="1" s="1"/>
  <c r="R117" i="1" s="1"/>
  <c r="V117" i="1" s="1"/>
  <c r="AB117" i="1" s="1"/>
  <c r="AH117" i="1" s="1"/>
  <c r="AN117" i="1" s="1"/>
  <c r="AP117" i="1" s="1"/>
  <c r="H120" i="1"/>
  <c r="N120" i="1" s="1"/>
  <c r="T120" i="1" s="1"/>
  <c r="X120" i="1" s="1"/>
  <c r="AD120" i="1" s="1"/>
  <c r="AJ120" i="1" s="1"/>
  <c r="AT120" i="1" s="1"/>
  <c r="F123" i="1"/>
  <c r="L123" i="1" s="1"/>
  <c r="R123" i="1" s="1"/>
  <c r="V123" i="1" s="1"/>
  <c r="AB123" i="1" s="1"/>
  <c r="AH123" i="1" s="1"/>
  <c r="AN123" i="1" s="1"/>
  <c r="AP123" i="1" s="1"/>
  <c r="H126" i="1"/>
  <c r="N126" i="1" s="1"/>
  <c r="T126" i="1" s="1"/>
  <c r="X126" i="1" s="1"/>
  <c r="AD126" i="1" s="1"/>
  <c r="AJ126" i="1" s="1"/>
  <c r="AT126" i="1" s="1"/>
  <c r="F129" i="1"/>
  <c r="L129" i="1" s="1"/>
  <c r="R129" i="1" s="1"/>
  <c r="V129" i="1" s="1"/>
  <c r="AB129" i="1" s="1"/>
  <c r="AH129" i="1" s="1"/>
  <c r="AN129" i="1" s="1"/>
  <c r="AP129" i="1" s="1"/>
  <c r="H132" i="1"/>
  <c r="N132" i="1" s="1"/>
  <c r="T132" i="1" s="1"/>
  <c r="X132" i="1" s="1"/>
  <c r="AD132" i="1" s="1"/>
  <c r="AJ132" i="1" s="1"/>
  <c r="AT132" i="1" s="1"/>
  <c r="F135" i="1"/>
  <c r="L135" i="1" s="1"/>
  <c r="R135" i="1" s="1"/>
  <c r="V135" i="1" s="1"/>
  <c r="AB135" i="1" s="1"/>
  <c r="AH135" i="1" s="1"/>
  <c r="AN135" i="1" s="1"/>
  <c r="AP135" i="1" s="1"/>
  <c r="H138" i="1"/>
  <c r="N138" i="1" s="1"/>
  <c r="T138" i="1" s="1"/>
  <c r="X138" i="1" s="1"/>
  <c r="AD138" i="1" s="1"/>
  <c r="AJ138" i="1" s="1"/>
  <c r="AT138" i="1" s="1"/>
  <c r="F141" i="1"/>
  <c r="L141" i="1" s="1"/>
  <c r="R141" i="1" s="1"/>
  <c r="V141" i="1" s="1"/>
  <c r="AB141" i="1" s="1"/>
  <c r="AH141" i="1" s="1"/>
  <c r="AN141" i="1" s="1"/>
  <c r="AP141" i="1" s="1"/>
  <c r="H144" i="1"/>
  <c r="N144" i="1" s="1"/>
  <c r="T144" i="1" s="1"/>
  <c r="X144" i="1" s="1"/>
  <c r="AD144" i="1" s="1"/>
  <c r="AJ144" i="1" s="1"/>
  <c r="AT144" i="1" s="1"/>
  <c r="F147" i="1"/>
  <c r="L147" i="1" s="1"/>
  <c r="R147" i="1" s="1"/>
  <c r="V147" i="1" s="1"/>
  <c r="AB147" i="1" s="1"/>
  <c r="AH147" i="1" s="1"/>
  <c r="AN147" i="1" s="1"/>
  <c r="AP147" i="1" s="1"/>
  <c r="H150" i="1"/>
  <c r="N150" i="1" s="1"/>
  <c r="T150" i="1" s="1"/>
  <c r="X150" i="1" s="1"/>
  <c r="AD150" i="1" s="1"/>
  <c r="AJ150" i="1" s="1"/>
  <c r="AT150" i="1" s="1"/>
  <c r="F153" i="1"/>
  <c r="L153" i="1" s="1"/>
  <c r="R153" i="1" s="1"/>
  <c r="V153" i="1" s="1"/>
  <c r="AB153" i="1" s="1"/>
  <c r="AH153" i="1" s="1"/>
  <c r="AN153" i="1" s="1"/>
  <c r="AP153" i="1" s="1"/>
  <c r="P157" i="1"/>
  <c r="F162" i="1"/>
  <c r="G175" i="1"/>
  <c r="G183" i="1"/>
  <c r="G191" i="1"/>
  <c r="M191" i="1" s="1"/>
  <c r="S191" i="1" s="1"/>
  <c r="W191" i="1" s="1"/>
  <c r="AC191" i="1" s="1"/>
  <c r="AI191" i="1" s="1"/>
  <c r="AQ191" i="1" s="1"/>
  <c r="AS191" i="1" s="1"/>
  <c r="G195" i="1"/>
  <c r="G199" i="1"/>
  <c r="M199" i="1" s="1"/>
  <c r="S199" i="1" s="1"/>
  <c r="W199" i="1" s="1"/>
  <c r="AC199" i="1" s="1"/>
  <c r="AI199" i="1" s="1"/>
  <c r="AQ199" i="1" s="1"/>
  <c r="AS199" i="1" s="1"/>
  <c r="H205" i="1"/>
  <c r="F206" i="1"/>
  <c r="F214" i="1"/>
  <c r="G217" i="1"/>
  <c r="G227" i="1"/>
  <c r="M227" i="1" s="1"/>
  <c r="S227" i="1" s="1"/>
  <c r="W227" i="1" s="1"/>
  <c r="AC227" i="1" s="1"/>
  <c r="AI227" i="1" s="1"/>
  <c r="AQ227" i="1" s="1"/>
  <c r="AS227" i="1" s="1"/>
  <c r="G231" i="1"/>
  <c r="G237" i="1"/>
  <c r="M237" i="1" s="1"/>
  <c r="S237" i="1" s="1"/>
  <c r="W237" i="1" s="1"/>
  <c r="AC237" i="1" s="1"/>
  <c r="AI237" i="1" s="1"/>
  <c r="AQ237" i="1" s="1"/>
  <c r="AS237" i="1" s="1"/>
  <c r="H249" i="1"/>
  <c r="G263" i="1"/>
  <c r="G277" i="1"/>
  <c r="M277" i="1" s="1"/>
  <c r="S277" i="1" s="1"/>
  <c r="W277" i="1" s="1"/>
  <c r="AC277" i="1" s="1"/>
  <c r="AI277" i="1" s="1"/>
  <c r="AQ277" i="1" s="1"/>
  <c r="AS277" i="1" s="1"/>
  <c r="M286" i="1"/>
  <c r="S286" i="1" s="1"/>
  <c r="W286" i="1" s="1"/>
  <c r="AC286" i="1" s="1"/>
  <c r="AI286" i="1" s="1"/>
  <c r="AQ286" i="1" s="1"/>
  <c r="AS286" i="1" s="1"/>
  <c r="G285" i="1"/>
  <c r="N286" i="1"/>
  <c r="T286" i="1" s="1"/>
  <c r="X286" i="1" s="1"/>
  <c r="AD286" i="1" s="1"/>
  <c r="AJ286" i="1" s="1"/>
  <c r="AT286" i="1" s="1"/>
  <c r="K285" i="1"/>
  <c r="I294" i="1"/>
  <c r="Y294" i="1"/>
  <c r="Y284" i="1" s="1"/>
  <c r="M302" i="1"/>
  <c r="S302" i="1" s="1"/>
  <c r="W302" i="1" s="1"/>
  <c r="AC302" i="1" s="1"/>
  <c r="AI302" i="1" s="1"/>
  <c r="AQ302" i="1" s="1"/>
  <c r="AS302" i="1" s="1"/>
  <c r="G301" i="1"/>
  <c r="M301" i="1" s="1"/>
  <c r="S301" i="1" s="1"/>
  <c r="W301" i="1" s="1"/>
  <c r="AC301" i="1" s="1"/>
  <c r="AI301" i="1" s="1"/>
  <c r="AQ301" i="1" s="1"/>
  <c r="AS301" i="1" s="1"/>
  <c r="AH348" i="1"/>
  <c r="AN348" i="1" s="1"/>
  <c r="AP348" i="1" s="1"/>
  <c r="M361" i="1"/>
  <c r="S361" i="1" s="1"/>
  <c r="W361" i="1" s="1"/>
  <c r="AC361" i="1" s="1"/>
  <c r="AI361" i="1" s="1"/>
  <c r="AQ361" i="1" s="1"/>
  <c r="AS361" i="1" s="1"/>
  <c r="AL405" i="1"/>
  <c r="L457" i="1"/>
  <c r="R457" i="1" s="1"/>
  <c r="V457" i="1" s="1"/>
  <c r="AB457" i="1" s="1"/>
  <c r="AH457" i="1" s="1"/>
  <c r="AN457" i="1" s="1"/>
  <c r="AP457" i="1" s="1"/>
  <c r="Z532" i="1"/>
  <c r="U532" i="1"/>
  <c r="I405" i="1"/>
  <c r="L406" i="1"/>
  <c r="R406" i="1" s="1"/>
  <c r="V406" i="1" s="1"/>
  <c r="AB406" i="1" s="1"/>
  <c r="AH406" i="1" s="1"/>
  <c r="AN406" i="1" s="1"/>
  <c r="AP406" i="1" s="1"/>
  <c r="AF405" i="1"/>
  <c r="AF424" i="1"/>
  <c r="AU532" i="1"/>
  <c r="F338" i="1"/>
  <c r="J338" i="1"/>
  <c r="Z348" i="1"/>
  <c r="I402" i="1"/>
  <c r="L402" i="1" s="1"/>
  <c r="R402" i="1" s="1"/>
  <c r="V402" i="1" s="1"/>
  <c r="AB402" i="1" s="1"/>
  <c r="AH402" i="1" s="1"/>
  <c r="AN402" i="1" s="1"/>
  <c r="AP402" i="1" s="1"/>
  <c r="H500" i="1"/>
  <c r="F505" i="1"/>
  <c r="F511" i="1"/>
  <c r="H516" i="1"/>
  <c r="H524" i="1"/>
  <c r="F527" i="1"/>
  <c r="J527" i="1"/>
  <c r="J523" i="1" s="1"/>
  <c r="H533" i="1"/>
  <c r="F536" i="1"/>
  <c r="L536" i="1" s="1"/>
  <c r="R536" i="1" s="1"/>
  <c r="V536" i="1" s="1"/>
  <c r="AB536" i="1" s="1"/>
  <c r="AH536" i="1" s="1"/>
  <c r="AN536" i="1" s="1"/>
  <c r="AP536" i="1" s="1"/>
  <c r="H539" i="1"/>
  <c r="N539" i="1" s="1"/>
  <c r="T539" i="1" s="1"/>
  <c r="X539" i="1" s="1"/>
  <c r="AD539" i="1" s="1"/>
  <c r="AJ539" i="1" s="1"/>
  <c r="AT539" i="1" s="1"/>
  <c r="H543" i="1"/>
  <c r="F550" i="1"/>
  <c r="L550" i="1" s="1"/>
  <c r="R550" i="1" s="1"/>
  <c r="V550" i="1" s="1"/>
  <c r="AB550" i="1" s="1"/>
  <c r="AH550" i="1" s="1"/>
  <c r="AN550" i="1" s="1"/>
  <c r="H553" i="1"/>
  <c r="F559" i="1"/>
  <c r="I574" i="1"/>
  <c r="N575" i="1"/>
  <c r="AA581" i="1"/>
  <c r="AA580" i="1" s="1"/>
  <c r="Y581" i="1"/>
  <c r="Y580" i="1" s="1"/>
  <c r="G313" i="1"/>
  <c r="G321" i="1"/>
  <c r="I326" i="1"/>
  <c r="F329" i="1"/>
  <c r="J329" i="1"/>
  <c r="G338" i="1"/>
  <c r="F353" i="1"/>
  <c r="H356" i="1"/>
  <c r="F361" i="1"/>
  <c r="F365" i="1"/>
  <c r="L365" i="1" s="1"/>
  <c r="G371" i="1"/>
  <c r="H376" i="1"/>
  <c r="F381" i="1"/>
  <c r="G390" i="1"/>
  <c r="M390" i="1" s="1"/>
  <c r="S390" i="1" s="1"/>
  <c r="W390" i="1" s="1"/>
  <c r="AC390" i="1" s="1"/>
  <c r="AI390" i="1" s="1"/>
  <c r="AQ390" i="1" s="1"/>
  <c r="AS390" i="1" s="1"/>
  <c r="G396" i="1"/>
  <c r="M396" i="1" s="1"/>
  <c r="S396" i="1" s="1"/>
  <c r="W396" i="1" s="1"/>
  <c r="AC396" i="1" s="1"/>
  <c r="AI396" i="1" s="1"/>
  <c r="AQ396" i="1" s="1"/>
  <c r="AS396" i="1" s="1"/>
  <c r="F410" i="1"/>
  <c r="H413" i="1"/>
  <c r="N413" i="1" s="1"/>
  <c r="T413" i="1" s="1"/>
  <c r="X413" i="1" s="1"/>
  <c r="AD413" i="1" s="1"/>
  <c r="AJ413" i="1" s="1"/>
  <c r="AT413" i="1" s="1"/>
  <c r="F417" i="1"/>
  <c r="L417" i="1" s="1"/>
  <c r="R417" i="1" s="1"/>
  <c r="V417" i="1" s="1"/>
  <c r="AB417" i="1" s="1"/>
  <c r="AH417" i="1" s="1"/>
  <c r="AN417" i="1" s="1"/>
  <c r="AP417" i="1" s="1"/>
  <c r="H420" i="1"/>
  <c r="N420" i="1" s="1"/>
  <c r="T420" i="1" s="1"/>
  <c r="X420" i="1" s="1"/>
  <c r="AD420" i="1" s="1"/>
  <c r="AJ420" i="1" s="1"/>
  <c r="AT420" i="1" s="1"/>
  <c r="F425" i="1"/>
  <c r="H430" i="1"/>
  <c r="H438" i="1"/>
  <c r="F443" i="1"/>
  <c r="G448" i="1"/>
  <c r="G454" i="1"/>
  <c r="M454" i="1" s="1"/>
  <c r="S454" i="1" s="1"/>
  <c r="W454" i="1" s="1"/>
  <c r="AC454" i="1" s="1"/>
  <c r="AI454" i="1" s="1"/>
  <c r="AQ454" i="1" s="1"/>
  <c r="AS454" i="1" s="1"/>
  <c r="G477" i="1"/>
  <c r="G483" i="1"/>
  <c r="M483" i="1" s="1"/>
  <c r="S483" i="1" s="1"/>
  <c r="W483" i="1" s="1"/>
  <c r="AC483" i="1" s="1"/>
  <c r="AI483" i="1" s="1"/>
  <c r="AQ483" i="1" s="1"/>
  <c r="AS483" i="1" s="1"/>
  <c r="G489" i="1"/>
  <c r="M489" i="1" s="1"/>
  <c r="K489" i="1"/>
  <c r="I500" i="1"/>
  <c r="I476" i="1" s="1"/>
  <c r="G505" i="1"/>
  <c r="K505" i="1"/>
  <c r="G511" i="1"/>
  <c r="K511" i="1"/>
  <c r="I516" i="1"/>
  <c r="I524" i="1"/>
  <c r="G527" i="1"/>
  <c r="K527" i="1"/>
  <c r="K523" i="1" s="1"/>
  <c r="I533" i="1"/>
  <c r="G536" i="1"/>
  <c r="M536" i="1" s="1"/>
  <c r="S536" i="1" s="1"/>
  <c r="W536" i="1" s="1"/>
  <c r="AC536" i="1" s="1"/>
  <c r="AI536" i="1" s="1"/>
  <c r="AQ536" i="1" s="1"/>
  <c r="AS536" i="1" s="1"/>
  <c r="K536" i="1"/>
  <c r="K532" i="1" s="1"/>
  <c r="I539" i="1"/>
  <c r="L539" i="1" s="1"/>
  <c r="R539" i="1" s="1"/>
  <c r="V539" i="1" s="1"/>
  <c r="AB539" i="1" s="1"/>
  <c r="AH539" i="1" s="1"/>
  <c r="AN539" i="1" s="1"/>
  <c r="AP539" i="1" s="1"/>
  <c r="I543" i="1"/>
  <c r="I542" i="1" s="1"/>
  <c r="G550" i="1"/>
  <c r="M550" i="1" s="1"/>
  <c r="S550" i="1" s="1"/>
  <c r="W550" i="1" s="1"/>
  <c r="AC550" i="1" s="1"/>
  <c r="AI550" i="1" s="1"/>
  <c r="AQ550" i="1" s="1"/>
  <c r="K550" i="1"/>
  <c r="K549" i="1" s="1"/>
  <c r="K548" i="1" s="1"/>
  <c r="I553" i="1"/>
  <c r="S563" i="1"/>
  <c r="W563" i="1" s="1"/>
  <c r="AC563" i="1" s="1"/>
  <c r="AI563" i="1" s="1"/>
  <c r="AQ563" i="1" s="1"/>
  <c r="AS563" i="1" s="1"/>
  <c r="P562" i="1"/>
  <c r="S562" i="1" s="1"/>
  <c r="W562" i="1" s="1"/>
  <c r="AC562" i="1" s="1"/>
  <c r="AI562" i="1" s="1"/>
  <c r="AQ562" i="1" s="1"/>
  <c r="AS562" i="1" s="1"/>
  <c r="L569" i="1"/>
  <c r="R569" i="1" s="1"/>
  <c r="V569" i="1" s="1"/>
  <c r="AB569" i="1" s="1"/>
  <c r="AH569" i="1" s="1"/>
  <c r="AN569" i="1" s="1"/>
  <c r="AP569" i="1" s="1"/>
  <c r="F568" i="1"/>
  <c r="J568" i="1"/>
  <c r="AE581" i="1"/>
  <c r="AE580" i="1" s="1"/>
  <c r="AM581" i="1"/>
  <c r="AM580" i="1" s="1"/>
  <c r="M655" i="1"/>
  <c r="S655" i="1" s="1"/>
  <c r="W655" i="1" s="1"/>
  <c r="AC655" i="1" s="1"/>
  <c r="AI655" i="1" s="1"/>
  <c r="AQ655" i="1" s="1"/>
  <c r="AS655" i="1" s="1"/>
  <c r="AH658" i="1"/>
  <c r="AN658" i="1" s="1"/>
  <c r="AP658" i="1" s="1"/>
  <c r="Z700" i="1"/>
  <c r="H448" i="1"/>
  <c r="N448" i="1" s="1"/>
  <c r="T448" i="1" s="1"/>
  <c r="X448" i="1" s="1"/>
  <c r="AD448" i="1" s="1"/>
  <c r="AJ448" i="1" s="1"/>
  <c r="AT448" i="1" s="1"/>
  <c r="AA565" i="1"/>
  <c r="AD565" i="1" s="1"/>
  <c r="AJ565" i="1" s="1"/>
  <c r="AT565" i="1" s="1"/>
  <c r="AD566" i="1"/>
  <c r="AJ566" i="1" s="1"/>
  <c r="AT566" i="1" s="1"/>
  <c r="M557" i="1"/>
  <c r="S557" i="1" s="1"/>
  <c r="W557" i="1" s="1"/>
  <c r="AC557" i="1" s="1"/>
  <c r="AI557" i="1" s="1"/>
  <c r="AQ557" i="1" s="1"/>
  <c r="AS557" i="1" s="1"/>
  <c r="G556" i="1"/>
  <c r="M575" i="1"/>
  <c r="G574" i="1"/>
  <c r="M574" i="1" s="1"/>
  <c r="N581" i="1"/>
  <c r="H580" i="1"/>
  <c r="N580" i="1" s="1"/>
  <c r="U581" i="1"/>
  <c r="U580" i="1" s="1"/>
  <c r="F585" i="1"/>
  <c r="N585" i="1"/>
  <c r="T585" i="1" s="1"/>
  <c r="X585" i="1" s="1"/>
  <c r="AD585" i="1" s="1"/>
  <c r="AJ585" i="1" s="1"/>
  <c r="AT585" i="1" s="1"/>
  <c r="G600" i="1"/>
  <c r="M600" i="1" s="1"/>
  <c r="S600" i="1" s="1"/>
  <c r="W600" i="1" s="1"/>
  <c r="AC600" i="1" s="1"/>
  <c r="AI600" i="1" s="1"/>
  <c r="AQ600" i="1" s="1"/>
  <c r="AS600" i="1" s="1"/>
  <c r="G606" i="1"/>
  <c r="M606" i="1" s="1"/>
  <c r="S606" i="1" s="1"/>
  <c r="W606" i="1" s="1"/>
  <c r="AC606" i="1" s="1"/>
  <c r="AI606" i="1" s="1"/>
  <c r="AQ606" i="1" s="1"/>
  <c r="AS606" i="1" s="1"/>
  <c r="G636" i="1"/>
  <c r="M636" i="1" s="1"/>
  <c r="S636" i="1" s="1"/>
  <c r="W636" i="1" s="1"/>
  <c r="AC636" i="1" s="1"/>
  <c r="AI636" i="1" s="1"/>
  <c r="AQ636" i="1" s="1"/>
  <c r="AS636" i="1" s="1"/>
  <c r="G644" i="1"/>
  <c r="G658" i="1"/>
  <c r="M658" i="1" s="1"/>
  <c r="S658" i="1" s="1"/>
  <c r="W658" i="1" s="1"/>
  <c r="AC658" i="1" s="1"/>
  <c r="AI658" i="1" s="1"/>
  <c r="AQ658" i="1" s="1"/>
  <c r="AS658" i="1" s="1"/>
  <c r="G662" i="1"/>
  <c r="G670" i="1"/>
  <c r="G680" i="1"/>
  <c r="M680" i="1" s="1"/>
  <c r="S680" i="1" s="1"/>
  <c r="W680" i="1" s="1"/>
  <c r="AC680" i="1" s="1"/>
  <c r="AI680" i="1" s="1"/>
  <c r="AQ680" i="1" s="1"/>
  <c r="AS680" i="1" s="1"/>
  <c r="G684" i="1"/>
  <c r="Y565" i="1"/>
  <c r="AB565" i="1" s="1"/>
  <c r="AH565" i="1" s="1"/>
  <c r="AN565" i="1" s="1"/>
  <c r="AP565" i="1" s="1"/>
  <c r="G568" i="1"/>
  <c r="H574" i="1"/>
  <c r="N574" i="1" s="1"/>
  <c r="Q582" i="1"/>
  <c r="T582" i="1" s="1"/>
  <c r="X582" i="1" s="1"/>
  <c r="AD582" i="1" s="1"/>
  <c r="AJ582" i="1" s="1"/>
  <c r="AT582" i="1" s="1"/>
  <c r="G585" i="1"/>
  <c r="P588" i="1"/>
  <c r="S588" i="1" s="1"/>
  <c r="W588" i="1" s="1"/>
  <c r="AC588" i="1" s="1"/>
  <c r="AI588" i="1" s="1"/>
  <c r="AQ588" i="1" s="1"/>
  <c r="AS588" i="1" s="1"/>
  <c r="F593" i="1"/>
  <c r="F597" i="1"/>
  <c r="L597" i="1" s="1"/>
  <c r="R597" i="1" s="1"/>
  <c r="V597" i="1" s="1"/>
  <c r="AB597" i="1" s="1"/>
  <c r="AH597" i="1" s="1"/>
  <c r="AN597" i="1" s="1"/>
  <c r="AP597" i="1" s="1"/>
  <c r="H600" i="1"/>
  <c r="N600" i="1" s="1"/>
  <c r="T600" i="1" s="1"/>
  <c r="X600" i="1" s="1"/>
  <c r="AD600" i="1" s="1"/>
  <c r="AJ600" i="1" s="1"/>
  <c r="AT600" i="1" s="1"/>
  <c r="F603" i="1"/>
  <c r="L603" i="1" s="1"/>
  <c r="R603" i="1" s="1"/>
  <c r="V603" i="1" s="1"/>
  <c r="AB603" i="1" s="1"/>
  <c r="AH603" i="1" s="1"/>
  <c r="AN603" i="1" s="1"/>
  <c r="AP603" i="1" s="1"/>
  <c r="H606" i="1"/>
  <c r="N606" i="1" s="1"/>
  <c r="T606" i="1" s="1"/>
  <c r="X606" i="1" s="1"/>
  <c r="AD606" i="1" s="1"/>
  <c r="AJ606" i="1" s="1"/>
  <c r="AT606" i="1" s="1"/>
  <c r="F609" i="1"/>
  <c r="F619" i="1"/>
  <c r="L619" i="1" s="1"/>
  <c r="R619" i="1" s="1"/>
  <c r="Q624" i="1"/>
  <c r="T624" i="1" s="1"/>
  <c r="X624" i="1" s="1"/>
  <c r="AD624" i="1" s="1"/>
  <c r="AJ624" i="1" s="1"/>
  <c r="AT624" i="1" s="1"/>
  <c r="P627" i="1"/>
  <c r="S627" i="1" s="1"/>
  <c r="W627" i="1" s="1"/>
  <c r="AC627" i="1" s="1"/>
  <c r="AI627" i="1" s="1"/>
  <c r="AQ627" i="1" s="1"/>
  <c r="AS627" i="1" s="1"/>
  <c r="O630" i="1"/>
  <c r="R630" i="1" s="1"/>
  <c r="V630" i="1" s="1"/>
  <c r="AB630" i="1" s="1"/>
  <c r="AH630" i="1" s="1"/>
  <c r="AN630" i="1" s="1"/>
  <c r="AP630" i="1" s="1"/>
  <c r="H636" i="1"/>
  <c r="N636" i="1" s="1"/>
  <c r="T636" i="1" s="1"/>
  <c r="X636" i="1" s="1"/>
  <c r="AD636" i="1" s="1"/>
  <c r="AJ636" i="1" s="1"/>
  <c r="AT636" i="1" s="1"/>
  <c r="F639" i="1"/>
  <c r="L639" i="1" s="1"/>
  <c r="R639" i="1" s="1"/>
  <c r="V639" i="1" s="1"/>
  <c r="AB639" i="1" s="1"/>
  <c r="AH639" i="1" s="1"/>
  <c r="AN639" i="1" s="1"/>
  <c r="AP639" i="1" s="1"/>
  <c r="H644" i="1"/>
  <c r="F655" i="1"/>
  <c r="L655" i="1" s="1"/>
  <c r="R655" i="1" s="1"/>
  <c r="V655" i="1" s="1"/>
  <c r="AB655" i="1" s="1"/>
  <c r="AH655" i="1" s="1"/>
  <c r="AN655" i="1" s="1"/>
  <c r="AP655" i="1" s="1"/>
  <c r="H658" i="1"/>
  <c r="N658" i="1" s="1"/>
  <c r="T658" i="1" s="1"/>
  <c r="X658" i="1" s="1"/>
  <c r="AD658" i="1" s="1"/>
  <c r="AJ658" i="1" s="1"/>
  <c r="AT658" i="1" s="1"/>
  <c r="H662" i="1"/>
  <c r="N662" i="1" s="1"/>
  <c r="H670" i="1"/>
  <c r="H680" i="1"/>
  <c r="N680" i="1" s="1"/>
  <c r="T680" i="1" s="1"/>
  <c r="X680" i="1" s="1"/>
  <c r="AD680" i="1" s="1"/>
  <c r="AJ680" i="1" s="1"/>
  <c r="AT680" i="1" s="1"/>
  <c r="H684" i="1"/>
  <c r="F691" i="1"/>
  <c r="H696" i="1"/>
  <c r="N696" i="1" s="1"/>
  <c r="T696" i="1" s="1"/>
  <c r="X696" i="1" s="1"/>
  <c r="AD696" i="1" s="1"/>
  <c r="AJ696" i="1" s="1"/>
  <c r="AT696" i="1" s="1"/>
  <c r="F701" i="1"/>
  <c r="L701" i="1" s="1"/>
  <c r="H712" i="1"/>
  <c r="F717" i="1"/>
  <c r="H720" i="1"/>
  <c r="N720" i="1" s="1"/>
  <c r="T720" i="1" s="1"/>
  <c r="X720" i="1" s="1"/>
  <c r="AD720" i="1" s="1"/>
  <c r="AJ720" i="1" s="1"/>
  <c r="AT720" i="1" s="1"/>
  <c r="F723" i="1"/>
  <c r="L723" i="1" s="1"/>
  <c r="R723" i="1" s="1"/>
  <c r="V723" i="1" s="1"/>
  <c r="AB723" i="1" s="1"/>
  <c r="AH723" i="1" s="1"/>
  <c r="AN723" i="1" s="1"/>
  <c r="AP723" i="1" s="1"/>
  <c r="L731" i="1"/>
  <c r="R731" i="1" s="1"/>
  <c r="V731" i="1" s="1"/>
  <c r="AB731" i="1" s="1"/>
  <c r="AH731" i="1" s="1"/>
  <c r="AN731" i="1" s="1"/>
  <c r="AP731" i="1" s="1"/>
  <c r="M729" i="1"/>
  <c r="S729" i="1" s="1"/>
  <c r="W729" i="1" s="1"/>
  <c r="AC729" i="1" s="1"/>
  <c r="AI729" i="1" s="1"/>
  <c r="AQ729" i="1" s="1"/>
  <c r="AS729" i="1" s="1"/>
  <c r="G728" i="1"/>
  <c r="P575" i="1"/>
  <c r="P574" i="1" s="1"/>
  <c r="O582" i="1"/>
  <c r="R582" i="1" s="1"/>
  <c r="V582" i="1" s="1"/>
  <c r="AB582" i="1" s="1"/>
  <c r="AH582" i="1" s="1"/>
  <c r="AN582" i="1" s="1"/>
  <c r="AP582" i="1" s="1"/>
  <c r="O624" i="1"/>
  <c r="R624" i="1" s="1"/>
  <c r="V624" i="1" s="1"/>
  <c r="AB624" i="1" s="1"/>
  <c r="AH624" i="1" s="1"/>
  <c r="AN624" i="1" s="1"/>
  <c r="AP624" i="1" s="1"/>
  <c r="Q630" i="1"/>
  <c r="T630" i="1" s="1"/>
  <c r="X630" i="1" s="1"/>
  <c r="AD630" i="1" s="1"/>
  <c r="AJ630" i="1" s="1"/>
  <c r="AT630" i="1" s="1"/>
  <c r="P633" i="1"/>
  <c r="S633" i="1" s="1"/>
  <c r="W633" i="1" s="1"/>
  <c r="AC633" i="1" s="1"/>
  <c r="AI633" i="1" s="1"/>
  <c r="AQ633" i="1" s="1"/>
  <c r="AS633" i="1" s="1"/>
  <c r="N829" i="1"/>
  <c r="T829" i="1" s="1"/>
  <c r="X829" i="1" s="1"/>
  <c r="AD829" i="1" s="1"/>
  <c r="AJ829" i="1" s="1"/>
  <c r="AT829" i="1" s="1"/>
  <c r="H828" i="1"/>
  <c r="P834" i="1"/>
  <c r="AA740" i="1"/>
  <c r="AD740" i="1" s="1"/>
  <c r="AJ740" i="1" s="1"/>
  <c r="AT740" i="1" s="1"/>
  <c r="H754" i="1"/>
  <c r="H758" i="1"/>
  <c r="N758" i="1" s="1"/>
  <c r="T758" i="1" s="1"/>
  <c r="X758" i="1" s="1"/>
  <c r="AD758" i="1" s="1"/>
  <c r="AJ758" i="1" s="1"/>
  <c r="AT758" i="1" s="1"/>
  <c r="H762" i="1"/>
  <c r="F767" i="1"/>
  <c r="H772" i="1"/>
  <c r="N772" i="1" s="1"/>
  <c r="H780" i="1"/>
  <c r="H785" i="1"/>
  <c r="F811" i="1"/>
  <c r="L811" i="1" s="1"/>
  <c r="R811" i="1" s="1"/>
  <c r="V811" i="1" s="1"/>
  <c r="AB811" i="1" s="1"/>
  <c r="AH811" i="1" s="1"/>
  <c r="AN811" i="1" s="1"/>
  <c r="AP811" i="1" s="1"/>
  <c r="G816" i="1"/>
  <c r="M816" i="1" s="1"/>
  <c r="S816" i="1" s="1"/>
  <c r="W816" i="1" s="1"/>
  <c r="AC816" i="1" s="1"/>
  <c r="AI816" i="1" s="1"/>
  <c r="AQ816" i="1" s="1"/>
  <c r="AS816" i="1" s="1"/>
  <c r="M823" i="1"/>
  <c r="S823" i="1" s="1"/>
  <c r="W823" i="1" s="1"/>
  <c r="AC823" i="1" s="1"/>
  <c r="AI823" i="1" s="1"/>
  <c r="AQ823" i="1" s="1"/>
  <c r="AS823" i="1" s="1"/>
  <c r="G821" i="1"/>
  <c r="I824" i="1"/>
  <c r="I819" i="1" s="1"/>
  <c r="L825" i="1"/>
  <c r="R825" i="1" s="1"/>
  <c r="V825" i="1" s="1"/>
  <c r="AB825" i="1" s="1"/>
  <c r="AH825" i="1" s="1"/>
  <c r="AN825" i="1" s="1"/>
  <c r="AP825" i="1" s="1"/>
  <c r="F743" i="1"/>
  <c r="J743" i="1"/>
  <c r="I754" i="1"/>
  <c r="I758" i="1"/>
  <c r="L758" i="1" s="1"/>
  <c r="R758" i="1" s="1"/>
  <c r="V758" i="1" s="1"/>
  <c r="AB758" i="1" s="1"/>
  <c r="AH758" i="1" s="1"/>
  <c r="AN758" i="1" s="1"/>
  <c r="AP758" i="1" s="1"/>
  <c r="I762" i="1"/>
  <c r="G767" i="1"/>
  <c r="K767" i="1"/>
  <c r="I772" i="1"/>
  <c r="I780" i="1"/>
  <c r="I785" i="1"/>
  <c r="F790" i="1"/>
  <c r="L790" i="1" s="1"/>
  <c r="J790" i="1"/>
  <c r="F796" i="1"/>
  <c r="J796" i="1"/>
  <c r="J795" i="1" s="1"/>
  <c r="F804" i="1"/>
  <c r="J804" i="1"/>
  <c r="J803" i="1" s="1"/>
  <c r="G811" i="1"/>
  <c r="M811" i="1" s="1"/>
  <c r="S811" i="1" s="1"/>
  <c r="W811" i="1" s="1"/>
  <c r="K811" i="1"/>
  <c r="N811" i="1" s="1"/>
  <c r="T811" i="1" s="1"/>
  <c r="X811" i="1" s="1"/>
  <c r="H816" i="1"/>
  <c r="N816" i="1" s="1"/>
  <c r="T816" i="1" s="1"/>
  <c r="X816" i="1" s="1"/>
  <c r="AD816" i="1" s="1"/>
  <c r="AJ816" i="1" s="1"/>
  <c r="AT816" i="1" s="1"/>
  <c r="O790" i="1"/>
  <c r="N821" i="1"/>
  <c r="T821" i="1" s="1"/>
  <c r="X821" i="1" s="1"/>
  <c r="AD821" i="1" s="1"/>
  <c r="AJ821" i="1" s="1"/>
  <c r="AT821" i="1" s="1"/>
  <c r="H820" i="1"/>
  <c r="AF834" i="1"/>
  <c r="O834" i="1"/>
  <c r="AE834" i="1"/>
  <c r="L861" i="1"/>
  <c r="R861" i="1" s="1"/>
  <c r="V861" i="1" s="1"/>
  <c r="AB861" i="1" s="1"/>
  <c r="AH861" i="1" s="1"/>
  <c r="AN861" i="1" s="1"/>
  <c r="AP861" i="1" s="1"/>
  <c r="F860" i="1"/>
  <c r="L860" i="1" s="1"/>
  <c r="R860" i="1" s="1"/>
  <c r="V860" i="1" s="1"/>
  <c r="AB860" i="1" s="1"/>
  <c r="AH860" i="1" s="1"/>
  <c r="AN860" i="1" s="1"/>
  <c r="AP860" i="1" s="1"/>
  <c r="L874" i="1"/>
  <c r="R874" i="1" s="1"/>
  <c r="V874" i="1" s="1"/>
  <c r="AB874" i="1" s="1"/>
  <c r="AH874" i="1" s="1"/>
  <c r="AN874" i="1" s="1"/>
  <c r="F873" i="1"/>
  <c r="N886" i="1"/>
  <c r="T886" i="1" s="1"/>
  <c r="X886" i="1" s="1"/>
  <c r="AD886" i="1" s="1"/>
  <c r="AJ886" i="1" s="1"/>
  <c r="AT886" i="1" s="1"/>
  <c r="H885" i="1"/>
  <c r="N885" i="1" s="1"/>
  <c r="T885" i="1" s="1"/>
  <c r="X885" i="1" s="1"/>
  <c r="AD885" i="1" s="1"/>
  <c r="AJ885" i="1" s="1"/>
  <c r="AT885" i="1" s="1"/>
  <c r="L901" i="1"/>
  <c r="R901" i="1" s="1"/>
  <c r="V901" i="1" s="1"/>
  <c r="AB901" i="1" s="1"/>
  <c r="AH901" i="1" s="1"/>
  <c r="AN901" i="1" s="1"/>
  <c r="AP901" i="1" s="1"/>
  <c r="F900" i="1"/>
  <c r="L900" i="1" s="1"/>
  <c r="R900" i="1" s="1"/>
  <c r="V900" i="1" s="1"/>
  <c r="AB900" i="1" s="1"/>
  <c r="AH900" i="1" s="1"/>
  <c r="AN900" i="1" s="1"/>
  <c r="AP900" i="1" s="1"/>
  <c r="L939" i="1"/>
  <c r="R939" i="1" s="1"/>
  <c r="V939" i="1" s="1"/>
  <c r="AB939" i="1" s="1"/>
  <c r="AH939" i="1" s="1"/>
  <c r="AN939" i="1" s="1"/>
  <c r="AP939" i="1" s="1"/>
  <c r="F938" i="1"/>
  <c r="M939" i="1"/>
  <c r="S939" i="1" s="1"/>
  <c r="W939" i="1" s="1"/>
  <c r="AC939" i="1" s="1"/>
  <c r="AI939" i="1" s="1"/>
  <c r="AQ939" i="1" s="1"/>
  <c r="AS939" i="1" s="1"/>
  <c r="J938" i="1"/>
  <c r="J937" i="1" s="1"/>
  <c r="N942" i="1"/>
  <c r="T942" i="1" s="1"/>
  <c r="X942" i="1" s="1"/>
  <c r="AD942" i="1" s="1"/>
  <c r="AJ942" i="1" s="1"/>
  <c r="AT942" i="1" s="1"/>
  <c r="H941" i="1"/>
  <c r="N941" i="1" s="1"/>
  <c r="T941" i="1" s="1"/>
  <c r="X941" i="1" s="1"/>
  <c r="AD941" i="1" s="1"/>
  <c r="AJ941" i="1" s="1"/>
  <c r="AT941" i="1" s="1"/>
  <c r="N976" i="1"/>
  <c r="T976" i="1" s="1"/>
  <c r="X976" i="1" s="1"/>
  <c r="AD976" i="1" s="1"/>
  <c r="AJ976" i="1" s="1"/>
  <c r="AT976" i="1" s="1"/>
  <c r="H975" i="1"/>
  <c r="N825" i="1"/>
  <c r="T825" i="1" s="1"/>
  <c r="X825" i="1" s="1"/>
  <c r="AD825" i="1" s="1"/>
  <c r="AJ825" i="1" s="1"/>
  <c r="AT825" i="1" s="1"/>
  <c r="H824" i="1"/>
  <c r="N824" i="1" s="1"/>
  <c r="T824" i="1" s="1"/>
  <c r="X824" i="1" s="1"/>
  <c r="AD824" i="1" s="1"/>
  <c r="AJ824" i="1" s="1"/>
  <c r="AT824" i="1" s="1"/>
  <c r="O828" i="1"/>
  <c r="O827" i="1" s="1"/>
  <c r="AE828" i="1"/>
  <c r="AE827" i="1" s="1"/>
  <c r="N831" i="1"/>
  <c r="T831" i="1" s="1"/>
  <c r="X831" i="1" s="1"/>
  <c r="AD831" i="1" s="1"/>
  <c r="AJ831" i="1" s="1"/>
  <c r="AT831" i="1" s="1"/>
  <c r="L836" i="1"/>
  <c r="R836" i="1" s="1"/>
  <c r="V836" i="1" s="1"/>
  <c r="AB836" i="1" s="1"/>
  <c r="AH836" i="1" s="1"/>
  <c r="AN836" i="1" s="1"/>
  <c r="AP836" i="1" s="1"/>
  <c r="F835" i="1"/>
  <c r="L835" i="1" s="1"/>
  <c r="R835" i="1" s="1"/>
  <c r="V835" i="1" s="1"/>
  <c r="AB835" i="1" s="1"/>
  <c r="AH835" i="1" s="1"/>
  <c r="AN835" i="1" s="1"/>
  <c r="AP835" i="1" s="1"/>
  <c r="M837" i="1"/>
  <c r="S837" i="1" s="1"/>
  <c r="W837" i="1" s="1"/>
  <c r="AC837" i="1" s="1"/>
  <c r="AI837" i="1" s="1"/>
  <c r="AQ837" i="1" s="1"/>
  <c r="AS837" i="1" s="1"/>
  <c r="G836" i="1"/>
  <c r="R838" i="1"/>
  <c r="V838" i="1" s="1"/>
  <c r="AB838" i="1" s="1"/>
  <c r="AH838" i="1" s="1"/>
  <c r="AN838" i="1" s="1"/>
  <c r="AP838" i="1" s="1"/>
  <c r="AU839" i="1"/>
  <c r="AU834" i="1" s="1"/>
  <c r="L855" i="1"/>
  <c r="R855" i="1" s="1"/>
  <c r="V855" i="1" s="1"/>
  <c r="AB855" i="1" s="1"/>
  <c r="AH855" i="1" s="1"/>
  <c r="AN855" i="1" s="1"/>
  <c r="AP855" i="1" s="1"/>
  <c r="F854" i="1"/>
  <c r="M858" i="1"/>
  <c r="S858" i="1" s="1"/>
  <c r="W858" i="1" s="1"/>
  <c r="AC858" i="1" s="1"/>
  <c r="AI858" i="1" s="1"/>
  <c r="AQ858" i="1" s="1"/>
  <c r="AS858" i="1" s="1"/>
  <c r="G857" i="1"/>
  <c r="M857" i="1" s="1"/>
  <c r="S857" i="1" s="1"/>
  <c r="W857" i="1" s="1"/>
  <c r="AC857" i="1" s="1"/>
  <c r="AI857" i="1" s="1"/>
  <c r="AQ857" i="1" s="1"/>
  <c r="AS857" i="1" s="1"/>
  <c r="M860" i="1"/>
  <c r="S860" i="1" s="1"/>
  <c r="W860" i="1" s="1"/>
  <c r="AC860" i="1" s="1"/>
  <c r="AI860" i="1" s="1"/>
  <c r="AQ860" i="1" s="1"/>
  <c r="AS860" i="1" s="1"/>
  <c r="S864" i="1"/>
  <c r="W864" i="1" s="1"/>
  <c r="AC864" i="1" s="1"/>
  <c r="AI864" i="1" s="1"/>
  <c r="AQ864" i="1" s="1"/>
  <c r="AS864" i="1" s="1"/>
  <c r="P863" i="1"/>
  <c r="S863" i="1" s="1"/>
  <c r="W863" i="1" s="1"/>
  <c r="AC863" i="1" s="1"/>
  <c r="AI863" i="1" s="1"/>
  <c r="AQ863" i="1" s="1"/>
  <c r="AS863" i="1" s="1"/>
  <c r="U872" i="1"/>
  <c r="U871" i="1" s="1"/>
  <c r="M874" i="1"/>
  <c r="S874" i="1" s="1"/>
  <c r="W874" i="1" s="1"/>
  <c r="AC874" i="1" s="1"/>
  <c r="AI874" i="1" s="1"/>
  <c r="AQ874" i="1" s="1"/>
  <c r="G873" i="1"/>
  <c r="M876" i="1"/>
  <c r="S876" i="1" s="1"/>
  <c r="W876" i="1" s="1"/>
  <c r="AC876" i="1" s="1"/>
  <c r="AI876" i="1" s="1"/>
  <c r="AQ876" i="1" s="1"/>
  <c r="AS876" i="1" s="1"/>
  <c r="L895" i="1"/>
  <c r="R895" i="1" s="1"/>
  <c r="V895" i="1" s="1"/>
  <c r="AB895" i="1" s="1"/>
  <c r="AH895" i="1" s="1"/>
  <c r="AN895" i="1" s="1"/>
  <c r="AP895" i="1" s="1"/>
  <c r="F894" i="1"/>
  <c r="L894" i="1" s="1"/>
  <c r="R894" i="1" s="1"/>
  <c r="V894" i="1" s="1"/>
  <c r="AB894" i="1" s="1"/>
  <c r="AH894" i="1" s="1"/>
  <c r="AN894" i="1" s="1"/>
  <c r="AP894" i="1" s="1"/>
  <c r="T898" i="1"/>
  <c r="X898" i="1" s="1"/>
  <c r="AD898" i="1" s="1"/>
  <c r="AJ898" i="1" s="1"/>
  <c r="AT898" i="1" s="1"/>
  <c r="M901" i="1"/>
  <c r="S901" i="1" s="1"/>
  <c r="W901" i="1" s="1"/>
  <c r="AC901" i="1" s="1"/>
  <c r="AI901" i="1" s="1"/>
  <c r="AQ901" i="1" s="1"/>
  <c r="AS901" i="1" s="1"/>
  <c r="G900" i="1"/>
  <c r="M900" i="1" s="1"/>
  <c r="S900" i="1" s="1"/>
  <c r="W900" i="1" s="1"/>
  <c r="AC900" i="1" s="1"/>
  <c r="AI900" i="1" s="1"/>
  <c r="AQ900" i="1" s="1"/>
  <c r="AS900" i="1" s="1"/>
  <c r="M906" i="1"/>
  <c r="S906" i="1" s="1"/>
  <c r="W906" i="1" s="1"/>
  <c r="AC906" i="1" s="1"/>
  <c r="AI906" i="1" s="1"/>
  <c r="AQ906" i="1" s="1"/>
  <c r="AS906" i="1" s="1"/>
  <c r="AN918" i="1"/>
  <c r="AP918" i="1" s="1"/>
  <c r="AK915" i="1"/>
  <c r="AN915" i="1" s="1"/>
  <c r="AP915" i="1" s="1"/>
  <c r="M927" i="1"/>
  <c r="S927" i="1" s="1"/>
  <c r="W927" i="1" s="1"/>
  <c r="AC927" i="1" s="1"/>
  <c r="AI927" i="1" s="1"/>
  <c r="AQ927" i="1" s="1"/>
  <c r="AS927" i="1" s="1"/>
  <c r="G926" i="1"/>
  <c r="N927" i="1"/>
  <c r="T927" i="1" s="1"/>
  <c r="X927" i="1" s="1"/>
  <c r="AD927" i="1" s="1"/>
  <c r="AJ927" i="1" s="1"/>
  <c r="AT927" i="1" s="1"/>
  <c r="K926" i="1"/>
  <c r="K925" i="1" s="1"/>
  <c r="L935" i="1"/>
  <c r="R935" i="1" s="1"/>
  <c r="V935" i="1" s="1"/>
  <c r="AB935" i="1" s="1"/>
  <c r="AH935" i="1" s="1"/>
  <c r="AN935" i="1" s="1"/>
  <c r="AP935" i="1" s="1"/>
  <c r="F934" i="1"/>
  <c r="M935" i="1"/>
  <c r="S935" i="1" s="1"/>
  <c r="W935" i="1" s="1"/>
  <c r="AC935" i="1" s="1"/>
  <c r="AI935" i="1" s="1"/>
  <c r="AQ935" i="1" s="1"/>
  <c r="AS935" i="1" s="1"/>
  <c r="J934" i="1"/>
  <c r="J933" i="1" s="1"/>
  <c r="N938" i="1"/>
  <c r="T938" i="1" s="1"/>
  <c r="X938" i="1" s="1"/>
  <c r="AD938" i="1" s="1"/>
  <c r="AJ938" i="1" s="1"/>
  <c r="AT938" i="1" s="1"/>
  <c r="H937" i="1"/>
  <c r="N937" i="1" s="1"/>
  <c r="T937" i="1" s="1"/>
  <c r="X937" i="1" s="1"/>
  <c r="AD937" i="1" s="1"/>
  <c r="AJ937" i="1" s="1"/>
  <c r="AT937" i="1" s="1"/>
  <c r="N948" i="1"/>
  <c r="T948" i="1" s="1"/>
  <c r="X948" i="1" s="1"/>
  <c r="AD948" i="1" s="1"/>
  <c r="AJ948" i="1" s="1"/>
  <c r="AT948" i="1" s="1"/>
  <c r="H947" i="1"/>
  <c r="L951" i="1"/>
  <c r="R951" i="1" s="1"/>
  <c r="V951" i="1" s="1"/>
  <c r="AB951" i="1" s="1"/>
  <c r="AH951" i="1" s="1"/>
  <c r="AN951" i="1" s="1"/>
  <c r="AP951" i="1" s="1"/>
  <c r="F950" i="1"/>
  <c r="L950" i="1" s="1"/>
  <c r="R950" i="1" s="1"/>
  <c r="V950" i="1" s="1"/>
  <c r="AB950" i="1" s="1"/>
  <c r="AH950" i="1" s="1"/>
  <c r="AN950" i="1" s="1"/>
  <c r="AP950" i="1" s="1"/>
  <c r="M951" i="1"/>
  <c r="S951" i="1" s="1"/>
  <c r="W951" i="1" s="1"/>
  <c r="AC951" i="1" s="1"/>
  <c r="AI951" i="1" s="1"/>
  <c r="AQ951" i="1" s="1"/>
  <c r="AS951" i="1" s="1"/>
  <c r="J950" i="1"/>
  <c r="L965" i="1"/>
  <c r="R965" i="1" s="1"/>
  <c r="V965" i="1" s="1"/>
  <c r="AB965" i="1" s="1"/>
  <c r="AH965" i="1" s="1"/>
  <c r="AN965" i="1" s="1"/>
  <c r="AP965" i="1" s="1"/>
  <c r="F964" i="1"/>
  <c r="L964" i="1" s="1"/>
  <c r="R964" i="1" s="1"/>
  <c r="V964" i="1" s="1"/>
  <c r="AB964" i="1" s="1"/>
  <c r="AH964" i="1" s="1"/>
  <c r="AN964" i="1" s="1"/>
  <c r="AP964" i="1" s="1"/>
  <c r="M965" i="1"/>
  <c r="S965" i="1" s="1"/>
  <c r="W965" i="1" s="1"/>
  <c r="AC965" i="1" s="1"/>
  <c r="AI965" i="1" s="1"/>
  <c r="AQ965" i="1" s="1"/>
  <c r="AS965" i="1" s="1"/>
  <c r="J964" i="1"/>
  <c r="M964" i="1" s="1"/>
  <c r="S964" i="1" s="1"/>
  <c r="W964" i="1" s="1"/>
  <c r="AC964" i="1" s="1"/>
  <c r="AI964" i="1" s="1"/>
  <c r="AQ964" i="1" s="1"/>
  <c r="AS964" i="1" s="1"/>
  <c r="L979" i="1"/>
  <c r="R979" i="1" s="1"/>
  <c r="V979" i="1" s="1"/>
  <c r="AB979" i="1" s="1"/>
  <c r="AH979" i="1" s="1"/>
  <c r="AN979" i="1" s="1"/>
  <c r="AP979" i="1" s="1"/>
  <c r="F978" i="1"/>
  <c r="L978" i="1" s="1"/>
  <c r="R978" i="1" s="1"/>
  <c r="V978" i="1" s="1"/>
  <c r="AB978" i="1" s="1"/>
  <c r="AH978" i="1" s="1"/>
  <c r="AN978" i="1" s="1"/>
  <c r="AP978" i="1" s="1"/>
  <c r="M979" i="1"/>
  <c r="S979" i="1" s="1"/>
  <c r="W979" i="1" s="1"/>
  <c r="AC979" i="1" s="1"/>
  <c r="AI979" i="1" s="1"/>
  <c r="AQ979" i="1" s="1"/>
  <c r="AS979" i="1" s="1"/>
  <c r="J978" i="1"/>
  <c r="J974" i="1" s="1"/>
  <c r="N837" i="1"/>
  <c r="T837" i="1" s="1"/>
  <c r="X837" i="1" s="1"/>
  <c r="AD837" i="1" s="1"/>
  <c r="AJ837" i="1" s="1"/>
  <c r="AT837" i="1" s="1"/>
  <c r="H836" i="1"/>
  <c r="L843" i="1"/>
  <c r="R843" i="1" s="1"/>
  <c r="V843" i="1" s="1"/>
  <c r="AB843" i="1" s="1"/>
  <c r="AH843" i="1" s="1"/>
  <c r="AN843" i="1" s="1"/>
  <c r="AP843" i="1" s="1"/>
  <c r="F839" i="1"/>
  <c r="M844" i="1"/>
  <c r="S844" i="1" s="1"/>
  <c r="W844" i="1" s="1"/>
  <c r="AC844" i="1" s="1"/>
  <c r="AI844" i="1" s="1"/>
  <c r="AQ844" i="1" s="1"/>
  <c r="AS844" i="1" s="1"/>
  <c r="G843" i="1"/>
  <c r="K834" i="1"/>
  <c r="AA834" i="1"/>
  <c r="M854" i="1"/>
  <c r="S854" i="1" s="1"/>
  <c r="W854" i="1" s="1"/>
  <c r="AC854" i="1" s="1"/>
  <c r="AI854" i="1" s="1"/>
  <c r="AQ854" i="1" s="1"/>
  <c r="AS854" i="1" s="1"/>
  <c r="N858" i="1"/>
  <c r="T858" i="1" s="1"/>
  <c r="X858" i="1" s="1"/>
  <c r="AD858" i="1" s="1"/>
  <c r="AJ858" i="1" s="1"/>
  <c r="AT858" i="1" s="1"/>
  <c r="H857" i="1"/>
  <c r="M861" i="1"/>
  <c r="S861" i="1" s="1"/>
  <c r="W861" i="1" s="1"/>
  <c r="AC861" i="1" s="1"/>
  <c r="AI861" i="1" s="1"/>
  <c r="AQ861" i="1" s="1"/>
  <c r="AS861" i="1" s="1"/>
  <c r="L867" i="1"/>
  <c r="R867" i="1" s="1"/>
  <c r="V867" i="1" s="1"/>
  <c r="AB867" i="1" s="1"/>
  <c r="AH867" i="1" s="1"/>
  <c r="AN867" i="1" s="1"/>
  <c r="AP867" i="1" s="1"/>
  <c r="F866" i="1"/>
  <c r="L866" i="1" s="1"/>
  <c r="R866" i="1" s="1"/>
  <c r="U866" i="1"/>
  <c r="U853" i="1" s="1"/>
  <c r="AF872" i="1"/>
  <c r="AF871" i="1" s="1"/>
  <c r="N877" i="1"/>
  <c r="T877" i="1" s="1"/>
  <c r="X877" i="1" s="1"/>
  <c r="AD877" i="1" s="1"/>
  <c r="AJ877" i="1" s="1"/>
  <c r="AT877" i="1" s="1"/>
  <c r="H876" i="1"/>
  <c r="N876" i="1" s="1"/>
  <c r="T876" i="1" s="1"/>
  <c r="X876" i="1" s="1"/>
  <c r="AD876" i="1" s="1"/>
  <c r="AJ876" i="1" s="1"/>
  <c r="AT876" i="1" s="1"/>
  <c r="L880" i="1"/>
  <c r="R880" i="1" s="1"/>
  <c r="V880" i="1" s="1"/>
  <c r="AB880" i="1" s="1"/>
  <c r="AH880" i="1" s="1"/>
  <c r="AN880" i="1" s="1"/>
  <c r="AP880" i="1" s="1"/>
  <c r="F879" i="1"/>
  <c r="L879" i="1" s="1"/>
  <c r="R879" i="1" s="1"/>
  <c r="V879" i="1" s="1"/>
  <c r="AB879" i="1" s="1"/>
  <c r="AH879" i="1" s="1"/>
  <c r="AN879" i="1" s="1"/>
  <c r="AP879" i="1" s="1"/>
  <c r="L889" i="1"/>
  <c r="R889" i="1" s="1"/>
  <c r="V889" i="1" s="1"/>
  <c r="AB889" i="1" s="1"/>
  <c r="AH889" i="1" s="1"/>
  <c r="AN889" i="1" s="1"/>
  <c r="AP889" i="1" s="1"/>
  <c r="F888" i="1"/>
  <c r="L888" i="1" s="1"/>
  <c r="R888" i="1" s="1"/>
  <c r="V888" i="1" s="1"/>
  <c r="AB888" i="1" s="1"/>
  <c r="AH888" i="1" s="1"/>
  <c r="AN888" i="1" s="1"/>
  <c r="AP888" i="1" s="1"/>
  <c r="M892" i="1"/>
  <c r="S892" i="1" s="1"/>
  <c r="W892" i="1" s="1"/>
  <c r="AC892" i="1" s="1"/>
  <c r="AI892" i="1" s="1"/>
  <c r="AQ892" i="1" s="1"/>
  <c r="AS892" i="1" s="1"/>
  <c r="G891" i="1"/>
  <c r="M891" i="1" s="1"/>
  <c r="S891" i="1" s="1"/>
  <c r="W891" i="1" s="1"/>
  <c r="AC891" i="1" s="1"/>
  <c r="AI891" i="1" s="1"/>
  <c r="AQ891" i="1" s="1"/>
  <c r="AS891" i="1" s="1"/>
  <c r="N904" i="1"/>
  <c r="T904" i="1" s="1"/>
  <c r="X904" i="1" s="1"/>
  <c r="AD904" i="1" s="1"/>
  <c r="AJ904" i="1" s="1"/>
  <c r="AT904" i="1" s="1"/>
  <c r="N907" i="1"/>
  <c r="T907" i="1" s="1"/>
  <c r="X907" i="1" s="1"/>
  <c r="AD907" i="1" s="1"/>
  <c r="AJ907" i="1" s="1"/>
  <c r="AT907" i="1" s="1"/>
  <c r="H906" i="1"/>
  <c r="N906" i="1" s="1"/>
  <c r="T906" i="1" s="1"/>
  <c r="X906" i="1" s="1"/>
  <c r="AD906" i="1" s="1"/>
  <c r="AJ906" i="1" s="1"/>
  <c r="AT906" i="1" s="1"/>
  <c r="L910" i="1"/>
  <c r="R910" i="1" s="1"/>
  <c r="V910" i="1" s="1"/>
  <c r="AB910" i="1" s="1"/>
  <c r="AH910" i="1" s="1"/>
  <c r="AN910" i="1" s="1"/>
  <c r="AP910" i="1" s="1"/>
  <c r="F909" i="1"/>
  <c r="L909" i="1" s="1"/>
  <c r="R909" i="1" s="1"/>
  <c r="V909" i="1" s="1"/>
  <c r="AB909" i="1" s="1"/>
  <c r="AH909" i="1" s="1"/>
  <c r="AN909" i="1" s="1"/>
  <c r="AP909" i="1" s="1"/>
  <c r="M931" i="1"/>
  <c r="S931" i="1" s="1"/>
  <c r="W931" i="1" s="1"/>
  <c r="AC931" i="1" s="1"/>
  <c r="AI931" i="1" s="1"/>
  <c r="AQ931" i="1" s="1"/>
  <c r="AS931" i="1" s="1"/>
  <c r="G930" i="1"/>
  <c r="N931" i="1"/>
  <c r="T931" i="1" s="1"/>
  <c r="X931" i="1" s="1"/>
  <c r="AD931" i="1" s="1"/>
  <c r="AJ931" i="1" s="1"/>
  <c r="AT931" i="1" s="1"/>
  <c r="K930" i="1"/>
  <c r="K929" i="1" s="1"/>
  <c r="L957" i="1"/>
  <c r="R957" i="1" s="1"/>
  <c r="V957" i="1" s="1"/>
  <c r="AB957" i="1" s="1"/>
  <c r="AH957" i="1" s="1"/>
  <c r="AN957" i="1" s="1"/>
  <c r="AP957" i="1" s="1"/>
  <c r="F956" i="1"/>
  <c r="M957" i="1"/>
  <c r="S957" i="1" s="1"/>
  <c r="W957" i="1" s="1"/>
  <c r="AC957" i="1" s="1"/>
  <c r="AI957" i="1" s="1"/>
  <c r="AQ957" i="1" s="1"/>
  <c r="AS957" i="1" s="1"/>
  <c r="J956" i="1"/>
  <c r="N962" i="1"/>
  <c r="T962" i="1" s="1"/>
  <c r="X962" i="1" s="1"/>
  <c r="AD962" i="1" s="1"/>
  <c r="AJ962" i="1" s="1"/>
  <c r="AT962" i="1" s="1"/>
  <c r="H961" i="1"/>
  <c r="N961" i="1" s="1"/>
  <c r="T961" i="1" s="1"/>
  <c r="X961" i="1" s="1"/>
  <c r="AD961" i="1" s="1"/>
  <c r="AJ961" i="1" s="1"/>
  <c r="AT961" i="1" s="1"/>
  <c r="M829" i="1"/>
  <c r="S829" i="1" s="1"/>
  <c r="W829" i="1" s="1"/>
  <c r="AC829" i="1" s="1"/>
  <c r="AI829" i="1" s="1"/>
  <c r="AQ829" i="1" s="1"/>
  <c r="AS829" i="1" s="1"/>
  <c r="G828" i="1"/>
  <c r="K828" i="1"/>
  <c r="K827" i="1" s="1"/>
  <c r="AA828" i="1"/>
  <c r="AA827" i="1" s="1"/>
  <c r="N844" i="1"/>
  <c r="T844" i="1" s="1"/>
  <c r="X844" i="1" s="1"/>
  <c r="AD844" i="1" s="1"/>
  <c r="AJ844" i="1" s="1"/>
  <c r="AT844" i="1" s="1"/>
  <c r="H843" i="1"/>
  <c r="R844" i="1"/>
  <c r="V844" i="1" s="1"/>
  <c r="AB844" i="1" s="1"/>
  <c r="AH844" i="1" s="1"/>
  <c r="AN844" i="1" s="1"/>
  <c r="AP844" i="1" s="1"/>
  <c r="L849" i="1"/>
  <c r="R849" i="1" s="1"/>
  <c r="V849" i="1" s="1"/>
  <c r="AB849" i="1" s="1"/>
  <c r="AH849" i="1" s="1"/>
  <c r="AN849" i="1" s="1"/>
  <c r="AP849" i="1" s="1"/>
  <c r="F848" i="1"/>
  <c r="L851" i="1"/>
  <c r="R851" i="1" s="1"/>
  <c r="V851" i="1" s="1"/>
  <c r="AB851" i="1" s="1"/>
  <c r="AH851" i="1" s="1"/>
  <c r="AN851" i="1" s="1"/>
  <c r="AP851" i="1" s="1"/>
  <c r="N854" i="1"/>
  <c r="T854" i="1" s="1"/>
  <c r="X854" i="1" s="1"/>
  <c r="AD854" i="1" s="1"/>
  <c r="AJ854" i="1" s="1"/>
  <c r="AT854" i="1" s="1"/>
  <c r="AF853" i="1"/>
  <c r="AF846" i="1" s="1"/>
  <c r="M855" i="1"/>
  <c r="S855" i="1" s="1"/>
  <c r="W855" i="1" s="1"/>
  <c r="AC855" i="1" s="1"/>
  <c r="AI855" i="1" s="1"/>
  <c r="AQ855" i="1" s="1"/>
  <c r="AS855" i="1" s="1"/>
  <c r="Y872" i="1"/>
  <c r="Y871" i="1" s="1"/>
  <c r="AG872" i="1"/>
  <c r="AG871" i="1" s="1"/>
  <c r="M880" i="1"/>
  <c r="S880" i="1" s="1"/>
  <c r="W880" i="1" s="1"/>
  <c r="AC880" i="1" s="1"/>
  <c r="AI880" i="1" s="1"/>
  <c r="AQ880" i="1" s="1"/>
  <c r="AS880" i="1" s="1"/>
  <c r="G879" i="1"/>
  <c r="M879" i="1" s="1"/>
  <c r="S879" i="1" s="1"/>
  <c r="W879" i="1" s="1"/>
  <c r="AC879" i="1" s="1"/>
  <c r="AI879" i="1" s="1"/>
  <c r="AQ879" i="1" s="1"/>
  <c r="AS879" i="1" s="1"/>
  <c r="M886" i="1"/>
  <c r="S886" i="1" s="1"/>
  <c r="W886" i="1" s="1"/>
  <c r="AC886" i="1" s="1"/>
  <c r="AI886" i="1" s="1"/>
  <c r="AQ886" i="1" s="1"/>
  <c r="AS886" i="1" s="1"/>
  <c r="G885" i="1"/>
  <c r="M885" i="1" s="1"/>
  <c r="S885" i="1" s="1"/>
  <c r="W885" i="1" s="1"/>
  <c r="AC885" i="1" s="1"/>
  <c r="AI885" i="1" s="1"/>
  <c r="AQ885" i="1" s="1"/>
  <c r="AS885" i="1" s="1"/>
  <c r="N892" i="1"/>
  <c r="T892" i="1" s="1"/>
  <c r="X892" i="1" s="1"/>
  <c r="AD892" i="1" s="1"/>
  <c r="AJ892" i="1" s="1"/>
  <c r="AT892" i="1" s="1"/>
  <c r="H891" i="1"/>
  <c r="N891" i="1" s="1"/>
  <c r="T891" i="1" s="1"/>
  <c r="X891" i="1" s="1"/>
  <c r="AD891" i="1" s="1"/>
  <c r="AJ891" i="1" s="1"/>
  <c r="AT891" i="1" s="1"/>
  <c r="N894" i="1"/>
  <c r="T894" i="1" s="1"/>
  <c r="X894" i="1" s="1"/>
  <c r="AD894" i="1" s="1"/>
  <c r="AJ894" i="1" s="1"/>
  <c r="AT894" i="1" s="1"/>
  <c r="M895" i="1"/>
  <c r="S895" i="1" s="1"/>
  <c r="W895" i="1" s="1"/>
  <c r="AC895" i="1" s="1"/>
  <c r="AI895" i="1" s="1"/>
  <c r="AQ895" i="1" s="1"/>
  <c r="AS895" i="1" s="1"/>
  <c r="L898" i="1"/>
  <c r="R898" i="1" s="1"/>
  <c r="V898" i="1" s="1"/>
  <c r="AB898" i="1" s="1"/>
  <c r="AH898" i="1" s="1"/>
  <c r="AN898" i="1" s="1"/>
  <c r="AP898" i="1" s="1"/>
  <c r="M910" i="1"/>
  <c r="S910" i="1" s="1"/>
  <c r="W910" i="1" s="1"/>
  <c r="AC910" i="1" s="1"/>
  <c r="AI910" i="1" s="1"/>
  <c r="AQ910" i="1" s="1"/>
  <c r="AS910" i="1" s="1"/>
  <c r="G909" i="1"/>
  <c r="M909" i="1" s="1"/>
  <c r="S909" i="1" s="1"/>
  <c r="W909" i="1" s="1"/>
  <c r="AC909" i="1" s="1"/>
  <c r="AI909" i="1" s="1"/>
  <c r="AQ909" i="1" s="1"/>
  <c r="AS909" i="1" s="1"/>
  <c r="L913" i="1"/>
  <c r="R913" i="1" s="1"/>
  <c r="V913" i="1" s="1"/>
  <c r="AB913" i="1" s="1"/>
  <c r="AH913" i="1" s="1"/>
  <c r="AN913" i="1" s="1"/>
  <c r="AP913" i="1" s="1"/>
  <c r="I912" i="1"/>
  <c r="L912" i="1" s="1"/>
  <c r="R912" i="1" s="1"/>
  <c r="V912" i="1" s="1"/>
  <c r="AB912" i="1" s="1"/>
  <c r="AH912" i="1" s="1"/>
  <c r="AN912" i="1" s="1"/>
  <c r="AP912" i="1" s="1"/>
  <c r="L943" i="1"/>
  <c r="R943" i="1" s="1"/>
  <c r="V943" i="1" s="1"/>
  <c r="AB943" i="1" s="1"/>
  <c r="AH943" i="1" s="1"/>
  <c r="AN943" i="1" s="1"/>
  <c r="F942" i="1"/>
  <c r="M943" i="1"/>
  <c r="S943" i="1" s="1"/>
  <c r="W943" i="1" s="1"/>
  <c r="AC943" i="1" s="1"/>
  <c r="AI943" i="1" s="1"/>
  <c r="AQ943" i="1" s="1"/>
  <c r="J942" i="1"/>
  <c r="J941" i="1" s="1"/>
  <c r="N954" i="1"/>
  <c r="T954" i="1" s="1"/>
  <c r="X954" i="1" s="1"/>
  <c r="AD954" i="1" s="1"/>
  <c r="AJ954" i="1" s="1"/>
  <c r="AT954" i="1" s="1"/>
  <c r="H953" i="1"/>
  <c r="N953" i="1" s="1"/>
  <c r="T953" i="1" s="1"/>
  <c r="X953" i="1" s="1"/>
  <c r="AD953" i="1" s="1"/>
  <c r="AJ953" i="1" s="1"/>
  <c r="AT953" i="1" s="1"/>
  <c r="N968" i="1"/>
  <c r="T968" i="1" s="1"/>
  <c r="X968" i="1" s="1"/>
  <c r="AD968" i="1" s="1"/>
  <c r="AJ968" i="1" s="1"/>
  <c r="AT968" i="1" s="1"/>
  <c r="H967" i="1"/>
  <c r="O974" i="1"/>
  <c r="AA974" i="1"/>
  <c r="AM974" i="1"/>
  <c r="M984" i="1"/>
  <c r="S984" i="1" s="1"/>
  <c r="W984" i="1" s="1"/>
  <c r="AC984" i="1" s="1"/>
  <c r="AI984" i="1" s="1"/>
  <c r="AQ984" i="1" s="1"/>
  <c r="AS984" i="1" s="1"/>
  <c r="T991" i="1"/>
  <c r="X991" i="1" s="1"/>
  <c r="AD991" i="1" s="1"/>
  <c r="AJ991" i="1" s="1"/>
  <c r="AT991" i="1" s="1"/>
  <c r="I1017" i="1"/>
  <c r="L1017" i="1" s="1"/>
  <c r="R1017" i="1" s="1"/>
  <c r="V1017" i="1" s="1"/>
  <c r="AB1017" i="1" s="1"/>
  <c r="AH1017" i="1" s="1"/>
  <c r="AN1017" i="1" s="1"/>
  <c r="AP1017" i="1" s="1"/>
  <c r="L1018" i="1"/>
  <c r="R1018" i="1" s="1"/>
  <c r="V1018" i="1" s="1"/>
  <c r="AB1018" i="1" s="1"/>
  <c r="AH1018" i="1" s="1"/>
  <c r="AN1018" i="1" s="1"/>
  <c r="AP1018" i="1" s="1"/>
  <c r="I1055" i="1"/>
  <c r="I1054" i="1" s="1"/>
  <c r="L1056" i="1"/>
  <c r="R1056" i="1" s="1"/>
  <c r="V1056" i="1" s="1"/>
  <c r="AB1056" i="1" s="1"/>
  <c r="AH1056" i="1" s="1"/>
  <c r="AN1056" i="1" s="1"/>
  <c r="AP1056" i="1" s="1"/>
  <c r="N1076" i="1"/>
  <c r="T1076" i="1" s="1"/>
  <c r="X1076" i="1" s="1"/>
  <c r="AD1076" i="1" s="1"/>
  <c r="AJ1076" i="1" s="1"/>
  <c r="AT1076" i="1" s="1"/>
  <c r="H1075" i="1"/>
  <c r="N1075" i="1" s="1"/>
  <c r="T1075" i="1" s="1"/>
  <c r="X1075" i="1" s="1"/>
  <c r="AD1075" i="1" s="1"/>
  <c r="AJ1075" i="1" s="1"/>
  <c r="AT1075" i="1" s="1"/>
  <c r="T1132" i="1"/>
  <c r="X1132" i="1" s="1"/>
  <c r="AD1132" i="1" s="1"/>
  <c r="AJ1132" i="1" s="1"/>
  <c r="AT1132" i="1" s="1"/>
  <c r="Q1131" i="1"/>
  <c r="T1131" i="1" s="1"/>
  <c r="X1131" i="1" s="1"/>
  <c r="AD1131" i="1" s="1"/>
  <c r="AJ1131" i="1" s="1"/>
  <c r="AT1131" i="1" s="1"/>
  <c r="L1156" i="1"/>
  <c r="R1156" i="1" s="1"/>
  <c r="V1156" i="1" s="1"/>
  <c r="AB1156" i="1" s="1"/>
  <c r="AH1156" i="1" s="1"/>
  <c r="AN1156" i="1" s="1"/>
  <c r="AP1156" i="1" s="1"/>
  <c r="I1155" i="1"/>
  <c r="L1155" i="1" s="1"/>
  <c r="R1155" i="1" s="1"/>
  <c r="V1155" i="1" s="1"/>
  <c r="AB1155" i="1" s="1"/>
  <c r="AH1155" i="1" s="1"/>
  <c r="AN1155" i="1" s="1"/>
  <c r="AP1155" i="1" s="1"/>
  <c r="L1284" i="1"/>
  <c r="R1284" i="1" s="1"/>
  <c r="V1284" i="1" s="1"/>
  <c r="AB1284" i="1" s="1"/>
  <c r="AH1284" i="1" s="1"/>
  <c r="AN1284" i="1" s="1"/>
  <c r="AP1284" i="1" s="1"/>
  <c r="I1283" i="1"/>
  <c r="L1283" i="1" s="1"/>
  <c r="R1283" i="1" s="1"/>
  <c r="V1283" i="1" s="1"/>
  <c r="AB1283" i="1" s="1"/>
  <c r="AH1283" i="1" s="1"/>
  <c r="AN1283" i="1" s="1"/>
  <c r="AP1283" i="1" s="1"/>
  <c r="N985" i="1"/>
  <c r="T985" i="1" s="1"/>
  <c r="X985" i="1" s="1"/>
  <c r="AD985" i="1" s="1"/>
  <c r="AJ985" i="1" s="1"/>
  <c r="AT985" i="1" s="1"/>
  <c r="H984" i="1"/>
  <c r="N984" i="1" s="1"/>
  <c r="T984" i="1" s="1"/>
  <c r="X984" i="1" s="1"/>
  <c r="AD984" i="1" s="1"/>
  <c r="AJ984" i="1" s="1"/>
  <c r="AT984" i="1" s="1"/>
  <c r="AF990" i="1"/>
  <c r="I1036" i="1"/>
  <c r="I1032" i="1" s="1"/>
  <c r="L1037" i="1"/>
  <c r="R1037" i="1" s="1"/>
  <c r="V1037" i="1" s="1"/>
  <c r="AB1037" i="1" s="1"/>
  <c r="AH1037" i="1" s="1"/>
  <c r="AN1037" i="1" s="1"/>
  <c r="AP1037" i="1" s="1"/>
  <c r="M1040" i="1"/>
  <c r="S1040" i="1" s="1"/>
  <c r="W1040" i="1" s="1"/>
  <c r="AC1040" i="1" s="1"/>
  <c r="AI1040" i="1" s="1"/>
  <c r="AQ1040" i="1" s="1"/>
  <c r="AS1040" i="1" s="1"/>
  <c r="G1039" i="1"/>
  <c r="M1039" i="1" s="1"/>
  <c r="S1039" i="1" s="1"/>
  <c r="W1039" i="1" s="1"/>
  <c r="AC1039" i="1" s="1"/>
  <c r="AI1039" i="1" s="1"/>
  <c r="AQ1039" i="1" s="1"/>
  <c r="AS1039" i="1" s="1"/>
  <c r="K1039" i="1"/>
  <c r="K1032" i="1" s="1"/>
  <c r="N1040" i="1"/>
  <c r="T1040" i="1" s="1"/>
  <c r="X1040" i="1" s="1"/>
  <c r="AD1040" i="1" s="1"/>
  <c r="AJ1040" i="1" s="1"/>
  <c r="AT1040" i="1" s="1"/>
  <c r="O1032" i="1"/>
  <c r="L1087" i="1"/>
  <c r="R1087" i="1" s="1"/>
  <c r="V1087" i="1" s="1"/>
  <c r="AB1087" i="1" s="1"/>
  <c r="AH1087" i="1" s="1"/>
  <c r="AN1087" i="1" s="1"/>
  <c r="AP1087" i="1" s="1"/>
  <c r="F1086" i="1"/>
  <c r="L1096" i="1"/>
  <c r="R1096" i="1" s="1"/>
  <c r="V1096" i="1" s="1"/>
  <c r="AB1096" i="1" s="1"/>
  <c r="AH1096" i="1" s="1"/>
  <c r="AN1096" i="1" s="1"/>
  <c r="AP1096" i="1" s="1"/>
  <c r="F1095" i="1"/>
  <c r="L1095" i="1" s="1"/>
  <c r="R1095" i="1" s="1"/>
  <c r="V1095" i="1" s="1"/>
  <c r="AB1095" i="1" s="1"/>
  <c r="AH1095" i="1" s="1"/>
  <c r="AN1095" i="1" s="1"/>
  <c r="AP1095" i="1" s="1"/>
  <c r="M1096" i="1"/>
  <c r="S1096" i="1" s="1"/>
  <c r="W1096" i="1" s="1"/>
  <c r="AC1096" i="1" s="1"/>
  <c r="AI1096" i="1" s="1"/>
  <c r="AQ1096" i="1" s="1"/>
  <c r="AS1096" i="1" s="1"/>
  <c r="J1095" i="1"/>
  <c r="M1095" i="1" s="1"/>
  <c r="S1095" i="1" s="1"/>
  <c r="W1095" i="1" s="1"/>
  <c r="AC1095" i="1" s="1"/>
  <c r="AI1095" i="1" s="1"/>
  <c r="AQ1095" i="1" s="1"/>
  <c r="AS1095" i="1" s="1"/>
  <c r="T1106" i="1"/>
  <c r="X1106" i="1" s="1"/>
  <c r="AD1106" i="1" s="1"/>
  <c r="AJ1106" i="1" s="1"/>
  <c r="AT1106" i="1" s="1"/>
  <c r="AL1142" i="1"/>
  <c r="M1159" i="1"/>
  <c r="S1159" i="1" s="1"/>
  <c r="W1159" i="1" s="1"/>
  <c r="AC1159" i="1" s="1"/>
  <c r="AI1159" i="1" s="1"/>
  <c r="AQ1159" i="1" s="1"/>
  <c r="AS1159" i="1" s="1"/>
  <c r="G1158" i="1"/>
  <c r="M1158" i="1" s="1"/>
  <c r="S1158" i="1" s="1"/>
  <c r="W1158" i="1" s="1"/>
  <c r="AC1158" i="1" s="1"/>
  <c r="AI1158" i="1" s="1"/>
  <c r="AQ1158" i="1" s="1"/>
  <c r="AS1158" i="1" s="1"/>
  <c r="N1159" i="1"/>
  <c r="T1159" i="1" s="1"/>
  <c r="X1159" i="1" s="1"/>
  <c r="AD1159" i="1" s="1"/>
  <c r="AJ1159" i="1" s="1"/>
  <c r="AT1159" i="1" s="1"/>
  <c r="K1158" i="1"/>
  <c r="N1158" i="1" s="1"/>
  <c r="T1158" i="1" s="1"/>
  <c r="X1158" i="1" s="1"/>
  <c r="AD1158" i="1" s="1"/>
  <c r="AJ1158" i="1" s="1"/>
  <c r="AT1158" i="1" s="1"/>
  <c r="AL1180" i="1"/>
  <c r="AL1179" i="1" s="1"/>
  <c r="AK1180" i="1"/>
  <c r="L1236" i="1"/>
  <c r="R1236" i="1" s="1"/>
  <c r="V1236" i="1" s="1"/>
  <c r="AB1236" i="1" s="1"/>
  <c r="AH1236" i="1" s="1"/>
  <c r="AN1236" i="1" s="1"/>
  <c r="AP1236" i="1" s="1"/>
  <c r="P967" i="1"/>
  <c r="Z974" i="1"/>
  <c r="AK974" i="1"/>
  <c r="K974" i="1"/>
  <c r="AE974" i="1"/>
  <c r="AU974" i="1"/>
  <c r="N982" i="1"/>
  <c r="T982" i="1" s="1"/>
  <c r="X982" i="1" s="1"/>
  <c r="AD982" i="1" s="1"/>
  <c r="AJ982" i="1" s="1"/>
  <c r="AT982" i="1" s="1"/>
  <c r="H981" i="1"/>
  <c r="N981" i="1" s="1"/>
  <c r="T981" i="1" s="1"/>
  <c r="X981" i="1" s="1"/>
  <c r="AD981" i="1" s="1"/>
  <c r="AJ981" i="1" s="1"/>
  <c r="AT981" i="1" s="1"/>
  <c r="L988" i="1"/>
  <c r="R988" i="1" s="1"/>
  <c r="V988" i="1" s="1"/>
  <c r="AB988" i="1" s="1"/>
  <c r="AH988" i="1" s="1"/>
  <c r="AN988" i="1" s="1"/>
  <c r="AP988" i="1" s="1"/>
  <c r="F987" i="1"/>
  <c r="L987" i="1" s="1"/>
  <c r="R987" i="1" s="1"/>
  <c r="V987" i="1" s="1"/>
  <c r="AB987" i="1" s="1"/>
  <c r="AH987" i="1" s="1"/>
  <c r="AN987" i="1" s="1"/>
  <c r="AP987" i="1" s="1"/>
  <c r="I1008" i="1"/>
  <c r="L1009" i="1"/>
  <c r="R1009" i="1" s="1"/>
  <c r="V1009" i="1" s="1"/>
  <c r="AB1009" i="1" s="1"/>
  <c r="AH1009" i="1" s="1"/>
  <c r="AN1009" i="1" s="1"/>
  <c r="AP1009" i="1" s="1"/>
  <c r="N1033" i="1"/>
  <c r="T1033" i="1" s="1"/>
  <c r="X1033" i="1" s="1"/>
  <c r="AD1033" i="1" s="1"/>
  <c r="AJ1033" i="1" s="1"/>
  <c r="AT1033" i="1" s="1"/>
  <c r="AQ1042" i="1"/>
  <c r="AS1042" i="1" s="1"/>
  <c r="L1071" i="1"/>
  <c r="R1071" i="1" s="1"/>
  <c r="V1071" i="1" s="1"/>
  <c r="AB1071" i="1" s="1"/>
  <c r="AH1071" i="1" s="1"/>
  <c r="AN1071" i="1" s="1"/>
  <c r="AP1071" i="1" s="1"/>
  <c r="F1070" i="1"/>
  <c r="P1091" i="1"/>
  <c r="N1126" i="1"/>
  <c r="T1126" i="1" s="1"/>
  <c r="X1126" i="1" s="1"/>
  <c r="AD1126" i="1" s="1"/>
  <c r="AJ1126" i="1" s="1"/>
  <c r="AT1126" i="1" s="1"/>
  <c r="K1121" i="1"/>
  <c r="Z1180" i="1"/>
  <c r="Z1179" i="1" s="1"/>
  <c r="AU1032" i="1"/>
  <c r="M1061" i="1"/>
  <c r="S1061" i="1" s="1"/>
  <c r="W1061" i="1" s="1"/>
  <c r="AC1061" i="1" s="1"/>
  <c r="AI1061" i="1" s="1"/>
  <c r="AQ1061" i="1" s="1"/>
  <c r="AS1061" i="1" s="1"/>
  <c r="G1060" i="1"/>
  <c r="G1054" i="1" s="1"/>
  <c r="K1060" i="1"/>
  <c r="N1061" i="1"/>
  <c r="T1061" i="1" s="1"/>
  <c r="X1061" i="1" s="1"/>
  <c r="AD1061" i="1" s="1"/>
  <c r="AJ1061" i="1" s="1"/>
  <c r="AT1061" i="1" s="1"/>
  <c r="AF1079" i="1"/>
  <c r="AF1078" i="1" s="1"/>
  <c r="N1104" i="1"/>
  <c r="T1104" i="1" s="1"/>
  <c r="X1104" i="1" s="1"/>
  <c r="AD1104" i="1" s="1"/>
  <c r="AJ1104" i="1" s="1"/>
  <c r="AT1104" i="1" s="1"/>
  <c r="H1103" i="1"/>
  <c r="N1103" i="1" s="1"/>
  <c r="T1103" i="1" s="1"/>
  <c r="X1103" i="1" s="1"/>
  <c r="AD1103" i="1" s="1"/>
  <c r="AJ1103" i="1" s="1"/>
  <c r="AT1103" i="1" s="1"/>
  <c r="S1191" i="1"/>
  <c r="W1191" i="1" s="1"/>
  <c r="AC1191" i="1" s="1"/>
  <c r="AI1191" i="1" s="1"/>
  <c r="AQ1191" i="1" s="1"/>
  <c r="AS1191" i="1" s="1"/>
  <c r="P1190" i="1"/>
  <c r="S1190" i="1" s="1"/>
  <c r="W1190" i="1" s="1"/>
  <c r="AC1190" i="1" s="1"/>
  <c r="AI1190" i="1" s="1"/>
  <c r="AQ1190" i="1" s="1"/>
  <c r="AS1190" i="1" s="1"/>
  <c r="H912" i="1"/>
  <c r="N912" i="1" s="1"/>
  <c r="T912" i="1" s="1"/>
  <c r="X912" i="1" s="1"/>
  <c r="AD912" i="1" s="1"/>
  <c r="AJ912" i="1" s="1"/>
  <c r="AT912" i="1" s="1"/>
  <c r="H925" i="1"/>
  <c r="F926" i="1"/>
  <c r="H929" i="1"/>
  <c r="F930" i="1"/>
  <c r="G933" i="1"/>
  <c r="G937" i="1"/>
  <c r="G941" i="1"/>
  <c r="G947" i="1"/>
  <c r="G953" i="1"/>
  <c r="M953" i="1" s="1"/>
  <c r="S953" i="1" s="1"/>
  <c r="W953" i="1" s="1"/>
  <c r="AC953" i="1" s="1"/>
  <c r="AI953" i="1" s="1"/>
  <c r="AQ953" i="1" s="1"/>
  <c r="AS953" i="1" s="1"/>
  <c r="G961" i="1"/>
  <c r="M961" i="1" s="1"/>
  <c r="S961" i="1" s="1"/>
  <c r="W961" i="1" s="1"/>
  <c r="AC961" i="1" s="1"/>
  <c r="AI961" i="1" s="1"/>
  <c r="AQ961" i="1" s="1"/>
  <c r="AS961" i="1" s="1"/>
  <c r="G967" i="1"/>
  <c r="G975" i="1"/>
  <c r="G981" i="1"/>
  <c r="M981" i="1" s="1"/>
  <c r="S981" i="1" s="1"/>
  <c r="W981" i="1" s="1"/>
  <c r="AC981" i="1" s="1"/>
  <c r="AI981" i="1" s="1"/>
  <c r="AQ981" i="1" s="1"/>
  <c r="AS981" i="1" s="1"/>
  <c r="L984" i="1"/>
  <c r="R984" i="1" s="1"/>
  <c r="V984" i="1" s="1"/>
  <c r="AB984" i="1" s="1"/>
  <c r="AH984" i="1" s="1"/>
  <c r="AN984" i="1" s="1"/>
  <c r="AP984" i="1" s="1"/>
  <c r="M985" i="1"/>
  <c r="S985" i="1" s="1"/>
  <c r="W985" i="1" s="1"/>
  <c r="AC985" i="1" s="1"/>
  <c r="AI985" i="1" s="1"/>
  <c r="AQ985" i="1" s="1"/>
  <c r="AS985" i="1" s="1"/>
  <c r="M988" i="1"/>
  <c r="S988" i="1" s="1"/>
  <c r="W988" i="1" s="1"/>
  <c r="AC988" i="1" s="1"/>
  <c r="AI988" i="1" s="1"/>
  <c r="AQ988" i="1" s="1"/>
  <c r="AS988" i="1" s="1"/>
  <c r="G987" i="1"/>
  <c r="M987" i="1" s="1"/>
  <c r="S987" i="1" s="1"/>
  <c r="W987" i="1" s="1"/>
  <c r="AC987" i="1" s="1"/>
  <c r="AI987" i="1" s="1"/>
  <c r="AQ987" i="1" s="1"/>
  <c r="AS987" i="1" s="1"/>
  <c r="L992" i="1"/>
  <c r="R992" i="1" s="1"/>
  <c r="V992" i="1" s="1"/>
  <c r="AB992" i="1" s="1"/>
  <c r="AH992" i="1" s="1"/>
  <c r="AN992" i="1" s="1"/>
  <c r="F991" i="1"/>
  <c r="L991" i="1" s="1"/>
  <c r="R991" i="1" s="1"/>
  <c r="V991" i="1" s="1"/>
  <c r="AB991" i="1" s="1"/>
  <c r="AH991" i="1" s="1"/>
  <c r="AN991" i="1" s="1"/>
  <c r="O997" i="1"/>
  <c r="AE997" i="1"/>
  <c r="AE990" i="1" s="1"/>
  <c r="L1012" i="1"/>
  <c r="R1012" i="1" s="1"/>
  <c r="V1012" i="1" s="1"/>
  <c r="AB1012" i="1" s="1"/>
  <c r="AH1012" i="1" s="1"/>
  <c r="AN1012" i="1" s="1"/>
  <c r="AP1012" i="1" s="1"/>
  <c r="F1011" i="1"/>
  <c r="L1011" i="1" s="1"/>
  <c r="R1011" i="1" s="1"/>
  <c r="V1011" i="1" s="1"/>
  <c r="AB1011" i="1" s="1"/>
  <c r="AH1011" i="1" s="1"/>
  <c r="AN1011" i="1" s="1"/>
  <c r="AP1011" i="1" s="1"/>
  <c r="S1021" i="1"/>
  <c r="W1021" i="1" s="1"/>
  <c r="AC1021" i="1" s="1"/>
  <c r="AI1021" i="1" s="1"/>
  <c r="AQ1021" i="1" s="1"/>
  <c r="AS1021" i="1" s="1"/>
  <c r="P1020" i="1"/>
  <c r="S1020" i="1" s="1"/>
  <c r="W1020" i="1" s="1"/>
  <c r="AC1020" i="1" s="1"/>
  <c r="AI1020" i="1" s="1"/>
  <c r="AQ1020" i="1" s="1"/>
  <c r="AS1020" i="1" s="1"/>
  <c r="N1027" i="1"/>
  <c r="T1027" i="1" s="1"/>
  <c r="X1027" i="1" s="1"/>
  <c r="AD1027" i="1" s="1"/>
  <c r="AJ1027" i="1" s="1"/>
  <c r="AT1027" i="1" s="1"/>
  <c r="H1026" i="1"/>
  <c r="N1026" i="1" s="1"/>
  <c r="T1026" i="1" s="1"/>
  <c r="X1026" i="1" s="1"/>
  <c r="AD1026" i="1" s="1"/>
  <c r="AJ1026" i="1" s="1"/>
  <c r="AT1026" i="1" s="1"/>
  <c r="L1030" i="1"/>
  <c r="R1030" i="1" s="1"/>
  <c r="V1030" i="1" s="1"/>
  <c r="AB1030" i="1" s="1"/>
  <c r="AH1030" i="1" s="1"/>
  <c r="AN1030" i="1" s="1"/>
  <c r="AP1030" i="1" s="1"/>
  <c r="F1029" i="1"/>
  <c r="L1029" i="1" s="1"/>
  <c r="R1029" i="1" s="1"/>
  <c r="V1029" i="1" s="1"/>
  <c r="AB1029" i="1" s="1"/>
  <c r="AH1029" i="1" s="1"/>
  <c r="AN1029" i="1" s="1"/>
  <c r="AP1029" i="1" s="1"/>
  <c r="Q1032" i="1"/>
  <c r="AG1032" i="1"/>
  <c r="N1039" i="1"/>
  <c r="T1039" i="1" s="1"/>
  <c r="X1039" i="1" s="1"/>
  <c r="AD1039" i="1" s="1"/>
  <c r="AJ1039" i="1" s="1"/>
  <c r="AT1039" i="1" s="1"/>
  <c r="T1046" i="1"/>
  <c r="X1046" i="1" s="1"/>
  <c r="AD1046" i="1" s="1"/>
  <c r="AJ1046" i="1" s="1"/>
  <c r="AT1046" i="1" s="1"/>
  <c r="M1049" i="1"/>
  <c r="S1049" i="1" s="1"/>
  <c r="W1049" i="1" s="1"/>
  <c r="AC1049" i="1" s="1"/>
  <c r="AI1049" i="1" s="1"/>
  <c r="AQ1049" i="1" s="1"/>
  <c r="AS1049" i="1" s="1"/>
  <c r="G1048" i="1"/>
  <c r="M1048" i="1" s="1"/>
  <c r="S1048" i="1" s="1"/>
  <c r="W1048" i="1" s="1"/>
  <c r="AC1048" i="1" s="1"/>
  <c r="AI1048" i="1" s="1"/>
  <c r="AQ1048" i="1" s="1"/>
  <c r="AS1048" i="1" s="1"/>
  <c r="N1052" i="1"/>
  <c r="T1052" i="1" s="1"/>
  <c r="X1052" i="1" s="1"/>
  <c r="AD1052" i="1" s="1"/>
  <c r="AJ1052" i="1" s="1"/>
  <c r="AT1052" i="1" s="1"/>
  <c r="H1051" i="1"/>
  <c r="N1051" i="1" s="1"/>
  <c r="T1051" i="1" s="1"/>
  <c r="X1051" i="1" s="1"/>
  <c r="AD1051" i="1" s="1"/>
  <c r="AJ1051" i="1" s="1"/>
  <c r="AT1051" i="1" s="1"/>
  <c r="AM1060" i="1"/>
  <c r="AM1054" i="1" s="1"/>
  <c r="M1071" i="1"/>
  <c r="S1071" i="1" s="1"/>
  <c r="W1071" i="1" s="1"/>
  <c r="AC1071" i="1" s="1"/>
  <c r="AI1071" i="1" s="1"/>
  <c r="AQ1071" i="1" s="1"/>
  <c r="AS1071" i="1" s="1"/>
  <c r="G1070" i="1"/>
  <c r="K1070" i="1"/>
  <c r="K1069" i="1" s="1"/>
  <c r="AA1070" i="1"/>
  <c r="AA1069" i="1" s="1"/>
  <c r="AA1068" i="1" s="1"/>
  <c r="AA1067" i="1" s="1"/>
  <c r="AL1070" i="1"/>
  <c r="AL1069" i="1" s="1"/>
  <c r="G1086" i="1"/>
  <c r="Q1091" i="1"/>
  <c r="N1110" i="1"/>
  <c r="T1110" i="1" s="1"/>
  <c r="X1110" i="1" s="1"/>
  <c r="AD1110" i="1" s="1"/>
  <c r="AJ1110" i="1" s="1"/>
  <c r="AT1110" i="1" s="1"/>
  <c r="H1109" i="1"/>
  <c r="N1109" i="1" s="1"/>
  <c r="T1109" i="1" s="1"/>
  <c r="X1109" i="1" s="1"/>
  <c r="AD1109" i="1" s="1"/>
  <c r="AJ1109" i="1" s="1"/>
  <c r="AT1109" i="1" s="1"/>
  <c r="L1113" i="1"/>
  <c r="R1113" i="1" s="1"/>
  <c r="V1113" i="1" s="1"/>
  <c r="AB1113" i="1" s="1"/>
  <c r="AH1113" i="1" s="1"/>
  <c r="AN1113" i="1" s="1"/>
  <c r="AP1113" i="1" s="1"/>
  <c r="I1112" i="1"/>
  <c r="L1112" i="1" s="1"/>
  <c r="R1112" i="1" s="1"/>
  <c r="V1112" i="1" s="1"/>
  <c r="AB1112" i="1" s="1"/>
  <c r="AH1112" i="1" s="1"/>
  <c r="AN1112" i="1" s="1"/>
  <c r="AP1112" i="1" s="1"/>
  <c r="L1135" i="1"/>
  <c r="R1135" i="1" s="1"/>
  <c r="V1135" i="1" s="1"/>
  <c r="AB1135" i="1" s="1"/>
  <c r="AH1135" i="1" s="1"/>
  <c r="AN1135" i="1" s="1"/>
  <c r="AP1135" i="1" s="1"/>
  <c r="F1134" i="1"/>
  <c r="M1135" i="1"/>
  <c r="S1135" i="1" s="1"/>
  <c r="W1135" i="1" s="1"/>
  <c r="AC1135" i="1" s="1"/>
  <c r="AI1135" i="1" s="1"/>
  <c r="AQ1135" i="1" s="1"/>
  <c r="AS1135" i="1" s="1"/>
  <c r="J1134" i="1"/>
  <c r="J1130" i="1" s="1"/>
  <c r="AA1142" i="1"/>
  <c r="AM1142" i="1"/>
  <c r="L1150" i="1"/>
  <c r="R1150" i="1" s="1"/>
  <c r="V1150" i="1" s="1"/>
  <c r="AB1150" i="1" s="1"/>
  <c r="AH1150" i="1" s="1"/>
  <c r="AN1150" i="1" s="1"/>
  <c r="AP1150" i="1" s="1"/>
  <c r="I1149" i="1"/>
  <c r="L1149" i="1" s="1"/>
  <c r="R1149" i="1" s="1"/>
  <c r="V1149" i="1" s="1"/>
  <c r="AB1149" i="1" s="1"/>
  <c r="AH1149" i="1" s="1"/>
  <c r="AN1149" i="1" s="1"/>
  <c r="AP1149" i="1" s="1"/>
  <c r="M1153" i="1"/>
  <c r="S1153" i="1" s="1"/>
  <c r="W1153" i="1" s="1"/>
  <c r="AC1153" i="1" s="1"/>
  <c r="AI1153" i="1" s="1"/>
  <c r="AQ1153" i="1" s="1"/>
  <c r="AS1153" i="1" s="1"/>
  <c r="G1152" i="1"/>
  <c r="M1152" i="1" s="1"/>
  <c r="S1152" i="1" s="1"/>
  <c r="W1152" i="1" s="1"/>
  <c r="AC1152" i="1" s="1"/>
  <c r="AI1152" i="1" s="1"/>
  <c r="AQ1152" i="1" s="1"/>
  <c r="AS1152" i="1" s="1"/>
  <c r="N1153" i="1"/>
  <c r="T1153" i="1" s="1"/>
  <c r="X1153" i="1" s="1"/>
  <c r="AD1153" i="1" s="1"/>
  <c r="AJ1153" i="1" s="1"/>
  <c r="AT1153" i="1" s="1"/>
  <c r="K1152" i="1"/>
  <c r="N1152" i="1" s="1"/>
  <c r="T1152" i="1" s="1"/>
  <c r="X1152" i="1" s="1"/>
  <c r="AD1152" i="1" s="1"/>
  <c r="AJ1152" i="1" s="1"/>
  <c r="AT1152" i="1" s="1"/>
  <c r="O1161" i="1"/>
  <c r="R1161" i="1" s="1"/>
  <c r="V1161" i="1" s="1"/>
  <c r="AB1161" i="1" s="1"/>
  <c r="AH1161" i="1" s="1"/>
  <c r="AN1161" i="1" s="1"/>
  <c r="AP1161" i="1" s="1"/>
  <c r="R1165" i="1"/>
  <c r="V1165" i="1" s="1"/>
  <c r="AB1165" i="1" s="1"/>
  <c r="AH1165" i="1" s="1"/>
  <c r="AN1165" i="1" s="1"/>
  <c r="AP1165" i="1" s="1"/>
  <c r="O1164" i="1"/>
  <c r="R1168" i="1"/>
  <c r="V1168" i="1" s="1"/>
  <c r="AB1168" i="1" s="1"/>
  <c r="AH1168" i="1" s="1"/>
  <c r="AN1168" i="1" s="1"/>
  <c r="AP1168" i="1" s="1"/>
  <c r="O1167" i="1"/>
  <c r="O1170" i="1"/>
  <c r="O1173" i="1"/>
  <c r="R1173" i="1" s="1"/>
  <c r="V1173" i="1" s="1"/>
  <c r="AB1173" i="1" s="1"/>
  <c r="AH1173" i="1" s="1"/>
  <c r="AN1173" i="1" s="1"/>
  <c r="AP1173" i="1" s="1"/>
  <c r="R1177" i="1"/>
  <c r="V1177" i="1" s="1"/>
  <c r="AB1177" i="1" s="1"/>
  <c r="AH1177" i="1" s="1"/>
  <c r="AN1177" i="1" s="1"/>
  <c r="AP1177" i="1" s="1"/>
  <c r="O1176" i="1"/>
  <c r="N1188" i="1"/>
  <c r="T1188" i="1" s="1"/>
  <c r="X1188" i="1" s="1"/>
  <c r="AD1188" i="1" s="1"/>
  <c r="AJ1188" i="1" s="1"/>
  <c r="AT1188" i="1" s="1"/>
  <c r="H1187" i="1"/>
  <c r="N1187" i="1" s="1"/>
  <c r="T1187" i="1" s="1"/>
  <c r="X1187" i="1" s="1"/>
  <c r="AD1187" i="1" s="1"/>
  <c r="AJ1187" i="1" s="1"/>
  <c r="AT1187" i="1" s="1"/>
  <c r="L1206" i="1"/>
  <c r="R1206" i="1" s="1"/>
  <c r="V1206" i="1" s="1"/>
  <c r="AB1206" i="1" s="1"/>
  <c r="AH1206" i="1" s="1"/>
  <c r="AN1206" i="1" s="1"/>
  <c r="AP1206" i="1" s="1"/>
  <c r="F1205" i="1"/>
  <c r="L1205" i="1" s="1"/>
  <c r="R1205" i="1" s="1"/>
  <c r="V1205" i="1" s="1"/>
  <c r="AB1205" i="1" s="1"/>
  <c r="AH1205" i="1" s="1"/>
  <c r="AN1205" i="1" s="1"/>
  <c r="AP1205" i="1" s="1"/>
  <c r="T1221" i="1"/>
  <c r="X1221" i="1" s="1"/>
  <c r="AD1221" i="1" s="1"/>
  <c r="AJ1221" i="1" s="1"/>
  <c r="AT1221" i="1" s="1"/>
  <c r="Q1220" i="1"/>
  <c r="T1220" i="1" s="1"/>
  <c r="X1220" i="1" s="1"/>
  <c r="AD1220" i="1" s="1"/>
  <c r="AJ1220" i="1" s="1"/>
  <c r="AT1220" i="1" s="1"/>
  <c r="L1230" i="1"/>
  <c r="R1230" i="1" s="1"/>
  <c r="V1230" i="1" s="1"/>
  <c r="AB1230" i="1" s="1"/>
  <c r="AH1230" i="1" s="1"/>
  <c r="AN1230" i="1" s="1"/>
  <c r="AP1230" i="1" s="1"/>
  <c r="F1229" i="1"/>
  <c r="L1229" i="1" s="1"/>
  <c r="R1229" i="1" s="1"/>
  <c r="V1229" i="1" s="1"/>
  <c r="AB1229" i="1" s="1"/>
  <c r="AH1229" i="1" s="1"/>
  <c r="AN1229" i="1" s="1"/>
  <c r="AP1229" i="1" s="1"/>
  <c r="M1266" i="1"/>
  <c r="S1266" i="1" s="1"/>
  <c r="W1266" i="1" s="1"/>
  <c r="AC1266" i="1" s="1"/>
  <c r="AI1266" i="1" s="1"/>
  <c r="AQ1266" i="1" s="1"/>
  <c r="AS1266" i="1" s="1"/>
  <c r="G1265" i="1"/>
  <c r="M1265" i="1" s="1"/>
  <c r="S1265" i="1" s="1"/>
  <c r="W1265" i="1" s="1"/>
  <c r="AC1265" i="1" s="1"/>
  <c r="AI1265" i="1" s="1"/>
  <c r="AQ1265" i="1" s="1"/>
  <c r="AS1265" i="1" s="1"/>
  <c r="N987" i="1"/>
  <c r="T987" i="1" s="1"/>
  <c r="X987" i="1" s="1"/>
  <c r="AD987" i="1" s="1"/>
  <c r="AJ987" i="1" s="1"/>
  <c r="AT987" i="1" s="1"/>
  <c r="N988" i="1"/>
  <c r="T988" i="1" s="1"/>
  <c r="X988" i="1" s="1"/>
  <c r="AD988" i="1" s="1"/>
  <c r="AJ988" i="1" s="1"/>
  <c r="AT988" i="1" s="1"/>
  <c r="M992" i="1"/>
  <c r="S992" i="1" s="1"/>
  <c r="W992" i="1" s="1"/>
  <c r="AC992" i="1" s="1"/>
  <c r="AI992" i="1" s="1"/>
  <c r="AQ992" i="1" s="1"/>
  <c r="G991" i="1"/>
  <c r="M991" i="1" s="1"/>
  <c r="S991" i="1" s="1"/>
  <c r="W991" i="1" s="1"/>
  <c r="AC991" i="1" s="1"/>
  <c r="AI991" i="1" s="1"/>
  <c r="AQ991" i="1" s="1"/>
  <c r="N995" i="1"/>
  <c r="T995" i="1" s="1"/>
  <c r="X995" i="1" s="1"/>
  <c r="AD995" i="1" s="1"/>
  <c r="AJ995" i="1" s="1"/>
  <c r="AT995" i="1" s="1"/>
  <c r="H994" i="1"/>
  <c r="N994" i="1" s="1"/>
  <c r="T994" i="1" s="1"/>
  <c r="X994" i="1" s="1"/>
  <c r="AD994" i="1" s="1"/>
  <c r="AJ994" i="1" s="1"/>
  <c r="AT994" i="1" s="1"/>
  <c r="L995" i="1"/>
  <c r="R995" i="1" s="1"/>
  <c r="V995" i="1" s="1"/>
  <c r="AB995" i="1" s="1"/>
  <c r="AH995" i="1" s="1"/>
  <c r="AN995" i="1" s="1"/>
  <c r="L998" i="1"/>
  <c r="R998" i="1" s="1"/>
  <c r="V998" i="1" s="1"/>
  <c r="AB998" i="1" s="1"/>
  <c r="AH998" i="1" s="1"/>
  <c r="AN998" i="1" s="1"/>
  <c r="AP998" i="1" s="1"/>
  <c r="F997" i="1"/>
  <c r="J997" i="1"/>
  <c r="Z997" i="1"/>
  <c r="Z990" i="1" s="1"/>
  <c r="AU997" i="1"/>
  <c r="AU990" i="1" s="1"/>
  <c r="M1000" i="1"/>
  <c r="S1000" i="1" s="1"/>
  <c r="W1000" i="1" s="1"/>
  <c r="AC1000" i="1" s="1"/>
  <c r="AI1000" i="1" s="1"/>
  <c r="AQ1000" i="1" s="1"/>
  <c r="AS1000" i="1" s="1"/>
  <c r="N1003" i="1"/>
  <c r="T1003" i="1" s="1"/>
  <c r="X1003" i="1" s="1"/>
  <c r="AD1003" i="1" s="1"/>
  <c r="AJ1003" i="1" s="1"/>
  <c r="AT1003" i="1" s="1"/>
  <c r="H1002" i="1"/>
  <c r="N1002" i="1" s="1"/>
  <c r="T1002" i="1" s="1"/>
  <c r="X1002" i="1" s="1"/>
  <c r="AD1002" i="1" s="1"/>
  <c r="AJ1002" i="1" s="1"/>
  <c r="AT1002" i="1" s="1"/>
  <c r="L1003" i="1"/>
  <c r="R1003" i="1" s="1"/>
  <c r="V1003" i="1" s="1"/>
  <c r="AB1003" i="1" s="1"/>
  <c r="AH1003" i="1" s="1"/>
  <c r="AN1003" i="1" s="1"/>
  <c r="AP1003" i="1" s="1"/>
  <c r="L1006" i="1"/>
  <c r="R1006" i="1" s="1"/>
  <c r="V1006" i="1" s="1"/>
  <c r="AB1006" i="1" s="1"/>
  <c r="AH1006" i="1" s="1"/>
  <c r="AN1006" i="1" s="1"/>
  <c r="AP1006" i="1" s="1"/>
  <c r="F1005" i="1"/>
  <c r="L1005" i="1" s="1"/>
  <c r="R1005" i="1" s="1"/>
  <c r="V1005" i="1" s="1"/>
  <c r="AB1005" i="1" s="1"/>
  <c r="AH1005" i="1" s="1"/>
  <c r="AN1005" i="1" s="1"/>
  <c r="AP1005" i="1" s="1"/>
  <c r="M1008" i="1"/>
  <c r="S1008" i="1" s="1"/>
  <c r="W1008" i="1" s="1"/>
  <c r="AC1008" i="1" s="1"/>
  <c r="AI1008" i="1" s="1"/>
  <c r="AQ1008" i="1" s="1"/>
  <c r="AS1008" i="1" s="1"/>
  <c r="M1011" i="1"/>
  <c r="S1011" i="1" s="1"/>
  <c r="W1011" i="1" s="1"/>
  <c r="AC1011" i="1" s="1"/>
  <c r="AI1011" i="1" s="1"/>
  <c r="AQ1011" i="1" s="1"/>
  <c r="AS1011" i="1" s="1"/>
  <c r="M1030" i="1"/>
  <c r="S1030" i="1" s="1"/>
  <c r="W1030" i="1" s="1"/>
  <c r="AC1030" i="1" s="1"/>
  <c r="AI1030" i="1" s="1"/>
  <c r="AQ1030" i="1" s="1"/>
  <c r="AS1030" i="1" s="1"/>
  <c r="G1029" i="1"/>
  <c r="M1029" i="1" s="1"/>
  <c r="S1029" i="1" s="1"/>
  <c r="W1029" i="1" s="1"/>
  <c r="AC1029" i="1" s="1"/>
  <c r="AI1029" i="1" s="1"/>
  <c r="AQ1029" i="1" s="1"/>
  <c r="AS1029" i="1" s="1"/>
  <c r="L1034" i="1"/>
  <c r="R1034" i="1" s="1"/>
  <c r="V1034" i="1" s="1"/>
  <c r="AB1034" i="1" s="1"/>
  <c r="AH1034" i="1" s="1"/>
  <c r="AN1034" i="1" s="1"/>
  <c r="AP1034" i="1" s="1"/>
  <c r="F1033" i="1"/>
  <c r="L1046" i="1"/>
  <c r="R1046" i="1" s="1"/>
  <c r="V1046" i="1" s="1"/>
  <c r="AB1046" i="1" s="1"/>
  <c r="AH1046" i="1" s="1"/>
  <c r="AN1046" i="1" s="1"/>
  <c r="AP1046" i="1" s="1"/>
  <c r="F1045" i="1"/>
  <c r="L1045" i="1" s="1"/>
  <c r="R1045" i="1" s="1"/>
  <c r="V1045" i="1" s="1"/>
  <c r="AB1045" i="1" s="1"/>
  <c r="AH1045" i="1" s="1"/>
  <c r="AN1045" i="1" s="1"/>
  <c r="AP1045" i="1" s="1"/>
  <c r="N1049" i="1"/>
  <c r="T1049" i="1" s="1"/>
  <c r="X1049" i="1" s="1"/>
  <c r="AD1049" i="1" s="1"/>
  <c r="AJ1049" i="1" s="1"/>
  <c r="AT1049" i="1" s="1"/>
  <c r="H1048" i="1"/>
  <c r="N1048" i="1" s="1"/>
  <c r="T1048" i="1" s="1"/>
  <c r="X1048" i="1" s="1"/>
  <c r="AD1048" i="1" s="1"/>
  <c r="AJ1048" i="1" s="1"/>
  <c r="AT1048" i="1" s="1"/>
  <c r="O1060" i="1"/>
  <c r="AE1060" i="1"/>
  <c r="AE1054" i="1" s="1"/>
  <c r="M1065" i="1"/>
  <c r="S1065" i="1" s="1"/>
  <c r="W1065" i="1" s="1"/>
  <c r="AC1065" i="1" s="1"/>
  <c r="AI1065" i="1" s="1"/>
  <c r="AQ1065" i="1" s="1"/>
  <c r="AS1065" i="1" s="1"/>
  <c r="P1069" i="1"/>
  <c r="N1071" i="1"/>
  <c r="T1071" i="1" s="1"/>
  <c r="X1071" i="1" s="1"/>
  <c r="AD1071" i="1" s="1"/>
  <c r="AJ1071" i="1" s="1"/>
  <c r="AT1071" i="1" s="1"/>
  <c r="AM1070" i="1"/>
  <c r="AM1069" i="1" s="1"/>
  <c r="N1080" i="1"/>
  <c r="T1080" i="1" s="1"/>
  <c r="X1080" i="1" s="1"/>
  <c r="AD1080" i="1" s="1"/>
  <c r="AJ1080" i="1" s="1"/>
  <c r="AT1080" i="1" s="1"/>
  <c r="H1079" i="1"/>
  <c r="L1080" i="1"/>
  <c r="R1080" i="1" s="1"/>
  <c r="V1080" i="1" s="1"/>
  <c r="AB1080" i="1" s="1"/>
  <c r="AH1080" i="1" s="1"/>
  <c r="AN1080" i="1" s="1"/>
  <c r="AP1080" i="1" s="1"/>
  <c r="N1088" i="1"/>
  <c r="T1088" i="1" s="1"/>
  <c r="X1088" i="1" s="1"/>
  <c r="AD1088" i="1" s="1"/>
  <c r="AJ1088" i="1" s="1"/>
  <c r="AT1088" i="1" s="1"/>
  <c r="H1087" i="1"/>
  <c r="L1088" i="1"/>
  <c r="R1088" i="1" s="1"/>
  <c r="V1088" i="1" s="1"/>
  <c r="AB1088" i="1" s="1"/>
  <c r="AH1088" i="1" s="1"/>
  <c r="AN1088" i="1" s="1"/>
  <c r="AP1088" i="1" s="1"/>
  <c r="U1091" i="1"/>
  <c r="AG1091" i="1"/>
  <c r="M1093" i="1"/>
  <c r="S1093" i="1" s="1"/>
  <c r="W1093" i="1" s="1"/>
  <c r="AC1093" i="1" s="1"/>
  <c r="AI1093" i="1" s="1"/>
  <c r="AQ1093" i="1" s="1"/>
  <c r="AS1093" i="1" s="1"/>
  <c r="G1092" i="1"/>
  <c r="N1093" i="1"/>
  <c r="T1093" i="1" s="1"/>
  <c r="X1093" i="1" s="1"/>
  <c r="AD1093" i="1" s="1"/>
  <c r="AJ1093" i="1" s="1"/>
  <c r="AT1093" i="1" s="1"/>
  <c r="K1092" i="1"/>
  <c r="Z1091" i="1"/>
  <c r="R1117" i="1"/>
  <c r="V1117" i="1" s="1"/>
  <c r="AB1117" i="1" s="1"/>
  <c r="AH1117" i="1" s="1"/>
  <c r="AN1117" i="1" s="1"/>
  <c r="AP1117" i="1" s="1"/>
  <c r="M1123" i="1"/>
  <c r="S1123" i="1" s="1"/>
  <c r="W1123" i="1" s="1"/>
  <c r="AC1123" i="1" s="1"/>
  <c r="AI1123" i="1" s="1"/>
  <c r="AQ1123" i="1" s="1"/>
  <c r="AS1123" i="1" s="1"/>
  <c r="G1122" i="1"/>
  <c r="N1125" i="1"/>
  <c r="T1125" i="1" s="1"/>
  <c r="X1125" i="1" s="1"/>
  <c r="AD1125" i="1" s="1"/>
  <c r="AJ1125" i="1" s="1"/>
  <c r="AT1125" i="1" s="1"/>
  <c r="H1124" i="1"/>
  <c r="N1124" i="1" s="1"/>
  <c r="T1124" i="1" s="1"/>
  <c r="X1124" i="1" s="1"/>
  <c r="AD1124" i="1" s="1"/>
  <c r="AJ1124" i="1" s="1"/>
  <c r="AT1124" i="1" s="1"/>
  <c r="N1134" i="1"/>
  <c r="H1130" i="1"/>
  <c r="AE1142" i="1"/>
  <c r="AE1129" i="1" s="1"/>
  <c r="AU1142" i="1"/>
  <c r="L1144" i="1"/>
  <c r="R1144" i="1" s="1"/>
  <c r="V1144" i="1" s="1"/>
  <c r="AB1144" i="1" s="1"/>
  <c r="AH1144" i="1" s="1"/>
  <c r="AN1144" i="1" s="1"/>
  <c r="AP1144" i="1" s="1"/>
  <c r="I1143" i="1"/>
  <c r="M1147" i="1"/>
  <c r="S1147" i="1" s="1"/>
  <c r="W1147" i="1" s="1"/>
  <c r="AC1147" i="1" s="1"/>
  <c r="AI1147" i="1" s="1"/>
  <c r="AQ1147" i="1" s="1"/>
  <c r="AS1147" i="1" s="1"/>
  <c r="G1146" i="1"/>
  <c r="M1146" i="1" s="1"/>
  <c r="S1146" i="1" s="1"/>
  <c r="W1146" i="1" s="1"/>
  <c r="AC1146" i="1" s="1"/>
  <c r="AI1146" i="1" s="1"/>
  <c r="AQ1146" i="1" s="1"/>
  <c r="AS1146" i="1" s="1"/>
  <c r="N1147" i="1"/>
  <c r="T1147" i="1" s="1"/>
  <c r="X1147" i="1" s="1"/>
  <c r="AD1147" i="1" s="1"/>
  <c r="AJ1147" i="1" s="1"/>
  <c r="AT1147" i="1" s="1"/>
  <c r="K1146" i="1"/>
  <c r="M1181" i="1"/>
  <c r="S1181" i="1" s="1"/>
  <c r="W1181" i="1" s="1"/>
  <c r="AC1181" i="1" s="1"/>
  <c r="AI1181" i="1" s="1"/>
  <c r="AQ1181" i="1" s="1"/>
  <c r="AS1181" i="1" s="1"/>
  <c r="AE1180" i="1"/>
  <c r="AU1180" i="1"/>
  <c r="AU1179" i="1" s="1"/>
  <c r="L1182" i="1"/>
  <c r="R1182" i="1" s="1"/>
  <c r="V1182" i="1" s="1"/>
  <c r="AB1182" i="1" s="1"/>
  <c r="AH1182" i="1" s="1"/>
  <c r="AN1182" i="1" s="1"/>
  <c r="AP1182" i="1" s="1"/>
  <c r="I1181" i="1"/>
  <c r="I1180" i="1" s="1"/>
  <c r="L1185" i="1"/>
  <c r="R1185" i="1" s="1"/>
  <c r="V1185" i="1" s="1"/>
  <c r="AB1185" i="1" s="1"/>
  <c r="AH1185" i="1" s="1"/>
  <c r="AN1185" i="1" s="1"/>
  <c r="AP1185" i="1" s="1"/>
  <c r="F1184" i="1"/>
  <c r="L1184" i="1" s="1"/>
  <c r="R1184" i="1" s="1"/>
  <c r="V1184" i="1" s="1"/>
  <c r="AB1184" i="1" s="1"/>
  <c r="AH1184" i="1" s="1"/>
  <c r="AN1184" i="1" s="1"/>
  <c r="AP1184" i="1" s="1"/>
  <c r="M1185" i="1"/>
  <c r="S1185" i="1" s="1"/>
  <c r="W1185" i="1" s="1"/>
  <c r="AC1185" i="1" s="1"/>
  <c r="AI1185" i="1" s="1"/>
  <c r="AQ1185" i="1" s="1"/>
  <c r="AS1185" i="1" s="1"/>
  <c r="J1184" i="1"/>
  <c r="M1184" i="1" s="1"/>
  <c r="S1184" i="1" s="1"/>
  <c r="W1184" i="1" s="1"/>
  <c r="AC1184" i="1" s="1"/>
  <c r="AI1184" i="1" s="1"/>
  <c r="AQ1184" i="1" s="1"/>
  <c r="AS1184" i="1" s="1"/>
  <c r="AF1247" i="1"/>
  <c r="R1275" i="1"/>
  <c r="V1275" i="1" s="1"/>
  <c r="AB1275" i="1" s="1"/>
  <c r="AH1275" i="1" s="1"/>
  <c r="AN1275" i="1" s="1"/>
  <c r="O1272" i="1"/>
  <c r="F1271" i="1"/>
  <c r="L1277" i="1"/>
  <c r="M998" i="1"/>
  <c r="S998" i="1" s="1"/>
  <c r="W998" i="1" s="1"/>
  <c r="AC998" i="1" s="1"/>
  <c r="AI998" i="1" s="1"/>
  <c r="AQ998" i="1" s="1"/>
  <c r="AS998" i="1" s="1"/>
  <c r="G997" i="1"/>
  <c r="M1006" i="1"/>
  <c r="S1006" i="1" s="1"/>
  <c r="W1006" i="1" s="1"/>
  <c r="AC1006" i="1" s="1"/>
  <c r="AI1006" i="1" s="1"/>
  <c r="AQ1006" i="1" s="1"/>
  <c r="AS1006" i="1" s="1"/>
  <c r="G1005" i="1"/>
  <c r="M1005" i="1" s="1"/>
  <c r="S1005" i="1" s="1"/>
  <c r="W1005" i="1" s="1"/>
  <c r="AC1005" i="1" s="1"/>
  <c r="AI1005" i="1" s="1"/>
  <c r="AQ1005" i="1" s="1"/>
  <c r="AS1005" i="1" s="1"/>
  <c r="N1009" i="1"/>
  <c r="T1009" i="1" s="1"/>
  <c r="X1009" i="1" s="1"/>
  <c r="AD1009" i="1" s="1"/>
  <c r="AJ1009" i="1" s="1"/>
  <c r="AT1009" i="1" s="1"/>
  <c r="H1008" i="1"/>
  <c r="N1008" i="1" s="1"/>
  <c r="T1008" i="1" s="1"/>
  <c r="X1008" i="1" s="1"/>
  <c r="AD1008" i="1" s="1"/>
  <c r="AJ1008" i="1" s="1"/>
  <c r="AT1008" i="1" s="1"/>
  <c r="N1011" i="1"/>
  <c r="T1011" i="1" s="1"/>
  <c r="X1011" i="1" s="1"/>
  <c r="AD1011" i="1" s="1"/>
  <c r="AJ1011" i="1" s="1"/>
  <c r="AT1011" i="1" s="1"/>
  <c r="M1012" i="1"/>
  <c r="S1012" i="1" s="1"/>
  <c r="W1012" i="1" s="1"/>
  <c r="AC1012" i="1" s="1"/>
  <c r="AI1012" i="1" s="1"/>
  <c r="AQ1012" i="1" s="1"/>
  <c r="AS1012" i="1" s="1"/>
  <c r="AI1014" i="1"/>
  <c r="AQ1014" i="1" s="1"/>
  <c r="AS1014" i="1" s="1"/>
  <c r="N1018" i="1"/>
  <c r="T1018" i="1" s="1"/>
  <c r="X1018" i="1" s="1"/>
  <c r="AD1018" i="1" s="1"/>
  <c r="AJ1018" i="1" s="1"/>
  <c r="AT1018" i="1" s="1"/>
  <c r="H1017" i="1"/>
  <c r="N1017" i="1" s="1"/>
  <c r="T1017" i="1" s="1"/>
  <c r="X1017" i="1" s="1"/>
  <c r="AD1017" i="1" s="1"/>
  <c r="AJ1017" i="1" s="1"/>
  <c r="AT1017" i="1" s="1"/>
  <c r="U1032" i="1"/>
  <c r="AK1032" i="1"/>
  <c r="M1034" i="1"/>
  <c r="S1034" i="1" s="1"/>
  <c r="W1034" i="1" s="1"/>
  <c r="AC1034" i="1" s="1"/>
  <c r="AI1034" i="1" s="1"/>
  <c r="AQ1034" i="1" s="1"/>
  <c r="AS1034" i="1" s="1"/>
  <c r="G1033" i="1"/>
  <c r="N1037" i="1"/>
  <c r="T1037" i="1" s="1"/>
  <c r="X1037" i="1" s="1"/>
  <c r="AD1037" i="1" s="1"/>
  <c r="AJ1037" i="1" s="1"/>
  <c r="AT1037" i="1" s="1"/>
  <c r="H1036" i="1"/>
  <c r="N1036" i="1" s="1"/>
  <c r="T1036" i="1" s="1"/>
  <c r="X1036" i="1" s="1"/>
  <c r="AD1036" i="1" s="1"/>
  <c r="AJ1036" i="1" s="1"/>
  <c r="AT1036" i="1" s="1"/>
  <c r="L1040" i="1"/>
  <c r="R1040" i="1" s="1"/>
  <c r="V1040" i="1" s="1"/>
  <c r="AB1040" i="1" s="1"/>
  <c r="AH1040" i="1" s="1"/>
  <c r="AN1040" i="1" s="1"/>
  <c r="AP1040" i="1" s="1"/>
  <c r="F1039" i="1"/>
  <c r="L1039" i="1" s="1"/>
  <c r="R1039" i="1" s="1"/>
  <c r="V1039" i="1" s="1"/>
  <c r="AB1039" i="1" s="1"/>
  <c r="AH1039" i="1" s="1"/>
  <c r="AN1039" i="1" s="1"/>
  <c r="AP1039" i="1" s="1"/>
  <c r="N1056" i="1"/>
  <c r="T1056" i="1" s="1"/>
  <c r="X1056" i="1" s="1"/>
  <c r="AD1056" i="1" s="1"/>
  <c r="AJ1056" i="1" s="1"/>
  <c r="AT1056" i="1" s="1"/>
  <c r="H1055" i="1"/>
  <c r="L1061" i="1"/>
  <c r="R1061" i="1" s="1"/>
  <c r="V1061" i="1" s="1"/>
  <c r="AB1061" i="1" s="1"/>
  <c r="AH1061" i="1" s="1"/>
  <c r="AN1061" i="1" s="1"/>
  <c r="AP1061" i="1" s="1"/>
  <c r="F1060" i="1"/>
  <c r="L1060" i="1" s="1"/>
  <c r="J1060" i="1"/>
  <c r="J1054" i="1" s="1"/>
  <c r="Z1060" i="1"/>
  <c r="Z1054" i="1" s="1"/>
  <c r="AU1060" i="1"/>
  <c r="M1099" i="1"/>
  <c r="S1099" i="1" s="1"/>
  <c r="W1099" i="1" s="1"/>
  <c r="AC1099" i="1" s="1"/>
  <c r="AI1099" i="1" s="1"/>
  <c r="AQ1099" i="1" s="1"/>
  <c r="AS1099" i="1" s="1"/>
  <c r="G1098" i="1"/>
  <c r="N1099" i="1"/>
  <c r="T1099" i="1" s="1"/>
  <c r="X1099" i="1" s="1"/>
  <c r="AD1099" i="1" s="1"/>
  <c r="AJ1099" i="1" s="1"/>
  <c r="AT1099" i="1" s="1"/>
  <c r="AM1098" i="1"/>
  <c r="AM1091" i="1" s="1"/>
  <c r="AI1104" i="1"/>
  <c r="AQ1104" i="1" s="1"/>
  <c r="AS1104" i="1" s="1"/>
  <c r="L1107" i="1"/>
  <c r="R1107" i="1" s="1"/>
  <c r="V1107" i="1" s="1"/>
  <c r="AB1107" i="1" s="1"/>
  <c r="AH1107" i="1" s="1"/>
  <c r="AN1107" i="1" s="1"/>
  <c r="AP1107" i="1" s="1"/>
  <c r="F1106" i="1"/>
  <c r="L1106" i="1" s="1"/>
  <c r="R1106" i="1" s="1"/>
  <c r="V1106" i="1" s="1"/>
  <c r="AB1106" i="1" s="1"/>
  <c r="AH1106" i="1" s="1"/>
  <c r="AN1106" i="1" s="1"/>
  <c r="AP1106" i="1" s="1"/>
  <c r="M1107" i="1"/>
  <c r="S1107" i="1" s="1"/>
  <c r="W1107" i="1" s="1"/>
  <c r="AC1107" i="1" s="1"/>
  <c r="AI1107" i="1" s="1"/>
  <c r="AQ1107" i="1" s="1"/>
  <c r="AS1107" i="1" s="1"/>
  <c r="J1106" i="1"/>
  <c r="M1117" i="1"/>
  <c r="S1117" i="1" s="1"/>
  <c r="W1117" i="1" s="1"/>
  <c r="AC1117" i="1" s="1"/>
  <c r="AI1117" i="1" s="1"/>
  <c r="AQ1117" i="1" s="1"/>
  <c r="AS1117" i="1" s="1"/>
  <c r="G1116" i="1"/>
  <c r="N1117" i="1"/>
  <c r="T1117" i="1" s="1"/>
  <c r="X1117" i="1" s="1"/>
  <c r="AD1117" i="1" s="1"/>
  <c r="AJ1117" i="1" s="1"/>
  <c r="AT1117" i="1" s="1"/>
  <c r="K1116" i="1"/>
  <c r="AM1116" i="1"/>
  <c r="Z1134" i="1"/>
  <c r="Z1130" i="1" s="1"/>
  <c r="AL1134" i="1"/>
  <c r="AL1130" i="1" s="1"/>
  <c r="N1162" i="1"/>
  <c r="T1162" i="1" s="1"/>
  <c r="X1162" i="1" s="1"/>
  <c r="AD1162" i="1" s="1"/>
  <c r="AJ1162" i="1" s="1"/>
  <c r="AT1162" i="1" s="1"/>
  <c r="K1161" i="1"/>
  <c r="N1161" i="1" s="1"/>
  <c r="T1161" i="1" s="1"/>
  <c r="X1161" i="1" s="1"/>
  <c r="AD1161" i="1" s="1"/>
  <c r="AJ1161" i="1" s="1"/>
  <c r="AT1161" i="1" s="1"/>
  <c r="N1165" i="1"/>
  <c r="T1165" i="1" s="1"/>
  <c r="X1165" i="1" s="1"/>
  <c r="AD1165" i="1" s="1"/>
  <c r="AJ1165" i="1" s="1"/>
  <c r="AT1165" i="1" s="1"/>
  <c r="K1164" i="1"/>
  <c r="N1164" i="1" s="1"/>
  <c r="T1164" i="1" s="1"/>
  <c r="X1164" i="1" s="1"/>
  <c r="AD1164" i="1" s="1"/>
  <c r="AJ1164" i="1" s="1"/>
  <c r="AT1164" i="1" s="1"/>
  <c r="N1168" i="1"/>
  <c r="T1168" i="1" s="1"/>
  <c r="X1168" i="1" s="1"/>
  <c r="AD1168" i="1" s="1"/>
  <c r="AJ1168" i="1" s="1"/>
  <c r="AT1168" i="1" s="1"/>
  <c r="K1167" i="1"/>
  <c r="N1167" i="1" s="1"/>
  <c r="T1167" i="1" s="1"/>
  <c r="X1167" i="1" s="1"/>
  <c r="AD1167" i="1" s="1"/>
  <c r="AJ1167" i="1" s="1"/>
  <c r="AT1167" i="1" s="1"/>
  <c r="N1171" i="1"/>
  <c r="T1171" i="1" s="1"/>
  <c r="X1171" i="1" s="1"/>
  <c r="AD1171" i="1" s="1"/>
  <c r="AJ1171" i="1" s="1"/>
  <c r="AT1171" i="1" s="1"/>
  <c r="K1170" i="1"/>
  <c r="N1170" i="1" s="1"/>
  <c r="T1170" i="1" s="1"/>
  <c r="X1170" i="1" s="1"/>
  <c r="AD1170" i="1" s="1"/>
  <c r="AJ1170" i="1" s="1"/>
  <c r="AT1170" i="1" s="1"/>
  <c r="N1174" i="1"/>
  <c r="T1174" i="1" s="1"/>
  <c r="X1174" i="1" s="1"/>
  <c r="AD1174" i="1" s="1"/>
  <c r="AJ1174" i="1" s="1"/>
  <c r="AT1174" i="1" s="1"/>
  <c r="K1173" i="1"/>
  <c r="N1173" i="1" s="1"/>
  <c r="T1173" i="1" s="1"/>
  <c r="X1173" i="1" s="1"/>
  <c r="AD1173" i="1" s="1"/>
  <c r="AJ1173" i="1" s="1"/>
  <c r="AT1173" i="1" s="1"/>
  <c r="N1177" i="1"/>
  <c r="T1177" i="1" s="1"/>
  <c r="X1177" i="1" s="1"/>
  <c r="AD1177" i="1" s="1"/>
  <c r="AJ1177" i="1" s="1"/>
  <c r="AT1177" i="1" s="1"/>
  <c r="K1176" i="1"/>
  <c r="N1176" i="1" s="1"/>
  <c r="T1176" i="1" s="1"/>
  <c r="X1176" i="1" s="1"/>
  <c r="AD1176" i="1" s="1"/>
  <c r="AJ1176" i="1" s="1"/>
  <c r="AT1176" i="1" s="1"/>
  <c r="AF1180" i="1"/>
  <c r="M1194" i="1"/>
  <c r="S1194" i="1" s="1"/>
  <c r="W1194" i="1" s="1"/>
  <c r="AC1194" i="1" s="1"/>
  <c r="AI1194" i="1" s="1"/>
  <c r="AQ1194" i="1" s="1"/>
  <c r="AS1194" i="1" s="1"/>
  <c r="G1193" i="1"/>
  <c r="M1193" i="1" s="1"/>
  <c r="S1193" i="1" s="1"/>
  <c r="W1193" i="1" s="1"/>
  <c r="AC1193" i="1" s="1"/>
  <c r="AI1193" i="1" s="1"/>
  <c r="AQ1193" i="1" s="1"/>
  <c r="AS1193" i="1" s="1"/>
  <c r="S1200" i="1"/>
  <c r="W1200" i="1" s="1"/>
  <c r="AC1200" i="1" s="1"/>
  <c r="AI1200" i="1" s="1"/>
  <c r="AQ1200" i="1" s="1"/>
  <c r="AS1200" i="1" s="1"/>
  <c r="P1199" i="1"/>
  <c r="S1199" i="1" s="1"/>
  <c r="W1199" i="1" s="1"/>
  <c r="AC1199" i="1" s="1"/>
  <c r="AI1199" i="1" s="1"/>
  <c r="AQ1199" i="1" s="1"/>
  <c r="AS1199" i="1" s="1"/>
  <c r="N1227" i="1"/>
  <c r="T1227" i="1" s="1"/>
  <c r="X1227" i="1" s="1"/>
  <c r="AD1227" i="1" s="1"/>
  <c r="AJ1227" i="1" s="1"/>
  <c r="AT1227" i="1" s="1"/>
  <c r="H1226" i="1"/>
  <c r="N1226" i="1" s="1"/>
  <c r="T1226" i="1" s="1"/>
  <c r="X1226" i="1" s="1"/>
  <c r="AD1226" i="1" s="1"/>
  <c r="AJ1226" i="1" s="1"/>
  <c r="AT1226" i="1" s="1"/>
  <c r="L1243" i="1"/>
  <c r="R1243" i="1" s="1"/>
  <c r="V1243" i="1" s="1"/>
  <c r="AB1243" i="1" s="1"/>
  <c r="AH1243" i="1" s="1"/>
  <c r="AN1243" i="1" s="1"/>
  <c r="AP1243" i="1" s="1"/>
  <c r="I1242" i="1"/>
  <c r="L1242" i="1" s="1"/>
  <c r="R1242" i="1" s="1"/>
  <c r="V1242" i="1" s="1"/>
  <c r="AB1242" i="1" s="1"/>
  <c r="AH1242" i="1" s="1"/>
  <c r="AN1242" i="1" s="1"/>
  <c r="AP1242" i="1" s="1"/>
  <c r="N1357" i="1"/>
  <c r="T1357" i="1" s="1"/>
  <c r="X1357" i="1" s="1"/>
  <c r="AD1357" i="1" s="1"/>
  <c r="AJ1357" i="1" s="1"/>
  <c r="AT1357" i="1" s="1"/>
  <c r="H1356" i="1"/>
  <c r="N1356" i="1" s="1"/>
  <c r="T1356" i="1" s="1"/>
  <c r="X1356" i="1" s="1"/>
  <c r="AD1356" i="1" s="1"/>
  <c r="AJ1356" i="1" s="1"/>
  <c r="AT1356" i="1" s="1"/>
  <c r="F1092" i="1"/>
  <c r="F1098" i="1"/>
  <c r="L1098" i="1" s="1"/>
  <c r="R1098" i="1" s="1"/>
  <c r="V1098" i="1" s="1"/>
  <c r="G1103" i="1"/>
  <c r="M1103" i="1" s="1"/>
  <c r="S1103" i="1" s="1"/>
  <c r="W1103" i="1" s="1"/>
  <c r="AC1103" i="1" s="1"/>
  <c r="AI1103" i="1" s="1"/>
  <c r="AQ1103" i="1" s="1"/>
  <c r="AS1103" i="1" s="1"/>
  <c r="G1109" i="1"/>
  <c r="M1109" i="1" s="1"/>
  <c r="S1109" i="1" s="1"/>
  <c r="W1109" i="1" s="1"/>
  <c r="AC1109" i="1" s="1"/>
  <c r="AI1109" i="1" s="1"/>
  <c r="AQ1109" i="1" s="1"/>
  <c r="AS1109" i="1" s="1"/>
  <c r="H1112" i="1"/>
  <c r="N1112" i="1" s="1"/>
  <c r="T1112" i="1" s="1"/>
  <c r="X1112" i="1" s="1"/>
  <c r="AD1112" i="1" s="1"/>
  <c r="AJ1112" i="1" s="1"/>
  <c r="AT1112" i="1" s="1"/>
  <c r="F1116" i="1"/>
  <c r="F1122" i="1"/>
  <c r="G1124" i="1"/>
  <c r="M1124" i="1" s="1"/>
  <c r="S1124" i="1" s="1"/>
  <c r="W1124" i="1" s="1"/>
  <c r="AC1124" i="1" s="1"/>
  <c r="AI1124" i="1" s="1"/>
  <c r="AQ1124" i="1" s="1"/>
  <c r="AS1124" i="1" s="1"/>
  <c r="H1143" i="1"/>
  <c r="F1146" i="1"/>
  <c r="L1146" i="1" s="1"/>
  <c r="R1146" i="1" s="1"/>
  <c r="V1146" i="1" s="1"/>
  <c r="AB1146" i="1" s="1"/>
  <c r="AH1146" i="1" s="1"/>
  <c r="AN1146" i="1" s="1"/>
  <c r="AP1146" i="1" s="1"/>
  <c r="H1149" i="1"/>
  <c r="N1149" i="1" s="1"/>
  <c r="T1149" i="1" s="1"/>
  <c r="X1149" i="1" s="1"/>
  <c r="AD1149" i="1" s="1"/>
  <c r="AJ1149" i="1" s="1"/>
  <c r="AT1149" i="1" s="1"/>
  <c r="F1152" i="1"/>
  <c r="L1152" i="1" s="1"/>
  <c r="R1152" i="1" s="1"/>
  <c r="V1152" i="1" s="1"/>
  <c r="AB1152" i="1" s="1"/>
  <c r="AH1152" i="1" s="1"/>
  <c r="AN1152" i="1" s="1"/>
  <c r="AP1152" i="1" s="1"/>
  <c r="H1155" i="1"/>
  <c r="N1155" i="1" s="1"/>
  <c r="T1155" i="1" s="1"/>
  <c r="X1155" i="1" s="1"/>
  <c r="AD1155" i="1" s="1"/>
  <c r="AJ1155" i="1" s="1"/>
  <c r="AT1155" i="1" s="1"/>
  <c r="F1158" i="1"/>
  <c r="L1158" i="1" s="1"/>
  <c r="R1158" i="1" s="1"/>
  <c r="V1158" i="1" s="1"/>
  <c r="AB1158" i="1" s="1"/>
  <c r="AH1158" i="1" s="1"/>
  <c r="AN1158" i="1" s="1"/>
  <c r="AP1158" i="1" s="1"/>
  <c r="H1181" i="1"/>
  <c r="G1187" i="1"/>
  <c r="M1187" i="1" s="1"/>
  <c r="S1187" i="1" s="1"/>
  <c r="W1187" i="1" s="1"/>
  <c r="AC1187" i="1" s="1"/>
  <c r="AI1187" i="1" s="1"/>
  <c r="AQ1187" i="1" s="1"/>
  <c r="AS1187" i="1" s="1"/>
  <c r="F1196" i="1"/>
  <c r="L1196" i="1" s="1"/>
  <c r="R1196" i="1" s="1"/>
  <c r="V1196" i="1" s="1"/>
  <c r="AB1196" i="1" s="1"/>
  <c r="AH1196" i="1" s="1"/>
  <c r="AN1196" i="1" s="1"/>
  <c r="AP1196" i="1" s="1"/>
  <c r="V1199" i="1"/>
  <c r="AB1199" i="1" s="1"/>
  <c r="AH1199" i="1" s="1"/>
  <c r="AN1199" i="1" s="1"/>
  <c r="AP1199" i="1" s="1"/>
  <c r="AD1203" i="1"/>
  <c r="AJ1203" i="1" s="1"/>
  <c r="AT1203" i="1" s="1"/>
  <c r="AA1202" i="1"/>
  <c r="AD1202" i="1" s="1"/>
  <c r="AJ1202" i="1" s="1"/>
  <c r="AT1202" i="1" s="1"/>
  <c r="M1206" i="1"/>
  <c r="S1206" i="1" s="1"/>
  <c r="W1206" i="1" s="1"/>
  <c r="AC1206" i="1" s="1"/>
  <c r="AI1206" i="1" s="1"/>
  <c r="AQ1206" i="1" s="1"/>
  <c r="AS1206" i="1" s="1"/>
  <c r="L1212" i="1"/>
  <c r="R1212" i="1" s="1"/>
  <c r="V1212" i="1" s="1"/>
  <c r="AB1212" i="1" s="1"/>
  <c r="AH1212" i="1" s="1"/>
  <c r="AN1212" i="1" s="1"/>
  <c r="AP1212" i="1" s="1"/>
  <c r="L1218" i="1"/>
  <c r="R1218" i="1" s="1"/>
  <c r="V1218" i="1" s="1"/>
  <c r="AB1218" i="1" s="1"/>
  <c r="AH1218" i="1" s="1"/>
  <c r="AN1218" i="1" s="1"/>
  <c r="AP1218" i="1" s="1"/>
  <c r="M1230" i="1"/>
  <c r="S1230" i="1" s="1"/>
  <c r="W1230" i="1" s="1"/>
  <c r="AC1230" i="1" s="1"/>
  <c r="AI1230" i="1" s="1"/>
  <c r="AQ1230" i="1" s="1"/>
  <c r="AS1230" i="1" s="1"/>
  <c r="L1251" i="1"/>
  <c r="R1251" i="1" s="1"/>
  <c r="V1251" i="1" s="1"/>
  <c r="AB1251" i="1" s="1"/>
  <c r="AH1251" i="1" s="1"/>
  <c r="AN1251" i="1" s="1"/>
  <c r="AP1251" i="1" s="1"/>
  <c r="T1253" i="1"/>
  <c r="X1253" i="1" s="1"/>
  <c r="AD1253" i="1" s="1"/>
  <c r="AJ1253" i="1" s="1"/>
  <c r="AT1253" i="1" s="1"/>
  <c r="M1256" i="1"/>
  <c r="S1256" i="1" s="1"/>
  <c r="W1256" i="1" s="1"/>
  <c r="AC1256" i="1" s="1"/>
  <c r="AI1256" i="1" s="1"/>
  <c r="AQ1256" i="1" s="1"/>
  <c r="AS1256" i="1" s="1"/>
  <c r="G1255" i="1"/>
  <c r="M1255" i="1" s="1"/>
  <c r="S1255" i="1" s="1"/>
  <c r="W1255" i="1" s="1"/>
  <c r="AC1255" i="1" s="1"/>
  <c r="AI1255" i="1" s="1"/>
  <c r="AQ1255" i="1" s="1"/>
  <c r="AS1255" i="1" s="1"/>
  <c r="N1266" i="1"/>
  <c r="T1266" i="1" s="1"/>
  <c r="X1266" i="1" s="1"/>
  <c r="AD1266" i="1" s="1"/>
  <c r="AJ1266" i="1" s="1"/>
  <c r="AT1266" i="1" s="1"/>
  <c r="H1289" i="1"/>
  <c r="N1290" i="1"/>
  <c r="T1290" i="1" s="1"/>
  <c r="X1290" i="1" s="1"/>
  <c r="AD1290" i="1" s="1"/>
  <c r="AJ1290" i="1" s="1"/>
  <c r="AT1290" i="1" s="1"/>
  <c r="L1295" i="1"/>
  <c r="R1295" i="1" s="1"/>
  <c r="V1295" i="1" s="1"/>
  <c r="AB1295" i="1" s="1"/>
  <c r="AH1295" i="1" s="1"/>
  <c r="AN1295" i="1" s="1"/>
  <c r="AP1295" i="1" s="1"/>
  <c r="P1131" i="1"/>
  <c r="S1131" i="1" s="1"/>
  <c r="W1131" i="1" s="1"/>
  <c r="AC1131" i="1" s="1"/>
  <c r="AI1131" i="1" s="1"/>
  <c r="AQ1131" i="1" s="1"/>
  <c r="AS1131" i="1" s="1"/>
  <c r="Q1139" i="1"/>
  <c r="T1139" i="1" s="1"/>
  <c r="X1139" i="1" s="1"/>
  <c r="AD1139" i="1" s="1"/>
  <c r="AJ1139" i="1" s="1"/>
  <c r="AT1139" i="1" s="1"/>
  <c r="O1190" i="1"/>
  <c r="R1190" i="1" s="1"/>
  <c r="V1190" i="1" s="1"/>
  <c r="AB1190" i="1" s="1"/>
  <c r="AH1190" i="1" s="1"/>
  <c r="AN1190" i="1" s="1"/>
  <c r="AP1190" i="1" s="1"/>
  <c r="M1196" i="1"/>
  <c r="S1196" i="1" s="1"/>
  <c r="W1196" i="1" s="1"/>
  <c r="AC1196" i="1" s="1"/>
  <c r="AI1196" i="1" s="1"/>
  <c r="AQ1196" i="1" s="1"/>
  <c r="AS1196" i="1" s="1"/>
  <c r="M1208" i="1"/>
  <c r="S1208" i="1" s="1"/>
  <c r="W1208" i="1" s="1"/>
  <c r="AC1208" i="1" s="1"/>
  <c r="AI1208" i="1" s="1"/>
  <c r="AQ1208" i="1" s="1"/>
  <c r="AS1208" i="1" s="1"/>
  <c r="M1215" i="1"/>
  <c r="S1215" i="1" s="1"/>
  <c r="W1215" i="1" s="1"/>
  <c r="AC1215" i="1" s="1"/>
  <c r="AI1215" i="1" s="1"/>
  <c r="AQ1215" i="1" s="1"/>
  <c r="AS1215" i="1" s="1"/>
  <c r="G1214" i="1"/>
  <c r="M1214" i="1" s="1"/>
  <c r="S1214" i="1" s="1"/>
  <c r="W1214" i="1" s="1"/>
  <c r="AC1214" i="1" s="1"/>
  <c r="AI1214" i="1" s="1"/>
  <c r="AQ1214" i="1" s="1"/>
  <c r="AS1214" i="1" s="1"/>
  <c r="L1224" i="1"/>
  <c r="R1224" i="1" s="1"/>
  <c r="V1224" i="1" s="1"/>
  <c r="AB1224" i="1" s="1"/>
  <c r="AH1224" i="1" s="1"/>
  <c r="AN1224" i="1" s="1"/>
  <c r="AP1224" i="1" s="1"/>
  <c r="F1223" i="1"/>
  <c r="L1223" i="1" s="1"/>
  <c r="R1223" i="1" s="1"/>
  <c r="V1223" i="1" s="1"/>
  <c r="AB1223" i="1" s="1"/>
  <c r="AH1223" i="1" s="1"/>
  <c r="AN1223" i="1" s="1"/>
  <c r="AP1223" i="1" s="1"/>
  <c r="M1226" i="1"/>
  <c r="S1226" i="1" s="1"/>
  <c r="W1226" i="1" s="1"/>
  <c r="AC1226" i="1" s="1"/>
  <c r="AI1226" i="1" s="1"/>
  <c r="AQ1226" i="1" s="1"/>
  <c r="N1233" i="1"/>
  <c r="T1233" i="1" s="1"/>
  <c r="X1233" i="1" s="1"/>
  <c r="AD1233" i="1" s="1"/>
  <c r="AJ1233" i="1" s="1"/>
  <c r="AT1233" i="1" s="1"/>
  <c r="H1232" i="1"/>
  <c r="N1232" i="1" s="1"/>
  <c r="T1232" i="1" s="1"/>
  <c r="X1232" i="1" s="1"/>
  <c r="AD1232" i="1" s="1"/>
  <c r="AJ1232" i="1" s="1"/>
  <c r="AT1232" i="1" s="1"/>
  <c r="J1235" i="1"/>
  <c r="N1244" i="1"/>
  <c r="T1244" i="1" s="1"/>
  <c r="X1244" i="1" s="1"/>
  <c r="AD1244" i="1" s="1"/>
  <c r="AJ1244" i="1" s="1"/>
  <c r="AT1244" i="1" s="1"/>
  <c r="K1243" i="1"/>
  <c r="O1247" i="1"/>
  <c r="Q1248" i="1"/>
  <c r="Q1247" i="1" s="1"/>
  <c r="AG1248" i="1"/>
  <c r="AG1247" i="1" s="1"/>
  <c r="L1253" i="1"/>
  <c r="R1253" i="1" s="1"/>
  <c r="V1253" i="1" s="1"/>
  <c r="AB1253" i="1" s="1"/>
  <c r="AH1253" i="1" s="1"/>
  <c r="AN1253" i="1" s="1"/>
  <c r="AP1253" i="1" s="1"/>
  <c r="N1256" i="1"/>
  <c r="T1256" i="1" s="1"/>
  <c r="X1256" i="1" s="1"/>
  <c r="AD1256" i="1" s="1"/>
  <c r="AJ1256" i="1" s="1"/>
  <c r="AT1256" i="1" s="1"/>
  <c r="R1256" i="1"/>
  <c r="V1256" i="1" s="1"/>
  <c r="AB1256" i="1" s="1"/>
  <c r="AH1256" i="1" s="1"/>
  <c r="AN1256" i="1" s="1"/>
  <c r="AP1256" i="1" s="1"/>
  <c r="N1268" i="1"/>
  <c r="T1268" i="1" s="1"/>
  <c r="X1268" i="1" s="1"/>
  <c r="AD1268" i="1" s="1"/>
  <c r="AJ1268" i="1" s="1"/>
  <c r="AT1268" i="1" s="1"/>
  <c r="L1269" i="1"/>
  <c r="R1269" i="1" s="1"/>
  <c r="V1269" i="1" s="1"/>
  <c r="AB1269" i="1" s="1"/>
  <c r="AH1269" i="1" s="1"/>
  <c r="AN1269" i="1" s="1"/>
  <c r="AP1269" i="1" s="1"/>
  <c r="Y1272" i="1"/>
  <c r="AJ1280" i="1"/>
  <c r="AT1280" i="1" s="1"/>
  <c r="S1292" i="1"/>
  <c r="W1292" i="1" s="1"/>
  <c r="AC1292" i="1" s="1"/>
  <c r="AI1292" i="1" s="1"/>
  <c r="AQ1292" i="1" s="1"/>
  <c r="AS1292" i="1" s="1"/>
  <c r="N1293" i="1"/>
  <c r="T1293" i="1" s="1"/>
  <c r="X1293" i="1" s="1"/>
  <c r="AD1293" i="1" s="1"/>
  <c r="AJ1293" i="1" s="1"/>
  <c r="AT1293" i="1" s="1"/>
  <c r="K1292" i="1"/>
  <c r="N1292" i="1" s="1"/>
  <c r="T1292" i="1" s="1"/>
  <c r="X1292" i="1" s="1"/>
  <c r="AD1292" i="1" s="1"/>
  <c r="AJ1292" i="1" s="1"/>
  <c r="AT1292" i="1" s="1"/>
  <c r="P1282" i="1"/>
  <c r="T1299" i="1"/>
  <c r="X1299" i="1" s="1"/>
  <c r="AD1299" i="1" s="1"/>
  <c r="AJ1299" i="1" s="1"/>
  <c r="AT1299" i="1" s="1"/>
  <c r="N1305" i="1"/>
  <c r="T1305" i="1" s="1"/>
  <c r="X1305" i="1" s="1"/>
  <c r="AD1305" i="1" s="1"/>
  <c r="AJ1305" i="1" s="1"/>
  <c r="AT1305" i="1" s="1"/>
  <c r="U1324" i="1"/>
  <c r="K1235" i="1"/>
  <c r="AE1235" i="1"/>
  <c r="N1237" i="1"/>
  <c r="T1237" i="1" s="1"/>
  <c r="X1237" i="1" s="1"/>
  <c r="AD1237" i="1" s="1"/>
  <c r="AJ1237" i="1" s="1"/>
  <c r="AT1237" i="1" s="1"/>
  <c r="H1236" i="1"/>
  <c r="L1240" i="1"/>
  <c r="R1240" i="1" s="1"/>
  <c r="V1240" i="1" s="1"/>
  <c r="AB1240" i="1" s="1"/>
  <c r="AH1240" i="1" s="1"/>
  <c r="AN1240" i="1" s="1"/>
  <c r="AP1240" i="1" s="1"/>
  <c r="F1239" i="1"/>
  <c r="L1239" i="1" s="1"/>
  <c r="R1239" i="1" s="1"/>
  <c r="V1239" i="1" s="1"/>
  <c r="AB1239" i="1" s="1"/>
  <c r="AH1239" i="1" s="1"/>
  <c r="AN1239" i="1" s="1"/>
  <c r="AP1239" i="1" s="1"/>
  <c r="I1248" i="1"/>
  <c r="I1247" i="1" s="1"/>
  <c r="U1248" i="1"/>
  <c r="U1247" i="1" s="1"/>
  <c r="AK1248" i="1"/>
  <c r="AK1247" i="1" s="1"/>
  <c r="N1260" i="1"/>
  <c r="T1260" i="1" s="1"/>
  <c r="X1260" i="1" s="1"/>
  <c r="AD1260" i="1" s="1"/>
  <c r="AJ1260" i="1" s="1"/>
  <c r="AT1260" i="1" s="1"/>
  <c r="H1259" i="1"/>
  <c r="N1259" i="1" s="1"/>
  <c r="T1259" i="1" s="1"/>
  <c r="X1259" i="1" s="1"/>
  <c r="AD1259" i="1" s="1"/>
  <c r="AJ1259" i="1" s="1"/>
  <c r="AT1259" i="1" s="1"/>
  <c r="AN1262" i="1"/>
  <c r="AP1262" i="1" s="1"/>
  <c r="L1287" i="1"/>
  <c r="R1287" i="1" s="1"/>
  <c r="V1287" i="1" s="1"/>
  <c r="AB1287" i="1" s="1"/>
  <c r="AH1287" i="1" s="1"/>
  <c r="AN1287" i="1" s="1"/>
  <c r="AP1287" i="1" s="1"/>
  <c r="I1286" i="1"/>
  <c r="L1286" i="1" s="1"/>
  <c r="R1286" i="1" s="1"/>
  <c r="V1286" i="1" s="1"/>
  <c r="AB1286" i="1" s="1"/>
  <c r="AH1286" i="1" s="1"/>
  <c r="AN1286" i="1" s="1"/>
  <c r="AP1286" i="1" s="1"/>
  <c r="AL1282" i="1"/>
  <c r="L1341" i="1"/>
  <c r="R1341" i="1" s="1"/>
  <c r="V1341" i="1" s="1"/>
  <c r="AB1341" i="1" s="1"/>
  <c r="AH1341" i="1" s="1"/>
  <c r="AN1341" i="1" s="1"/>
  <c r="AP1341" i="1" s="1"/>
  <c r="F1340" i="1"/>
  <c r="M1341" i="1"/>
  <c r="S1341" i="1" s="1"/>
  <c r="W1341" i="1" s="1"/>
  <c r="AC1341" i="1" s="1"/>
  <c r="AI1341" i="1" s="1"/>
  <c r="AQ1341" i="1" s="1"/>
  <c r="AS1341" i="1" s="1"/>
  <c r="J1340" i="1"/>
  <c r="J1339" i="1" s="1"/>
  <c r="N1346" i="1"/>
  <c r="T1346" i="1" s="1"/>
  <c r="X1346" i="1" s="1"/>
  <c r="AD1346" i="1" s="1"/>
  <c r="AJ1346" i="1" s="1"/>
  <c r="AT1346" i="1" s="1"/>
  <c r="H1345" i="1"/>
  <c r="N1345" i="1" s="1"/>
  <c r="T1345" i="1" s="1"/>
  <c r="X1345" i="1" s="1"/>
  <c r="AD1345" i="1" s="1"/>
  <c r="AJ1345" i="1" s="1"/>
  <c r="AT1345" i="1" s="1"/>
  <c r="M1423" i="1"/>
  <c r="S1423" i="1" s="1"/>
  <c r="W1423" i="1" s="1"/>
  <c r="AC1423" i="1" s="1"/>
  <c r="AI1423" i="1" s="1"/>
  <c r="AQ1423" i="1" s="1"/>
  <c r="AS1423" i="1" s="1"/>
  <c r="G1422" i="1"/>
  <c r="AB1203" i="1"/>
  <c r="AH1203" i="1" s="1"/>
  <c r="AN1203" i="1" s="1"/>
  <c r="AP1203" i="1" s="1"/>
  <c r="M1278" i="1"/>
  <c r="S1278" i="1" s="1"/>
  <c r="W1278" i="1" s="1"/>
  <c r="AC1278" i="1" s="1"/>
  <c r="AI1278" i="1" s="1"/>
  <c r="AQ1278" i="1" s="1"/>
  <c r="AS1278" i="1" s="1"/>
  <c r="G1277" i="1"/>
  <c r="M1277" i="1" s="1"/>
  <c r="U1282" i="1"/>
  <c r="AK1282" i="1"/>
  <c r="T1302" i="1"/>
  <c r="X1302" i="1" s="1"/>
  <c r="AD1302" i="1" s="1"/>
  <c r="AJ1302" i="1" s="1"/>
  <c r="AT1302" i="1" s="1"/>
  <c r="V1310" i="1"/>
  <c r="AB1310" i="1" s="1"/>
  <c r="AH1310" i="1" s="1"/>
  <c r="AN1310" i="1" s="1"/>
  <c r="AP1310" i="1" s="1"/>
  <c r="N1312" i="1"/>
  <c r="T1312" i="1" s="1"/>
  <c r="X1312" i="1" s="1"/>
  <c r="AD1312" i="1" s="1"/>
  <c r="AJ1312" i="1" s="1"/>
  <c r="AT1312" i="1" s="1"/>
  <c r="H1309" i="1"/>
  <c r="N1309" i="1" s="1"/>
  <c r="AE1324" i="1"/>
  <c r="M1331" i="1"/>
  <c r="S1331" i="1" s="1"/>
  <c r="W1331" i="1" s="1"/>
  <c r="AC1331" i="1" s="1"/>
  <c r="AI1331" i="1" s="1"/>
  <c r="AQ1331" i="1" s="1"/>
  <c r="AS1331" i="1" s="1"/>
  <c r="J1330" i="1"/>
  <c r="S1336" i="1"/>
  <c r="W1336" i="1" s="1"/>
  <c r="AC1336" i="1" s="1"/>
  <c r="AI1336" i="1" s="1"/>
  <c r="AQ1336" i="1" s="1"/>
  <c r="AS1336" i="1" s="1"/>
  <c r="K1348" i="1"/>
  <c r="N1360" i="1"/>
  <c r="T1360" i="1" s="1"/>
  <c r="X1360" i="1" s="1"/>
  <c r="AD1360" i="1" s="1"/>
  <c r="AJ1360" i="1" s="1"/>
  <c r="AT1360" i="1" s="1"/>
  <c r="H1359" i="1"/>
  <c r="N1359" i="1" s="1"/>
  <c r="T1359" i="1" s="1"/>
  <c r="X1359" i="1" s="1"/>
  <c r="AD1359" i="1" s="1"/>
  <c r="AJ1359" i="1" s="1"/>
  <c r="AT1359" i="1" s="1"/>
  <c r="L1381" i="1"/>
  <c r="R1381" i="1" s="1"/>
  <c r="V1381" i="1" s="1"/>
  <c r="AB1381" i="1" s="1"/>
  <c r="AH1381" i="1" s="1"/>
  <c r="AN1381" i="1" s="1"/>
  <c r="AP1381" i="1" s="1"/>
  <c r="N1390" i="1"/>
  <c r="N1428" i="1"/>
  <c r="T1428" i="1" s="1"/>
  <c r="X1428" i="1" s="1"/>
  <c r="AD1428" i="1" s="1"/>
  <c r="AJ1428" i="1" s="1"/>
  <c r="AT1428" i="1" s="1"/>
  <c r="H1427" i="1"/>
  <c r="K1271" i="1"/>
  <c r="AU1277" i="1"/>
  <c r="AU1271" i="1" s="1"/>
  <c r="Q1282" i="1"/>
  <c r="AG1282" i="1"/>
  <c r="M1305" i="1"/>
  <c r="S1305" i="1" s="1"/>
  <c r="W1305" i="1" s="1"/>
  <c r="AC1305" i="1" s="1"/>
  <c r="AI1305" i="1" s="1"/>
  <c r="AQ1305" i="1" s="1"/>
  <c r="AS1305" i="1" s="1"/>
  <c r="N1306" i="1"/>
  <c r="T1306" i="1" s="1"/>
  <c r="X1306" i="1" s="1"/>
  <c r="AD1306" i="1" s="1"/>
  <c r="AJ1306" i="1" s="1"/>
  <c r="AT1306" i="1" s="1"/>
  <c r="S1319" i="1"/>
  <c r="W1319" i="1" s="1"/>
  <c r="AC1319" i="1" s="1"/>
  <c r="AI1319" i="1" s="1"/>
  <c r="AQ1319" i="1" s="1"/>
  <c r="AS1319" i="1" s="1"/>
  <c r="AF1324" i="1"/>
  <c r="N1336" i="1"/>
  <c r="T1336" i="1" s="1"/>
  <c r="X1336" i="1" s="1"/>
  <c r="AD1336" i="1" s="1"/>
  <c r="AJ1336" i="1" s="1"/>
  <c r="AT1336" i="1" s="1"/>
  <c r="H1335" i="1"/>
  <c r="AE1339" i="1"/>
  <c r="L1347" i="1"/>
  <c r="R1347" i="1" s="1"/>
  <c r="V1347" i="1" s="1"/>
  <c r="AB1347" i="1" s="1"/>
  <c r="AH1347" i="1" s="1"/>
  <c r="AN1347" i="1" s="1"/>
  <c r="AP1347" i="1" s="1"/>
  <c r="I1346" i="1"/>
  <c r="N1350" i="1"/>
  <c r="T1350" i="1" s="1"/>
  <c r="X1350" i="1" s="1"/>
  <c r="AD1350" i="1" s="1"/>
  <c r="AJ1350" i="1" s="1"/>
  <c r="AT1350" i="1" s="1"/>
  <c r="H1349" i="1"/>
  <c r="AA1374" i="1"/>
  <c r="AA1373" i="1" s="1"/>
  <c r="AU1374" i="1"/>
  <c r="L1413" i="1"/>
  <c r="R1413" i="1" s="1"/>
  <c r="V1413" i="1" s="1"/>
  <c r="AB1413" i="1" s="1"/>
  <c r="AH1413" i="1" s="1"/>
  <c r="AN1413" i="1" s="1"/>
  <c r="AP1413" i="1" s="1"/>
  <c r="F1412" i="1"/>
  <c r="L1412" i="1" s="1"/>
  <c r="R1412" i="1" s="1"/>
  <c r="V1412" i="1" s="1"/>
  <c r="AB1412" i="1" s="1"/>
  <c r="AH1412" i="1" s="1"/>
  <c r="AN1412" i="1" s="1"/>
  <c r="AP1412" i="1" s="1"/>
  <c r="P1430" i="1"/>
  <c r="AU1446" i="1"/>
  <c r="G1205" i="1"/>
  <c r="M1205" i="1" s="1"/>
  <c r="S1205" i="1" s="1"/>
  <c r="W1205" i="1" s="1"/>
  <c r="AC1205" i="1" s="1"/>
  <c r="AI1205" i="1" s="1"/>
  <c r="AQ1205" i="1" s="1"/>
  <c r="AS1205" i="1" s="1"/>
  <c r="F1211" i="1"/>
  <c r="L1211" i="1" s="1"/>
  <c r="R1211" i="1" s="1"/>
  <c r="V1211" i="1" s="1"/>
  <c r="AB1211" i="1" s="1"/>
  <c r="AH1211" i="1" s="1"/>
  <c r="AN1211" i="1" s="1"/>
  <c r="AP1211" i="1" s="1"/>
  <c r="H1214" i="1"/>
  <c r="N1214" i="1" s="1"/>
  <c r="T1214" i="1" s="1"/>
  <c r="X1214" i="1" s="1"/>
  <c r="AD1214" i="1" s="1"/>
  <c r="AJ1214" i="1" s="1"/>
  <c r="AT1214" i="1" s="1"/>
  <c r="F1217" i="1"/>
  <c r="L1217" i="1" s="1"/>
  <c r="R1217" i="1" s="1"/>
  <c r="V1217" i="1" s="1"/>
  <c r="AB1217" i="1" s="1"/>
  <c r="AH1217" i="1" s="1"/>
  <c r="AN1217" i="1" s="1"/>
  <c r="AP1217" i="1" s="1"/>
  <c r="G1223" i="1"/>
  <c r="M1223" i="1" s="1"/>
  <c r="S1223" i="1" s="1"/>
  <c r="W1223" i="1" s="1"/>
  <c r="AC1223" i="1" s="1"/>
  <c r="AI1223" i="1" s="1"/>
  <c r="AQ1223" i="1" s="1"/>
  <c r="AS1223" i="1" s="1"/>
  <c r="G1229" i="1"/>
  <c r="M1229" i="1" s="1"/>
  <c r="S1229" i="1" s="1"/>
  <c r="W1229" i="1" s="1"/>
  <c r="AC1229" i="1" s="1"/>
  <c r="AI1229" i="1" s="1"/>
  <c r="AQ1229" i="1" s="1"/>
  <c r="AS1229" i="1" s="1"/>
  <c r="G1239" i="1"/>
  <c r="M1239" i="1" s="1"/>
  <c r="S1239" i="1" s="1"/>
  <c r="W1239" i="1" s="1"/>
  <c r="AC1239" i="1" s="1"/>
  <c r="AI1239" i="1" s="1"/>
  <c r="AQ1239" i="1" s="1"/>
  <c r="AS1239" i="1" s="1"/>
  <c r="F1248" i="1"/>
  <c r="H1255" i="1"/>
  <c r="N1255" i="1" s="1"/>
  <c r="T1255" i="1" s="1"/>
  <c r="X1255" i="1" s="1"/>
  <c r="AD1255" i="1" s="1"/>
  <c r="AJ1255" i="1" s="1"/>
  <c r="AT1255" i="1" s="1"/>
  <c r="H1265" i="1"/>
  <c r="N1265" i="1" s="1"/>
  <c r="T1265" i="1" s="1"/>
  <c r="X1265" i="1" s="1"/>
  <c r="AD1265" i="1" s="1"/>
  <c r="AJ1265" i="1" s="1"/>
  <c r="AT1265" i="1" s="1"/>
  <c r="F1268" i="1"/>
  <c r="L1268" i="1" s="1"/>
  <c r="R1268" i="1" s="1"/>
  <c r="V1268" i="1" s="1"/>
  <c r="AB1268" i="1" s="1"/>
  <c r="AH1268" i="1" s="1"/>
  <c r="AN1268" i="1" s="1"/>
  <c r="AP1268" i="1" s="1"/>
  <c r="AK1272" i="1"/>
  <c r="AE1277" i="1"/>
  <c r="AM1277" i="1"/>
  <c r="M1290" i="1"/>
  <c r="S1290" i="1" s="1"/>
  <c r="W1290" i="1" s="1"/>
  <c r="AC1290" i="1" s="1"/>
  <c r="AI1290" i="1" s="1"/>
  <c r="AQ1290" i="1" s="1"/>
  <c r="AS1290" i="1" s="1"/>
  <c r="G1289" i="1"/>
  <c r="J1299" i="1"/>
  <c r="M1299" i="1" s="1"/>
  <c r="S1299" i="1" s="1"/>
  <c r="W1299" i="1" s="1"/>
  <c r="AC1299" i="1" s="1"/>
  <c r="AI1299" i="1" s="1"/>
  <c r="AQ1299" i="1" s="1"/>
  <c r="AS1299" i="1" s="1"/>
  <c r="J1302" i="1"/>
  <c r="M1302" i="1" s="1"/>
  <c r="S1302" i="1" s="1"/>
  <c r="W1302" i="1" s="1"/>
  <c r="AC1302" i="1" s="1"/>
  <c r="AI1302" i="1" s="1"/>
  <c r="AQ1302" i="1" s="1"/>
  <c r="AS1302" i="1" s="1"/>
  <c r="M1303" i="1"/>
  <c r="S1303" i="1" s="1"/>
  <c r="W1303" i="1" s="1"/>
  <c r="AC1303" i="1" s="1"/>
  <c r="AI1303" i="1" s="1"/>
  <c r="AQ1303" i="1" s="1"/>
  <c r="AS1303" i="1" s="1"/>
  <c r="AA1298" i="1"/>
  <c r="S1306" i="1"/>
  <c r="W1306" i="1" s="1"/>
  <c r="AC1306" i="1" s="1"/>
  <c r="AI1306" i="1" s="1"/>
  <c r="AQ1306" i="1" s="1"/>
  <c r="AS1306" i="1" s="1"/>
  <c r="T1310" i="1"/>
  <c r="X1310" i="1" s="1"/>
  <c r="AD1310" i="1" s="1"/>
  <c r="AJ1310" i="1" s="1"/>
  <c r="AT1310" i="1" s="1"/>
  <c r="Q1309" i="1"/>
  <c r="Q1298" i="1" s="1"/>
  <c r="N1319" i="1"/>
  <c r="T1319" i="1" s="1"/>
  <c r="X1319" i="1" s="1"/>
  <c r="AD1319" i="1" s="1"/>
  <c r="AJ1319" i="1" s="1"/>
  <c r="AT1319" i="1" s="1"/>
  <c r="H1318" i="1"/>
  <c r="AF1318" i="1"/>
  <c r="AF1317" i="1" s="1"/>
  <c r="AA1324" i="1"/>
  <c r="Z1324" i="1"/>
  <c r="AL1324" i="1"/>
  <c r="AU1339" i="1"/>
  <c r="AC1352" i="1"/>
  <c r="AI1352" i="1" s="1"/>
  <c r="AQ1352" i="1" s="1"/>
  <c r="AS1352" i="1" s="1"/>
  <c r="N1422" i="1"/>
  <c r="L1477" i="1"/>
  <c r="R1477" i="1" s="1"/>
  <c r="V1477" i="1" s="1"/>
  <c r="AB1477" i="1" s="1"/>
  <c r="AH1477" i="1" s="1"/>
  <c r="AN1477" i="1" s="1"/>
  <c r="AP1477" i="1" s="1"/>
  <c r="I1476" i="1"/>
  <c r="L1476" i="1" s="1"/>
  <c r="R1476" i="1" s="1"/>
  <c r="V1476" i="1" s="1"/>
  <c r="AB1476" i="1" s="1"/>
  <c r="AH1476" i="1" s="1"/>
  <c r="AN1476" i="1" s="1"/>
  <c r="AP1476" i="1" s="1"/>
  <c r="N1489" i="1"/>
  <c r="T1489" i="1" s="1"/>
  <c r="X1489" i="1" s="1"/>
  <c r="AD1489" i="1" s="1"/>
  <c r="AJ1489" i="1" s="1"/>
  <c r="AT1489" i="1" s="1"/>
  <c r="H1488" i="1"/>
  <c r="G1309" i="1"/>
  <c r="M1309" i="1" s="1"/>
  <c r="G1318" i="1"/>
  <c r="P1326" i="1"/>
  <c r="G1335" i="1"/>
  <c r="G1345" i="1"/>
  <c r="M1345" i="1" s="1"/>
  <c r="S1345" i="1" s="1"/>
  <c r="W1345" i="1" s="1"/>
  <c r="AC1345" i="1" s="1"/>
  <c r="AI1345" i="1" s="1"/>
  <c r="AQ1345" i="1" s="1"/>
  <c r="AS1345" i="1" s="1"/>
  <c r="G1349" i="1"/>
  <c r="G1356" i="1"/>
  <c r="M1356" i="1" s="1"/>
  <c r="S1356" i="1" s="1"/>
  <c r="W1356" i="1" s="1"/>
  <c r="AC1356" i="1" s="1"/>
  <c r="AI1356" i="1" s="1"/>
  <c r="AQ1356" i="1" s="1"/>
  <c r="AS1356" i="1" s="1"/>
  <c r="G1359" i="1"/>
  <c r="M1359" i="1" s="1"/>
  <c r="S1359" i="1" s="1"/>
  <c r="W1359" i="1" s="1"/>
  <c r="AC1359" i="1" s="1"/>
  <c r="AI1359" i="1" s="1"/>
  <c r="AQ1359" i="1" s="1"/>
  <c r="AS1359" i="1" s="1"/>
  <c r="N1366" i="1"/>
  <c r="T1366" i="1" s="1"/>
  <c r="X1366" i="1" s="1"/>
  <c r="AD1366" i="1" s="1"/>
  <c r="AJ1366" i="1" s="1"/>
  <c r="AT1366" i="1" s="1"/>
  <c r="AE1374" i="1"/>
  <c r="L1382" i="1"/>
  <c r="R1382" i="1" s="1"/>
  <c r="V1382" i="1" s="1"/>
  <c r="AB1382" i="1" s="1"/>
  <c r="AH1382" i="1" s="1"/>
  <c r="AN1382" i="1" s="1"/>
  <c r="AP1382" i="1" s="1"/>
  <c r="L1385" i="1"/>
  <c r="R1385" i="1" s="1"/>
  <c r="V1385" i="1" s="1"/>
  <c r="AB1385" i="1" s="1"/>
  <c r="AH1385" i="1" s="1"/>
  <c r="AN1385" i="1" s="1"/>
  <c r="AP1385" i="1" s="1"/>
  <c r="F1384" i="1"/>
  <c r="M1385" i="1"/>
  <c r="S1385" i="1" s="1"/>
  <c r="W1385" i="1" s="1"/>
  <c r="AC1385" i="1" s="1"/>
  <c r="AI1385" i="1" s="1"/>
  <c r="AQ1385" i="1" s="1"/>
  <c r="AS1385" i="1" s="1"/>
  <c r="J1384" i="1"/>
  <c r="M1384" i="1" s="1"/>
  <c r="N1396" i="1"/>
  <c r="T1396" i="1" s="1"/>
  <c r="X1396" i="1" s="1"/>
  <c r="AD1396" i="1" s="1"/>
  <c r="AJ1396" i="1" s="1"/>
  <c r="AT1396" i="1" s="1"/>
  <c r="H1395" i="1"/>
  <c r="AF1395" i="1"/>
  <c r="N1404" i="1"/>
  <c r="T1404" i="1" s="1"/>
  <c r="X1404" i="1" s="1"/>
  <c r="AD1404" i="1" s="1"/>
  <c r="AJ1404" i="1" s="1"/>
  <c r="AT1404" i="1" s="1"/>
  <c r="H1403" i="1"/>
  <c r="N1403" i="1" s="1"/>
  <c r="T1403" i="1" s="1"/>
  <c r="X1403" i="1" s="1"/>
  <c r="AD1403" i="1" s="1"/>
  <c r="AJ1403" i="1" s="1"/>
  <c r="AT1403" i="1" s="1"/>
  <c r="AL1402" i="1"/>
  <c r="AL1401" i="1" s="1"/>
  <c r="N1423" i="1"/>
  <c r="T1423" i="1" s="1"/>
  <c r="X1423" i="1" s="1"/>
  <c r="AD1423" i="1" s="1"/>
  <c r="AJ1423" i="1" s="1"/>
  <c r="AT1423" i="1" s="1"/>
  <c r="AM1422" i="1"/>
  <c r="AM1421" i="1" s="1"/>
  <c r="N1432" i="1"/>
  <c r="T1432" i="1" s="1"/>
  <c r="X1432" i="1" s="1"/>
  <c r="AD1432" i="1" s="1"/>
  <c r="AJ1432" i="1" s="1"/>
  <c r="AT1432" i="1" s="1"/>
  <c r="H1431" i="1"/>
  <c r="M1440" i="1"/>
  <c r="S1440" i="1" s="1"/>
  <c r="W1440" i="1" s="1"/>
  <c r="AC1440" i="1" s="1"/>
  <c r="AI1440" i="1" s="1"/>
  <c r="AQ1440" i="1" s="1"/>
  <c r="AS1440" i="1" s="1"/>
  <c r="M1442" i="1"/>
  <c r="S1442" i="1" s="1"/>
  <c r="W1442" i="1" s="1"/>
  <c r="AC1442" i="1" s="1"/>
  <c r="AI1442" i="1" s="1"/>
  <c r="AQ1442" i="1" s="1"/>
  <c r="AS1442" i="1" s="1"/>
  <c r="L1443" i="1"/>
  <c r="R1443" i="1" s="1"/>
  <c r="V1443" i="1" s="1"/>
  <c r="AB1443" i="1" s="1"/>
  <c r="AH1443" i="1" s="1"/>
  <c r="AN1443" i="1" s="1"/>
  <c r="AP1443" i="1" s="1"/>
  <c r="Q1446" i="1"/>
  <c r="R1454" i="1"/>
  <c r="V1454" i="1" s="1"/>
  <c r="AB1454" i="1" s="1"/>
  <c r="AH1454" i="1" s="1"/>
  <c r="AN1454" i="1" s="1"/>
  <c r="AP1454" i="1" s="1"/>
  <c r="N1459" i="1"/>
  <c r="T1459" i="1" s="1"/>
  <c r="X1459" i="1" s="1"/>
  <c r="AD1459" i="1" s="1"/>
  <c r="AJ1459" i="1" s="1"/>
  <c r="AT1459" i="1" s="1"/>
  <c r="H1458" i="1"/>
  <c r="M1480" i="1"/>
  <c r="S1480" i="1" s="1"/>
  <c r="W1480" i="1" s="1"/>
  <c r="AC1480" i="1" s="1"/>
  <c r="AI1480" i="1" s="1"/>
  <c r="AQ1480" i="1" s="1"/>
  <c r="AS1480" i="1" s="1"/>
  <c r="G1479" i="1"/>
  <c r="M1479" i="1" s="1"/>
  <c r="S1479" i="1" s="1"/>
  <c r="W1479" i="1" s="1"/>
  <c r="AC1479" i="1" s="1"/>
  <c r="AI1479" i="1" s="1"/>
  <c r="AQ1479" i="1" s="1"/>
  <c r="AS1479" i="1" s="1"/>
  <c r="N1480" i="1"/>
  <c r="T1480" i="1" s="1"/>
  <c r="X1480" i="1" s="1"/>
  <c r="AD1480" i="1" s="1"/>
  <c r="AJ1480" i="1" s="1"/>
  <c r="AT1480" i="1" s="1"/>
  <c r="K1479" i="1"/>
  <c r="N1479" i="1" s="1"/>
  <c r="T1479" i="1" s="1"/>
  <c r="X1479" i="1" s="1"/>
  <c r="AD1479" i="1" s="1"/>
  <c r="AJ1479" i="1" s="1"/>
  <c r="AT1479" i="1" s="1"/>
  <c r="Q1326" i="1"/>
  <c r="M1364" i="1"/>
  <c r="S1364" i="1" s="1"/>
  <c r="W1364" i="1" s="1"/>
  <c r="AC1364" i="1" s="1"/>
  <c r="AI1364" i="1" s="1"/>
  <c r="AQ1364" i="1" s="1"/>
  <c r="AS1364" i="1" s="1"/>
  <c r="G1363" i="1"/>
  <c r="K1363" i="1"/>
  <c r="K1362" i="1" s="1"/>
  <c r="AM1363" i="1"/>
  <c r="AM1362" i="1" s="1"/>
  <c r="L1407" i="1"/>
  <c r="R1407" i="1" s="1"/>
  <c r="V1407" i="1" s="1"/>
  <c r="AB1407" i="1" s="1"/>
  <c r="AH1407" i="1" s="1"/>
  <c r="AN1407" i="1" s="1"/>
  <c r="AP1407" i="1" s="1"/>
  <c r="F1406" i="1"/>
  <c r="L1406" i="1" s="1"/>
  <c r="R1406" i="1" s="1"/>
  <c r="V1406" i="1" s="1"/>
  <c r="AB1406" i="1" s="1"/>
  <c r="AH1406" i="1" s="1"/>
  <c r="AN1406" i="1" s="1"/>
  <c r="AP1406" i="1" s="1"/>
  <c r="M1407" i="1"/>
  <c r="S1407" i="1" s="1"/>
  <c r="W1407" i="1" s="1"/>
  <c r="AC1407" i="1" s="1"/>
  <c r="AI1407" i="1" s="1"/>
  <c r="AQ1407" i="1" s="1"/>
  <c r="AS1407" i="1" s="1"/>
  <c r="J1406" i="1"/>
  <c r="M1406" i="1" s="1"/>
  <c r="S1406" i="1" s="1"/>
  <c r="W1406" i="1" s="1"/>
  <c r="AC1406" i="1" s="1"/>
  <c r="AI1406" i="1" s="1"/>
  <c r="AQ1406" i="1" s="1"/>
  <c r="AS1406" i="1" s="1"/>
  <c r="L1409" i="1"/>
  <c r="R1409" i="1" s="1"/>
  <c r="V1409" i="1" s="1"/>
  <c r="AB1409" i="1" s="1"/>
  <c r="AH1409" i="1" s="1"/>
  <c r="AN1409" i="1" s="1"/>
  <c r="AP1409" i="1" s="1"/>
  <c r="Z1402" i="1"/>
  <c r="Z1401" i="1" s="1"/>
  <c r="M1417" i="1"/>
  <c r="S1417" i="1" s="1"/>
  <c r="W1417" i="1" s="1"/>
  <c r="AC1417" i="1" s="1"/>
  <c r="AI1417" i="1" s="1"/>
  <c r="AQ1417" i="1" s="1"/>
  <c r="AS1417" i="1" s="1"/>
  <c r="G1416" i="1"/>
  <c r="V1418" i="1"/>
  <c r="AB1418" i="1" s="1"/>
  <c r="AH1418" i="1" s="1"/>
  <c r="AN1418" i="1" s="1"/>
  <c r="AP1418" i="1" s="1"/>
  <c r="O1422" i="1"/>
  <c r="O1421" i="1" s="1"/>
  <c r="AA1422" i="1"/>
  <c r="AA1421" i="1" s="1"/>
  <c r="AU1422" i="1"/>
  <c r="AU1421" i="1" s="1"/>
  <c r="AD1425" i="1"/>
  <c r="AJ1425" i="1" s="1"/>
  <c r="AT1425" i="1" s="1"/>
  <c r="L1435" i="1"/>
  <c r="R1435" i="1" s="1"/>
  <c r="V1435" i="1" s="1"/>
  <c r="AB1435" i="1" s="1"/>
  <c r="AH1435" i="1" s="1"/>
  <c r="AN1435" i="1" s="1"/>
  <c r="AP1435" i="1" s="1"/>
  <c r="F1434" i="1"/>
  <c r="L1434" i="1" s="1"/>
  <c r="R1434" i="1" s="1"/>
  <c r="V1434" i="1" s="1"/>
  <c r="AB1434" i="1" s="1"/>
  <c r="AH1434" i="1" s="1"/>
  <c r="AN1434" i="1" s="1"/>
  <c r="AP1434" i="1" s="1"/>
  <c r="N1438" i="1"/>
  <c r="T1438" i="1" s="1"/>
  <c r="X1438" i="1" s="1"/>
  <c r="AD1438" i="1" s="1"/>
  <c r="AJ1438" i="1" s="1"/>
  <c r="AT1438" i="1" s="1"/>
  <c r="L1439" i="1"/>
  <c r="R1439" i="1" s="1"/>
  <c r="V1439" i="1" s="1"/>
  <c r="AB1439" i="1" s="1"/>
  <c r="AH1439" i="1" s="1"/>
  <c r="AN1439" i="1" s="1"/>
  <c r="AP1439" i="1" s="1"/>
  <c r="F1438" i="1"/>
  <c r="N1442" i="1"/>
  <c r="T1442" i="1" s="1"/>
  <c r="X1442" i="1" s="1"/>
  <c r="AD1442" i="1" s="1"/>
  <c r="AJ1442" i="1" s="1"/>
  <c r="AT1442" i="1" s="1"/>
  <c r="L1451" i="1"/>
  <c r="R1451" i="1" s="1"/>
  <c r="V1451" i="1" s="1"/>
  <c r="AB1451" i="1" s="1"/>
  <c r="AH1451" i="1" s="1"/>
  <c r="AN1451" i="1" s="1"/>
  <c r="I1450" i="1"/>
  <c r="L1450" i="1" s="1"/>
  <c r="R1450" i="1" s="1"/>
  <c r="V1450" i="1" s="1"/>
  <c r="AB1450" i="1" s="1"/>
  <c r="AH1450" i="1" s="1"/>
  <c r="AN1450" i="1" s="1"/>
  <c r="U1446" i="1"/>
  <c r="AG1446" i="1"/>
  <c r="M1454" i="1"/>
  <c r="S1454" i="1" s="1"/>
  <c r="W1454" i="1" s="1"/>
  <c r="AC1454" i="1" s="1"/>
  <c r="AI1454" i="1" s="1"/>
  <c r="AQ1454" i="1" s="1"/>
  <c r="AS1454" i="1" s="1"/>
  <c r="G1453" i="1"/>
  <c r="N1454" i="1"/>
  <c r="T1454" i="1" s="1"/>
  <c r="X1454" i="1" s="1"/>
  <c r="AD1454" i="1" s="1"/>
  <c r="AJ1454" i="1" s="1"/>
  <c r="AT1454" i="1" s="1"/>
  <c r="K1453" i="1"/>
  <c r="L1504" i="1"/>
  <c r="R1504" i="1" s="1"/>
  <c r="V1504" i="1" s="1"/>
  <c r="AB1504" i="1" s="1"/>
  <c r="AH1504" i="1" s="1"/>
  <c r="AN1504" i="1" s="1"/>
  <c r="AP1504" i="1" s="1"/>
  <c r="F1503" i="1"/>
  <c r="M1504" i="1"/>
  <c r="S1504" i="1" s="1"/>
  <c r="W1504" i="1" s="1"/>
  <c r="AC1504" i="1" s="1"/>
  <c r="AI1504" i="1" s="1"/>
  <c r="AQ1504" i="1" s="1"/>
  <c r="AS1504" i="1" s="1"/>
  <c r="J1503" i="1"/>
  <c r="J1502" i="1" s="1"/>
  <c r="L1371" i="1"/>
  <c r="R1371" i="1" s="1"/>
  <c r="V1371" i="1" s="1"/>
  <c r="AB1371" i="1" s="1"/>
  <c r="AH1371" i="1" s="1"/>
  <c r="AN1371" i="1" s="1"/>
  <c r="AP1371" i="1" s="1"/>
  <c r="I1370" i="1"/>
  <c r="M1375" i="1"/>
  <c r="S1375" i="1" s="1"/>
  <c r="W1375" i="1" s="1"/>
  <c r="AC1375" i="1" s="1"/>
  <c r="AI1375" i="1" s="1"/>
  <c r="AQ1375" i="1" s="1"/>
  <c r="AS1375" i="1" s="1"/>
  <c r="G1374" i="1"/>
  <c r="N1375" i="1"/>
  <c r="T1375" i="1" s="1"/>
  <c r="X1375" i="1" s="1"/>
  <c r="AD1375" i="1" s="1"/>
  <c r="AJ1375" i="1" s="1"/>
  <c r="AT1375" i="1" s="1"/>
  <c r="K1374" i="1"/>
  <c r="K1373" i="1" s="1"/>
  <c r="L1391" i="1"/>
  <c r="R1391" i="1" s="1"/>
  <c r="V1391" i="1" s="1"/>
  <c r="AB1391" i="1" s="1"/>
  <c r="AH1391" i="1" s="1"/>
  <c r="AN1391" i="1" s="1"/>
  <c r="AP1391" i="1" s="1"/>
  <c r="F1390" i="1"/>
  <c r="M1391" i="1"/>
  <c r="S1391" i="1" s="1"/>
  <c r="W1391" i="1" s="1"/>
  <c r="AC1391" i="1" s="1"/>
  <c r="AI1391" i="1" s="1"/>
  <c r="AQ1391" i="1" s="1"/>
  <c r="AS1391" i="1" s="1"/>
  <c r="J1390" i="1"/>
  <c r="P1395" i="1"/>
  <c r="P1389" i="1" s="1"/>
  <c r="N1410" i="1"/>
  <c r="T1410" i="1" s="1"/>
  <c r="X1410" i="1" s="1"/>
  <c r="AD1410" i="1" s="1"/>
  <c r="AJ1410" i="1" s="1"/>
  <c r="AT1410" i="1" s="1"/>
  <c r="H1409" i="1"/>
  <c r="M1413" i="1"/>
  <c r="S1413" i="1" s="1"/>
  <c r="W1413" i="1" s="1"/>
  <c r="AC1413" i="1" s="1"/>
  <c r="AI1413" i="1" s="1"/>
  <c r="AQ1413" i="1" s="1"/>
  <c r="AS1413" i="1" s="1"/>
  <c r="J1412" i="1"/>
  <c r="N1414" i="1"/>
  <c r="T1414" i="1" s="1"/>
  <c r="X1414" i="1" s="1"/>
  <c r="AD1414" i="1" s="1"/>
  <c r="AJ1414" i="1" s="1"/>
  <c r="AT1414" i="1" s="1"/>
  <c r="H1413" i="1"/>
  <c r="I1415" i="1"/>
  <c r="N1441" i="1"/>
  <c r="T1441" i="1" s="1"/>
  <c r="X1441" i="1" s="1"/>
  <c r="AD1441" i="1" s="1"/>
  <c r="AJ1441" i="1" s="1"/>
  <c r="AT1441" i="1" s="1"/>
  <c r="H1440" i="1"/>
  <c r="N1440" i="1" s="1"/>
  <c r="T1440" i="1" s="1"/>
  <c r="X1440" i="1" s="1"/>
  <c r="AD1440" i="1" s="1"/>
  <c r="AJ1440" i="1" s="1"/>
  <c r="AT1440" i="1" s="1"/>
  <c r="M1448" i="1"/>
  <c r="S1448" i="1" s="1"/>
  <c r="W1448" i="1" s="1"/>
  <c r="AC1448" i="1" s="1"/>
  <c r="AI1448" i="1" s="1"/>
  <c r="AQ1448" i="1" s="1"/>
  <c r="G1447" i="1"/>
  <c r="M1447" i="1" s="1"/>
  <c r="S1447" i="1" s="1"/>
  <c r="W1447" i="1" s="1"/>
  <c r="AC1447" i="1" s="1"/>
  <c r="AI1447" i="1" s="1"/>
  <c r="AQ1447" i="1" s="1"/>
  <c r="N1448" i="1"/>
  <c r="T1448" i="1" s="1"/>
  <c r="X1448" i="1" s="1"/>
  <c r="AD1448" i="1" s="1"/>
  <c r="AJ1448" i="1" s="1"/>
  <c r="AT1448" i="1" s="1"/>
  <c r="K1447" i="1"/>
  <c r="N1447" i="1" s="1"/>
  <c r="T1447" i="1" s="1"/>
  <c r="X1447" i="1" s="1"/>
  <c r="AD1447" i="1" s="1"/>
  <c r="AJ1447" i="1" s="1"/>
  <c r="AT1447" i="1" s="1"/>
  <c r="Y1446" i="1"/>
  <c r="L1462" i="1"/>
  <c r="R1462" i="1" s="1"/>
  <c r="V1462" i="1" s="1"/>
  <c r="AB1462" i="1" s="1"/>
  <c r="AH1462" i="1" s="1"/>
  <c r="AN1462" i="1" s="1"/>
  <c r="F1461" i="1"/>
  <c r="L1461" i="1" s="1"/>
  <c r="R1461" i="1" s="1"/>
  <c r="V1461" i="1" s="1"/>
  <c r="AB1461" i="1" s="1"/>
  <c r="AH1461" i="1" s="1"/>
  <c r="AN1461" i="1" s="1"/>
  <c r="L1498" i="1"/>
  <c r="R1498" i="1" s="1"/>
  <c r="V1498" i="1" s="1"/>
  <c r="AB1498" i="1" s="1"/>
  <c r="AH1498" i="1" s="1"/>
  <c r="AN1498" i="1" s="1"/>
  <c r="AP1498" i="1" s="1"/>
  <c r="F1497" i="1"/>
  <c r="M1498" i="1"/>
  <c r="S1498" i="1" s="1"/>
  <c r="W1498" i="1" s="1"/>
  <c r="AC1498" i="1" s="1"/>
  <c r="AI1498" i="1" s="1"/>
  <c r="AQ1498" i="1" s="1"/>
  <c r="AS1498" i="1" s="1"/>
  <c r="J1497" i="1"/>
  <c r="J1496" i="1" s="1"/>
  <c r="L1553" i="1"/>
  <c r="R1553" i="1" s="1"/>
  <c r="V1553" i="1" s="1"/>
  <c r="AB1553" i="1" s="1"/>
  <c r="AH1553" i="1" s="1"/>
  <c r="AN1553" i="1" s="1"/>
  <c r="AP1553" i="1" s="1"/>
  <c r="F1552" i="1"/>
  <c r="H1567" i="1"/>
  <c r="N1567" i="1" s="1"/>
  <c r="T1567" i="1" s="1"/>
  <c r="X1567" i="1" s="1"/>
  <c r="AD1567" i="1" s="1"/>
  <c r="AJ1567" i="1" s="1"/>
  <c r="AT1567" i="1" s="1"/>
  <c r="N1568" i="1"/>
  <c r="T1568" i="1" s="1"/>
  <c r="X1568" i="1" s="1"/>
  <c r="AD1568" i="1" s="1"/>
  <c r="AJ1568" i="1" s="1"/>
  <c r="AT1568" i="1" s="1"/>
  <c r="G1395" i="1"/>
  <c r="F1447" i="1"/>
  <c r="L1447" i="1" s="1"/>
  <c r="R1447" i="1" s="1"/>
  <c r="V1447" i="1" s="1"/>
  <c r="AB1447" i="1" s="1"/>
  <c r="AH1447" i="1" s="1"/>
  <c r="AN1447" i="1" s="1"/>
  <c r="H1450" i="1"/>
  <c r="N1450" i="1" s="1"/>
  <c r="T1450" i="1" s="1"/>
  <c r="X1450" i="1" s="1"/>
  <c r="AD1450" i="1" s="1"/>
  <c r="AJ1450" i="1" s="1"/>
  <c r="AT1450" i="1" s="1"/>
  <c r="F1453" i="1"/>
  <c r="M1462" i="1"/>
  <c r="S1462" i="1" s="1"/>
  <c r="W1462" i="1" s="1"/>
  <c r="AC1462" i="1" s="1"/>
  <c r="AI1462" i="1" s="1"/>
  <c r="AQ1462" i="1" s="1"/>
  <c r="G1461" i="1"/>
  <c r="M1461" i="1" s="1"/>
  <c r="S1461" i="1" s="1"/>
  <c r="W1461" i="1" s="1"/>
  <c r="AC1461" i="1" s="1"/>
  <c r="AI1461" i="1" s="1"/>
  <c r="AQ1461" i="1" s="1"/>
  <c r="T1471" i="1"/>
  <c r="X1471" i="1" s="1"/>
  <c r="AD1471" i="1" s="1"/>
  <c r="AJ1471" i="1" s="1"/>
  <c r="AT1471" i="1" s="1"/>
  <c r="U1464" i="1"/>
  <c r="AK1464" i="1"/>
  <c r="R1474" i="1"/>
  <c r="V1474" i="1" s="1"/>
  <c r="AB1474" i="1" s="1"/>
  <c r="AH1474" i="1" s="1"/>
  <c r="AN1474" i="1" s="1"/>
  <c r="AP1474" i="1" s="1"/>
  <c r="H1496" i="1"/>
  <c r="N1503" i="1"/>
  <c r="H1502" i="1"/>
  <c r="Q1503" i="1"/>
  <c r="Q1502" i="1" s="1"/>
  <c r="AK1503" i="1"/>
  <c r="AK1502" i="1" s="1"/>
  <c r="Q1511" i="1"/>
  <c r="Q1510" i="1" s="1"/>
  <c r="AG1511" i="1"/>
  <c r="T1514" i="1"/>
  <c r="X1514" i="1" s="1"/>
  <c r="AD1514" i="1" s="1"/>
  <c r="AJ1514" i="1" s="1"/>
  <c r="AT1514" i="1" s="1"/>
  <c r="M1523" i="1"/>
  <c r="S1523" i="1" s="1"/>
  <c r="W1523" i="1" s="1"/>
  <c r="AC1523" i="1" s="1"/>
  <c r="AI1523" i="1" s="1"/>
  <c r="AQ1523" i="1" s="1"/>
  <c r="AS1523" i="1" s="1"/>
  <c r="G1522" i="1"/>
  <c r="M1522" i="1" s="1"/>
  <c r="S1522" i="1" s="1"/>
  <c r="W1522" i="1" s="1"/>
  <c r="AC1522" i="1" s="1"/>
  <c r="AI1522" i="1" s="1"/>
  <c r="AQ1522" i="1" s="1"/>
  <c r="AS1522" i="1" s="1"/>
  <c r="N1525" i="1"/>
  <c r="T1525" i="1" s="1"/>
  <c r="X1525" i="1" s="1"/>
  <c r="AD1525" i="1" s="1"/>
  <c r="AJ1525" i="1" s="1"/>
  <c r="AT1525" i="1" s="1"/>
  <c r="H1524" i="1"/>
  <c r="N1524" i="1" s="1"/>
  <c r="T1524" i="1" s="1"/>
  <c r="X1524" i="1" s="1"/>
  <c r="AD1524" i="1" s="1"/>
  <c r="AJ1524" i="1" s="1"/>
  <c r="AT1524" i="1" s="1"/>
  <c r="AF1527" i="1"/>
  <c r="L1458" i="1"/>
  <c r="R1458" i="1" s="1"/>
  <c r="V1458" i="1" s="1"/>
  <c r="AB1458" i="1" s="1"/>
  <c r="AH1458" i="1" s="1"/>
  <c r="AN1458" i="1" s="1"/>
  <c r="AP1458" i="1" s="1"/>
  <c r="N1461" i="1"/>
  <c r="T1461" i="1" s="1"/>
  <c r="X1461" i="1" s="1"/>
  <c r="AD1461" i="1" s="1"/>
  <c r="AJ1461" i="1" s="1"/>
  <c r="AT1461" i="1" s="1"/>
  <c r="N1462" i="1"/>
  <c r="T1462" i="1" s="1"/>
  <c r="X1462" i="1" s="1"/>
  <c r="AD1462" i="1" s="1"/>
  <c r="AJ1462" i="1" s="1"/>
  <c r="AT1462" i="1" s="1"/>
  <c r="M1466" i="1"/>
  <c r="S1466" i="1" s="1"/>
  <c r="W1466" i="1" s="1"/>
  <c r="AC1466" i="1" s="1"/>
  <c r="AI1466" i="1" s="1"/>
  <c r="AQ1466" i="1" s="1"/>
  <c r="AS1466" i="1" s="1"/>
  <c r="G1465" i="1"/>
  <c r="N1466" i="1"/>
  <c r="T1466" i="1" s="1"/>
  <c r="X1466" i="1" s="1"/>
  <c r="AD1466" i="1" s="1"/>
  <c r="AJ1466" i="1" s="1"/>
  <c r="AT1466" i="1" s="1"/>
  <c r="K1465" i="1"/>
  <c r="N1465" i="1" s="1"/>
  <c r="T1465" i="1" s="1"/>
  <c r="X1465" i="1" s="1"/>
  <c r="AM1465" i="1"/>
  <c r="AM1464" i="1" s="1"/>
  <c r="L1471" i="1"/>
  <c r="R1471" i="1" s="1"/>
  <c r="V1471" i="1" s="1"/>
  <c r="AB1471" i="1" s="1"/>
  <c r="AH1471" i="1" s="1"/>
  <c r="AN1471" i="1" s="1"/>
  <c r="AP1471" i="1" s="1"/>
  <c r="I1470" i="1"/>
  <c r="Y1464" i="1"/>
  <c r="M1474" i="1"/>
  <c r="S1474" i="1" s="1"/>
  <c r="W1474" i="1" s="1"/>
  <c r="AC1474" i="1" s="1"/>
  <c r="AI1474" i="1" s="1"/>
  <c r="AQ1474" i="1" s="1"/>
  <c r="AS1474" i="1" s="1"/>
  <c r="G1473" i="1"/>
  <c r="M1473" i="1" s="1"/>
  <c r="S1473" i="1" s="1"/>
  <c r="W1473" i="1" s="1"/>
  <c r="AC1473" i="1" s="1"/>
  <c r="AI1473" i="1" s="1"/>
  <c r="AQ1473" i="1" s="1"/>
  <c r="AS1473" i="1" s="1"/>
  <c r="N1474" i="1"/>
  <c r="T1474" i="1" s="1"/>
  <c r="X1474" i="1" s="1"/>
  <c r="AD1474" i="1" s="1"/>
  <c r="AJ1474" i="1" s="1"/>
  <c r="AT1474" i="1" s="1"/>
  <c r="K1473" i="1"/>
  <c r="N1473" i="1" s="1"/>
  <c r="T1473" i="1" s="1"/>
  <c r="X1473" i="1" s="1"/>
  <c r="AD1473" i="1" s="1"/>
  <c r="AJ1473" i="1" s="1"/>
  <c r="AT1473" i="1" s="1"/>
  <c r="L1484" i="1"/>
  <c r="R1484" i="1" s="1"/>
  <c r="V1484" i="1" s="1"/>
  <c r="AB1484" i="1" s="1"/>
  <c r="AH1484" i="1" s="1"/>
  <c r="AN1484" i="1" s="1"/>
  <c r="AP1484" i="1" s="1"/>
  <c r="F1483" i="1"/>
  <c r="M1484" i="1"/>
  <c r="S1484" i="1" s="1"/>
  <c r="W1484" i="1" s="1"/>
  <c r="AC1484" i="1" s="1"/>
  <c r="AI1484" i="1" s="1"/>
  <c r="AQ1484" i="1" s="1"/>
  <c r="AS1484" i="1" s="1"/>
  <c r="J1483" i="1"/>
  <c r="J1482" i="1" s="1"/>
  <c r="P1488" i="1"/>
  <c r="P1482" i="1" s="1"/>
  <c r="U1511" i="1"/>
  <c r="AK1511" i="1"/>
  <c r="AK1510" i="1" s="1"/>
  <c r="M1528" i="1"/>
  <c r="S1528" i="1" s="1"/>
  <c r="W1528" i="1" s="1"/>
  <c r="AC1528" i="1" s="1"/>
  <c r="AI1528" i="1" s="1"/>
  <c r="AQ1528" i="1" s="1"/>
  <c r="AS1528" i="1" s="1"/>
  <c r="N1535" i="1"/>
  <c r="T1535" i="1" s="1"/>
  <c r="X1535" i="1" s="1"/>
  <c r="AD1535" i="1" s="1"/>
  <c r="AJ1535" i="1" s="1"/>
  <c r="AT1535" i="1" s="1"/>
  <c r="H1534" i="1"/>
  <c r="N1534" i="1" s="1"/>
  <c r="T1534" i="1" s="1"/>
  <c r="X1534" i="1" s="1"/>
  <c r="AD1534" i="1" s="1"/>
  <c r="AJ1534" i="1" s="1"/>
  <c r="AT1534" i="1" s="1"/>
  <c r="R1480" i="1"/>
  <c r="V1480" i="1" s="1"/>
  <c r="AB1480" i="1" s="1"/>
  <c r="AH1480" i="1" s="1"/>
  <c r="AN1480" i="1" s="1"/>
  <c r="AP1480" i="1" s="1"/>
  <c r="U1503" i="1"/>
  <c r="U1502" i="1" s="1"/>
  <c r="AG1503" i="1"/>
  <c r="AG1502" i="1" s="1"/>
  <c r="V1514" i="1"/>
  <c r="AB1514" i="1" s="1"/>
  <c r="AH1514" i="1" s="1"/>
  <c r="AN1514" i="1" s="1"/>
  <c r="AP1514" i="1" s="1"/>
  <c r="F1465" i="1"/>
  <c r="L1465" i="1" s="1"/>
  <c r="H1470" i="1"/>
  <c r="F1473" i="1"/>
  <c r="L1473" i="1" s="1"/>
  <c r="R1473" i="1" s="1"/>
  <c r="V1473" i="1" s="1"/>
  <c r="AB1473" i="1" s="1"/>
  <c r="AH1473" i="1" s="1"/>
  <c r="AN1473" i="1" s="1"/>
  <c r="AP1473" i="1" s="1"/>
  <c r="H1476" i="1"/>
  <c r="N1476" i="1" s="1"/>
  <c r="T1476" i="1" s="1"/>
  <c r="X1476" i="1" s="1"/>
  <c r="AD1476" i="1" s="1"/>
  <c r="AJ1476" i="1" s="1"/>
  <c r="AT1476" i="1" s="1"/>
  <c r="F1479" i="1"/>
  <c r="G1488" i="1"/>
  <c r="G1502" i="1"/>
  <c r="N1520" i="1"/>
  <c r="T1520" i="1" s="1"/>
  <c r="X1520" i="1" s="1"/>
  <c r="AD1520" i="1" s="1"/>
  <c r="AJ1520" i="1" s="1"/>
  <c r="AT1520" i="1" s="1"/>
  <c r="H1519" i="1"/>
  <c r="AF1519" i="1"/>
  <c r="M1521" i="1"/>
  <c r="S1521" i="1" s="1"/>
  <c r="W1521" i="1" s="1"/>
  <c r="AC1521" i="1" s="1"/>
  <c r="AI1521" i="1" s="1"/>
  <c r="AQ1521" i="1" s="1"/>
  <c r="AS1521" i="1" s="1"/>
  <c r="G1520" i="1"/>
  <c r="S1529" i="1"/>
  <c r="W1529" i="1" s="1"/>
  <c r="AC1529" i="1" s="1"/>
  <c r="AI1529" i="1" s="1"/>
  <c r="AQ1529" i="1" s="1"/>
  <c r="AS1529" i="1" s="1"/>
  <c r="N1545" i="1"/>
  <c r="T1545" i="1" s="1"/>
  <c r="X1545" i="1" s="1"/>
  <c r="AD1545" i="1" s="1"/>
  <c r="AJ1545" i="1" s="1"/>
  <c r="AT1545" i="1" s="1"/>
  <c r="H1544" i="1"/>
  <c r="N1552" i="1"/>
  <c r="T1552" i="1" s="1"/>
  <c r="X1552" i="1" s="1"/>
  <c r="AD1552" i="1" s="1"/>
  <c r="AJ1552" i="1" s="1"/>
  <c r="AT1552" i="1" s="1"/>
  <c r="M1553" i="1"/>
  <c r="S1553" i="1" s="1"/>
  <c r="W1553" i="1" s="1"/>
  <c r="AC1553" i="1" s="1"/>
  <c r="AI1553" i="1" s="1"/>
  <c r="AQ1553" i="1" s="1"/>
  <c r="AS1553" i="1" s="1"/>
  <c r="AC1556" i="1"/>
  <c r="AI1556" i="1" s="1"/>
  <c r="AQ1556" i="1" s="1"/>
  <c r="AS1556" i="1" s="1"/>
  <c r="Z1555" i="1"/>
  <c r="AT1559" i="1"/>
  <c r="AM1558" i="1"/>
  <c r="AT1558" i="1" s="1"/>
  <c r="N1564" i="1"/>
  <c r="T1564" i="1" s="1"/>
  <c r="X1564" i="1" s="1"/>
  <c r="AD1564" i="1" s="1"/>
  <c r="AJ1564" i="1" s="1"/>
  <c r="AT1564" i="1" s="1"/>
  <c r="L1565" i="1"/>
  <c r="R1565" i="1" s="1"/>
  <c r="V1565" i="1" s="1"/>
  <c r="AB1565" i="1" s="1"/>
  <c r="AH1565" i="1" s="1"/>
  <c r="AN1565" i="1" s="1"/>
  <c r="AP1565" i="1" s="1"/>
  <c r="N1529" i="1"/>
  <c r="T1529" i="1" s="1"/>
  <c r="X1529" i="1" s="1"/>
  <c r="AD1529" i="1" s="1"/>
  <c r="AJ1529" i="1" s="1"/>
  <c r="AT1529" i="1" s="1"/>
  <c r="H1528" i="1"/>
  <c r="M1538" i="1"/>
  <c r="N1539" i="1"/>
  <c r="T1539" i="1" s="1"/>
  <c r="X1539" i="1" s="1"/>
  <c r="AD1539" i="1" s="1"/>
  <c r="AJ1539" i="1" s="1"/>
  <c r="AT1539" i="1" s="1"/>
  <c r="H1538" i="1"/>
  <c r="P1519" i="1"/>
  <c r="L1532" i="1"/>
  <c r="R1532" i="1" s="1"/>
  <c r="V1532" i="1" s="1"/>
  <c r="AB1532" i="1" s="1"/>
  <c r="AH1532" i="1" s="1"/>
  <c r="AN1532" i="1" s="1"/>
  <c r="AP1532" i="1" s="1"/>
  <c r="F1531" i="1"/>
  <c r="L1531" i="1" s="1"/>
  <c r="R1531" i="1" s="1"/>
  <c r="V1531" i="1" s="1"/>
  <c r="AB1531" i="1" s="1"/>
  <c r="AH1531" i="1" s="1"/>
  <c r="AN1531" i="1" s="1"/>
  <c r="AP1531" i="1" s="1"/>
  <c r="M1532" i="1"/>
  <c r="S1532" i="1" s="1"/>
  <c r="W1532" i="1" s="1"/>
  <c r="AC1532" i="1" s="1"/>
  <c r="AI1532" i="1" s="1"/>
  <c r="AQ1532" i="1" s="1"/>
  <c r="AS1532" i="1" s="1"/>
  <c r="J1531" i="1"/>
  <c r="J1527" i="1" s="1"/>
  <c r="M1537" i="1"/>
  <c r="S1537" i="1" s="1"/>
  <c r="W1537" i="1" s="1"/>
  <c r="AC1537" i="1" s="1"/>
  <c r="M1544" i="1"/>
  <c r="S1544" i="1" s="1"/>
  <c r="W1544" i="1" s="1"/>
  <c r="AC1544" i="1" s="1"/>
  <c r="AI1544" i="1" s="1"/>
  <c r="AQ1544" i="1" s="1"/>
  <c r="AS1544" i="1" s="1"/>
  <c r="R1549" i="1"/>
  <c r="V1549" i="1" s="1"/>
  <c r="AB1549" i="1" s="1"/>
  <c r="AH1549" i="1" s="1"/>
  <c r="AN1549" i="1" s="1"/>
  <c r="AP1549" i="1" s="1"/>
  <c r="O1548" i="1"/>
  <c r="N1562" i="1"/>
  <c r="T1562" i="1" s="1"/>
  <c r="X1562" i="1" s="1"/>
  <c r="AD1562" i="1" s="1"/>
  <c r="AJ1562" i="1" s="1"/>
  <c r="AT1562" i="1" s="1"/>
  <c r="H1561" i="1"/>
  <c r="N1561" i="1" s="1"/>
  <c r="T1561" i="1" s="1"/>
  <c r="X1561" i="1" s="1"/>
  <c r="AD1561" i="1" s="1"/>
  <c r="AJ1561" i="1" s="1"/>
  <c r="AT1561" i="1" s="1"/>
  <c r="L1564" i="1"/>
  <c r="R1564" i="1" s="1"/>
  <c r="V1564" i="1" s="1"/>
  <c r="AB1564" i="1" s="1"/>
  <c r="AH1564" i="1" s="1"/>
  <c r="AN1564" i="1" s="1"/>
  <c r="AP1564" i="1" s="1"/>
  <c r="L1590" i="1"/>
  <c r="R1590" i="1" s="1"/>
  <c r="V1590" i="1" s="1"/>
  <c r="AB1590" i="1" s="1"/>
  <c r="AH1590" i="1" s="1"/>
  <c r="AN1590" i="1" s="1"/>
  <c r="AP1590" i="1" s="1"/>
  <c r="F1589" i="1"/>
  <c r="L1589" i="1" s="1"/>
  <c r="R1589" i="1" s="1"/>
  <c r="V1589" i="1" s="1"/>
  <c r="AB1589" i="1" s="1"/>
  <c r="AH1589" i="1" s="1"/>
  <c r="AN1589" i="1" s="1"/>
  <c r="AP1589" i="1" s="1"/>
  <c r="M1590" i="1"/>
  <c r="S1590" i="1" s="1"/>
  <c r="W1590" i="1" s="1"/>
  <c r="AC1590" i="1" s="1"/>
  <c r="AI1590" i="1" s="1"/>
  <c r="AQ1590" i="1" s="1"/>
  <c r="AS1590" i="1" s="1"/>
  <c r="J1589" i="1"/>
  <c r="M1589" i="1" s="1"/>
  <c r="S1589" i="1" s="1"/>
  <c r="W1589" i="1" s="1"/>
  <c r="AC1589" i="1" s="1"/>
  <c r="AI1589" i="1" s="1"/>
  <c r="AQ1589" i="1" s="1"/>
  <c r="AS1589" i="1" s="1"/>
  <c r="M1564" i="1"/>
  <c r="S1564" i="1" s="1"/>
  <c r="W1564" i="1" s="1"/>
  <c r="AC1564" i="1" s="1"/>
  <c r="AI1564" i="1" s="1"/>
  <c r="AQ1564" i="1" s="1"/>
  <c r="AS1564" i="1" s="1"/>
  <c r="N1587" i="1"/>
  <c r="T1587" i="1" s="1"/>
  <c r="X1587" i="1" s="1"/>
  <c r="AD1587" i="1" s="1"/>
  <c r="AJ1587" i="1" s="1"/>
  <c r="AT1587" i="1" s="1"/>
  <c r="H1586" i="1"/>
  <c r="N1586" i="1" s="1"/>
  <c r="T1586" i="1" s="1"/>
  <c r="X1586" i="1" s="1"/>
  <c r="AD1586" i="1" s="1"/>
  <c r="AJ1586" i="1" s="1"/>
  <c r="AT1586" i="1" s="1"/>
  <c r="L1602" i="1"/>
  <c r="R1602" i="1" s="1"/>
  <c r="V1602" i="1" s="1"/>
  <c r="AB1602" i="1" s="1"/>
  <c r="AH1602" i="1" s="1"/>
  <c r="AN1602" i="1" s="1"/>
  <c r="AP1602" i="1" s="1"/>
  <c r="I1601" i="1"/>
  <c r="L1571" i="1"/>
  <c r="R1571" i="1" s="1"/>
  <c r="V1571" i="1" s="1"/>
  <c r="AB1571" i="1" s="1"/>
  <c r="AH1571" i="1" s="1"/>
  <c r="AN1571" i="1" s="1"/>
  <c r="AP1571" i="1" s="1"/>
  <c r="F1570" i="1"/>
  <c r="L1570" i="1" s="1"/>
  <c r="R1570" i="1" s="1"/>
  <c r="V1570" i="1" s="1"/>
  <c r="AB1570" i="1" s="1"/>
  <c r="AH1570" i="1" s="1"/>
  <c r="AN1570" i="1" s="1"/>
  <c r="AP1570" i="1" s="1"/>
  <c r="M1575" i="1"/>
  <c r="S1575" i="1" s="1"/>
  <c r="W1575" i="1" s="1"/>
  <c r="AC1575" i="1" s="1"/>
  <c r="AI1575" i="1" s="1"/>
  <c r="AQ1575" i="1" s="1"/>
  <c r="AS1575" i="1" s="1"/>
  <c r="G1574" i="1"/>
  <c r="N1577" i="1"/>
  <c r="T1577" i="1" s="1"/>
  <c r="X1577" i="1" s="1"/>
  <c r="AD1577" i="1" s="1"/>
  <c r="AJ1577" i="1" s="1"/>
  <c r="AT1577" i="1" s="1"/>
  <c r="H1576" i="1"/>
  <c r="AF1576" i="1"/>
  <c r="L1596" i="1"/>
  <c r="R1596" i="1" s="1"/>
  <c r="V1596" i="1" s="1"/>
  <c r="AB1596" i="1" s="1"/>
  <c r="AH1596" i="1" s="1"/>
  <c r="AN1596" i="1" s="1"/>
  <c r="AP1596" i="1" s="1"/>
  <c r="F1595" i="1"/>
  <c r="L1595" i="1" s="1"/>
  <c r="R1595" i="1" s="1"/>
  <c r="V1595" i="1" s="1"/>
  <c r="AB1595" i="1" s="1"/>
  <c r="AH1595" i="1" s="1"/>
  <c r="AN1595" i="1" s="1"/>
  <c r="AP1595" i="1" s="1"/>
  <c r="M1596" i="1"/>
  <c r="S1596" i="1" s="1"/>
  <c r="W1596" i="1" s="1"/>
  <c r="AC1596" i="1" s="1"/>
  <c r="AI1596" i="1" s="1"/>
  <c r="AQ1596" i="1" s="1"/>
  <c r="AS1596" i="1" s="1"/>
  <c r="J1595" i="1"/>
  <c r="M1595" i="1" s="1"/>
  <c r="S1595" i="1" s="1"/>
  <c r="W1595" i="1" s="1"/>
  <c r="AC1595" i="1" s="1"/>
  <c r="AI1595" i="1" s="1"/>
  <c r="AQ1595" i="1" s="1"/>
  <c r="AS1595" i="1" s="1"/>
  <c r="M1599" i="1"/>
  <c r="S1599" i="1" s="1"/>
  <c r="W1599" i="1" s="1"/>
  <c r="AC1599" i="1" s="1"/>
  <c r="AI1599" i="1" s="1"/>
  <c r="AQ1599" i="1" s="1"/>
  <c r="AS1599" i="1" s="1"/>
  <c r="G1598" i="1"/>
  <c r="M1598" i="1" s="1"/>
  <c r="S1598" i="1" s="1"/>
  <c r="W1598" i="1" s="1"/>
  <c r="AC1598" i="1" s="1"/>
  <c r="AI1598" i="1" s="1"/>
  <c r="AQ1598" i="1" s="1"/>
  <c r="AS1598" i="1" s="1"/>
  <c r="N1599" i="1"/>
  <c r="T1599" i="1" s="1"/>
  <c r="X1599" i="1" s="1"/>
  <c r="AD1599" i="1" s="1"/>
  <c r="AJ1599" i="1" s="1"/>
  <c r="AT1599" i="1" s="1"/>
  <c r="K1598" i="1"/>
  <c r="M1605" i="1"/>
  <c r="S1605" i="1" s="1"/>
  <c r="W1605" i="1" s="1"/>
  <c r="AC1605" i="1" s="1"/>
  <c r="AI1605" i="1" s="1"/>
  <c r="AQ1605" i="1" s="1"/>
  <c r="AS1605" i="1" s="1"/>
  <c r="G1604" i="1"/>
  <c r="M1604" i="1" s="1"/>
  <c r="S1604" i="1" s="1"/>
  <c r="W1604" i="1" s="1"/>
  <c r="AC1604" i="1" s="1"/>
  <c r="AI1604" i="1" s="1"/>
  <c r="AQ1604" i="1" s="1"/>
  <c r="AS1604" i="1" s="1"/>
  <c r="N1605" i="1"/>
  <c r="T1605" i="1" s="1"/>
  <c r="X1605" i="1" s="1"/>
  <c r="AD1605" i="1" s="1"/>
  <c r="AJ1605" i="1" s="1"/>
  <c r="AT1605" i="1" s="1"/>
  <c r="K1604" i="1"/>
  <c r="N1604" i="1" s="1"/>
  <c r="T1604" i="1" s="1"/>
  <c r="X1604" i="1" s="1"/>
  <c r="AD1604" i="1" s="1"/>
  <c r="AJ1604" i="1" s="1"/>
  <c r="AT1604" i="1" s="1"/>
  <c r="G1552" i="1"/>
  <c r="M1568" i="1"/>
  <c r="S1568" i="1" s="1"/>
  <c r="W1568" i="1" s="1"/>
  <c r="AC1568" i="1" s="1"/>
  <c r="AI1568" i="1" s="1"/>
  <c r="AQ1568" i="1" s="1"/>
  <c r="AS1568" i="1" s="1"/>
  <c r="G1567" i="1"/>
  <c r="M1567" i="1" s="1"/>
  <c r="S1567" i="1" s="1"/>
  <c r="W1567" i="1" s="1"/>
  <c r="AC1567" i="1" s="1"/>
  <c r="AI1567" i="1" s="1"/>
  <c r="AQ1567" i="1" s="1"/>
  <c r="AS1567" i="1" s="1"/>
  <c r="N1570" i="1"/>
  <c r="T1570" i="1" s="1"/>
  <c r="X1570" i="1" s="1"/>
  <c r="AD1570" i="1" s="1"/>
  <c r="AJ1570" i="1" s="1"/>
  <c r="AT1570" i="1" s="1"/>
  <c r="L1584" i="1"/>
  <c r="R1584" i="1" s="1"/>
  <c r="V1584" i="1" s="1"/>
  <c r="AB1584" i="1" s="1"/>
  <c r="AH1584" i="1" s="1"/>
  <c r="AN1584" i="1" s="1"/>
  <c r="AP1584" i="1" s="1"/>
  <c r="F1583" i="1"/>
  <c r="L1583" i="1" s="1"/>
  <c r="R1583" i="1" s="1"/>
  <c r="V1583" i="1" s="1"/>
  <c r="AB1583" i="1" s="1"/>
  <c r="AH1583" i="1" s="1"/>
  <c r="AN1583" i="1" s="1"/>
  <c r="AP1583" i="1" s="1"/>
  <c r="M1584" i="1"/>
  <c r="S1584" i="1" s="1"/>
  <c r="W1584" i="1" s="1"/>
  <c r="AC1584" i="1" s="1"/>
  <c r="AI1584" i="1" s="1"/>
  <c r="AQ1584" i="1" s="1"/>
  <c r="AS1584" i="1" s="1"/>
  <c r="J1583" i="1"/>
  <c r="N1593" i="1"/>
  <c r="T1593" i="1" s="1"/>
  <c r="X1593" i="1" s="1"/>
  <c r="AD1593" i="1" s="1"/>
  <c r="AJ1593" i="1" s="1"/>
  <c r="AT1593" i="1" s="1"/>
  <c r="H1592" i="1"/>
  <c r="N1592" i="1" s="1"/>
  <c r="T1592" i="1" s="1"/>
  <c r="X1592" i="1" s="1"/>
  <c r="AD1592" i="1" s="1"/>
  <c r="AJ1592" i="1" s="1"/>
  <c r="AT1592" i="1" s="1"/>
  <c r="N1608" i="1"/>
  <c r="T1608" i="1" s="1"/>
  <c r="X1608" i="1" s="1"/>
  <c r="AD1608" i="1" s="1"/>
  <c r="AJ1608" i="1" s="1"/>
  <c r="AT1608" i="1" s="1"/>
  <c r="H1607" i="1"/>
  <c r="N1607" i="1" s="1"/>
  <c r="T1607" i="1" s="1"/>
  <c r="X1607" i="1" s="1"/>
  <c r="AD1607" i="1" s="1"/>
  <c r="AJ1607" i="1" s="1"/>
  <c r="AT1607" i="1" s="1"/>
  <c r="S1611" i="1"/>
  <c r="W1611" i="1" s="1"/>
  <c r="AC1611" i="1" s="1"/>
  <c r="AI1611" i="1" s="1"/>
  <c r="AQ1611" i="1" s="1"/>
  <c r="AS1611" i="1" s="1"/>
  <c r="P1610" i="1"/>
  <c r="S1610" i="1" s="1"/>
  <c r="W1610" i="1" s="1"/>
  <c r="AC1610" i="1" s="1"/>
  <c r="AI1610" i="1" s="1"/>
  <c r="AQ1610" i="1" s="1"/>
  <c r="AS1610" i="1" s="1"/>
  <c r="AD1615" i="1"/>
  <c r="AJ1615" i="1" s="1"/>
  <c r="AT1615" i="1" s="1"/>
  <c r="AA1614" i="1"/>
  <c r="AD1614" i="1" s="1"/>
  <c r="AJ1614" i="1" s="1"/>
  <c r="AT1614" i="1" s="1"/>
  <c r="L1618" i="1"/>
  <c r="R1618" i="1" s="1"/>
  <c r="V1618" i="1" s="1"/>
  <c r="AB1618" i="1" s="1"/>
  <c r="AH1618" i="1" s="1"/>
  <c r="AN1618" i="1" s="1"/>
  <c r="AP1618" i="1" s="1"/>
  <c r="F1617" i="1"/>
  <c r="L1617" i="1" s="1"/>
  <c r="R1617" i="1" s="1"/>
  <c r="V1617" i="1" s="1"/>
  <c r="AB1617" i="1" s="1"/>
  <c r="AH1617" i="1" s="1"/>
  <c r="AN1617" i="1" s="1"/>
  <c r="AP1617" i="1" s="1"/>
  <c r="M1618" i="1"/>
  <c r="S1618" i="1" s="1"/>
  <c r="W1618" i="1" s="1"/>
  <c r="AC1618" i="1" s="1"/>
  <c r="AI1618" i="1" s="1"/>
  <c r="AQ1618" i="1" s="1"/>
  <c r="AS1618" i="1" s="1"/>
  <c r="J1617" i="1"/>
  <c r="M1617" i="1" s="1"/>
  <c r="S1617" i="1" s="1"/>
  <c r="W1617" i="1" s="1"/>
  <c r="AC1617" i="1" s="1"/>
  <c r="AI1617" i="1" s="1"/>
  <c r="AQ1617" i="1" s="1"/>
  <c r="AS1617" i="1" s="1"/>
  <c r="H1573" i="1"/>
  <c r="N1573" i="1" s="1"/>
  <c r="T1573" i="1" s="1"/>
  <c r="X1573" i="1" s="1"/>
  <c r="AD1573" i="1" s="1"/>
  <c r="AJ1573" i="1" s="1"/>
  <c r="AT1573" i="1" s="1"/>
  <c r="F1574" i="1"/>
  <c r="G1576" i="1"/>
  <c r="G1586" i="1"/>
  <c r="M1586" i="1" s="1"/>
  <c r="S1586" i="1" s="1"/>
  <c r="W1586" i="1" s="1"/>
  <c r="AC1586" i="1" s="1"/>
  <c r="AI1586" i="1" s="1"/>
  <c r="AQ1586" i="1" s="1"/>
  <c r="AS1586" i="1" s="1"/>
  <c r="G1592" i="1"/>
  <c r="M1592" i="1" s="1"/>
  <c r="S1592" i="1" s="1"/>
  <c r="W1592" i="1" s="1"/>
  <c r="AC1592" i="1" s="1"/>
  <c r="AI1592" i="1" s="1"/>
  <c r="AQ1592" i="1" s="1"/>
  <c r="AS1592" i="1" s="1"/>
  <c r="F1598" i="1"/>
  <c r="L1598" i="1" s="1"/>
  <c r="R1598" i="1" s="1"/>
  <c r="V1598" i="1" s="1"/>
  <c r="AB1598" i="1" s="1"/>
  <c r="AH1598" i="1" s="1"/>
  <c r="AN1598" i="1" s="1"/>
  <c r="AP1598" i="1" s="1"/>
  <c r="H1601" i="1"/>
  <c r="N1601" i="1" s="1"/>
  <c r="T1601" i="1" s="1"/>
  <c r="X1601" i="1" s="1"/>
  <c r="AD1601" i="1" s="1"/>
  <c r="AJ1601" i="1" s="1"/>
  <c r="AT1601" i="1" s="1"/>
  <c r="F1604" i="1"/>
  <c r="L1604" i="1" s="1"/>
  <c r="R1604" i="1" s="1"/>
  <c r="V1604" i="1" s="1"/>
  <c r="AB1604" i="1" s="1"/>
  <c r="AH1604" i="1" s="1"/>
  <c r="AN1604" i="1" s="1"/>
  <c r="AP1604" i="1" s="1"/>
  <c r="G1607" i="1"/>
  <c r="M1607" i="1" s="1"/>
  <c r="S1607" i="1" s="1"/>
  <c r="W1607" i="1" s="1"/>
  <c r="AC1607" i="1" s="1"/>
  <c r="AI1607" i="1" s="1"/>
  <c r="AQ1607" i="1" s="1"/>
  <c r="AS1607" i="1" s="1"/>
  <c r="AB1615" i="1"/>
  <c r="AH1615" i="1" s="1"/>
  <c r="AN1615" i="1" s="1"/>
  <c r="AP1615" i="1" s="1"/>
  <c r="P1623" i="1"/>
  <c r="AF1623" i="1"/>
  <c r="AU1623" i="1"/>
  <c r="T1629" i="1"/>
  <c r="X1629" i="1" s="1"/>
  <c r="AD1629" i="1" s="1"/>
  <c r="AJ1629" i="1" s="1"/>
  <c r="AT1629" i="1" s="1"/>
  <c r="L1637" i="1"/>
  <c r="R1637" i="1" s="1"/>
  <c r="V1637" i="1" s="1"/>
  <c r="AB1637" i="1" s="1"/>
  <c r="AH1637" i="1" s="1"/>
  <c r="AN1637" i="1" s="1"/>
  <c r="AP1637" i="1" s="1"/>
  <c r="M1642" i="1"/>
  <c r="S1642" i="1" s="1"/>
  <c r="W1642" i="1" s="1"/>
  <c r="AC1642" i="1" s="1"/>
  <c r="AI1642" i="1" s="1"/>
  <c r="AQ1642" i="1" s="1"/>
  <c r="AS1642" i="1" s="1"/>
  <c r="G1641" i="1"/>
  <c r="M1641" i="1" s="1"/>
  <c r="S1641" i="1" s="1"/>
  <c r="W1641" i="1" s="1"/>
  <c r="AC1641" i="1" s="1"/>
  <c r="AI1641" i="1" s="1"/>
  <c r="AQ1641" i="1" s="1"/>
  <c r="AS1641" i="1" s="1"/>
  <c r="N1620" i="1"/>
  <c r="T1620" i="1" s="1"/>
  <c r="X1620" i="1" s="1"/>
  <c r="AD1620" i="1" s="1"/>
  <c r="AJ1620" i="1" s="1"/>
  <c r="AT1620" i="1" s="1"/>
  <c r="L1621" i="1"/>
  <c r="R1621" i="1" s="1"/>
  <c r="V1621" i="1" s="1"/>
  <c r="AB1621" i="1" s="1"/>
  <c r="AH1621" i="1" s="1"/>
  <c r="AN1621" i="1" s="1"/>
  <c r="AP1621" i="1" s="1"/>
  <c r="F1620" i="1"/>
  <c r="L1620" i="1" s="1"/>
  <c r="R1620" i="1" s="1"/>
  <c r="V1620" i="1" s="1"/>
  <c r="AB1620" i="1" s="1"/>
  <c r="AH1620" i="1" s="1"/>
  <c r="AN1620" i="1" s="1"/>
  <c r="AP1620" i="1" s="1"/>
  <c r="M1624" i="1"/>
  <c r="S1624" i="1" s="1"/>
  <c r="W1624" i="1" s="1"/>
  <c r="AC1624" i="1" s="1"/>
  <c r="AI1624" i="1" s="1"/>
  <c r="AQ1624" i="1" s="1"/>
  <c r="AS1624" i="1" s="1"/>
  <c r="G1623" i="1"/>
  <c r="L1629" i="1"/>
  <c r="R1629" i="1" s="1"/>
  <c r="V1629" i="1" s="1"/>
  <c r="AB1629" i="1" s="1"/>
  <c r="AH1629" i="1" s="1"/>
  <c r="AN1629" i="1" s="1"/>
  <c r="AP1629" i="1" s="1"/>
  <c r="F1628" i="1"/>
  <c r="L1628" i="1" s="1"/>
  <c r="R1628" i="1" s="1"/>
  <c r="V1628" i="1" s="1"/>
  <c r="AB1628" i="1" s="1"/>
  <c r="AH1628" i="1" s="1"/>
  <c r="AN1628" i="1" s="1"/>
  <c r="AP1628" i="1" s="1"/>
  <c r="M1632" i="1"/>
  <c r="S1632" i="1" s="1"/>
  <c r="W1632" i="1" s="1"/>
  <c r="AC1632" i="1" s="1"/>
  <c r="AI1632" i="1" s="1"/>
  <c r="AQ1632" i="1" s="1"/>
  <c r="AS1632" i="1" s="1"/>
  <c r="G1631" i="1"/>
  <c r="M1631" i="1" s="1"/>
  <c r="S1631" i="1" s="1"/>
  <c r="W1631" i="1" s="1"/>
  <c r="AC1631" i="1" s="1"/>
  <c r="AI1631" i="1" s="1"/>
  <c r="AQ1631" i="1" s="1"/>
  <c r="AS1631" i="1" s="1"/>
  <c r="Q1634" i="1"/>
  <c r="AG1634" i="1"/>
  <c r="N1624" i="1"/>
  <c r="T1624" i="1" s="1"/>
  <c r="X1624" i="1" s="1"/>
  <c r="AD1624" i="1" s="1"/>
  <c r="AJ1624" i="1" s="1"/>
  <c r="AT1624" i="1" s="1"/>
  <c r="H1623" i="1"/>
  <c r="AM1623" i="1"/>
  <c r="M1628" i="1"/>
  <c r="S1628" i="1" s="1"/>
  <c r="W1628" i="1" s="1"/>
  <c r="AC1628" i="1" s="1"/>
  <c r="AI1628" i="1" s="1"/>
  <c r="AQ1628" i="1" s="1"/>
  <c r="AS1628" i="1" s="1"/>
  <c r="N1632" i="1"/>
  <c r="T1632" i="1" s="1"/>
  <c r="X1632" i="1" s="1"/>
  <c r="AD1632" i="1" s="1"/>
  <c r="AJ1632" i="1" s="1"/>
  <c r="AT1632" i="1" s="1"/>
  <c r="R1632" i="1"/>
  <c r="V1632" i="1" s="1"/>
  <c r="AB1632" i="1" s="1"/>
  <c r="AH1632" i="1" s="1"/>
  <c r="AN1632" i="1" s="1"/>
  <c r="AP1632" i="1" s="1"/>
  <c r="I1634" i="1"/>
  <c r="T1635" i="1"/>
  <c r="X1635" i="1" s="1"/>
  <c r="AD1635" i="1" s="1"/>
  <c r="AJ1635" i="1" s="1"/>
  <c r="AT1635" i="1" s="1"/>
  <c r="U1634" i="1"/>
  <c r="AK1634" i="1"/>
  <c r="L1641" i="1"/>
  <c r="R1641" i="1" s="1"/>
  <c r="V1641" i="1" s="1"/>
  <c r="AB1641" i="1" s="1"/>
  <c r="AH1641" i="1" s="1"/>
  <c r="AN1641" i="1" s="1"/>
  <c r="AP1641" i="1" s="1"/>
  <c r="N1644" i="1"/>
  <c r="T1644" i="1" s="1"/>
  <c r="X1644" i="1" s="1"/>
  <c r="AD1644" i="1" s="1"/>
  <c r="AJ1644" i="1" s="1"/>
  <c r="AT1644" i="1" s="1"/>
  <c r="L1648" i="1"/>
  <c r="R1648" i="1" s="1"/>
  <c r="V1648" i="1" s="1"/>
  <c r="AB1648" i="1" s="1"/>
  <c r="AH1648" i="1" s="1"/>
  <c r="AN1648" i="1" s="1"/>
  <c r="AP1648" i="1" s="1"/>
  <c r="I1647" i="1"/>
  <c r="L1647" i="1" s="1"/>
  <c r="R1647" i="1" s="1"/>
  <c r="V1647" i="1" s="1"/>
  <c r="AB1647" i="1" s="1"/>
  <c r="AH1647" i="1" s="1"/>
  <c r="AN1647" i="1" s="1"/>
  <c r="AP1647" i="1" s="1"/>
  <c r="T1654" i="1"/>
  <c r="X1654" i="1" s="1"/>
  <c r="AD1654" i="1" s="1"/>
  <c r="AJ1654" i="1" s="1"/>
  <c r="AT1654" i="1" s="1"/>
  <c r="U1653" i="1"/>
  <c r="AK1653" i="1"/>
  <c r="N1667" i="1"/>
  <c r="L1654" i="1"/>
  <c r="R1654" i="1" s="1"/>
  <c r="V1654" i="1" s="1"/>
  <c r="AB1654" i="1" s="1"/>
  <c r="AH1654" i="1" s="1"/>
  <c r="AN1654" i="1" s="1"/>
  <c r="AP1654" i="1" s="1"/>
  <c r="I1653" i="1"/>
  <c r="L1653" i="1" s="1"/>
  <c r="R1653" i="1" s="1"/>
  <c r="Y1653" i="1"/>
  <c r="L1664" i="1"/>
  <c r="R1664" i="1" s="1"/>
  <c r="V1664" i="1" s="1"/>
  <c r="AB1664" i="1" s="1"/>
  <c r="AH1664" i="1" s="1"/>
  <c r="AN1664" i="1" s="1"/>
  <c r="AP1664" i="1" s="1"/>
  <c r="F1663" i="1"/>
  <c r="M1664" i="1"/>
  <c r="S1664" i="1" s="1"/>
  <c r="W1664" i="1" s="1"/>
  <c r="AC1664" i="1" s="1"/>
  <c r="AI1664" i="1" s="1"/>
  <c r="AQ1664" i="1" s="1"/>
  <c r="AS1664" i="1" s="1"/>
  <c r="J1663" i="1"/>
  <c r="J1662" i="1" s="1"/>
  <c r="L1668" i="1"/>
  <c r="R1668" i="1" s="1"/>
  <c r="V1668" i="1" s="1"/>
  <c r="AB1668" i="1" s="1"/>
  <c r="AH1668" i="1" s="1"/>
  <c r="AN1668" i="1" s="1"/>
  <c r="AP1668" i="1" s="1"/>
  <c r="F1667" i="1"/>
  <c r="M1668" i="1"/>
  <c r="S1668" i="1" s="1"/>
  <c r="W1668" i="1" s="1"/>
  <c r="AC1668" i="1" s="1"/>
  <c r="AI1668" i="1" s="1"/>
  <c r="AQ1668" i="1" s="1"/>
  <c r="AS1668" i="1" s="1"/>
  <c r="J1667" i="1"/>
  <c r="J1666" i="1" s="1"/>
  <c r="N1675" i="1"/>
  <c r="T1675" i="1" s="1"/>
  <c r="X1675" i="1" s="1"/>
  <c r="AD1675" i="1" s="1"/>
  <c r="AJ1675" i="1" s="1"/>
  <c r="AT1675" i="1" s="1"/>
  <c r="H1674" i="1"/>
  <c r="L1688" i="1"/>
  <c r="R1688" i="1" s="1"/>
  <c r="V1688" i="1" s="1"/>
  <c r="AB1688" i="1" s="1"/>
  <c r="AH1688" i="1" s="1"/>
  <c r="AN1688" i="1" s="1"/>
  <c r="AP1688" i="1" s="1"/>
  <c r="F1687" i="1"/>
  <c r="L1692" i="1"/>
  <c r="R1692" i="1" s="1"/>
  <c r="V1692" i="1" s="1"/>
  <c r="AB1692" i="1" s="1"/>
  <c r="AH1692" i="1" s="1"/>
  <c r="AN1692" i="1" s="1"/>
  <c r="AP1692" i="1" s="1"/>
  <c r="F1691" i="1"/>
  <c r="H1631" i="1"/>
  <c r="N1631" i="1" s="1"/>
  <c r="T1631" i="1" s="1"/>
  <c r="X1631" i="1" s="1"/>
  <c r="AD1631" i="1" s="1"/>
  <c r="AJ1631" i="1" s="1"/>
  <c r="AT1631" i="1" s="1"/>
  <c r="F1634" i="1"/>
  <c r="H1641" i="1"/>
  <c r="N1641" i="1" s="1"/>
  <c r="T1641" i="1" s="1"/>
  <c r="X1641" i="1" s="1"/>
  <c r="AD1641" i="1" s="1"/>
  <c r="AJ1641" i="1" s="1"/>
  <c r="AT1641" i="1" s="1"/>
  <c r="F1644" i="1"/>
  <c r="L1644" i="1" s="1"/>
  <c r="R1644" i="1" s="1"/>
  <c r="V1644" i="1" s="1"/>
  <c r="AB1644" i="1" s="1"/>
  <c r="AH1644" i="1" s="1"/>
  <c r="AN1644" i="1" s="1"/>
  <c r="AP1644" i="1" s="1"/>
  <c r="N1648" i="1"/>
  <c r="T1648" i="1" s="1"/>
  <c r="X1648" i="1" s="1"/>
  <c r="AD1648" i="1" s="1"/>
  <c r="AJ1648" i="1" s="1"/>
  <c r="AT1648" i="1" s="1"/>
  <c r="H1647" i="1"/>
  <c r="N1647" i="1" s="1"/>
  <c r="T1647" i="1" s="1"/>
  <c r="X1647" i="1" s="1"/>
  <c r="AD1647" i="1" s="1"/>
  <c r="AJ1647" i="1" s="1"/>
  <c r="AT1647" i="1" s="1"/>
  <c r="M1651" i="1"/>
  <c r="S1651" i="1" s="1"/>
  <c r="W1651" i="1" s="1"/>
  <c r="AC1651" i="1" s="1"/>
  <c r="AI1651" i="1" s="1"/>
  <c r="AQ1651" i="1" s="1"/>
  <c r="AS1651" i="1" s="1"/>
  <c r="G1650" i="1"/>
  <c r="M1650" i="1" s="1"/>
  <c r="S1650" i="1" s="1"/>
  <c r="W1650" i="1" s="1"/>
  <c r="AC1650" i="1" s="1"/>
  <c r="AI1650" i="1" s="1"/>
  <c r="AQ1650" i="1" s="1"/>
  <c r="AS1650" i="1" s="1"/>
  <c r="N1651" i="1"/>
  <c r="T1651" i="1" s="1"/>
  <c r="X1651" i="1" s="1"/>
  <c r="AD1651" i="1" s="1"/>
  <c r="AJ1651" i="1" s="1"/>
  <c r="AT1651" i="1" s="1"/>
  <c r="K1650" i="1"/>
  <c r="N1650" i="1" s="1"/>
  <c r="T1650" i="1" s="1"/>
  <c r="X1650" i="1" s="1"/>
  <c r="AD1650" i="1" s="1"/>
  <c r="AJ1650" i="1" s="1"/>
  <c r="AT1650" i="1" s="1"/>
  <c r="AN1659" i="1"/>
  <c r="AP1659" i="1" s="1"/>
  <c r="AK1658" i="1"/>
  <c r="AN1658" i="1" s="1"/>
  <c r="AP1658" i="1" s="1"/>
  <c r="N1663" i="1"/>
  <c r="T1663" i="1" s="1"/>
  <c r="X1663" i="1" s="1"/>
  <c r="AD1663" i="1" s="1"/>
  <c r="AJ1663" i="1" s="1"/>
  <c r="AT1663" i="1" s="1"/>
  <c r="H1662" i="1"/>
  <c r="F1650" i="1"/>
  <c r="L1650" i="1" s="1"/>
  <c r="R1650" i="1" s="1"/>
  <c r="V1650" i="1" s="1"/>
  <c r="AB1650" i="1" s="1"/>
  <c r="AH1650" i="1" s="1"/>
  <c r="AN1650" i="1" s="1"/>
  <c r="AP1650" i="1" s="1"/>
  <c r="H1653" i="1"/>
  <c r="AT1659" i="1"/>
  <c r="G1662" i="1"/>
  <c r="G1666" i="1"/>
  <c r="M1688" i="1"/>
  <c r="S1688" i="1" s="1"/>
  <c r="W1688" i="1" s="1"/>
  <c r="AC1688" i="1" s="1"/>
  <c r="AI1688" i="1" s="1"/>
  <c r="AQ1688" i="1" s="1"/>
  <c r="AS1688" i="1" s="1"/>
  <c r="M1692" i="1"/>
  <c r="S1692" i="1" s="1"/>
  <c r="W1692" i="1" s="1"/>
  <c r="AC1692" i="1" s="1"/>
  <c r="AI1692" i="1" s="1"/>
  <c r="AQ1692" i="1" s="1"/>
  <c r="AS1692" i="1" s="1"/>
  <c r="P1678" i="1"/>
  <c r="P1677" i="1" s="1"/>
  <c r="P1672" i="1" s="1"/>
  <c r="N1713" i="1"/>
  <c r="T1713" i="1" s="1"/>
  <c r="X1713" i="1" s="1"/>
  <c r="AD1713" i="1" s="1"/>
  <c r="AJ1713" i="1" s="1"/>
  <c r="AT1713" i="1" s="1"/>
  <c r="H1712" i="1"/>
  <c r="N1712" i="1" s="1"/>
  <c r="T1712" i="1" s="1"/>
  <c r="X1712" i="1" s="1"/>
  <c r="AD1712" i="1" s="1"/>
  <c r="AJ1712" i="1" s="1"/>
  <c r="AT1712" i="1" s="1"/>
  <c r="F1673" i="1"/>
  <c r="N1679" i="1"/>
  <c r="T1679" i="1" s="1"/>
  <c r="X1679" i="1" s="1"/>
  <c r="AD1679" i="1" s="1"/>
  <c r="AJ1679" i="1" s="1"/>
  <c r="AT1679" i="1" s="1"/>
  <c r="H1678" i="1"/>
  <c r="AA1691" i="1"/>
  <c r="AA1690" i="1" s="1"/>
  <c r="L1694" i="1"/>
  <c r="R1694" i="1" s="1"/>
  <c r="V1694" i="1" s="1"/>
  <c r="AB1694" i="1" s="1"/>
  <c r="AH1694" i="1" s="1"/>
  <c r="AN1694" i="1" s="1"/>
  <c r="AP1694" i="1" s="1"/>
  <c r="AI1710" i="1"/>
  <c r="AQ1710" i="1" s="1"/>
  <c r="AS1710" i="1" s="1"/>
  <c r="M1727" i="1"/>
  <c r="S1727" i="1" s="1"/>
  <c r="W1727" i="1" s="1"/>
  <c r="AC1727" i="1" s="1"/>
  <c r="AI1727" i="1" s="1"/>
  <c r="AQ1727" i="1" s="1"/>
  <c r="AS1727" i="1" s="1"/>
  <c r="G1726" i="1"/>
  <c r="M1726" i="1" s="1"/>
  <c r="S1726" i="1" s="1"/>
  <c r="W1726" i="1" s="1"/>
  <c r="AC1726" i="1" s="1"/>
  <c r="AI1726" i="1" s="1"/>
  <c r="AQ1726" i="1" s="1"/>
  <c r="AS1726" i="1" s="1"/>
  <c r="N1699" i="1"/>
  <c r="H1698" i="1"/>
  <c r="P1709" i="1"/>
  <c r="P1708" i="1" s="1"/>
  <c r="P1685" i="1" s="1"/>
  <c r="G1687" i="1"/>
  <c r="G1691" i="1"/>
  <c r="M1698" i="1"/>
  <c r="S1698" i="1" s="1"/>
  <c r="W1698" i="1" s="1"/>
  <c r="L1700" i="1"/>
  <c r="R1700" i="1" s="1"/>
  <c r="V1700" i="1" s="1"/>
  <c r="AB1700" i="1" s="1"/>
  <c r="AH1700" i="1" s="1"/>
  <c r="AN1700" i="1" s="1"/>
  <c r="AP1700" i="1" s="1"/>
  <c r="F1699" i="1"/>
  <c r="N1710" i="1"/>
  <c r="T1710" i="1" s="1"/>
  <c r="X1710" i="1" s="1"/>
  <c r="AD1710" i="1" s="1"/>
  <c r="AJ1710" i="1" s="1"/>
  <c r="AT1710" i="1" s="1"/>
  <c r="Y1709" i="1"/>
  <c r="Y1708" i="1" s="1"/>
  <c r="Y1685" i="1" s="1"/>
  <c r="AK1709" i="1"/>
  <c r="AK1708" i="1" s="1"/>
  <c r="M1720" i="1"/>
  <c r="S1720" i="1" s="1"/>
  <c r="W1720" i="1" s="1"/>
  <c r="AC1720" i="1" s="1"/>
  <c r="AI1720" i="1" s="1"/>
  <c r="AQ1720" i="1" s="1"/>
  <c r="AS1720" i="1" s="1"/>
  <c r="G1719" i="1"/>
  <c r="L1715" i="1"/>
  <c r="R1715" i="1" s="1"/>
  <c r="V1715" i="1" s="1"/>
  <c r="AB1715" i="1" s="1"/>
  <c r="AH1715" i="1" s="1"/>
  <c r="AN1715" i="1" s="1"/>
  <c r="AP1715" i="1" s="1"/>
  <c r="AA1717" i="1"/>
  <c r="N1720" i="1"/>
  <c r="T1720" i="1" s="1"/>
  <c r="X1720" i="1" s="1"/>
  <c r="AD1720" i="1" s="1"/>
  <c r="AJ1720" i="1" s="1"/>
  <c r="AT1720" i="1" s="1"/>
  <c r="O1717" i="1"/>
  <c r="G1708" i="1"/>
  <c r="P1719" i="1"/>
  <c r="P1718" i="1" s="1"/>
  <c r="P1717" i="1" s="1"/>
  <c r="AQ1728" i="1"/>
  <c r="AS1728" i="1" s="1"/>
  <c r="N1727" i="1"/>
  <c r="T1727" i="1" s="1"/>
  <c r="X1727" i="1" s="1"/>
  <c r="AD1727" i="1" s="1"/>
  <c r="AJ1727" i="1" s="1"/>
  <c r="AT1727" i="1" s="1"/>
  <c r="Y1720" i="1"/>
  <c r="Y1719" i="1" s="1"/>
  <c r="Y1718" i="1" s="1"/>
  <c r="Y1717" i="1" s="1"/>
  <c r="F1718" i="1"/>
  <c r="H1719" i="1"/>
  <c r="H1726" i="1"/>
  <c r="N1726" i="1" s="1"/>
  <c r="T1726" i="1" s="1"/>
  <c r="X1726" i="1" s="1"/>
  <c r="AD1726" i="1" s="1"/>
  <c r="AJ1726" i="1" s="1"/>
  <c r="AT1726" i="1" s="1"/>
  <c r="F1733" i="1"/>
  <c r="J1733" i="1"/>
  <c r="J1732" i="1" s="1"/>
  <c r="J1731" i="1" s="1"/>
  <c r="L609" i="1" l="1"/>
  <c r="N430" i="1"/>
  <c r="U1129" i="1"/>
  <c r="Y1179" i="1"/>
  <c r="Y1128" i="1" s="1"/>
  <c r="L1349" i="1"/>
  <c r="M266" i="1"/>
  <c r="H320" i="1"/>
  <c r="AR1551" i="1"/>
  <c r="AR669" i="1"/>
  <c r="AO1271" i="1"/>
  <c r="AG1685" i="1"/>
  <c r="AA1271" i="1"/>
  <c r="AA1246" i="1" s="1"/>
  <c r="Z726" i="1"/>
  <c r="N701" i="1"/>
  <c r="T701" i="1" s="1"/>
  <c r="X701" i="1" s="1"/>
  <c r="AD701" i="1" s="1"/>
  <c r="AG332" i="1"/>
  <c r="AG1271" i="1"/>
  <c r="AG1246" i="1" s="1"/>
  <c r="L376" i="1"/>
  <c r="R376" i="1" s="1"/>
  <c r="V376" i="1" s="1"/>
  <c r="AB376" i="1" s="1"/>
  <c r="AH376" i="1" s="1"/>
  <c r="AN376" i="1" s="1"/>
  <c r="AP376" i="1" s="1"/>
  <c r="AO1373" i="1"/>
  <c r="P1510" i="1"/>
  <c r="AK1271" i="1"/>
  <c r="AK1246" i="1" s="1"/>
  <c r="Y1271" i="1"/>
  <c r="R1164" i="1"/>
  <c r="V1164" i="1" s="1"/>
  <c r="AB1164" i="1" s="1"/>
  <c r="AH1164" i="1" s="1"/>
  <c r="AN1164" i="1" s="1"/>
  <c r="AP1164" i="1" s="1"/>
  <c r="O990" i="1"/>
  <c r="AK1179" i="1"/>
  <c r="O779" i="1"/>
  <c r="O778" i="1" s="1"/>
  <c r="O777" i="1" s="1"/>
  <c r="J779" i="1"/>
  <c r="AL17" i="1"/>
  <c r="AA1115" i="1"/>
  <c r="AA1090" i="1" s="1"/>
  <c r="AA1084" i="1" s="1"/>
  <c r="AL1271" i="1"/>
  <c r="AE592" i="1"/>
  <c r="Y592" i="1"/>
  <c r="AA1389" i="1"/>
  <c r="AA1338" i="1" s="1"/>
  <c r="AA1323" i="1" s="1"/>
  <c r="AO1389" i="1"/>
  <c r="S1538" i="1"/>
  <c r="W1538" i="1" s="1"/>
  <c r="AC1538" i="1" s="1"/>
  <c r="AI1538" i="1" s="1"/>
  <c r="AQ1538" i="1" s="1"/>
  <c r="AS1538" i="1" s="1"/>
  <c r="N1653" i="1"/>
  <c r="T1653" i="1" s="1"/>
  <c r="X1653" i="1" s="1"/>
  <c r="AD1653" i="1" s="1"/>
  <c r="AJ1653" i="1" s="1"/>
  <c r="AT1653" i="1" s="1"/>
  <c r="AG1510" i="1"/>
  <c r="K1298" i="1"/>
  <c r="R1176" i="1"/>
  <c r="V1176" i="1" s="1"/>
  <c r="AB1176" i="1" s="1"/>
  <c r="AH1176" i="1" s="1"/>
  <c r="AN1176" i="1" s="1"/>
  <c r="AP1176" i="1" s="1"/>
  <c r="N767" i="1"/>
  <c r="T767" i="1" s="1"/>
  <c r="X767" i="1" s="1"/>
  <c r="AD767" i="1" s="1"/>
  <c r="AJ767" i="1" s="1"/>
  <c r="T662" i="1"/>
  <c r="X662" i="1" s="1"/>
  <c r="AD662" i="1" s="1"/>
  <c r="AJ662" i="1" s="1"/>
  <c r="AT662" i="1" s="1"/>
  <c r="M505" i="1"/>
  <c r="S505" i="1" s="1"/>
  <c r="W505" i="1" s="1"/>
  <c r="H360" i="1"/>
  <c r="AF1271" i="1"/>
  <c r="Y332" i="1"/>
  <c r="M470" i="1"/>
  <c r="S470" i="1" s="1"/>
  <c r="W470" i="1" s="1"/>
  <c r="AF946" i="1"/>
  <c r="AL700" i="1"/>
  <c r="AJ796" i="1"/>
  <c r="AT796" i="1" s="1"/>
  <c r="U161" i="1"/>
  <c r="AO332" i="1"/>
  <c r="Z424" i="1"/>
  <c r="H284" i="1"/>
  <c r="U347" i="1"/>
  <c r="G375" i="1"/>
  <c r="M375" i="1" s="1"/>
  <c r="S375" i="1" s="1"/>
  <c r="W375" i="1" s="1"/>
  <c r="AC375" i="1" s="1"/>
  <c r="AI375" i="1" s="1"/>
  <c r="AQ375" i="1" s="1"/>
  <c r="AS375" i="1" s="1"/>
  <c r="I17" i="1"/>
  <c r="I16" i="1" s="1"/>
  <c r="K31" i="1"/>
  <c r="AL802" i="1"/>
  <c r="AL801" i="1" s="1"/>
  <c r="O156" i="1"/>
  <c r="R156" i="1" s="1"/>
  <c r="V156" i="1" s="1"/>
  <c r="AB156" i="1" s="1"/>
  <c r="AH156" i="1" s="1"/>
  <c r="AN156" i="1" s="1"/>
  <c r="AP156" i="1" s="1"/>
  <c r="AD811" i="1"/>
  <c r="AJ811" i="1" s="1"/>
  <c r="AT811" i="1" s="1"/>
  <c r="L785" i="1"/>
  <c r="R785" i="1" s="1"/>
  <c r="V785" i="1" s="1"/>
  <c r="AB785" i="1" s="1"/>
  <c r="AH785" i="1" s="1"/>
  <c r="AN785" i="1" s="1"/>
  <c r="AP785" i="1" s="1"/>
  <c r="T35" i="1"/>
  <c r="X35" i="1" s="1"/>
  <c r="AM726" i="1"/>
  <c r="AF1389" i="1"/>
  <c r="Y1373" i="1"/>
  <c r="N1098" i="1"/>
  <c r="T1098" i="1" s="1"/>
  <c r="X1098" i="1" s="1"/>
  <c r="AG307" i="1"/>
  <c r="T1277" i="1"/>
  <c r="X1277" i="1" s="1"/>
  <c r="M1437" i="1"/>
  <c r="S1437" i="1" s="1"/>
  <c r="W1437" i="1" s="1"/>
  <c r="AC1437" i="1" s="1"/>
  <c r="AI1437" i="1" s="1"/>
  <c r="AQ1437" i="1" s="1"/>
  <c r="AS1437" i="1" s="1"/>
  <c r="T1422" i="1"/>
  <c r="X1422" i="1" s="1"/>
  <c r="T1390" i="1"/>
  <c r="X1390" i="1" s="1"/>
  <c r="AD1390" i="1" s="1"/>
  <c r="AJ1390" i="1" s="1"/>
  <c r="AT1390" i="1" s="1"/>
  <c r="AM1129" i="1"/>
  <c r="AL1068" i="1"/>
  <c r="AL1067" i="1" s="1"/>
  <c r="P946" i="1"/>
  <c r="AT767" i="1"/>
  <c r="M662" i="1"/>
  <c r="S662" i="1" s="1"/>
  <c r="W662" i="1" s="1"/>
  <c r="AC662" i="1" s="1"/>
  <c r="AI662" i="1" s="1"/>
  <c r="AQ662" i="1" s="1"/>
  <c r="AS662" i="1" s="1"/>
  <c r="M313" i="1"/>
  <c r="S313" i="1" s="1"/>
  <c r="W313" i="1" s="1"/>
  <c r="AC313" i="1" s="1"/>
  <c r="AI313" i="1" s="1"/>
  <c r="AQ313" i="1" s="1"/>
  <c r="AS313" i="1" s="1"/>
  <c r="I1685" i="1"/>
  <c r="AL1373" i="1"/>
  <c r="Q510" i="1"/>
  <c r="O643" i="1"/>
  <c r="Q549" i="1"/>
  <c r="AA761" i="1"/>
  <c r="AR846" i="1"/>
  <c r="AO460" i="1"/>
  <c r="AE1510" i="1"/>
  <c r="AG1373" i="1"/>
  <c r="P1054" i="1"/>
  <c r="AM592" i="1"/>
  <c r="L967" i="1"/>
  <c r="R967" i="1" s="1"/>
  <c r="V967" i="1" s="1"/>
  <c r="AB967" i="1" s="1"/>
  <c r="AH967" i="1" s="1"/>
  <c r="AN967" i="1" s="1"/>
  <c r="AP967" i="1" s="1"/>
  <c r="I161" i="1"/>
  <c r="I160" i="1" s="1"/>
  <c r="AK839" i="1"/>
  <c r="AK834" i="1" s="1"/>
  <c r="L308" i="1"/>
  <c r="R308" i="1" s="1"/>
  <c r="V308" i="1" s="1"/>
  <c r="AB308" i="1" s="1"/>
  <c r="AH308" i="1" s="1"/>
  <c r="AN308" i="1" s="1"/>
  <c r="AP308" i="1" s="1"/>
  <c r="AL476" i="1"/>
  <c r="P872" i="1"/>
  <c r="P871" i="1" s="1"/>
  <c r="U332" i="1"/>
  <c r="U319" i="1" s="1"/>
  <c r="U318" i="1" s="1"/>
  <c r="AR946" i="1"/>
  <c r="I307" i="1"/>
  <c r="M333" i="1"/>
  <c r="P332" i="1"/>
  <c r="Z1271" i="1"/>
  <c r="Z1246" i="1" s="1"/>
  <c r="N294" i="1"/>
  <c r="T294" i="1" s="1"/>
  <c r="X294" i="1" s="1"/>
  <c r="AD294" i="1" s="1"/>
  <c r="AJ294" i="1" s="1"/>
  <c r="AT294" i="1" s="1"/>
  <c r="Y700" i="1"/>
  <c r="AE1271" i="1"/>
  <c r="AE1246" i="1" s="1"/>
  <c r="J1242" i="1"/>
  <c r="M1242" i="1" s="1"/>
  <c r="S1242" i="1" s="1"/>
  <c r="W1242" i="1" s="1"/>
  <c r="AC1242" i="1" s="1"/>
  <c r="AI1242" i="1" s="1"/>
  <c r="AQ1242" i="1" s="1"/>
  <c r="AS1242" i="1" s="1"/>
  <c r="Y990" i="1"/>
  <c r="AC811" i="1"/>
  <c r="AI811" i="1" s="1"/>
  <c r="AQ811" i="1" s="1"/>
  <c r="AS811" i="1" s="1"/>
  <c r="R183" i="1"/>
  <c r="V183" i="1" s="1"/>
  <c r="AB183" i="1" s="1"/>
  <c r="AH183" i="1" s="1"/>
  <c r="AN183" i="1" s="1"/>
  <c r="AP183" i="1" s="1"/>
  <c r="L1709" i="1"/>
  <c r="R1709" i="1" s="1"/>
  <c r="V1709" i="1" s="1"/>
  <c r="AB1709" i="1" s="1"/>
  <c r="AH1709" i="1" s="1"/>
  <c r="AN1709" i="1" s="1"/>
  <c r="AP1709" i="1" s="1"/>
  <c r="V1538" i="1"/>
  <c r="AB1538" i="1" s="1"/>
  <c r="AH1538" i="1" s="1"/>
  <c r="AN1538" i="1" s="1"/>
  <c r="AP1538" i="1" s="1"/>
  <c r="J437" i="1"/>
  <c r="Q437" i="1"/>
  <c r="Q846" i="1"/>
  <c r="AR17" i="1"/>
  <c r="AR16" i="1" s="1"/>
  <c r="AE761" i="1"/>
  <c r="Z779" i="1"/>
  <c r="Z778" i="1" s="1"/>
  <c r="Z777" i="1" s="1"/>
  <c r="O424" i="1"/>
  <c r="O359" i="1" s="1"/>
  <c r="O345" i="1" s="1"/>
  <c r="O332" i="1"/>
  <c r="O319" i="1" s="1"/>
  <c r="O318" i="1" s="1"/>
  <c r="T365" i="1"/>
  <c r="X365" i="1" s="1"/>
  <c r="AD365" i="1" s="1"/>
  <c r="AJ365" i="1" s="1"/>
  <c r="AT365" i="1" s="1"/>
  <c r="AL990" i="1"/>
  <c r="Z803" i="1"/>
  <c r="Z802" i="1" s="1"/>
  <c r="Z801" i="1" s="1"/>
  <c r="AE1420" i="1"/>
  <c r="AC1698" i="1"/>
  <c r="AI1698" i="1" s="1"/>
  <c r="N1698" i="1"/>
  <c r="N1623" i="1"/>
  <c r="T1623" i="1" s="1"/>
  <c r="X1623" i="1" s="1"/>
  <c r="AD1623" i="1" s="1"/>
  <c r="AJ1623" i="1" s="1"/>
  <c r="AT1623" i="1" s="1"/>
  <c r="M1488" i="1"/>
  <c r="S1488" i="1" s="1"/>
  <c r="W1488" i="1" s="1"/>
  <c r="AC1488" i="1" s="1"/>
  <c r="AI1488" i="1" s="1"/>
  <c r="AQ1488" i="1" s="1"/>
  <c r="AS1488" i="1" s="1"/>
  <c r="AU1373" i="1"/>
  <c r="R1170" i="1"/>
  <c r="V1170" i="1" s="1"/>
  <c r="AB1170" i="1" s="1"/>
  <c r="AH1170" i="1" s="1"/>
  <c r="AN1170" i="1" s="1"/>
  <c r="M967" i="1"/>
  <c r="S967" i="1" s="1"/>
  <c r="W967" i="1" s="1"/>
  <c r="AC967" i="1" s="1"/>
  <c r="AI967" i="1" s="1"/>
  <c r="AQ967" i="1" s="1"/>
  <c r="AS967" i="1" s="1"/>
  <c r="H795" i="1"/>
  <c r="N795" i="1" s="1"/>
  <c r="T795" i="1" s="1"/>
  <c r="X795" i="1" s="1"/>
  <c r="AD795" i="1" s="1"/>
  <c r="AG1482" i="1"/>
  <c r="R1272" i="1"/>
  <c r="V1272" i="1" s="1"/>
  <c r="AB1272" i="1" s="1"/>
  <c r="AH1272" i="1" s="1"/>
  <c r="AN1272" i="1" s="1"/>
  <c r="AP1272" i="1" s="1"/>
  <c r="AL592" i="1"/>
  <c r="O549" i="1"/>
  <c r="O548" i="1" s="1"/>
  <c r="J872" i="1"/>
  <c r="J871" i="1" s="1"/>
  <c r="AM161" i="1"/>
  <c r="AM160" i="1" s="1"/>
  <c r="AM90" i="1" s="1"/>
  <c r="M691" i="1"/>
  <c r="S691" i="1" s="1"/>
  <c r="W691" i="1" s="1"/>
  <c r="AC691" i="1" s="1"/>
  <c r="AI691" i="1" s="1"/>
  <c r="AQ691" i="1" s="1"/>
  <c r="AS691" i="1" s="1"/>
  <c r="P18" i="1"/>
  <c r="P17" i="1" s="1"/>
  <c r="P16" i="1" s="1"/>
  <c r="U1420" i="1"/>
  <c r="P1115" i="1"/>
  <c r="O946" i="1"/>
  <c r="AA592" i="1"/>
  <c r="S430" i="1"/>
  <c r="W430" i="1" s="1"/>
  <c r="AC430" i="1" s="1"/>
  <c r="AI430" i="1" s="1"/>
  <c r="AQ430" i="1" s="1"/>
  <c r="AS430" i="1" s="1"/>
  <c r="AL510" i="1"/>
  <c r="AO726" i="1"/>
  <c r="O161" i="1"/>
  <c r="O1115" i="1"/>
  <c r="I1068" i="1"/>
  <c r="I1067" i="1" s="1"/>
  <c r="AF1054" i="1"/>
  <c r="AF945" i="1" s="1"/>
  <c r="AF833" i="1" s="1"/>
  <c r="AM522" i="1"/>
  <c r="J460" i="1"/>
  <c r="H1339" i="1"/>
  <c r="N1339" i="1" s="1"/>
  <c r="T1339" i="1" s="1"/>
  <c r="X1339" i="1" s="1"/>
  <c r="AD1339" i="1" s="1"/>
  <c r="AJ1339" i="1" s="1"/>
  <c r="AT1339" i="1" s="1"/>
  <c r="G1673" i="1"/>
  <c r="M1673" i="1" s="1"/>
  <c r="S1673" i="1" s="1"/>
  <c r="W1673" i="1" s="1"/>
  <c r="AC1673" i="1" s="1"/>
  <c r="AI1673" i="1" s="1"/>
  <c r="AQ1673" i="1" s="1"/>
  <c r="AS1673" i="1" s="1"/>
  <c r="L1289" i="1"/>
  <c r="R1289" i="1" s="1"/>
  <c r="V1289" i="1" s="1"/>
  <c r="AB1289" i="1" s="1"/>
  <c r="AH1289" i="1" s="1"/>
  <c r="AN1289" i="1" s="1"/>
  <c r="AP1289" i="1" s="1"/>
  <c r="G761" i="1"/>
  <c r="S489" i="1"/>
  <c r="W489" i="1" s="1"/>
  <c r="AC489" i="1" s="1"/>
  <c r="AI489" i="1" s="1"/>
  <c r="AQ489" i="1" s="1"/>
  <c r="AS489" i="1" s="1"/>
  <c r="Q156" i="1"/>
  <c r="T156" i="1" s="1"/>
  <c r="X156" i="1" s="1"/>
  <c r="AD156" i="1" s="1"/>
  <c r="AJ156" i="1" s="1"/>
  <c r="AT156" i="1" s="1"/>
  <c r="Y1510" i="1"/>
  <c r="AU669" i="1"/>
  <c r="AJ804" i="1"/>
  <c r="AT804" i="1" s="1"/>
  <c r="AR332" i="1"/>
  <c r="Y1420" i="1"/>
  <c r="O1130" i="1"/>
  <c r="Z1373" i="1"/>
  <c r="Z1338" i="1" s="1"/>
  <c r="Z1323" i="1" s="1"/>
  <c r="L644" i="1"/>
  <c r="R644" i="1" s="1"/>
  <c r="V644" i="1" s="1"/>
  <c r="AB644" i="1" s="1"/>
  <c r="AH644" i="1" s="1"/>
  <c r="AN644" i="1" s="1"/>
  <c r="AP644" i="1" s="1"/>
  <c r="N333" i="1"/>
  <c r="T333" i="1" s="1"/>
  <c r="X333" i="1" s="1"/>
  <c r="AD333" i="1" s="1"/>
  <c r="AJ333" i="1" s="1"/>
  <c r="AT333" i="1" s="1"/>
  <c r="AO1482" i="1"/>
  <c r="AO1445" i="1" s="1"/>
  <c r="Y779" i="1"/>
  <c r="N1666" i="1"/>
  <c r="T1666" i="1" s="1"/>
  <c r="X1666" i="1" s="1"/>
  <c r="AD1666" i="1" s="1"/>
  <c r="AJ1666" i="1" s="1"/>
  <c r="AT1666" i="1" s="1"/>
  <c r="AU1389" i="1"/>
  <c r="I1298" i="1"/>
  <c r="L956" i="1"/>
  <c r="R956" i="1" s="1"/>
  <c r="V956" i="1" s="1"/>
  <c r="AA846" i="1"/>
  <c r="AE779" i="1"/>
  <c r="Y319" i="1"/>
  <c r="Y318" i="1" s="1"/>
  <c r="AU161" i="1"/>
  <c r="AC438" i="1"/>
  <c r="AI438" i="1" s="1"/>
  <c r="Y17" i="1"/>
  <c r="Y16" i="1" s="1"/>
  <c r="R1719" i="1"/>
  <c r="V1719" i="1" s="1"/>
  <c r="AB1719" i="1" s="1"/>
  <c r="AH1719" i="1" s="1"/>
  <c r="AN1719" i="1" s="1"/>
  <c r="AP1719" i="1" s="1"/>
  <c r="M1653" i="1"/>
  <c r="S333" i="1"/>
  <c r="W333" i="1" s="1"/>
  <c r="AC333" i="1" s="1"/>
  <c r="AI333" i="1" s="1"/>
  <c r="AQ333" i="1" s="1"/>
  <c r="AS333" i="1" s="1"/>
  <c r="Z307" i="1"/>
  <c r="AR307" i="1"/>
  <c r="AR212" i="1" s="1"/>
  <c r="AR211" i="1" s="1"/>
  <c r="M1087" i="1"/>
  <c r="S1087" i="1" s="1"/>
  <c r="W1087" i="1" s="1"/>
  <c r="AC1087" i="1" s="1"/>
  <c r="AI1087" i="1" s="1"/>
  <c r="AQ1087" i="1" s="1"/>
  <c r="AS1087" i="1" s="1"/>
  <c r="M937" i="1"/>
  <c r="S937" i="1" s="1"/>
  <c r="W937" i="1" s="1"/>
  <c r="AC937" i="1" s="1"/>
  <c r="AI937" i="1" s="1"/>
  <c r="AQ937" i="1" s="1"/>
  <c r="AS937" i="1" s="1"/>
  <c r="N967" i="1"/>
  <c r="T967" i="1" s="1"/>
  <c r="X967" i="1" s="1"/>
  <c r="AD967" i="1" s="1"/>
  <c r="AJ967" i="1" s="1"/>
  <c r="AT967" i="1" s="1"/>
  <c r="M866" i="1"/>
  <c r="S866" i="1" s="1"/>
  <c r="W866" i="1" s="1"/>
  <c r="AC866" i="1" s="1"/>
  <c r="AI866" i="1" s="1"/>
  <c r="AQ866" i="1" s="1"/>
  <c r="AS866" i="1" s="1"/>
  <c r="L772" i="1"/>
  <c r="R772" i="1" s="1"/>
  <c r="V772" i="1" s="1"/>
  <c r="AB772" i="1" s="1"/>
  <c r="AH772" i="1" s="1"/>
  <c r="AN772" i="1" s="1"/>
  <c r="AP772" i="1" s="1"/>
  <c r="R175" i="1"/>
  <c r="V175" i="1" s="1"/>
  <c r="AB175" i="1" s="1"/>
  <c r="AH175" i="1" s="1"/>
  <c r="AN175" i="1" s="1"/>
  <c r="AP175" i="1" s="1"/>
  <c r="T175" i="1"/>
  <c r="X175" i="1" s="1"/>
  <c r="AD175" i="1" s="1"/>
  <c r="AJ175" i="1" s="1"/>
  <c r="AT175" i="1" s="1"/>
  <c r="Q1482" i="1"/>
  <c r="Q1445" i="1" s="1"/>
  <c r="N1511" i="1"/>
  <c r="P476" i="1"/>
  <c r="P436" i="1" s="1"/>
  <c r="P435" i="1" s="1"/>
  <c r="K374" i="1"/>
  <c r="I332" i="1"/>
  <c r="AU243" i="1"/>
  <c r="AA332" i="1"/>
  <c r="AA319" i="1" s="1"/>
  <c r="AA318" i="1" s="1"/>
  <c r="K307" i="1"/>
  <c r="AS244" i="1"/>
  <c r="AR1482" i="1"/>
  <c r="AO592" i="1"/>
  <c r="AE1685" i="1"/>
  <c r="F1510" i="1"/>
  <c r="T1384" i="1"/>
  <c r="X1384" i="1" s="1"/>
  <c r="AD1384" i="1" s="1"/>
  <c r="AJ1384" i="1" s="1"/>
  <c r="AT1384" i="1" s="1"/>
  <c r="I1115" i="1"/>
  <c r="AU592" i="1"/>
  <c r="AF592" i="1"/>
  <c r="AA522" i="1"/>
  <c r="Y424" i="1"/>
  <c r="Y359" i="1" s="1"/>
  <c r="Y345" i="1" s="1"/>
  <c r="R45" i="1"/>
  <c r="V45" i="1" s="1"/>
  <c r="AB45" i="1" s="1"/>
  <c r="AH45" i="1" s="1"/>
  <c r="AN45" i="1" s="1"/>
  <c r="AP45" i="1" s="1"/>
  <c r="AR437" i="1"/>
  <c r="K460" i="1"/>
  <c r="AA161" i="1"/>
  <c r="AA160" i="1" s="1"/>
  <c r="AA90" i="1" s="1"/>
  <c r="U424" i="1"/>
  <c r="U359" i="1" s="1"/>
  <c r="AG476" i="1"/>
  <c r="AG436" i="1" s="1"/>
  <c r="AG435" i="1" s="1"/>
  <c r="AO476" i="1"/>
  <c r="H1686" i="1"/>
  <c r="AU1054" i="1"/>
  <c r="AF1068" i="1"/>
  <c r="AF1067" i="1" s="1"/>
  <c r="N785" i="1"/>
  <c r="T785" i="1" s="1"/>
  <c r="X785" i="1" s="1"/>
  <c r="AD785" i="1" s="1"/>
  <c r="AJ785" i="1" s="1"/>
  <c r="AT785" i="1" s="1"/>
  <c r="M205" i="1"/>
  <c r="S205" i="1" s="1"/>
  <c r="W205" i="1" s="1"/>
  <c r="AC205" i="1" s="1"/>
  <c r="AI205" i="1" s="1"/>
  <c r="AQ205" i="1" s="1"/>
  <c r="AS205" i="1" s="1"/>
  <c r="M206" i="1"/>
  <c r="S206" i="1" s="1"/>
  <c r="W206" i="1" s="1"/>
  <c r="AC206" i="1" s="1"/>
  <c r="AI206" i="1" s="1"/>
  <c r="AQ206" i="1" s="1"/>
  <c r="AS206" i="1" s="1"/>
  <c r="Y1389" i="1"/>
  <c r="Z1032" i="1"/>
  <c r="U1068" i="1"/>
  <c r="U1067" i="1" s="1"/>
  <c r="U761" i="1"/>
  <c r="Y669" i="1"/>
  <c r="M1078" i="1"/>
  <c r="AE332" i="1"/>
  <c r="AE319" i="1" s="1"/>
  <c r="AE318" i="1" s="1"/>
  <c r="M294" i="1"/>
  <c r="S294" i="1" s="1"/>
  <c r="W294" i="1" s="1"/>
  <c r="AC294" i="1" s="1"/>
  <c r="AI294" i="1" s="1"/>
  <c r="AQ294" i="1" s="1"/>
  <c r="AS294" i="1" s="1"/>
  <c r="AO761" i="1"/>
  <c r="AO424" i="1"/>
  <c r="AO359" i="1" s="1"/>
  <c r="AO345" i="1" s="1"/>
  <c r="N1733" i="1"/>
  <c r="T1733" i="1" s="1"/>
  <c r="X1733" i="1" s="1"/>
  <c r="AD1733" i="1" s="1"/>
  <c r="AJ1733" i="1" s="1"/>
  <c r="AT1733" i="1" s="1"/>
  <c r="Q1373" i="1"/>
  <c r="Q1338" i="1" s="1"/>
  <c r="T381" i="1"/>
  <c r="X381" i="1" s="1"/>
  <c r="AD381" i="1" s="1"/>
  <c r="AJ381" i="1" s="1"/>
  <c r="AT381" i="1" s="1"/>
  <c r="I592" i="1"/>
  <c r="U476" i="1"/>
  <c r="AN244" i="1"/>
  <c r="AP244" i="1" s="1"/>
  <c r="AE17" i="1"/>
  <c r="AE16" i="1" s="1"/>
  <c r="AG669" i="1"/>
  <c r="AK476" i="1"/>
  <c r="AG548" i="1"/>
  <c r="AE424" i="1"/>
  <c r="AE359" i="1" s="1"/>
  <c r="AE345" i="1" s="1"/>
  <c r="J1389" i="1"/>
  <c r="I1362" i="1"/>
  <c r="L1362" i="1" s="1"/>
  <c r="R1362" i="1" s="1"/>
  <c r="V1362" i="1" s="1"/>
  <c r="AB1362" i="1" s="1"/>
  <c r="AH1362" i="1" s="1"/>
  <c r="AN1362" i="1" s="1"/>
  <c r="AP1362" i="1" s="1"/>
  <c r="F1298" i="1"/>
  <c r="N1340" i="1"/>
  <c r="T1340" i="1" s="1"/>
  <c r="X1340" i="1" s="1"/>
  <c r="AD1340" i="1" s="1"/>
  <c r="AJ1340" i="1" s="1"/>
  <c r="AT1340" i="1" s="1"/>
  <c r="O1054" i="1"/>
  <c r="M1079" i="1"/>
  <c r="S1079" i="1" s="1"/>
  <c r="W1079" i="1" s="1"/>
  <c r="AC1079" i="1" s="1"/>
  <c r="AI1079" i="1" s="1"/>
  <c r="AQ1079" i="1" s="1"/>
  <c r="AS1079" i="1" s="1"/>
  <c r="N848" i="1"/>
  <c r="T848" i="1" s="1"/>
  <c r="X848" i="1" s="1"/>
  <c r="J522" i="1"/>
  <c r="O18" i="1"/>
  <c r="O17" i="1" s="1"/>
  <c r="O16" i="1" s="1"/>
  <c r="AL1685" i="1"/>
  <c r="AM1685" i="1"/>
  <c r="L1576" i="1"/>
  <c r="R1576" i="1" s="1"/>
  <c r="V1576" i="1" s="1"/>
  <c r="AB1576" i="1" s="1"/>
  <c r="AH1576" i="1" s="1"/>
  <c r="AN1576" i="1" s="1"/>
  <c r="AP1576" i="1" s="1"/>
  <c r="Y1482" i="1"/>
  <c r="AM1373" i="1"/>
  <c r="AM1338" i="1" s="1"/>
  <c r="AM1323" i="1" s="1"/>
  <c r="N1483" i="1"/>
  <c r="T1483" i="1" s="1"/>
  <c r="X1483" i="1" s="1"/>
  <c r="AD1483" i="1" s="1"/>
  <c r="AJ1483" i="1" s="1"/>
  <c r="AT1483" i="1" s="1"/>
  <c r="U779" i="1"/>
  <c r="U778" i="1" s="1"/>
  <c r="U777" i="1" s="1"/>
  <c r="P669" i="1"/>
  <c r="AG592" i="1"/>
  <c r="P161" i="1"/>
  <c r="P160" i="1" s="1"/>
  <c r="Z332" i="1"/>
  <c r="Z319" i="1" s="1"/>
  <c r="Z318" i="1" s="1"/>
  <c r="M308" i="1"/>
  <c r="S308" i="1" s="1"/>
  <c r="W308" i="1" s="1"/>
  <c r="AC308" i="1" s="1"/>
  <c r="AI308" i="1" s="1"/>
  <c r="AQ308" i="1" s="1"/>
  <c r="AS308" i="1" s="1"/>
  <c r="L430" i="1"/>
  <c r="R430" i="1" s="1"/>
  <c r="V430" i="1" s="1"/>
  <c r="AB430" i="1" s="1"/>
  <c r="AH430" i="1" s="1"/>
  <c r="AN430" i="1" s="1"/>
  <c r="AP430" i="1" s="1"/>
  <c r="AR1115" i="1"/>
  <c r="AR1090" i="1" s="1"/>
  <c r="AR1084" i="1" s="1"/>
  <c r="AM1482" i="1"/>
  <c r="AM1445" i="1" s="1"/>
  <c r="O872" i="1"/>
  <c r="O871" i="1" s="1"/>
  <c r="AU761" i="1"/>
  <c r="J307" i="1"/>
  <c r="P307" i="1"/>
  <c r="P212" i="1" s="1"/>
  <c r="P211" i="1" s="1"/>
  <c r="AG1068" i="1"/>
  <c r="AG1067" i="1" s="1"/>
  <c r="AU946" i="1"/>
  <c r="AE1068" i="1"/>
  <c r="AE1067" i="1" s="1"/>
  <c r="AA1054" i="1"/>
  <c r="M956" i="1"/>
  <c r="S956" i="1" s="1"/>
  <c r="W956" i="1" s="1"/>
  <c r="AC956" i="1" s="1"/>
  <c r="AI956" i="1" s="1"/>
  <c r="AQ956" i="1" s="1"/>
  <c r="AS956" i="1" s="1"/>
  <c r="Q761" i="1"/>
  <c r="AE510" i="1"/>
  <c r="M1576" i="1"/>
  <c r="S1576" i="1" s="1"/>
  <c r="W1576" i="1" s="1"/>
  <c r="AC1576" i="1" s="1"/>
  <c r="AI1576" i="1" s="1"/>
  <c r="AQ1576" i="1" s="1"/>
  <c r="AS1576" i="1" s="1"/>
  <c r="U1510" i="1"/>
  <c r="G1677" i="1"/>
  <c r="M1677" i="1" s="1"/>
  <c r="S1677" i="1" s="1"/>
  <c r="W1677" i="1" s="1"/>
  <c r="AC1677" i="1" s="1"/>
  <c r="AI1677" i="1" s="1"/>
  <c r="AQ1677" i="1" s="1"/>
  <c r="AS1677" i="1" s="1"/>
  <c r="AA1685" i="1"/>
  <c r="F1543" i="1"/>
  <c r="L1543" i="1" s="1"/>
  <c r="R1543" i="1" s="1"/>
  <c r="V1543" i="1" s="1"/>
  <c r="AB1543" i="1" s="1"/>
  <c r="AH1543" i="1" s="1"/>
  <c r="AN1543" i="1" s="1"/>
  <c r="AP1543" i="1" s="1"/>
  <c r="P1445" i="1"/>
  <c r="N1502" i="1"/>
  <c r="T1502" i="1" s="1"/>
  <c r="X1502" i="1" s="1"/>
  <c r="AD1502" i="1" s="1"/>
  <c r="AJ1502" i="1" s="1"/>
  <c r="AT1502" i="1" s="1"/>
  <c r="N1395" i="1"/>
  <c r="T1395" i="1" s="1"/>
  <c r="X1395" i="1" s="1"/>
  <c r="AD1395" i="1" s="1"/>
  <c r="S1384" i="1"/>
  <c r="W1384" i="1" s="1"/>
  <c r="AC1384" i="1" s="1"/>
  <c r="AI1384" i="1" s="1"/>
  <c r="AQ1384" i="1" s="1"/>
  <c r="AS1384" i="1" s="1"/>
  <c r="T772" i="1"/>
  <c r="X772" i="1" s="1"/>
  <c r="AD772" i="1" s="1"/>
  <c r="AJ772" i="1" s="1"/>
  <c r="AT772" i="1" s="1"/>
  <c r="J549" i="1"/>
  <c r="J548" i="1" s="1"/>
  <c r="K476" i="1"/>
  <c r="I320" i="1"/>
  <c r="Z549" i="1"/>
  <c r="Z548" i="1" s="1"/>
  <c r="I1510" i="1"/>
  <c r="L1395" i="1"/>
  <c r="R1395" i="1" s="1"/>
  <c r="V1395" i="1" s="1"/>
  <c r="AB1395" i="1" s="1"/>
  <c r="AH1395" i="1" s="1"/>
  <c r="AN1395" i="1" s="1"/>
  <c r="AP1395" i="1" s="1"/>
  <c r="L1374" i="1"/>
  <c r="R1374" i="1" s="1"/>
  <c r="V1374" i="1" s="1"/>
  <c r="AB1374" i="1" s="1"/>
  <c r="AH1374" i="1" s="1"/>
  <c r="AN1374" i="1" s="1"/>
  <c r="AP1374" i="1" s="1"/>
  <c r="L1317" i="1"/>
  <c r="R1317" i="1" s="1"/>
  <c r="V1317" i="1" s="1"/>
  <c r="AB1317" i="1" s="1"/>
  <c r="AH1317" i="1" s="1"/>
  <c r="AN1317" i="1" s="1"/>
  <c r="AP1317" i="1" s="1"/>
  <c r="L827" i="1"/>
  <c r="R827" i="1" s="1"/>
  <c r="V827" i="1" s="1"/>
  <c r="AB827" i="1" s="1"/>
  <c r="AH827" i="1" s="1"/>
  <c r="AN827" i="1" s="1"/>
  <c r="AP827" i="1" s="1"/>
  <c r="N866" i="1"/>
  <c r="T866" i="1" s="1"/>
  <c r="X866" i="1" s="1"/>
  <c r="AD866" i="1" s="1"/>
  <c r="AJ866" i="1" s="1"/>
  <c r="AT866" i="1" s="1"/>
  <c r="L321" i="1"/>
  <c r="R321" i="1" s="1"/>
  <c r="V321" i="1" s="1"/>
  <c r="AB321" i="1" s="1"/>
  <c r="AH321" i="1" s="1"/>
  <c r="AN321" i="1" s="1"/>
  <c r="AP321" i="1" s="1"/>
  <c r="AO1179" i="1"/>
  <c r="AO946" i="1"/>
  <c r="Z1510" i="1"/>
  <c r="P1373" i="1"/>
  <c r="P1338" i="1" s="1"/>
  <c r="AG779" i="1"/>
  <c r="AG778" i="1" s="1"/>
  <c r="AG777" i="1" s="1"/>
  <c r="AF669" i="1"/>
  <c r="AS785" i="1"/>
  <c r="AK424" i="1"/>
  <c r="K872" i="1"/>
  <c r="K871" i="1" s="1"/>
  <c r="U1482" i="1"/>
  <c r="AG161" i="1"/>
  <c r="AG160" i="1" s="1"/>
  <c r="AG90" i="1" s="1"/>
  <c r="M1666" i="1"/>
  <c r="S1666" i="1" s="1"/>
  <c r="W1666" i="1" s="1"/>
  <c r="AC1666" i="1" s="1"/>
  <c r="AI1666" i="1" s="1"/>
  <c r="AQ1666" i="1" s="1"/>
  <c r="AS1666" i="1" s="1"/>
  <c r="L1318" i="1"/>
  <c r="R1318" i="1" s="1"/>
  <c r="V1318" i="1" s="1"/>
  <c r="AB1318" i="1" s="1"/>
  <c r="AH1318" i="1" s="1"/>
  <c r="AN1318" i="1" s="1"/>
  <c r="AP1318" i="1" s="1"/>
  <c r="R1326" i="1"/>
  <c r="V1326" i="1" s="1"/>
  <c r="AB1326" i="1" s="1"/>
  <c r="AH1326" i="1" s="1"/>
  <c r="AN1326" i="1" s="1"/>
  <c r="AP1326" i="1" s="1"/>
  <c r="N857" i="1"/>
  <c r="T857" i="1" s="1"/>
  <c r="X857" i="1" s="1"/>
  <c r="AD857" i="1" s="1"/>
  <c r="AJ857" i="1" s="1"/>
  <c r="AT857" i="1" s="1"/>
  <c r="H853" i="1"/>
  <c r="N853" i="1" s="1"/>
  <c r="T853" i="1" s="1"/>
  <c r="X853" i="1" s="1"/>
  <c r="AD853" i="1" s="1"/>
  <c r="AJ853" i="1" s="1"/>
  <c r="AT853" i="1" s="1"/>
  <c r="AM643" i="1"/>
  <c r="M365" i="1"/>
  <c r="S365" i="1" s="1"/>
  <c r="W365" i="1" s="1"/>
  <c r="AC365" i="1" s="1"/>
  <c r="AI365" i="1" s="1"/>
  <c r="AQ365" i="1" s="1"/>
  <c r="AS365" i="1" s="1"/>
  <c r="J360" i="1"/>
  <c r="M393" i="1"/>
  <c r="S393" i="1" s="1"/>
  <c r="W393" i="1" s="1"/>
  <c r="AC393" i="1" s="1"/>
  <c r="AI393" i="1" s="1"/>
  <c r="AQ393" i="1" s="1"/>
  <c r="AS393" i="1" s="1"/>
  <c r="J374" i="1"/>
  <c r="AO243" i="1"/>
  <c r="AO212" i="1" s="1"/>
  <c r="AO211" i="1" s="1"/>
  <c r="R863" i="1"/>
  <c r="V863" i="1" s="1"/>
  <c r="AB863" i="1" s="1"/>
  <c r="AH863" i="1" s="1"/>
  <c r="AN863" i="1" s="1"/>
  <c r="AP863" i="1" s="1"/>
  <c r="O853" i="1"/>
  <c r="O846" i="1" s="1"/>
  <c r="M413" i="1"/>
  <c r="S413" i="1" s="1"/>
  <c r="W413" i="1" s="1"/>
  <c r="AC413" i="1" s="1"/>
  <c r="AI413" i="1" s="1"/>
  <c r="AQ413" i="1" s="1"/>
  <c r="AS413" i="1" s="1"/>
  <c r="J405" i="1"/>
  <c r="AM1068" i="1"/>
  <c r="AM1067" i="1" s="1"/>
  <c r="N516" i="1"/>
  <c r="T516" i="1" s="1"/>
  <c r="X516" i="1" s="1"/>
  <c r="AD516" i="1" s="1"/>
  <c r="AJ516" i="1" s="1"/>
  <c r="AT516" i="1" s="1"/>
  <c r="Z1445" i="1"/>
  <c r="AM1179" i="1"/>
  <c r="AO1420" i="1"/>
  <c r="AR460" i="1"/>
  <c r="L820" i="1"/>
  <c r="R820" i="1" s="1"/>
  <c r="V820" i="1" s="1"/>
  <c r="AB820" i="1" s="1"/>
  <c r="AH820" i="1" s="1"/>
  <c r="AN820" i="1" s="1"/>
  <c r="AP820" i="1" s="1"/>
  <c r="F819" i="1"/>
  <c r="L819" i="1" s="1"/>
  <c r="R819" i="1" s="1"/>
  <c r="V819" i="1" s="1"/>
  <c r="AB819" i="1" s="1"/>
  <c r="AH819" i="1" s="1"/>
  <c r="AN819" i="1" s="1"/>
  <c r="AP819" i="1" s="1"/>
  <c r="Q476" i="1"/>
  <c r="U700" i="1"/>
  <c r="L1363" i="1"/>
  <c r="R1363" i="1" s="1"/>
  <c r="V1363" i="1" s="1"/>
  <c r="AB1363" i="1" s="1"/>
  <c r="AH1363" i="1" s="1"/>
  <c r="AN1363" i="1" s="1"/>
  <c r="AP1363" i="1" s="1"/>
  <c r="U522" i="1"/>
  <c r="AL1054" i="1"/>
  <c r="T882" i="1"/>
  <c r="X882" i="1" s="1"/>
  <c r="AD882" i="1" s="1"/>
  <c r="AJ882" i="1" s="1"/>
  <c r="AT882" i="1" s="1"/>
  <c r="Q872" i="1"/>
  <c r="Q871" i="1" s="1"/>
  <c r="L438" i="1"/>
  <c r="R438" i="1" s="1"/>
  <c r="V438" i="1" s="1"/>
  <c r="AB438" i="1" s="1"/>
  <c r="AH438" i="1" s="1"/>
  <c r="AN438" i="1" s="1"/>
  <c r="AP438" i="1" s="1"/>
  <c r="M1098" i="1"/>
  <c r="S1098" i="1" s="1"/>
  <c r="W1098" i="1" s="1"/>
  <c r="AC1098" i="1" s="1"/>
  <c r="AI1098" i="1" s="1"/>
  <c r="AQ1098" i="1" s="1"/>
  <c r="AS1098" i="1" s="1"/>
  <c r="J778" i="1"/>
  <c r="J777" i="1" s="1"/>
  <c r="R701" i="1"/>
  <c r="V701" i="1" s="1"/>
  <c r="AB701" i="1" s="1"/>
  <c r="AH701" i="1" s="1"/>
  <c r="AN701" i="1" s="1"/>
  <c r="AP701" i="1" s="1"/>
  <c r="R609" i="1"/>
  <c r="V609" i="1" s="1"/>
  <c r="AB609" i="1" s="1"/>
  <c r="AH609" i="1" s="1"/>
  <c r="AN609" i="1" s="1"/>
  <c r="AP609" i="1" s="1"/>
  <c r="L568" i="1"/>
  <c r="R568" i="1" s="1"/>
  <c r="V568" i="1" s="1"/>
  <c r="AB568" i="1" s="1"/>
  <c r="AH568" i="1" s="1"/>
  <c r="AN568" i="1" s="1"/>
  <c r="AP568" i="1" s="1"/>
  <c r="M175" i="1"/>
  <c r="S175" i="1" s="1"/>
  <c r="W175" i="1" s="1"/>
  <c r="AC175" i="1" s="1"/>
  <c r="AI175" i="1" s="1"/>
  <c r="AQ175" i="1" s="1"/>
  <c r="AS175" i="1" s="1"/>
  <c r="O1551" i="1"/>
  <c r="I1389" i="1"/>
  <c r="AG1054" i="1"/>
  <c r="AG945" i="1" s="1"/>
  <c r="AG833" i="1" s="1"/>
  <c r="Z1068" i="1"/>
  <c r="Z1067" i="1" s="1"/>
  <c r="AQ438" i="1"/>
  <c r="AS438" i="1" s="1"/>
  <c r="AO1129" i="1"/>
  <c r="AJ701" i="1"/>
  <c r="AT701" i="1" s="1"/>
  <c r="AR424" i="1"/>
  <c r="AR359" i="1" s="1"/>
  <c r="AR345" i="1" s="1"/>
  <c r="Z761" i="1"/>
  <c r="Z591" i="1" s="1"/>
  <c r="AA510" i="1"/>
  <c r="M352" i="1"/>
  <c r="S352" i="1" s="1"/>
  <c r="W352" i="1" s="1"/>
  <c r="AC352" i="1" s="1"/>
  <c r="AI352" i="1" s="1"/>
  <c r="AQ352" i="1" s="1"/>
  <c r="I92" i="1"/>
  <c r="I91" i="1" s="1"/>
  <c r="Y761" i="1"/>
  <c r="T470" i="1"/>
  <c r="X470" i="1" s="1"/>
  <c r="AD470" i="1" s="1"/>
  <c r="AJ470" i="1" s="1"/>
  <c r="AT470" i="1" s="1"/>
  <c r="AA307" i="1"/>
  <c r="AA212" i="1" s="1"/>
  <c r="AA211" i="1" s="1"/>
  <c r="R35" i="1"/>
  <c r="V35" i="1" s="1"/>
  <c r="AB35" i="1" s="1"/>
  <c r="AH35" i="1" s="1"/>
  <c r="AN35" i="1" s="1"/>
  <c r="AP35" i="1" s="1"/>
  <c r="AU802" i="1"/>
  <c r="AU801" i="1" s="1"/>
  <c r="AU307" i="1"/>
  <c r="Y726" i="1"/>
  <c r="I437" i="1"/>
  <c r="P319" i="1"/>
  <c r="P318" i="1" s="1"/>
  <c r="AK307" i="1"/>
  <c r="Q161" i="1"/>
  <c r="Q160" i="1" s="1"/>
  <c r="AE307" i="1"/>
  <c r="O160" i="1"/>
  <c r="K437" i="1"/>
  <c r="V730" i="1"/>
  <c r="AB730" i="1" s="1"/>
  <c r="AR761" i="1"/>
  <c r="AR1510" i="1"/>
  <c r="AO669" i="1"/>
  <c r="AO437" i="1"/>
  <c r="AO522" i="1"/>
  <c r="K319" i="1"/>
  <c r="K318" i="1" s="1"/>
  <c r="AM946" i="1"/>
  <c r="AE476" i="1"/>
  <c r="AE436" i="1" s="1"/>
  <c r="AE435" i="1" s="1"/>
  <c r="Z510" i="1"/>
  <c r="L767" i="1"/>
  <c r="R767" i="1" s="1"/>
  <c r="V767" i="1" s="1"/>
  <c r="AB767" i="1" s="1"/>
  <c r="AH767" i="1" s="1"/>
  <c r="AN767" i="1" s="1"/>
  <c r="AP767" i="1" s="1"/>
  <c r="I549" i="1"/>
  <c r="I548" i="1" s="1"/>
  <c r="K510" i="1"/>
  <c r="AF1115" i="1"/>
  <c r="AF1090" i="1" s="1"/>
  <c r="AF1084" i="1" s="1"/>
  <c r="L266" i="1"/>
  <c r="R266" i="1" s="1"/>
  <c r="V266" i="1" s="1"/>
  <c r="AB266" i="1" s="1"/>
  <c r="AH266" i="1" s="1"/>
  <c r="AN266" i="1" s="1"/>
  <c r="AP266" i="1" s="1"/>
  <c r="N321" i="1"/>
  <c r="T321" i="1" s="1"/>
  <c r="X321" i="1" s="1"/>
  <c r="AD321" i="1" s="1"/>
  <c r="AJ321" i="1" s="1"/>
  <c r="AT321" i="1" s="1"/>
  <c r="R470" i="1"/>
  <c r="V470" i="1" s="1"/>
  <c r="AB470" i="1" s="1"/>
  <c r="AH470" i="1" s="1"/>
  <c r="AN470" i="1" s="1"/>
  <c r="AP470" i="1" s="1"/>
  <c r="Y1129" i="1"/>
  <c r="O669" i="1"/>
  <c r="O700" i="1"/>
  <c r="K424" i="1"/>
  <c r="AK243" i="1"/>
  <c r="J424" i="1"/>
  <c r="M424" i="1" s="1"/>
  <c r="S424" i="1" s="1"/>
  <c r="W424" i="1" s="1"/>
  <c r="AC424" i="1" s="1"/>
  <c r="AI424" i="1" s="1"/>
  <c r="M619" i="1"/>
  <c r="S619" i="1" s="1"/>
  <c r="W619" i="1" s="1"/>
  <c r="AC619" i="1" s="1"/>
  <c r="AI619" i="1" s="1"/>
  <c r="AQ619" i="1" s="1"/>
  <c r="AS619" i="1" s="1"/>
  <c r="AF779" i="1"/>
  <c r="AF778" i="1" s="1"/>
  <c r="AF777" i="1" s="1"/>
  <c r="G405" i="1"/>
  <c r="AO700" i="1"/>
  <c r="AU510" i="1"/>
  <c r="I1464" i="1"/>
  <c r="G853" i="1"/>
  <c r="M853" i="1" s="1"/>
  <c r="T691" i="1"/>
  <c r="X691" i="1" s="1"/>
  <c r="AD691" i="1" s="1"/>
  <c r="AJ691" i="1" s="1"/>
  <c r="AT691" i="1" s="1"/>
  <c r="U160" i="1"/>
  <c r="U90" i="1" s="1"/>
  <c r="AF761" i="1"/>
  <c r="AQ840" i="1"/>
  <c r="AS840" i="1" s="1"/>
  <c r="AL839" i="1"/>
  <c r="AL834" i="1" s="1"/>
  <c r="AE700" i="1"/>
  <c r="K1496" i="1"/>
  <c r="N1496" i="1" s="1"/>
  <c r="T1496" i="1" s="1"/>
  <c r="X1496" i="1" s="1"/>
  <c r="AD1496" i="1" s="1"/>
  <c r="AJ1496" i="1" s="1"/>
  <c r="AT1496" i="1" s="1"/>
  <c r="N1497" i="1"/>
  <c r="T1497" i="1" s="1"/>
  <c r="X1497" i="1" s="1"/>
  <c r="AD1497" i="1" s="1"/>
  <c r="AJ1497" i="1" s="1"/>
  <c r="AT1497" i="1" s="1"/>
  <c r="K946" i="1"/>
  <c r="AE522" i="1"/>
  <c r="F307" i="1"/>
  <c r="L307" i="1" s="1"/>
  <c r="R307" i="1" s="1"/>
  <c r="L313" i="1"/>
  <c r="R313" i="1" s="1"/>
  <c r="V313" i="1" s="1"/>
  <c r="AB313" i="1" s="1"/>
  <c r="AH313" i="1" s="1"/>
  <c r="AN313" i="1" s="1"/>
  <c r="AP313" i="1" s="1"/>
  <c r="H1709" i="1"/>
  <c r="L1678" i="1"/>
  <c r="R1678" i="1" s="1"/>
  <c r="V1678" i="1" s="1"/>
  <c r="AB1678" i="1" s="1"/>
  <c r="AH1678" i="1" s="1"/>
  <c r="AN1678" i="1" s="1"/>
  <c r="AP1678" i="1" s="1"/>
  <c r="AJ795" i="1"/>
  <c r="AT795" i="1" s="1"/>
  <c r="M417" i="1"/>
  <c r="S417" i="1" s="1"/>
  <c r="W417" i="1" s="1"/>
  <c r="AC417" i="1" s="1"/>
  <c r="AI417" i="1" s="1"/>
  <c r="AQ417" i="1" s="1"/>
  <c r="AS417" i="1" s="1"/>
  <c r="N997" i="1"/>
  <c r="P853" i="1"/>
  <c r="P846" i="1" s="1"/>
  <c r="L461" i="1"/>
  <c r="R461" i="1" s="1"/>
  <c r="V461" i="1" s="1"/>
  <c r="AB461" i="1" s="1"/>
  <c r="AH461" i="1" s="1"/>
  <c r="AN461" i="1" s="1"/>
  <c r="AP461" i="1" s="1"/>
  <c r="I460" i="1"/>
  <c r="AR802" i="1"/>
  <c r="AR801" i="1" s="1"/>
  <c r="AK1115" i="1"/>
  <c r="AK1090" i="1" s="1"/>
  <c r="AK1084" i="1" s="1"/>
  <c r="AT915" i="1"/>
  <c r="AM872" i="1"/>
  <c r="AM871" i="1" s="1"/>
  <c r="F761" i="1"/>
  <c r="R1465" i="1"/>
  <c r="V1465" i="1" s="1"/>
  <c r="AB1465" i="1" s="1"/>
  <c r="AH1465" i="1" s="1"/>
  <c r="AN1465" i="1" s="1"/>
  <c r="AP1465" i="1" s="1"/>
  <c r="G1430" i="1"/>
  <c r="Z1420" i="1"/>
  <c r="Z1400" i="1" s="1"/>
  <c r="S1277" i="1"/>
  <c r="W1277" i="1" s="1"/>
  <c r="AC1277" i="1" s="1"/>
  <c r="AI1277" i="1" s="1"/>
  <c r="AQ1277" i="1" s="1"/>
  <c r="AS1277" i="1" s="1"/>
  <c r="R1060" i="1"/>
  <c r="V1060" i="1" s="1"/>
  <c r="AB1060" i="1" s="1"/>
  <c r="AH1060" i="1" s="1"/>
  <c r="AN1060" i="1" s="1"/>
  <c r="AP1060" i="1" s="1"/>
  <c r="AG1090" i="1"/>
  <c r="AG1084" i="1" s="1"/>
  <c r="K1054" i="1"/>
  <c r="AB956" i="1"/>
  <c r="AH956" i="1" s="1"/>
  <c r="AN956" i="1" s="1"/>
  <c r="AP956" i="1" s="1"/>
  <c r="AE802" i="1"/>
  <c r="AE801" i="1" s="1"/>
  <c r="K761" i="1"/>
  <c r="L516" i="1"/>
  <c r="R516" i="1" s="1"/>
  <c r="V516" i="1" s="1"/>
  <c r="AB516" i="1" s="1"/>
  <c r="AH516" i="1" s="1"/>
  <c r="AN516" i="1" s="1"/>
  <c r="AP516" i="1" s="1"/>
  <c r="AG522" i="1"/>
  <c r="U946" i="1"/>
  <c r="U945" i="1" s="1"/>
  <c r="AM779" i="1"/>
  <c r="AM778" i="1" s="1"/>
  <c r="AM777" i="1" s="1"/>
  <c r="Q548" i="1"/>
  <c r="M772" i="1"/>
  <c r="S772" i="1" s="1"/>
  <c r="W772" i="1" s="1"/>
  <c r="AC772" i="1" s="1"/>
  <c r="AI772" i="1" s="1"/>
  <c r="AQ772" i="1" s="1"/>
  <c r="AS772" i="1" s="1"/>
  <c r="U437" i="1"/>
  <c r="S266" i="1"/>
  <c r="W266" i="1" s="1"/>
  <c r="AC266" i="1" s="1"/>
  <c r="AI266" i="1" s="1"/>
  <c r="AQ266" i="1" s="1"/>
  <c r="AS266" i="1" s="1"/>
  <c r="P1271" i="1"/>
  <c r="P1246" i="1" s="1"/>
  <c r="AF802" i="1"/>
  <c r="AF801" i="1" s="1"/>
  <c r="Y476" i="1"/>
  <c r="AM460" i="1"/>
  <c r="AL424" i="1"/>
  <c r="AL359" i="1" s="1"/>
  <c r="AL345" i="1" s="1"/>
  <c r="AM332" i="1"/>
  <c r="AM319" i="1" s="1"/>
  <c r="AM318" i="1" s="1"/>
  <c r="F243" i="1"/>
  <c r="N956" i="1"/>
  <c r="T956" i="1" s="1"/>
  <c r="X956" i="1" s="1"/>
  <c r="AD956" i="1" s="1"/>
  <c r="AJ956" i="1" s="1"/>
  <c r="AT956" i="1" s="1"/>
  <c r="M848" i="1"/>
  <c r="S848" i="1" s="1"/>
  <c r="W848" i="1" s="1"/>
  <c r="AC848" i="1" s="1"/>
  <c r="AI848" i="1" s="1"/>
  <c r="Y161" i="1"/>
  <c r="Y160" i="1" s="1"/>
  <c r="Y90" i="1" s="1"/>
  <c r="K17" i="1"/>
  <c r="K16" i="1" s="1"/>
  <c r="U1179" i="1"/>
  <c r="H1373" i="1"/>
  <c r="N1373" i="1" s="1"/>
  <c r="T1373" i="1" s="1"/>
  <c r="X1373" i="1" s="1"/>
  <c r="AD1373" i="1" s="1"/>
  <c r="AJ1373" i="1" s="1"/>
  <c r="J1068" i="1"/>
  <c r="J1067" i="1" s="1"/>
  <c r="I946" i="1"/>
  <c r="AU778" i="1"/>
  <c r="AU777" i="1" s="1"/>
  <c r="AM802" i="1"/>
  <c r="AM801" i="1" s="1"/>
  <c r="U592" i="1"/>
  <c r="AK802" i="1"/>
  <c r="AK801" i="1" s="1"/>
  <c r="S1055" i="1"/>
  <c r="W1055" i="1" s="1"/>
  <c r="AC1055" i="1" s="1"/>
  <c r="AI1055" i="1" s="1"/>
  <c r="K846" i="1"/>
  <c r="J761" i="1"/>
  <c r="AL161" i="1"/>
  <c r="AL160" i="1" s="1"/>
  <c r="AL90" i="1" s="1"/>
  <c r="AO1551" i="1"/>
  <c r="U1685" i="1"/>
  <c r="I1482" i="1"/>
  <c r="AJ743" i="1"/>
  <c r="AT743" i="1" s="1"/>
  <c r="AG802" i="1"/>
  <c r="AG801" i="1" s="1"/>
  <c r="AL319" i="1"/>
  <c r="AL318" i="1" s="1"/>
  <c r="AL307" i="1"/>
  <c r="AL212" i="1" s="1"/>
  <c r="AL211" i="1" s="1"/>
  <c r="AK669" i="1"/>
  <c r="AL778" i="1"/>
  <c r="AL777" i="1" s="1"/>
  <c r="AK522" i="1"/>
  <c r="AA779" i="1"/>
  <c r="AA778" i="1" s="1"/>
  <c r="AA777" i="1" s="1"/>
  <c r="U669" i="1"/>
  <c r="Q1271" i="1"/>
  <c r="Q1246" i="1" s="1"/>
  <c r="L1078" i="1"/>
  <c r="R1078" i="1" s="1"/>
  <c r="V1078" i="1" s="1"/>
  <c r="AB1078" i="1" s="1"/>
  <c r="AH1078" i="1" s="1"/>
  <c r="AN1078" i="1" s="1"/>
  <c r="AP1078" i="1" s="1"/>
  <c r="Y1054" i="1"/>
  <c r="AL669" i="1"/>
  <c r="AL591" i="1" s="1"/>
  <c r="AM424" i="1"/>
  <c r="AM359" i="1" s="1"/>
  <c r="AM345" i="1" s="1"/>
  <c r="U307" i="1"/>
  <c r="U212" i="1" s="1"/>
  <c r="U211" i="1" s="1"/>
  <c r="U1115" i="1"/>
  <c r="U1090" i="1" s="1"/>
  <c r="U1084" i="1" s="1"/>
  <c r="Y803" i="1"/>
  <c r="Y802" i="1" s="1"/>
  <c r="Y801" i="1" s="1"/>
  <c r="AG761" i="1"/>
  <c r="Q802" i="1"/>
  <c r="Q801" i="1" s="1"/>
  <c r="M730" i="1"/>
  <c r="S730" i="1" s="1"/>
  <c r="W730" i="1" s="1"/>
  <c r="AC730" i="1" s="1"/>
  <c r="AI730" i="1" s="1"/>
  <c r="AQ730" i="1" s="1"/>
  <c r="AS730" i="1" s="1"/>
  <c r="AA476" i="1"/>
  <c r="AA436" i="1" s="1"/>
  <c r="AA435" i="1" s="1"/>
  <c r="AK437" i="1"/>
  <c r="M780" i="1"/>
  <c r="S780" i="1" s="1"/>
  <c r="W780" i="1" s="1"/>
  <c r="AC780" i="1" s="1"/>
  <c r="AI780" i="1" s="1"/>
  <c r="AQ780" i="1" s="1"/>
  <c r="AS780" i="1" s="1"/>
  <c r="AF17" i="1"/>
  <c r="AF16" i="1" s="1"/>
  <c r="M461" i="1"/>
  <c r="S461" i="1" s="1"/>
  <c r="W461" i="1" s="1"/>
  <c r="AC461" i="1" s="1"/>
  <c r="AI461" i="1" s="1"/>
  <c r="AQ461" i="1" s="1"/>
  <c r="AS461" i="1" s="1"/>
  <c r="AO1054" i="1"/>
  <c r="AO945" i="1" s="1"/>
  <c r="AO833" i="1" s="1"/>
  <c r="AR522" i="1"/>
  <c r="AR1445" i="1"/>
  <c r="AR1685" i="1"/>
  <c r="AO1685" i="1"/>
  <c r="AU1510" i="1"/>
  <c r="AM669" i="1"/>
  <c r="AD568" i="1"/>
  <c r="AJ568" i="1" s="1"/>
  <c r="AT568" i="1" s="1"/>
  <c r="AF510" i="1"/>
  <c r="AM761" i="1"/>
  <c r="AR1054" i="1"/>
  <c r="AR1373" i="1"/>
  <c r="AR1338" i="1" s="1"/>
  <c r="AR1323" i="1" s="1"/>
  <c r="AR726" i="1"/>
  <c r="AE846" i="1"/>
  <c r="Y946" i="1"/>
  <c r="Y643" i="1"/>
  <c r="S162" i="1"/>
  <c r="W162" i="1" s="1"/>
  <c r="AC162" i="1" s="1"/>
  <c r="AI162" i="1" s="1"/>
  <c r="AQ162" i="1" s="1"/>
  <c r="AS162" i="1" s="1"/>
  <c r="AQ1698" i="1"/>
  <c r="AS1698" i="1" s="1"/>
  <c r="I1329" i="1"/>
  <c r="I1324" i="1" s="1"/>
  <c r="L1324" i="1" s="1"/>
  <c r="J946" i="1"/>
  <c r="I726" i="1"/>
  <c r="T574" i="1"/>
  <c r="X574" i="1" s="1"/>
  <c r="AD574" i="1" s="1"/>
  <c r="AJ574" i="1" s="1"/>
  <c r="AT574" i="1" s="1"/>
  <c r="M684" i="1"/>
  <c r="S684" i="1" s="1"/>
  <c r="W684" i="1" s="1"/>
  <c r="AC684" i="1" s="1"/>
  <c r="AI684" i="1" s="1"/>
  <c r="AQ684" i="1" s="1"/>
  <c r="AS684" i="1" s="1"/>
  <c r="T575" i="1"/>
  <c r="X575" i="1" s="1"/>
  <c r="AD575" i="1" s="1"/>
  <c r="AJ575" i="1" s="1"/>
  <c r="AT575" i="1" s="1"/>
  <c r="AU522" i="1"/>
  <c r="M381" i="1"/>
  <c r="S381" i="1" s="1"/>
  <c r="W381" i="1" s="1"/>
  <c r="AC381" i="1" s="1"/>
  <c r="AI381" i="1" s="1"/>
  <c r="AQ381" i="1" s="1"/>
  <c r="AS381" i="1" s="1"/>
  <c r="N266" i="1"/>
  <c r="T266" i="1" s="1"/>
  <c r="X266" i="1" s="1"/>
  <c r="AD266" i="1" s="1"/>
  <c r="AJ266" i="1" s="1"/>
  <c r="AT266" i="1" s="1"/>
  <c r="AG319" i="1"/>
  <c r="AG318" i="1" s="1"/>
  <c r="Z1685" i="1"/>
  <c r="AG1338" i="1"/>
  <c r="AG1323" i="1" s="1"/>
  <c r="Q779" i="1"/>
  <c r="Q778" i="1" s="1"/>
  <c r="Q777" i="1" s="1"/>
  <c r="P761" i="1"/>
  <c r="S762" i="1"/>
  <c r="W762" i="1" s="1"/>
  <c r="AC762" i="1" s="1"/>
  <c r="AI762" i="1" s="1"/>
  <c r="AQ762" i="1" s="1"/>
  <c r="AS762" i="1" s="1"/>
  <c r="P522" i="1"/>
  <c r="J1032" i="1"/>
  <c r="J846" i="1"/>
  <c r="U802" i="1"/>
  <c r="U801" i="1" s="1"/>
  <c r="AU548" i="1"/>
  <c r="J476" i="1"/>
  <c r="AO1115" i="1"/>
  <c r="AO1090" i="1" s="1"/>
  <c r="AO1084" i="1" s="1"/>
  <c r="M701" i="1"/>
  <c r="S701" i="1" s="1"/>
  <c r="W701" i="1" s="1"/>
  <c r="AC701" i="1" s="1"/>
  <c r="AI701" i="1" s="1"/>
  <c r="AQ701" i="1" s="1"/>
  <c r="AS701" i="1" s="1"/>
  <c r="AR548" i="1"/>
  <c r="O1510" i="1"/>
  <c r="AM846" i="1"/>
  <c r="L670" i="1"/>
  <c r="R670" i="1" s="1"/>
  <c r="V670" i="1" s="1"/>
  <c r="AB670" i="1" s="1"/>
  <c r="AH670" i="1" s="1"/>
  <c r="AN670" i="1" s="1"/>
  <c r="AP670" i="1" s="1"/>
  <c r="L636" i="1"/>
  <c r="R636" i="1" s="1"/>
  <c r="V636" i="1" s="1"/>
  <c r="AB636" i="1" s="1"/>
  <c r="AH636" i="1" s="1"/>
  <c r="AN636" i="1" s="1"/>
  <c r="AP636" i="1" s="1"/>
  <c r="O522" i="1"/>
  <c r="AF460" i="1"/>
  <c r="AM990" i="1"/>
  <c r="AM945" i="1" s="1"/>
  <c r="Y212" i="1"/>
  <c r="Y211" i="1" s="1"/>
  <c r="AF1510" i="1"/>
  <c r="AD1098" i="1"/>
  <c r="AJ1098" i="1" s="1"/>
  <c r="AT1098" i="1" s="1"/>
  <c r="AA1129" i="1"/>
  <c r="I872" i="1"/>
  <c r="I871" i="1" s="1"/>
  <c r="H1732" i="1"/>
  <c r="N1732" i="1" s="1"/>
  <c r="T1732" i="1" s="1"/>
  <c r="X1732" i="1" s="1"/>
  <c r="AD1732" i="1" s="1"/>
  <c r="AJ1732" i="1" s="1"/>
  <c r="AT1732" i="1" s="1"/>
  <c r="M1623" i="1"/>
  <c r="S1623" i="1" s="1"/>
  <c r="W1623" i="1" s="1"/>
  <c r="AC1623" i="1" s="1"/>
  <c r="AI1623" i="1" s="1"/>
  <c r="AQ1623" i="1" s="1"/>
  <c r="AS1623" i="1" s="1"/>
  <c r="S1548" i="1"/>
  <c r="W1548" i="1" s="1"/>
  <c r="AC1548" i="1" s="1"/>
  <c r="AI1548" i="1" s="1"/>
  <c r="AQ1548" i="1" s="1"/>
  <c r="AS1548" i="1" s="1"/>
  <c r="AF1445" i="1"/>
  <c r="M1395" i="1"/>
  <c r="S1395" i="1" s="1"/>
  <c r="W1395" i="1" s="1"/>
  <c r="AC1395" i="1" s="1"/>
  <c r="AI1395" i="1" s="1"/>
  <c r="AQ1395" i="1" s="1"/>
  <c r="AS1395" i="1" s="1"/>
  <c r="M1272" i="1"/>
  <c r="S1272" i="1" s="1"/>
  <c r="W1272" i="1" s="1"/>
  <c r="AC1272" i="1" s="1"/>
  <c r="AI1272" i="1" s="1"/>
  <c r="AQ1272" i="1" s="1"/>
  <c r="AS1272" i="1" s="1"/>
  <c r="G1247" i="1"/>
  <c r="M1247" i="1" s="1"/>
  <c r="S1247" i="1" s="1"/>
  <c r="W1247" i="1" s="1"/>
  <c r="AC1247" i="1" s="1"/>
  <c r="AI1247" i="1" s="1"/>
  <c r="AQ1247" i="1" s="1"/>
  <c r="AS1247" i="1" s="1"/>
  <c r="J1180" i="1"/>
  <c r="Z1129" i="1"/>
  <c r="I1142" i="1"/>
  <c r="I1129" i="1" s="1"/>
  <c r="M1130" i="1"/>
  <c r="I990" i="1"/>
  <c r="L828" i="1"/>
  <c r="R828" i="1" s="1"/>
  <c r="V828" i="1" s="1"/>
  <c r="AB828" i="1" s="1"/>
  <c r="AH828" i="1" s="1"/>
  <c r="AN828" i="1" s="1"/>
  <c r="AP828" i="1" s="1"/>
  <c r="H933" i="1"/>
  <c r="N933" i="1" s="1"/>
  <c r="T933" i="1" s="1"/>
  <c r="X933" i="1" s="1"/>
  <c r="AD933" i="1" s="1"/>
  <c r="AJ933" i="1" s="1"/>
  <c r="AT933" i="1" s="1"/>
  <c r="AC505" i="1"/>
  <c r="AI505" i="1" s="1"/>
  <c r="AQ505" i="1" s="1"/>
  <c r="AS505" i="1" s="1"/>
  <c r="L443" i="1"/>
  <c r="R443" i="1" s="1"/>
  <c r="V443" i="1" s="1"/>
  <c r="AB443" i="1" s="1"/>
  <c r="AH443" i="1" s="1"/>
  <c r="AN443" i="1" s="1"/>
  <c r="AP443" i="1" s="1"/>
  <c r="L381" i="1"/>
  <c r="R381" i="1" s="1"/>
  <c r="V381" i="1" s="1"/>
  <c r="AB381" i="1" s="1"/>
  <c r="AH381" i="1" s="1"/>
  <c r="AN381" i="1" s="1"/>
  <c r="AP381" i="1" s="1"/>
  <c r="R365" i="1"/>
  <c r="V365" i="1" s="1"/>
  <c r="AB365" i="1" s="1"/>
  <c r="AH365" i="1" s="1"/>
  <c r="AN365" i="1" s="1"/>
  <c r="AP365" i="1" s="1"/>
  <c r="J332" i="1"/>
  <c r="S516" i="1"/>
  <c r="W516" i="1" s="1"/>
  <c r="AC516" i="1" s="1"/>
  <c r="AI516" i="1" s="1"/>
  <c r="AQ516" i="1" s="1"/>
  <c r="AS516" i="1" s="1"/>
  <c r="J351" i="1"/>
  <c r="M351" i="1" s="1"/>
  <c r="S351" i="1" s="1"/>
  <c r="W351" i="1" s="1"/>
  <c r="AC351" i="1" s="1"/>
  <c r="AI351" i="1" s="1"/>
  <c r="AQ351" i="1" s="1"/>
  <c r="J1685" i="1"/>
  <c r="L1623" i="1"/>
  <c r="R1623" i="1" s="1"/>
  <c r="V1623" i="1" s="1"/>
  <c r="AB1623" i="1" s="1"/>
  <c r="AH1623" i="1" s="1"/>
  <c r="AN1623" i="1" s="1"/>
  <c r="AP1623" i="1" s="1"/>
  <c r="G1527" i="1"/>
  <c r="M1527" i="1" s="1"/>
  <c r="S1527" i="1" s="1"/>
  <c r="W1527" i="1" s="1"/>
  <c r="AC1527" i="1" s="1"/>
  <c r="AI1527" i="1" s="1"/>
  <c r="AQ1527" i="1" s="1"/>
  <c r="AS1527" i="1" s="1"/>
  <c r="AL1115" i="1"/>
  <c r="AL1090" i="1" s="1"/>
  <c r="AL1084" i="1" s="1"/>
  <c r="L1488" i="1"/>
  <c r="R1488" i="1" s="1"/>
  <c r="V1488" i="1" s="1"/>
  <c r="AB1488" i="1" s="1"/>
  <c r="AH1488" i="1" s="1"/>
  <c r="AN1488" i="1" s="1"/>
  <c r="AP1488" i="1" s="1"/>
  <c r="N1248" i="1"/>
  <c r="T1248" i="1" s="1"/>
  <c r="X1248" i="1" s="1"/>
  <c r="AD1248" i="1" s="1"/>
  <c r="AJ1248" i="1" s="1"/>
  <c r="AT1248" i="1" s="1"/>
  <c r="U548" i="1"/>
  <c r="AL846" i="1"/>
  <c r="AK592" i="1"/>
  <c r="AC470" i="1"/>
  <c r="AI470" i="1" s="1"/>
  <c r="AQ470" i="1" s="1"/>
  <c r="AS470" i="1" s="1"/>
  <c r="Z212" i="1"/>
  <c r="Z211" i="1" s="1"/>
  <c r="K778" i="1"/>
  <c r="K777" i="1" s="1"/>
  <c r="AM476" i="1"/>
  <c r="AF319" i="1"/>
  <c r="AF318" i="1" s="1"/>
  <c r="N609" i="1"/>
  <c r="T609" i="1" s="1"/>
  <c r="X609" i="1" s="1"/>
  <c r="AD609" i="1" s="1"/>
  <c r="AJ609" i="1" s="1"/>
  <c r="AT609" i="1" s="1"/>
  <c r="N425" i="1"/>
  <c r="T425" i="1" s="1"/>
  <c r="X425" i="1" s="1"/>
  <c r="AD425" i="1" s="1"/>
  <c r="AJ425" i="1" s="1"/>
  <c r="AT425" i="1" s="1"/>
  <c r="AK17" i="1"/>
  <c r="AK16" i="1" s="1"/>
  <c r="AO1338" i="1"/>
  <c r="AO1323" i="1" s="1"/>
  <c r="AR319" i="1"/>
  <c r="AR318" i="1" s="1"/>
  <c r="AO1510" i="1"/>
  <c r="AR510" i="1"/>
  <c r="AO161" i="1"/>
  <c r="AO160" i="1" s="1"/>
  <c r="AO90" i="1" s="1"/>
  <c r="AO319" i="1"/>
  <c r="AO318" i="1" s="1"/>
  <c r="J669" i="1"/>
  <c r="AU476" i="1"/>
  <c r="Z476" i="1"/>
  <c r="O460" i="1"/>
  <c r="AE161" i="1"/>
  <c r="AE160" i="1" s="1"/>
  <c r="AE90" i="1" s="1"/>
  <c r="U1338" i="1"/>
  <c r="U1323" i="1" s="1"/>
  <c r="F1334" i="1"/>
  <c r="L1334" i="1" s="1"/>
  <c r="R1334" i="1" s="1"/>
  <c r="V1334" i="1" s="1"/>
  <c r="AB1334" i="1" s="1"/>
  <c r="AH1334" i="1" s="1"/>
  <c r="AN1334" i="1" s="1"/>
  <c r="AP1334" i="1" s="1"/>
  <c r="AA1032" i="1"/>
  <c r="AK1685" i="1"/>
  <c r="AI1537" i="1"/>
  <c r="AQ1537" i="1" s="1"/>
  <c r="AS1537" i="1" s="1"/>
  <c r="J1402" i="1"/>
  <c r="J1401" i="1" s="1"/>
  <c r="F1402" i="1"/>
  <c r="F1401" i="1" s="1"/>
  <c r="AJ1395" i="1"/>
  <c r="AT1395" i="1" s="1"/>
  <c r="J1373" i="1"/>
  <c r="AM1271" i="1"/>
  <c r="AM1246" i="1" s="1"/>
  <c r="P1068" i="1"/>
  <c r="P1067" i="1" s="1"/>
  <c r="R1167" i="1"/>
  <c r="V1167" i="1" s="1"/>
  <c r="AB1167" i="1" s="1"/>
  <c r="AH1167" i="1" s="1"/>
  <c r="AN1167" i="1" s="1"/>
  <c r="AP1167" i="1" s="1"/>
  <c r="S1078" i="1"/>
  <c r="W1078" i="1" s="1"/>
  <c r="AC1078" i="1" s="1"/>
  <c r="AI1078" i="1" s="1"/>
  <c r="AQ1078" i="1" s="1"/>
  <c r="AS1078" i="1" s="1"/>
  <c r="M941" i="1"/>
  <c r="S941" i="1" s="1"/>
  <c r="W941" i="1" s="1"/>
  <c r="AC941" i="1" s="1"/>
  <c r="AI941" i="1" s="1"/>
  <c r="AQ941" i="1" s="1"/>
  <c r="T997" i="1"/>
  <c r="X997" i="1" s="1"/>
  <c r="AD997" i="1" s="1"/>
  <c r="AJ997" i="1" s="1"/>
  <c r="AT997" i="1" s="1"/>
  <c r="AD848" i="1"/>
  <c r="AJ848" i="1" s="1"/>
  <c r="AT848" i="1" s="1"/>
  <c r="I779" i="1"/>
  <c r="I778" i="1" s="1"/>
  <c r="I777" i="1" s="1"/>
  <c r="N684" i="1"/>
  <c r="T684" i="1" s="1"/>
  <c r="X684" i="1" s="1"/>
  <c r="AD684" i="1" s="1"/>
  <c r="AJ684" i="1" s="1"/>
  <c r="AT684" i="1" s="1"/>
  <c r="V619" i="1"/>
  <c r="AB619" i="1" s="1"/>
  <c r="AH619" i="1" s="1"/>
  <c r="AN619" i="1" s="1"/>
  <c r="AP619" i="1" s="1"/>
  <c r="M183" i="1"/>
  <c r="S183" i="1" s="1"/>
  <c r="W183" i="1" s="1"/>
  <c r="AC183" i="1" s="1"/>
  <c r="AI183" i="1" s="1"/>
  <c r="AQ183" i="1" s="1"/>
  <c r="AS183" i="1" s="1"/>
  <c r="AL1338" i="1"/>
  <c r="AL1323" i="1" s="1"/>
  <c r="S1511" i="1"/>
  <c r="W1511" i="1" s="1"/>
  <c r="AC1511" i="1" s="1"/>
  <c r="AI1511" i="1" s="1"/>
  <c r="AQ1511" i="1" s="1"/>
  <c r="AS1511" i="1" s="1"/>
  <c r="Y846" i="1"/>
  <c r="AE778" i="1"/>
  <c r="AE777" i="1" s="1"/>
  <c r="AM548" i="1"/>
  <c r="Q307" i="1"/>
  <c r="I643" i="1"/>
  <c r="AF161" i="1"/>
  <c r="AF160" i="1" s="1"/>
  <c r="AF90" i="1" s="1"/>
  <c r="L574" i="1"/>
  <c r="R574" i="1" s="1"/>
  <c r="V574" i="1" s="1"/>
  <c r="AB574" i="1" s="1"/>
  <c r="AH574" i="1" s="1"/>
  <c r="AN574" i="1" s="1"/>
  <c r="AP574" i="1" s="1"/>
  <c r="O476" i="1"/>
  <c r="AR1420" i="1"/>
  <c r="AT461" i="1"/>
  <c r="AR592" i="1"/>
  <c r="AO802" i="1"/>
  <c r="AO801" i="1" s="1"/>
  <c r="AO779" i="1"/>
  <c r="AO778" i="1" s="1"/>
  <c r="AO777" i="1" s="1"/>
  <c r="AO510" i="1"/>
  <c r="AF1685" i="1"/>
  <c r="L1519" i="1"/>
  <c r="R1519" i="1" s="1"/>
  <c r="V1519" i="1" s="1"/>
  <c r="AB1519" i="1" s="1"/>
  <c r="AH1519" i="1" s="1"/>
  <c r="AN1519" i="1" s="1"/>
  <c r="AP1519" i="1" s="1"/>
  <c r="AK990" i="1"/>
  <c r="AK945" i="1" s="1"/>
  <c r="AE946" i="1"/>
  <c r="AE945" i="1" s="1"/>
  <c r="Q332" i="1"/>
  <c r="Q319" i="1" s="1"/>
  <c r="Q318" i="1" s="1"/>
  <c r="Q522" i="1"/>
  <c r="Q424" i="1"/>
  <c r="Q359" i="1" s="1"/>
  <c r="Q345" i="1" s="1"/>
  <c r="AR1271" i="1"/>
  <c r="AR1246" i="1" s="1"/>
  <c r="L684" i="1"/>
  <c r="R684" i="1" s="1"/>
  <c r="V684" i="1" s="1"/>
  <c r="AB684" i="1" s="1"/>
  <c r="AH684" i="1" s="1"/>
  <c r="AN684" i="1" s="1"/>
  <c r="AP684" i="1" s="1"/>
  <c r="M1403" i="1"/>
  <c r="S1403" i="1" s="1"/>
  <c r="W1403" i="1" s="1"/>
  <c r="AC1403" i="1" s="1"/>
  <c r="AI1403" i="1" s="1"/>
  <c r="AQ1403" i="1" s="1"/>
  <c r="AS1403" i="1" s="1"/>
  <c r="G1389" i="1"/>
  <c r="G779" i="1"/>
  <c r="M779" i="1" s="1"/>
  <c r="S779" i="1" s="1"/>
  <c r="W779" i="1" s="1"/>
  <c r="AL872" i="1"/>
  <c r="AL871" i="1" s="1"/>
  <c r="AU1068" i="1"/>
  <c r="AU1067" i="1" s="1"/>
  <c r="Y522" i="1"/>
  <c r="AF700" i="1"/>
  <c r="M543" i="1"/>
  <c r="S543" i="1" s="1"/>
  <c r="W543" i="1" s="1"/>
  <c r="AC543" i="1" s="1"/>
  <c r="AI543" i="1" s="1"/>
  <c r="AQ543" i="1" s="1"/>
  <c r="AS543" i="1" s="1"/>
  <c r="AL522" i="1"/>
  <c r="T217" i="1"/>
  <c r="X217" i="1" s="1"/>
  <c r="AD217" i="1" s="1"/>
  <c r="AJ217" i="1" s="1"/>
  <c r="AT217" i="1" s="1"/>
  <c r="J161" i="1"/>
  <c r="J160" i="1" s="1"/>
  <c r="J90" i="1" s="1"/>
  <c r="AK846" i="1"/>
  <c r="AF522" i="1"/>
  <c r="Y460" i="1"/>
  <c r="AK359" i="1"/>
  <c r="AK345" i="1" s="1"/>
  <c r="N338" i="1"/>
  <c r="T338" i="1" s="1"/>
  <c r="X338" i="1" s="1"/>
  <c r="AD338" i="1" s="1"/>
  <c r="AJ338" i="1" s="1"/>
  <c r="AT338" i="1" s="1"/>
  <c r="AG17" i="1"/>
  <c r="AG16" i="1" s="1"/>
  <c r="AH730" i="1"/>
  <c r="AN730" i="1" s="1"/>
  <c r="AP730" i="1" s="1"/>
  <c r="P802" i="1"/>
  <c r="P801" i="1" s="1"/>
  <c r="AU332" i="1"/>
  <c r="AU319" i="1" s="1"/>
  <c r="AU318" i="1" s="1"/>
  <c r="I669" i="1"/>
  <c r="M1708" i="1"/>
  <c r="S1708" i="1" s="1"/>
  <c r="W1708" i="1" s="1"/>
  <c r="AC1708" i="1" s="1"/>
  <c r="AI1708" i="1" s="1"/>
  <c r="AQ1708" i="1" s="1"/>
  <c r="AS1708" i="1" s="1"/>
  <c r="S1309" i="1"/>
  <c r="W1309" i="1" s="1"/>
  <c r="AC1309" i="1" s="1"/>
  <c r="AI1309" i="1" s="1"/>
  <c r="AQ1309" i="1" s="1"/>
  <c r="AS1309" i="1" s="1"/>
  <c r="AA802" i="1"/>
  <c r="AA801" i="1" s="1"/>
  <c r="J726" i="1"/>
  <c r="M527" i="1"/>
  <c r="S527" i="1" s="1"/>
  <c r="W527" i="1" s="1"/>
  <c r="AC527" i="1" s="1"/>
  <c r="AI527" i="1" s="1"/>
  <c r="AQ527" i="1" s="1"/>
  <c r="AS527" i="1" s="1"/>
  <c r="AA17" i="1"/>
  <c r="AA16" i="1" s="1"/>
  <c r="AF212" i="1"/>
  <c r="AF211" i="1" s="1"/>
  <c r="AM17" i="1"/>
  <c r="AM16" i="1" s="1"/>
  <c r="M1709" i="1"/>
  <c r="S1709" i="1" s="1"/>
  <c r="W1709" i="1" s="1"/>
  <c r="AC1709" i="1" s="1"/>
  <c r="AI1709" i="1" s="1"/>
  <c r="AQ1709" i="1" s="1"/>
  <c r="AS1709" i="1" s="1"/>
  <c r="Q1685" i="1"/>
  <c r="AE1551" i="1"/>
  <c r="J1282" i="1"/>
  <c r="T1699" i="1"/>
  <c r="X1699" i="1" s="1"/>
  <c r="AD1699" i="1" s="1"/>
  <c r="AJ1699" i="1" s="1"/>
  <c r="AT1699" i="1" s="1"/>
  <c r="AL1420" i="1"/>
  <c r="AG1445" i="1"/>
  <c r="AM1420" i="1"/>
  <c r="G1298" i="1"/>
  <c r="N1271" i="1"/>
  <c r="T1271" i="1" s="1"/>
  <c r="X1271" i="1" s="1"/>
  <c r="Y1246" i="1"/>
  <c r="AM1115" i="1"/>
  <c r="AM1090" i="1" s="1"/>
  <c r="AM1084" i="1" s="1"/>
  <c r="J1091" i="1"/>
  <c r="J1090" i="1" s="1"/>
  <c r="J1084" i="1" s="1"/>
  <c r="L1271" i="1"/>
  <c r="AK1129" i="1"/>
  <c r="K1068" i="1"/>
  <c r="K1067" i="1" s="1"/>
  <c r="N925" i="1"/>
  <c r="T925" i="1" s="1"/>
  <c r="X925" i="1" s="1"/>
  <c r="AD925" i="1" s="1"/>
  <c r="AJ925" i="1" s="1"/>
  <c r="AT925" i="1" s="1"/>
  <c r="AF1129" i="1"/>
  <c r="L824" i="1"/>
  <c r="R824" i="1" s="1"/>
  <c r="V824" i="1" s="1"/>
  <c r="AB824" i="1" s="1"/>
  <c r="AH824" i="1" s="1"/>
  <c r="AN824" i="1" s="1"/>
  <c r="AP824" i="1" s="1"/>
  <c r="O802" i="1"/>
  <c r="O801" i="1" s="1"/>
  <c r="R790" i="1"/>
  <c r="V790" i="1" s="1"/>
  <c r="AB790" i="1" s="1"/>
  <c r="AH790" i="1" s="1"/>
  <c r="AN790" i="1" s="1"/>
  <c r="AP790" i="1" s="1"/>
  <c r="I523" i="1"/>
  <c r="T430" i="1"/>
  <c r="X430" i="1" s="1"/>
  <c r="AD430" i="1" s="1"/>
  <c r="AJ430" i="1" s="1"/>
  <c r="AT430" i="1" s="1"/>
  <c r="N313" i="1"/>
  <c r="T313" i="1" s="1"/>
  <c r="X313" i="1" s="1"/>
  <c r="AD313" i="1" s="1"/>
  <c r="AJ313" i="1" s="1"/>
  <c r="AT313" i="1" s="1"/>
  <c r="AM243" i="1"/>
  <c r="AM212" i="1" s="1"/>
  <c r="AM211" i="1" s="1"/>
  <c r="AL1551" i="1"/>
  <c r="AL1495" i="1" s="1"/>
  <c r="J1464" i="1"/>
  <c r="J1445" i="1" s="1"/>
  <c r="AE1115" i="1"/>
  <c r="AE1090" i="1" s="1"/>
  <c r="AE1084" i="1" s="1"/>
  <c r="R1349" i="1"/>
  <c r="V1349" i="1" s="1"/>
  <c r="AB1349" i="1" s="1"/>
  <c r="AH1349" i="1" s="1"/>
  <c r="AN1349" i="1" s="1"/>
  <c r="AP1349" i="1" s="1"/>
  <c r="L575" i="1"/>
  <c r="R575" i="1" s="1"/>
  <c r="V575" i="1" s="1"/>
  <c r="AB575" i="1" s="1"/>
  <c r="AH575" i="1" s="1"/>
  <c r="AN575" i="1" s="1"/>
  <c r="AP575" i="1" s="1"/>
  <c r="I846" i="1"/>
  <c r="AU160" i="1"/>
  <c r="AU90" i="1" s="1"/>
  <c r="P359" i="1"/>
  <c r="P345" i="1" s="1"/>
  <c r="R489" i="1"/>
  <c r="V489" i="1" s="1"/>
  <c r="AB489" i="1" s="1"/>
  <c r="AH489" i="1" s="1"/>
  <c r="AN489" i="1" s="1"/>
  <c r="AP489" i="1" s="1"/>
  <c r="AK332" i="1"/>
  <c r="AK319" i="1" s="1"/>
  <c r="AK318" i="1" s="1"/>
  <c r="L138" i="1"/>
  <c r="R138" i="1" s="1"/>
  <c r="V138" i="1" s="1"/>
  <c r="AB138" i="1" s="1"/>
  <c r="AH138" i="1" s="1"/>
  <c r="AN138" i="1" s="1"/>
  <c r="AP138" i="1" s="1"/>
  <c r="F460" i="1"/>
  <c r="M1699" i="1"/>
  <c r="S1699" i="1" s="1"/>
  <c r="W1699" i="1" s="1"/>
  <c r="AC1699" i="1" s="1"/>
  <c r="AI1699" i="1" s="1"/>
  <c r="AQ1699" i="1" s="1"/>
  <c r="AS1699" i="1" s="1"/>
  <c r="AO16" i="1"/>
  <c r="AR161" i="1"/>
  <c r="AR160" i="1" s="1"/>
  <c r="AR90" i="1" s="1"/>
  <c r="N730" i="1"/>
  <c r="T730" i="1" s="1"/>
  <c r="X730" i="1" s="1"/>
  <c r="AD730" i="1" s="1"/>
  <c r="AJ730" i="1" s="1"/>
  <c r="AT730" i="1" s="1"/>
  <c r="N619" i="1"/>
  <c r="T619" i="1" s="1"/>
  <c r="X619" i="1" s="1"/>
  <c r="AD619" i="1" s="1"/>
  <c r="AJ619" i="1" s="1"/>
  <c r="AT619" i="1" s="1"/>
  <c r="AO1246" i="1"/>
  <c r="T1548" i="1"/>
  <c r="X1548" i="1" s="1"/>
  <c r="AD1548" i="1" s="1"/>
  <c r="AJ1548" i="1" s="1"/>
  <c r="AT1548" i="1" s="1"/>
  <c r="Q1547" i="1"/>
  <c r="T1547" i="1" s="1"/>
  <c r="X1547" i="1" s="1"/>
  <c r="AD1547" i="1" s="1"/>
  <c r="AJ1547" i="1" s="1"/>
  <c r="AT1547" i="1" s="1"/>
  <c r="T1698" i="1"/>
  <c r="X1698" i="1" s="1"/>
  <c r="AD1698" i="1" s="1"/>
  <c r="AJ1698" i="1" s="1"/>
  <c r="AT1698" i="1" s="1"/>
  <c r="P1420" i="1"/>
  <c r="J1142" i="1"/>
  <c r="J1129" i="1" s="1"/>
  <c r="R1277" i="1"/>
  <c r="V1277" i="1" s="1"/>
  <c r="AB1277" i="1" s="1"/>
  <c r="AH1277" i="1" s="1"/>
  <c r="AN1277" i="1" s="1"/>
  <c r="AP1277" i="1" s="1"/>
  <c r="L1008" i="1"/>
  <c r="R1008" i="1" s="1"/>
  <c r="V1008" i="1" s="1"/>
  <c r="AB1008" i="1" s="1"/>
  <c r="AH1008" i="1" s="1"/>
  <c r="AN1008" i="1" s="1"/>
  <c r="AP1008" i="1" s="1"/>
  <c r="AM839" i="1"/>
  <c r="AM834" i="1" s="1"/>
  <c r="G460" i="1"/>
  <c r="M460" i="1" s="1"/>
  <c r="S460" i="1" s="1"/>
  <c r="W460" i="1" s="1"/>
  <c r="AC460" i="1" s="1"/>
  <c r="L527" i="1"/>
  <c r="R527" i="1" s="1"/>
  <c r="V527" i="1" s="1"/>
  <c r="AB527" i="1" s="1"/>
  <c r="AH527" i="1" s="1"/>
  <c r="AN527" i="1" s="1"/>
  <c r="AP527" i="1" s="1"/>
  <c r="M217" i="1"/>
  <c r="S217" i="1" s="1"/>
  <c r="W217" i="1" s="1"/>
  <c r="AC217" i="1" s="1"/>
  <c r="AI217" i="1" s="1"/>
  <c r="AQ217" i="1" s="1"/>
  <c r="AS217" i="1" s="1"/>
  <c r="AD35" i="1"/>
  <c r="AJ35" i="1" s="1"/>
  <c r="AT35" i="1" s="1"/>
  <c r="T1667" i="1"/>
  <c r="X1667" i="1" s="1"/>
  <c r="AD1667" i="1" s="1"/>
  <c r="AJ1667" i="1" s="1"/>
  <c r="AT1667" i="1" s="1"/>
  <c r="Q1551" i="1"/>
  <c r="AU1551" i="1"/>
  <c r="AU1495" i="1" s="1"/>
  <c r="J1551" i="1"/>
  <c r="J1495" i="1" s="1"/>
  <c r="AD1465" i="1"/>
  <c r="AJ1465" i="1" s="1"/>
  <c r="AT1465" i="1" s="1"/>
  <c r="J1420" i="1"/>
  <c r="F1421" i="1"/>
  <c r="L1421" i="1" s="1"/>
  <c r="R1421" i="1" s="1"/>
  <c r="V1421" i="1" s="1"/>
  <c r="AB1421" i="1" s="1"/>
  <c r="AH1421" i="1" s="1"/>
  <c r="AN1421" i="1" s="1"/>
  <c r="AP1421" i="1" s="1"/>
  <c r="AA1420" i="1"/>
  <c r="AE1373" i="1"/>
  <c r="AE1338" i="1" s="1"/>
  <c r="AE1323" i="1" s="1"/>
  <c r="G1271" i="1"/>
  <c r="M1271" i="1" s="1"/>
  <c r="N1272" i="1"/>
  <c r="T1272" i="1" s="1"/>
  <c r="X1272" i="1" s="1"/>
  <c r="AD1272" i="1" s="1"/>
  <c r="AJ1272" i="1" s="1"/>
  <c r="AT1272" i="1" s="1"/>
  <c r="AD1277" i="1"/>
  <c r="AJ1277" i="1" s="1"/>
  <c r="AT1277" i="1" s="1"/>
  <c r="Q1068" i="1"/>
  <c r="Q1067" i="1" s="1"/>
  <c r="O1271" i="1"/>
  <c r="O1246" i="1" s="1"/>
  <c r="P1090" i="1"/>
  <c r="P1084" i="1" s="1"/>
  <c r="L691" i="1"/>
  <c r="R691" i="1" s="1"/>
  <c r="V691" i="1" s="1"/>
  <c r="AB691" i="1" s="1"/>
  <c r="AH691" i="1" s="1"/>
  <c r="AN691" i="1" s="1"/>
  <c r="AP691" i="1" s="1"/>
  <c r="M542" i="1"/>
  <c r="S542" i="1" s="1"/>
  <c r="W542" i="1" s="1"/>
  <c r="AC542" i="1" s="1"/>
  <c r="AI542" i="1" s="1"/>
  <c r="AQ542" i="1" s="1"/>
  <c r="AS542" i="1" s="1"/>
  <c r="I284" i="1"/>
  <c r="H31" i="1"/>
  <c r="AG1420" i="1"/>
  <c r="AK779" i="1"/>
  <c r="AK778" i="1" s="1"/>
  <c r="AK777" i="1" s="1"/>
  <c r="Y778" i="1"/>
  <c r="Y777" i="1" s="1"/>
  <c r="P700" i="1"/>
  <c r="R712" i="1"/>
  <c r="V712" i="1" s="1"/>
  <c r="AB712" i="1" s="1"/>
  <c r="AH712" i="1" s="1"/>
  <c r="AN712" i="1" s="1"/>
  <c r="AP712" i="1" s="1"/>
  <c r="AQ1055" i="1"/>
  <c r="AS1055" i="1" s="1"/>
  <c r="M486" i="1"/>
  <c r="S486" i="1" s="1"/>
  <c r="W486" i="1" s="1"/>
  <c r="AC486" i="1" s="1"/>
  <c r="AI486" i="1" s="1"/>
  <c r="AQ486" i="1" s="1"/>
  <c r="AS486" i="1" s="1"/>
  <c r="Z161" i="1"/>
  <c r="Z160" i="1" s="1"/>
  <c r="Z90" i="1" s="1"/>
  <c r="L254" i="1"/>
  <c r="R254" i="1" s="1"/>
  <c r="V254" i="1" s="1"/>
  <c r="AB254" i="1" s="1"/>
  <c r="AH254" i="1" s="1"/>
  <c r="AN254" i="1" s="1"/>
  <c r="AP254" i="1" s="1"/>
  <c r="M254" i="1"/>
  <c r="S254" i="1" s="1"/>
  <c r="W254" i="1" s="1"/>
  <c r="AC254" i="1" s="1"/>
  <c r="AI254" i="1" s="1"/>
  <c r="AQ254" i="1" s="1"/>
  <c r="AS254" i="1" s="1"/>
  <c r="AF476" i="1"/>
  <c r="M443" i="1"/>
  <c r="S443" i="1" s="1"/>
  <c r="W443" i="1" s="1"/>
  <c r="AC443" i="1" s="1"/>
  <c r="AI443" i="1" s="1"/>
  <c r="AQ443" i="1" s="1"/>
  <c r="AS443" i="1" s="1"/>
  <c r="F284" i="1"/>
  <c r="AO1068" i="1"/>
  <c r="AO1067" i="1" s="1"/>
  <c r="AR1179" i="1"/>
  <c r="S1653" i="1"/>
  <c r="W1653" i="1" s="1"/>
  <c r="AC1653" i="1" s="1"/>
  <c r="AI1653" i="1" s="1"/>
  <c r="AQ1653" i="1" s="1"/>
  <c r="AS1653" i="1" s="1"/>
  <c r="AK1373" i="1"/>
  <c r="AK1338" i="1" s="1"/>
  <c r="AK1323" i="1" s="1"/>
  <c r="Q669" i="1"/>
  <c r="T790" i="1"/>
  <c r="X790" i="1" s="1"/>
  <c r="AD790" i="1" s="1"/>
  <c r="AJ790" i="1" s="1"/>
  <c r="AT790" i="1" s="1"/>
  <c r="O761" i="1"/>
  <c r="AA424" i="1"/>
  <c r="AA359" i="1" s="1"/>
  <c r="AA345" i="1" s="1"/>
  <c r="AU1420" i="1"/>
  <c r="H460" i="1"/>
  <c r="N460" i="1" s="1"/>
  <c r="T460" i="1" s="1"/>
  <c r="X460" i="1" s="1"/>
  <c r="AD460" i="1" s="1"/>
  <c r="AJ460" i="1" s="1"/>
  <c r="AU1129" i="1"/>
  <c r="K592" i="1"/>
  <c r="AR1068" i="1"/>
  <c r="AR1067" i="1" s="1"/>
  <c r="M1634" i="1"/>
  <c r="S1634" i="1" s="1"/>
  <c r="W1634" i="1" s="1"/>
  <c r="AC1634" i="1" s="1"/>
  <c r="AI1634" i="1" s="1"/>
  <c r="AQ1634" i="1" s="1"/>
  <c r="AS1634" i="1" s="1"/>
  <c r="F1708" i="1"/>
  <c r="L1708" i="1" s="1"/>
  <c r="R1708" i="1" s="1"/>
  <c r="V1708" i="1" s="1"/>
  <c r="N1060" i="1"/>
  <c r="T1060" i="1" s="1"/>
  <c r="X1060" i="1" s="1"/>
  <c r="AD1060" i="1" s="1"/>
  <c r="AJ1060" i="1" s="1"/>
  <c r="AT1060" i="1" s="1"/>
  <c r="N1634" i="1"/>
  <c r="T1634" i="1" s="1"/>
  <c r="X1634" i="1" s="1"/>
  <c r="AD1634" i="1" s="1"/>
  <c r="AJ1634" i="1" s="1"/>
  <c r="AT1634" i="1" s="1"/>
  <c r="AR1129" i="1"/>
  <c r="AR779" i="1"/>
  <c r="AR778" i="1" s="1"/>
  <c r="AR777" i="1" s="1"/>
  <c r="F1348" i="1"/>
  <c r="L1348" i="1" s="1"/>
  <c r="R1348" i="1" s="1"/>
  <c r="V1348" i="1" s="1"/>
  <c r="AB1348" i="1" s="1"/>
  <c r="AH1348" i="1" s="1"/>
  <c r="AN1348" i="1" s="1"/>
  <c r="AP1348" i="1" s="1"/>
  <c r="J262" i="1"/>
  <c r="J212" i="1" s="1"/>
  <c r="J211" i="1" s="1"/>
  <c r="H1690" i="1"/>
  <c r="N1690" i="1" s="1"/>
  <c r="T1690" i="1" s="1"/>
  <c r="X1690" i="1" s="1"/>
  <c r="AD1690" i="1" s="1"/>
  <c r="AJ1690" i="1" s="1"/>
  <c r="AT1690" i="1" s="1"/>
  <c r="L294" i="1"/>
  <c r="R294" i="1" s="1"/>
  <c r="V294" i="1" s="1"/>
  <c r="AB294" i="1" s="1"/>
  <c r="AH294" i="1" s="1"/>
  <c r="AN294" i="1" s="1"/>
  <c r="AP294" i="1" s="1"/>
  <c r="L1511" i="1"/>
  <c r="R1511" i="1" s="1"/>
  <c r="V1511" i="1" s="1"/>
  <c r="AB1511" i="1" s="1"/>
  <c r="AH1511" i="1" s="1"/>
  <c r="AN1511" i="1" s="1"/>
  <c r="AP1511" i="1" s="1"/>
  <c r="L662" i="1"/>
  <c r="R662" i="1" s="1"/>
  <c r="V662" i="1" s="1"/>
  <c r="AB662" i="1" s="1"/>
  <c r="AH662" i="1" s="1"/>
  <c r="AN662" i="1" s="1"/>
  <c r="AP662" i="1" s="1"/>
  <c r="M1503" i="1"/>
  <c r="S1503" i="1" s="1"/>
  <c r="W1503" i="1" s="1"/>
  <c r="AC1503" i="1" s="1"/>
  <c r="AI1503" i="1" s="1"/>
  <c r="AQ1503" i="1" s="1"/>
  <c r="AS1503" i="1" s="1"/>
  <c r="H803" i="1"/>
  <c r="N254" i="1"/>
  <c r="T254" i="1" s="1"/>
  <c r="X254" i="1" s="1"/>
  <c r="AD254" i="1" s="1"/>
  <c r="AJ254" i="1" s="1"/>
  <c r="AT254" i="1" s="1"/>
  <c r="I243" i="1"/>
  <c r="M609" i="1"/>
  <c r="S609" i="1" s="1"/>
  <c r="W609" i="1" s="1"/>
  <c r="AC609" i="1" s="1"/>
  <c r="AI609" i="1" s="1"/>
  <c r="AQ609" i="1" s="1"/>
  <c r="AS609" i="1" s="1"/>
  <c r="N1576" i="1"/>
  <c r="T1576" i="1" s="1"/>
  <c r="X1576" i="1" s="1"/>
  <c r="AD1576" i="1" s="1"/>
  <c r="AJ1576" i="1" s="1"/>
  <c r="AT1576" i="1" s="1"/>
  <c r="N1488" i="1"/>
  <c r="T1488" i="1" s="1"/>
  <c r="X1488" i="1" s="1"/>
  <c r="AD1488" i="1" s="1"/>
  <c r="AJ1488" i="1" s="1"/>
  <c r="AT1488" i="1" s="1"/>
  <c r="M338" i="1"/>
  <c r="S338" i="1" s="1"/>
  <c r="W338" i="1" s="1"/>
  <c r="AC338" i="1" s="1"/>
  <c r="AI338" i="1" s="1"/>
  <c r="AQ338" i="1" s="1"/>
  <c r="AS338" i="1" s="1"/>
  <c r="L217" i="1"/>
  <c r="R217" i="1" s="1"/>
  <c r="V217" i="1" s="1"/>
  <c r="AB217" i="1" s="1"/>
  <c r="AH217" i="1" s="1"/>
  <c r="AN217" i="1" s="1"/>
  <c r="AP217" i="1" s="1"/>
  <c r="AF1551" i="1"/>
  <c r="Y1090" i="1"/>
  <c r="Y1084" i="1" s="1"/>
  <c r="F1537" i="1"/>
  <c r="L1537" i="1" s="1"/>
  <c r="R1537" i="1" s="1"/>
  <c r="V1537" i="1" s="1"/>
  <c r="AB1537" i="1" s="1"/>
  <c r="AH1537" i="1" s="1"/>
  <c r="AN1537" i="1" s="1"/>
  <c r="AP1537" i="1" s="1"/>
  <c r="O1420" i="1"/>
  <c r="K1464" i="1"/>
  <c r="L1036" i="1"/>
  <c r="R1036" i="1" s="1"/>
  <c r="V1036" i="1" s="1"/>
  <c r="AB1036" i="1" s="1"/>
  <c r="AH1036" i="1" s="1"/>
  <c r="AN1036" i="1" s="1"/>
  <c r="AP1036" i="1" s="1"/>
  <c r="Q945" i="1"/>
  <c r="M933" i="1"/>
  <c r="S933" i="1" s="1"/>
  <c r="W933" i="1" s="1"/>
  <c r="AC933" i="1" s="1"/>
  <c r="AI933" i="1" s="1"/>
  <c r="AQ933" i="1" s="1"/>
  <c r="AS933" i="1" s="1"/>
  <c r="Z945" i="1"/>
  <c r="Z833" i="1" s="1"/>
  <c r="F946" i="1"/>
  <c r="Q581" i="1"/>
  <c r="Q580" i="1" s="1"/>
  <c r="T580" i="1" s="1"/>
  <c r="X580" i="1" s="1"/>
  <c r="AD580" i="1" s="1"/>
  <c r="AJ580" i="1" s="1"/>
  <c r="AT580" i="1" s="1"/>
  <c r="N505" i="1"/>
  <c r="T505" i="1" s="1"/>
  <c r="X505" i="1" s="1"/>
  <c r="AD505" i="1" s="1"/>
  <c r="AJ505" i="1" s="1"/>
  <c r="AT505" i="1" s="1"/>
  <c r="AF359" i="1"/>
  <c r="AF345" i="1" s="1"/>
  <c r="Z359" i="1"/>
  <c r="H213" i="1"/>
  <c r="AF1420" i="1"/>
  <c r="L1417" i="1"/>
  <c r="R1417" i="1" s="1"/>
  <c r="V1417" i="1" s="1"/>
  <c r="AB1417" i="1" s="1"/>
  <c r="AH1417" i="1" s="1"/>
  <c r="AN1417" i="1" s="1"/>
  <c r="AP1417" i="1" s="1"/>
  <c r="F1416" i="1"/>
  <c r="M1051" i="1"/>
  <c r="S1051" i="1" s="1"/>
  <c r="W1051" i="1" s="1"/>
  <c r="AC1051" i="1" s="1"/>
  <c r="AI1051" i="1" s="1"/>
  <c r="AQ1051" i="1" s="1"/>
  <c r="AS1051" i="1" s="1"/>
  <c r="L696" i="1"/>
  <c r="R696" i="1" s="1"/>
  <c r="V696" i="1" s="1"/>
  <c r="AB696" i="1" s="1"/>
  <c r="AH696" i="1" s="1"/>
  <c r="AN696" i="1" s="1"/>
  <c r="AP696" i="1" s="1"/>
  <c r="N288" i="1"/>
  <c r="T288" i="1" s="1"/>
  <c r="X288" i="1" s="1"/>
  <c r="AD288" i="1" s="1"/>
  <c r="AJ288" i="1" s="1"/>
  <c r="AT288" i="1" s="1"/>
  <c r="I700" i="1"/>
  <c r="K92" i="1"/>
  <c r="K91" i="1" s="1"/>
  <c r="H332" i="1"/>
  <c r="N332" i="1" s="1"/>
  <c r="AF1338" i="1"/>
  <c r="AF1323" i="1" s="1"/>
  <c r="Y1551" i="1"/>
  <c r="AK1551" i="1"/>
  <c r="AK1495" i="1" s="1"/>
  <c r="AM1551" i="1"/>
  <c r="AM1495" i="1" s="1"/>
  <c r="P1551" i="1"/>
  <c r="P1495" i="1" s="1"/>
  <c r="I1551" i="1"/>
  <c r="I1495" i="1" s="1"/>
  <c r="O1482" i="1"/>
  <c r="O1445" i="1" s="1"/>
  <c r="AE1445" i="1"/>
  <c r="O1338" i="1"/>
  <c r="AB1098" i="1"/>
  <c r="AH1098" i="1" s="1"/>
  <c r="AN1098" i="1" s="1"/>
  <c r="AP1098" i="1" s="1"/>
  <c r="K1142" i="1"/>
  <c r="K1129" i="1" s="1"/>
  <c r="J990" i="1"/>
  <c r="T1691" i="1"/>
  <c r="X1691" i="1" s="1"/>
  <c r="AD1691" i="1" s="1"/>
  <c r="AJ1691" i="1" s="1"/>
  <c r="AT1691" i="1" s="1"/>
  <c r="U1551" i="1"/>
  <c r="AG1551" i="1"/>
  <c r="K1551" i="1"/>
  <c r="M1502" i="1"/>
  <c r="S1502" i="1" s="1"/>
  <c r="W1502" i="1" s="1"/>
  <c r="AC1502" i="1" s="1"/>
  <c r="AI1502" i="1" s="1"/>
  <c r="AQ1502" i="1" s="1"/>
  <c r="AS1502" i="1" s="1"/>
  <c r="M1483" i="1"/>
  <c r="S1483" i="1" s="1"/>
  <c r="W1483" i="1" s="1"/>
  <c r="AC1483" i="1" s="1"/>
  <c r="AI1483" i="1" s="1"/>
  <c r="AQ1483" i="1" s="1"/>
  <c r="AS1483" i="1" s="1"/>
  <c r="M1465" i="1"/>
  <c r="S1465" i="1" s="1"/>
  <c r="W1465" i="1" s="1"/>
  <c r="AC1465" i="1" s="1"/>
  <c r="AI1465" i="1" s="1"/>
  <c r="AQ1465" i="1" s="1"/>
  <c r="AS1465" i="1" s="1"/>
  <c r="T1503" i="1"/>
  <c r="X1503" i="1" s="1"/>
  <c r="AD1503" i="1" s="1"/>
  <c r="AJ1503" i="1" s="1"/>
  <c r="AT1503" i="1" s="1"/>
  <c r="O1324" i="1"/>
  <c r="M1248" i="1"/>
  <c r="S1248" i="1" s="1"/>
  <c r="W1248" i="1" s="1"/>
  <c r="AC1248" i="1" s="1"/>
  <c r="AI1248" i="1" s="1"/>
  <c r="AQ1248" i="1" s="1"/>
  <c r="AS1248" i="1" s="1"/>
  <c r="AL1129" i="1"/>
  <c r="T1134" i="1"/>
  <c r="X1134" i="1" s="1"/>
  <c r="AD1134" i="1" s="1"/>
  <c r="AJ1134" i="1" s="1"/>
  <c r="AT1134" i="1" s="1"/>
  <c r="H1069" i="1"/>
  <c r="L1055" i="1"/>
  <c r="R1055" i="1" s="1"/>
  <c r="V1055" i="1" s="1"/>
  <c r="AB1055" i="1" s="1"/>
  <c r="AH1055" i="1" s="1"/>
  <c r="AN1055" i="1" s="1"/>
  <c r="AP1055" i="1" s="1"/>
  <c r="L1079" i="1"/>
  <c r="R1079" i="1" s="1"/>
  <c r="V1079" i="1" s="1"/>
  <c r="AB1079" i="1" s="1"/>
  <c r="AH1079" i="1" s="1"/>
  <c r="AN1079" i="1" s="1"/>
  <c r="AP1079" i="1" s="1"/>
  <c r="M978" i="1"/>
  <c r="S978" i="1" s="1"/>
  <c r="W978" i="1" s="1"/>
  <c r="AC978" i="1" s="1"/>
  <c r="AI978" i="1" s="1"/>
  <c r="AQ978" i="1" s="1"/>
  <c r="AS978" i="1" s="1"/>
  <c r="U846" i="1"/>
  <c r="J802" i="1"/>
  <c r="J801" i="1" s="1"/>
  <c r="M568" i="1"/>
  <c r="S568" i="1" s="1"/>
  <c r="W568" i="1" s="1"/>
  <c r="AC568" i="1" s="1"/>
  <c r="AI568" i="1" s="1"/>
  <c r="AQ568" i="1" s="1"/>
  <c r="AS568" i="1" s="1"/>
  <c r="I532" i="1"/>
  <c r="G332" i="1"/>
  <c r="Z436" i="1"/>
  <c r="Z435" i="1" s="1"/>
  <c r="M425" i="1"/>
  <c r="S425" i="1" s="1"/>
  <c r="W425" i="1" s="1"/>
  <c r="AC425" i="1" s="1"/>
  <c r="AI425" i="1" s="1"/>
  <c r="AQ425" i="1" s="1"/>
  <c r="AS425" i="1" s="1"/>
  <c r="AL16" i="1"/>
  <c r="K213" i="1"/>
  <c r="AK160" i="1"/>
  <c r="AK90" i="1" s="1"/>
  <c r="AU17" i="1"/>
  <c r="AU16" i="1" s="1"/>
  <c r="Q1420" i="1"/>
  <c r="R1309" i="1"/>
  <c r="V1309" i="1" s="1"/>
  <c r="AB1309" i="1" s="1"/>
  <c r="AH1309" i="1" s="1"/>
  <c r="AN1309" i="1" s="1"/>
  <c r="AP1309" i="1" s="1"/>
  <c r="N1416" i="1"/>
  <c r="T1416" i="1" s="1"/>
  <c r="X1416" i="1" s="1"/>
  <c r="AD1416" i="1" s="1"/>
  <c r="AJ1416" i="1" s="1"/>
  <c r="AT1416" i="1" s="1"/>
  <c r="H1415" i="1"/>
  <c r="N1415" i="1" s="1"/>
  <c r="T1415" i="1" s="1"/>
  <c r="X1415" i="1" s="1"/>
  <c r="AD1415" i="1" s="1"/>
  <c r="AJ1415" i="1" s="1"/>
  <c r="AT1415" i="1" s="1"/>
  <c r="AE669" i="1"/>
  <c r="AK548" i="1"/>
  <c r="AU643" i="1"/>
  <c r="AU359" i="1"/>
  <c r="AU345" i="1" s="1"/>
  <c r="T443" i="1"/>
  <c r="X443" i="1" s="1"/>
  <c r="AD443" i="1" s="1"/>
  <c r="AJ443" i="1" s="1"/>
  <c r="AT443" i="1" s="1"/>
  <c r="M712" i="1"/>
  <c r="S712" i="1" s="1"/>
  <c r="W712" i="1" s="1"/>
  <c r="AC712" i="1" s="1"/>
  <c r="AI712" i="1" s="1"/>
  <c r="AQ712" i="1" s="1"/>
  <c r="AS712" i="1" s="1"/>
  <c r="G700" i="1"/>
  <c r="M700" i="1" s="1"/>
  <c r="L720" i="1"/>
  <c r="R720" i="1" s="1"/>
  <c r="V720" i="1" s="1"/>
  <c r="AB720" i="1" s="1"/>
  <c r="AH720" i="1" s="1"/>
  <c r="AN720" i="1" s="1"/>
  <c r="AP720" i="1" s="1"/>
  <c r="AL436" i="1"/>
  <c r="AL435" i="1" s="1"/>
  <c r="S35" i="1"/>
  <c r="W35" i="1" s="1"/>
  <c r="AC35" i="1" s="1"/>
  <c r="AI35" i="1" s="1"/>
  <c r="AQ35" i="1" s="1"/>
  <c r="AS35" i="1" s="1"/>
  <c r="Q212" i="1"/>
  <c r="Q211" i="1" s="1"/>
  <c r="K700" i="1"/>
  <c r="L1677" i="1"/>
  <c r="R1677" i="1" s="1"/>
  <c r="V1677" i="1" s="1"/>
  <c r="AB1677" i="1" s="1"/>
  <c r="AH1677" i="1" s="1"/>
  <c r="AN1677" i="1" s="1"/>
  <c r="AP1677" i="1" s="1"/>
  <c r="H1482" i="1"/>
  <c r="I1446" i="1"/>
  <c r="H1247" i="1"/>
  <c r="N1247" i="1" s="1"/>
  <c r="T1247" i="1" s="1"/>
  <c r="X1247" i="1" s="1"/>
  <c r="AD1247" i="1" s="1"/>
  <c r="AJ1247" i="1" s="1"/>
  <c r="AT1247" i="1" s="1"/>
  <c r="AU1445" i="1"/>
  <c r="AU1400" i="1" s="1"/>
  <c r="AU1246" i="1"/>
  <c r="AL1246" i="1"/>
  <c r="H1121" i="1"/>
  <c r="AF1179" i="1"/>
  <c r="K1115" i="1"/>
  <c r="I1091" i="1"/>
  <c r="N1070" i="1"/>
  <c r="T1070" i="1" s="1"/>
  <c r="X1070" i="1" s="1"/>
  <c r="AD1070" i="1" s="1"/>
  <c r="AJ1070" i="1" s="1"/>
  <c r="AT1070" i="1" s="1"/>
  <c r="Y1032" i="1"/>
  <c r="N929" i="1"/>
  <c r="T929" i="1" s="1"/>
  <c r="X929" i="1" s="1"/>
  <c r="AD929" i="1" s="1"/>
  <c r="AJ929" i="1" s="1"/>
  <c r="AT929" i="1" s="1"/>
  <c r="AQ848" i="1"/>
  <c r="AS848" i="1" s="1"/>
  <c r="M767" i="1"/>
  <c r="S767" i="1" s="1"/>
  <c r="W767" i="1" s="1"/>
  <c r="AC767" i="1" s="1"/>
  <c r="AI767" i="1" s="1"/>
  <c r="AQ767" i="1" s="1"/>
  <c r="AS767" i="1" s="1"/>
  <c r="I802" i="1"/>
  <c r="I801" i="1" s="1"/>
  <c r="H424" i="1"/>
  <c r="J320" i="1"/>
  <c r="AG359" i="1"/>
  <c r="AG345" i="1" s="1"/>
  <c r="G243" i="1"/>
  <c r="M243" i="1" s="1"/>
  <c r="S243" i="1" s="1"/>
  <c r="W243" i="1" s="1"/>
  <c r="AC243" i="1" s="1"/>
  <c r="AI243" i="1" s="1"/>
  <c r="AQ243" i="1" s="1"/>
  <c r="AS243" i="1" s="1"/>
  <c r="N205" i="1"/>
  <c r="T205" i="1" s="1"/>
  <c r="X205" i="1" s="1"/>
  <c r="AD205" i="1" s="1"/>
  <c r="AJ205" i="1" s="1"/>
  <c r="AT205" i="1" s="1"/>
  <c r="AT244" i="1"/>
  <c r="J17" i="1"/>
  <c r="J16" i="1" s="1"/>
  <c r="U16" i="1"/>
  <c r="AK1420" i="1"/>
  <c r="K1482" i="1"/>
  <c r="AG1129" i="1"/>
  <c r="N1330" i="1"/>
  <c r="T1330" i="1" s="1"/>
  <c r="X1330" i="1" s="1"/>
  <c r="AD1330" i="1" s="1"/>
  <c r="AJ1330" i="1" s="1"/>
  <c r="AT1330" i="1" s="1"/>
  <c r="K1329" i="1"/>
  <c r="H1362" i="1"/>
  <c r="N1362" i="1" s="1"/>
  <c r="T1362" i="1" s="1"/>
  <c r="X1362" i="1" s="1"/>
  <c r="AD1362" i="1" s="1"/>
  <c r="AJ1362" i="1" s="1"/>
  <c r="AT1362" i="1" s="1"/>
  <c r="O1090" i="1"/>
  <c r="O1084" i="1" s="1"/>
  <c r="AU1090" i="1"/>
  <c r="AU1084" i="1" s="1"/>
  <c r="K669" i="1"/>
  <c r="AA669" i="1"/>
  <c r="P643" i="1"/>
  <c r="L333" i="1"/>
  <c r="R333" i="1" s="1"/>
  <c r="V333" i="1" s="1"/>
  <c r="AB333" i="1" s="1"/>
  <c r="AH333" i="1" s="1"/>
  <c r="AN333" i="1" s="1"/>
  <c r="AP333" i="1" s="1"/>
  <c r="N308" i="1"/>
  <c r="T308" i="1" s="1"/>
  <c r="X308" i="1" s="1"/>
  <c r="AD308" i="1" s="1"/>
  <c r="AJ308" i="1" s="1"/>
  <c r="AT308" i="1" s="1"/>
  <c r="H307" i="1"/>
  <c r="N307" i="1" s="1"/>
  <c r="T307" i="1" s="1"/>
  <c r="X307" i="1" s="1"/>
  <c r="N206" i="1"/>
  <c r="T206" i="1" s="1"/>
  <c r="X206" i="1" s="1"/>
  <c r="AD206" i="1" s="1"/>
  <c r="AJ206" i="1" s="1"/>
  <c r="AT206" i="1" s="1"/>
  <c r="S500" i="1"/>
  <c r="W500" i="1" s="1"/>
  <c r="AC500" i="1" s="1"/>
  <c r="AI500" i="1" s="1"/>
  <c r="AQ500" i="1" s="1"/>
  <c r="AS500" i="1" s="1"/>
  <c r="K522" i="1"/>
  <c r="N1719" i="1"/>
  <c r="T1719" i="1" s="1"/>
  <c r="X1719" i="1" s="1"/>
  <c r="AD1719" i="1" s="1"/>
  <c r="AJ1719" i="1" s="1"/>
  <c r="AT1719" i="1" s="1"/>
  <c r="H1718" i="1"/>
  <c r="S1678" i="1"/>
  <c r="W1678" i="1" s="1"/>
  <c r="AC1678" i="1" s="1"/>
  <c r="AI1678" i="1" s="1"/>
  <c r="AQ1678" i="1" s="1"/>
  <c r="AS1678" i="1" s="1"/>
  <c r="N1674" i="1"/>
  <c r="T1674" i="1" s="1"/>
  <c r="X1674" i="1" s="1"/>
  <c r="AD1674" i="1" s="1"/>
  <c r="AJ1674" i="1" s="1"/>
  <c r="AT1674" i="1" s="1"/>
  <c r="H1673" i="1"/>
  <c r="L1574" i="1"/>
  <c r="R1574" i="1" s="1"/>
  <c r="V1574" i="1" s="1"/>
  <c r="AB1574" i="1" s="1"/>
  <c r="AH1574" i="1" s="1"/>
  <c r="AN1574" i="1" s="1"/>
  <c r="AP1574" i="1" s="1"/>
  <c r="F1573" i="1"/>
  <c r="L1573" i="1" s="1"/>
  <c r="R1573" i="1" s="1"/>
  <c r="V1573" i="1" s="1"/>
  <c r="AB1573" i="1" s="1"/>
  <c r="AH1573" i="1" s="1"/>
  <c r="AN1573" i="1" s="1"/>
  <c r="AP1573" i="1" s="1"/>
  <c r="L1601" i="1"/>
  <c r="R1601" i="1" s="1"/>
  <c r="V1601" i="1" s="1"/>
  <c r="AB1601" i="1" s="1"/>
  <c r="AH1601" i="1" s="1"/>
  <c r="AN1601" i="1" s="1"/>
  <c r="AP1601" i="1" s="1"/>
  <c r="M1531" i="1"/>
  <c r="S1531" i="1" s="1"/>
  <c r="W1531" i="1" s="1"/>
  <c r="AC1531" i="1" s="1"/>
  <c r="AI1531" i="1" s="1"/>
  <c r="AQ1531" i="1" s="1"/>
  <c r="AS1531" i="1" s="1"/>
  <c r="M1520" i="1"/>
  <c r="S1520" i="1" s="1"/>
  <c r="W1520" i="1" s="1"/>
  <c r="AC1520" i="1" s="1"/>
  <c r="AI1520" i="1" s="1"/>
  <c r="AQ1520" i="1" s="1"/>
  <c r="AS1520" i="1" s="1"/>
  <c r="G1519" i="1"/>
  <c r="G1482" i="1"/>
  <c r="M1482" i="1" s="1"/>
  <c r="S1482" i="1" s="1"/>
  <c r="W1482" i="1" s="1"/>
  <c r="AC1482" i="1" s="1"/>
  <c r="AI1482" i="1" s="1"/>
  <c r="AQ1482" i="1" s="1"/>
  <c r="AS1482" i="1" s="1"/>
  <c r="N1470" i="1"/>
  <c r="T1470" i="1" s="1"/>
  <c r="X1470" i="1" s="1"/>
  <c r="AD1470" i="1" s="1"/>
  <c r="AJ1470" i="1" s="1"/>
  <c r="AT1470" i="1" s="1"/>
  <c r="H1464" i="1"/>
  <c r="L1453" i="1"/>
  <c r="R1453" i="1" s="1"/>
  <c r="V1453" i="1" s="1"/>
  <c r="AB1453" i="1" s="1"/>
  <c r="AH1453" i="1" s="1"/>
  <c r="AN1453" i="1" s="1"/>
  <c r="AP1453" i="1" s="1"/>
  <c r="F1446" i="1"/>
  <c r="L1552" i="1"/>
  <c r="R1552" i="1" s="1"/>
  <c r="V1552" i="1" s="1"/>
  <c r="AB1552" i="1" s="1"/>
  <c r="AH1552" i="1" s="1"/>
  <c r="AN1552" i="1" s="1"/>
  <c r="AP1552" i="1" s="1"/>
  <c r="Y1445" i="1"/>
  <c r="G1464" i="1"/>
  <c r="U1445" i="1"/>
  <c r="U1400" i="1" s="1"/>
  <c r="L1438" i="1"/>
  <c r="R1438" i="1" s="1"/>
  <c r="V1438" i="1" s="1"/>
  <c r="AB1438" i="1" s="1"/>
  <c r="AH1438" i="1" s="1"/>
  <c r="AN1438" i="1" s="1"/>
  <c r="AP1438" i="1" s="1"/>
  <c r="F1437" i="1"/>
  <c r="L1437" i="1" s="1"/>
  <c r="R1437" i="1" s="1"/>
  <c r="V1437" i="1" s="1"/>
  <c r="AB1437" i="1" s="1"/>
  <c r="AH1437" i="1" s="1"/>
  <c r="AN1437" i="1" s="1"/>
  <c r="AP1437" i="1" s="1"/>
  <c r="M1363" i="1"/>
  <c r="S1363" i="1" s="1"/>
  <c r="W1363" i="1" s="1"/>
  <c r="AC1363" i="1" s="1"/>
  <c r="AI1363" i="1" s="1"/>
  <c r="AQ1363" i="1" s="1"/>
  <c r="AS1363" i="1" s="1"/>
  <c r="G1362" i="1"/>
  <c r="M1362" i="1" s="1"/>
  <c r="S1362" i="1" s="1"/>
  <c r="W1362" i="1" s="1"/>
  <c r="AC1362" i="1" s="1"/>
  <c r="AI1362" i="1" s="1"/>
  <c r="AQ1362" i="1" s="1"/>
  <c r="AS1362" i="1" s="1"/>
  <c r="T1326" i="1"/>
  <c r="X1326" i="1" s="1"/>
  <c r="AD1326" i="1" s="1"/>
  <c r="AJ1326" i="1" s="1"/>
  <c r="AT1326" i="1" s="1"/>
  <c r="Q1325" i="1"/>
  <c r="M1430" i="1"/>
  <c r="S1430" i="1" s="1"/>
  <c r="W1430" i="1" s="1"/>
  <c r="AC1430" i="1" s="1"/>
  <c r="AI1430" i="1" s="1"/>
  <c r="AQ1430" i="1" s="1"/>
  <c r="AS1430" i="1" s="1"/>
  <c r="M1318" i="1"/>
  <c r="S1318" i="1" s="1"/>
  <c r="W1318" i="1" s="1"/>
  <c r="AC1318" i="1" s="1"/>
  <c r="AI1318" i="1" s="1"/>
  <c r="AQ1318" i="1" s="1"/>
  <c r="AS1318" i="1" s="1"/>
  <c r="G1317" i="1"/>
  <c r="M1317" i="1" s="1"/>
  <c r="S1317" i="1" s="1"/>
  <c r="W1317" i="1" s="1"/>
  <c r="AC1317" i="1" s="1"/>
  <c r="AI1317" i="1" s="1"/>
  <c r="AQ1317" i="1" s="1"/>
  <c r="AS1317" i="1" s="1"/>
  <c r="AA1445" i="1"/>
  <c r="AU1338" i="1"/>
  <c r="AU1323" i="1" s="1"/>
  <c r="M1289" i="1"/>
  <c r="S1289" i="1" s="1"/>
  <c r="W1289" i="1" s="1"/>
  <c r="AC1289" i="1" s="1"/>
  <c r="AI1289" i="1" s="1"/>
  <c r="AQ1289" i="1" s="1"/>
  <c r="AS1289" i="1" s="1"/>
  <c r="G1282" i="1"/>
  <c r="K1338" i="1"/>
  <c r="H1389" i="1"/>
  <c r="N1389" i="1" s="1"/>
  <c r="T1389" i="1" s="1"/>
  <c r="X1389" i="1" s="1"/>
  <c r="L1340" i="1"/>
  <c r="R1340" i="1" s="1"/>
  <c r="V1340" i="1" s="1"/>
  <c r="AB1340" i="1" s="1"/>
  <c r="AH1340" i="1" s="1"/>
  <c r="AN1340" i="1" s="1"/>
  <c r="AP1340" i="1" s="1"/>
  <c r="F1339" i="1"/>
  <c r="L1122" i="1"/>
  <c r="R1122" i="1" s="1"/>
  <c r="V1122" i="1" s="1"/>
  <c r="AB1122" i="1" s="1"/>
  <c r="AH1122" i="1" s="1"/>
  <c r="AN1122" i="1" s="1"/>
  <c r="AP1122" i="1" s="1"/>
  <c r="F1121" i="1"/>
  <c r="L1121" i="1" s="1"/>
  <c r="R1121" i="1" s="1"/>
  <c r="V1121" i="1" s="1"/>
  <c r="AB1121" i="1" s="1"/>
  <c r="AH1121" i="1" s="1"/>
  <c r="AN1121" i="1" s="1"/>
  <c r="AP1121" i="1" s="1"/>
  <c r="L1092" i="1"/>
  <c r="R1092" i="1" s="1"/>
  <c r="V1092" i="1" s="1"/>
  <c r="AB1092" i="1" s="1"/>
  <c r="AH1092" i="1" s="1"/>
  <c r="AN1092" i="1" s="1"/>
  <c r="AP1092" i="1" s="1"/>
  <c r="F1091" i="1"/>
  <c r="P1180" i="1"/>
  <c r="P1179" i="1" s="1"/>
  <c r="M1340" i="1"/>
  <c r="S1340" i="1" s="1"/>
  <c r="W1340" i="1" s="1"/>
  <c r="AC1340" i="1" s="1"/>
  <c r="AI1340" i="1" s="1"/>
  <c r="AQ1340" i="1" s="1"/>
  <c r="AS1340" i="1" s="1"/>
  <c r="N1130" i="1"/>
  <c r="M1092" i="1"/>
  <c r="S1092" i="1" s="1"/>
  <c r="W1092" i="1" s="1"/>
  <c r="AC1092" i="1" s="1"/>
  <c r="AI1092" i="1" s="1"/>
  <c r="AQ1092" i="1" s="1"/>
  <c r="AS1092" i="1" s="1"/>
  <c r="G1091" i="1"/>
  <c r="L1033" i="1"/>
  <c r="R1033" i="1" s="1"/>
  <c r="V1033" i="1" s="1"/>
  <c r="AB1033" i="1" s="1"/>
  <c r="AH1033" i="1" s="1"/>
  <c r="AN1033" i="1" s="1"/>
  <c r="AP1033" i="1" s="1"/>
  <c r="F1032" i="1"/>
  <c r="L1032" i="1" s="1"/>
  <c r="R1032" i="1" s="1"/>
  <c r="V1032" i="1" s="1"/>
  <c r="L1181" i="1"/>
  <c r="R1181" i="1" s="1"/>
  <c r="V1181" i="1" s="1"/>
  <c r="AB1181" i="1" s="1"/>
  <c r="AH1181" i="1" s="1"/>
  <c r="AN1181" i="1" s="1"/>
  <c r="AP1181" i="1" s="1"/>
  <c r="N1146" i="1"/>
  <c r="T1146" i="1" s="1"/>
  <c r="X1146" i="1" s="1"/>
  <c r="AD1146" i="1" s="1"/>
  <c r="AJ1146" i="1" s="1"/>
  <c r="AT1146" i="1" s="1"/>
  <c r="O1142" i="1"/>
  <c r="O1129" i="1" s="1"/>
  <c r="F1130" i="1"/>
  <c r="L1134" i="1"/>
  <c r="R1134" i="1" s="1"/>
  <c r="V1134" i="1" s="1"/>
  <c r="AB1134" i="1" s="1"/>
  <c r="AH1134" i="1" s="1"/>
  <c r="AN1134" i="1" s="1"/>
  <c r="AP1134" i="1" s="1"/>
  <c r="I1282" i="1"/>
  <c r="H839" i="1"/>
  <c r="N843" i="1"/>
  <c r="T843" i="1" s="1"/>
  <c r="X843" i="1" s="1"/>
  <c r="AD843" i="1" s="1"/>
  <c r="AJ843" i="1" s="1"/>
  <c r="AT843" i="1" s="1"/>
  <c r="G827" i="1"/>
  <c r="M827" i="1" s="1"/>
  <c r="S827" i="1" s="1"/>
  <c r="W827" i="1" s="1"/>
  <c r="AC827" i="1" s="1"/>
  <c r="AI827" i="1" s="1"/>
  <c r="AQ827" i="1" s="1"/>
  <c r="AS827" i="1" s="1"/>
  <c r="M828" i="1"/>
  <c r="S828" i="1" s="1"/>
  <c r="W828" i="1" s="1"/>
  <c r="AC828" i="1" s="1"/>
  <c r="AI828" i="1" s="1"/>
  <c r="AQ828" i="1" s="1"/>
  <c r="AS828" i="1" s="1"/>
  <c r="H872" i="1"/>
  <c r="V866" i="1"/>
  <c r="AB866" i="1" s="1"/>
  <c r="AH866" i="1" s="1"/>
  <c r="AN866" i="1" s="1"/>
  <c r="AP866" i="1" s="1"/>
  <c r="F834" i="1"/>
  <c r="L839" i="1"/>
  <c r="R839" i="1" s="1"/>
  <c r="V839" i="1" s="1"/>
  <c r="AB839" i="1" s="1"/>
  <c r="AH839" i="1" s="1"/>
  <c r="AK872" i="1"/>
  <c r="AK871" i="1" s="1"/>
  <c r="N847" i="1"/>
  <c r="T847" i="1" s="1"/>
  <c r="X847" i="1" s="1"/>
  <c r="AD847" i="1" s="1"/>
  <c r="AJ847" i="1" s="1"/>
  <c r="AT847" i="1" s="1"/>
  <c r="G846" i="1"/>
  <c r="M847" i="1"/>
  <c r="S847" i="1" s="1"/>
  <c r="W847" i="1" s="1"/>
  <c r="AC847" i="1" s="1"/>
  <c r="AI847" i="1" s="1"/>
  <c r="AQ847" i="1" s="1"/>
  <c r="AS847" i="1" s="1"/>
  <c r="N820" i="1"/>
  <c r="T820" i="1" s="1"/>
  <c r="X820" i="1" s="1"/>
  <c r="AD820" i="1" s="1"/>
  <c r="AJ820" i="1" s="1"/>
  <c r="AT820" i="1" s="1"/>
  <c r="H819" i="1"/>
  <c r="N819" i="1" s="1"/>
  <c r="T819" i="1" s="1"/>
  <c r="X819" i="1" s="1"/>
  <c r="AD819" i="1" s="1"/>
  <c r="AJ819" i="1" s="1"/>
  <c r="AT819" i="1" s="1"/>
  <c r="I761" i="1"/>
  <c r="G803" i="1"/>
  <c r="F779" i="1"/>
  <c r="G727" i="1"/>
  <c r="M728" i="1"/>
  <c r="S728" i="1" s="1"/>
  <c r="W728" i="1" s="1"/>
  <c r="AC728" i="1" s="1"/>
  <c r="AI728" i="1" s="1"/>
  <c r="AQ728" i="1" s="1"/>
  <c r="AS728" i="1" s="1"/>
  <c r="N670" i="1"/>
  <c r="T670" i="1" s="1"/>
  <c r="X670" i="1" s="1"/>
  <c r="AD670" i="1" s="1"/>
  <c r="AJ670" i="1" s="1"/>
  <c r="AT670" i="1" s="1"/>
  <c r="H669" i="1"/>
  <c r="AA726" i="1"/>
  <c r="L585" i="1"/>
  <c r="R585" i="1" s="1"/>
  <c r="V585" i="1" s="1"/>
  <c r="AB585" i="1" s="1"/>
  <c r="AH585" i="1" s="1"/>
  <c r="AN585" i="1" s="1"/>
  <c r="AP585" i="1" s="1"/>
  <c r="F581" i="1"/>
  <c r="M556" i="1"/>
  <c r="S556" i="1" s="1"/>
  <c r="W556" i="1" s="1"/>
  <c r="AC556" i="1" s="1"/>
  <c r="AI556" i="1" s="1"/>
  <c r="AQ556" i="1" s="1"/>
  <c r="AS556" i="1" s="1"/>
  <c r="G549" i="1"/>
  <c r="O592" i="1"/>
  <c r="M477" i="1"/>
  <c r="S477" i="1" s="1"/>
  <c r="W477" i="1" s="1"/>
  <c r="AC477" i="1" s="1"/>
  <c r="AI477" i="1" s="1"/>
  <c r="AQ477" i="1" s="1"/>
  <c r="AS477" i="1" s="1"/>
  <c r="G476" i="1"/>
  <c r="L425" i="1"/>
  <c r="R425" i="1" s="1"/>
  <c r="V425" i="1" s="1"/>
  <c r="AB425" i="1" s="1"/>
  <c r="AH425" i="1" s="1"/>
  <c r="AN425" i="1" s="1"/>
  <c r="AP425" i="1" s="1"/>
  <c r="F424" i="1"/>
  <c r="L424" i="1" s="1"/>
  <c r="L375" i="1"/>
  <c r="R375" i="1" s="1"/>
  <c r="V375" i="1" s="1"/>
  <c r="AB375" i="1" s="1"/>
  <c r="AH375" i="1" s="1"/>
  <c r="AN375" i="1" s="1"/>
  <c r="AP375" i="1" s="1"/>
  <c r="F374" i="1"/>
  <c r="N360" i="1"/>
  <c r="T360" i="1" s="1"/>
  <c r="X360" i="1" s="1"/>
  <c r="AD360" i="1" s="1"/>
  <c r="AJ360" i="1" s="1"/>
  <c r="AT360" i="1" s="1"/>
  <c r="M321" i="1"/>
  <c r="S321" i="1" s="1"/>
  <c r="W321" i="1" s="1"/>
  <c r="AC321" i="1" s="1"/>
  <c r="AI321" i="1" s="1"/>
  <c r="AQ321" i="1" s="1"/>
  <c r="AS321" i="1" s="1"/>
  <c r="G320" i="1"/>
  <c r="N553" i="1"/>
  <c r="T553" i="1" s="1"/>
  <c r="X553" i="1" s="1"/>
  <c r="AD553" i="1" s="1"/>
  <c r="AJ553" i="1" s="1"/>
  <c r="AT553" i="1" s="1"/>
  <c r="H549" i="1"/>
  <c r="N500" i="1"/>
  <c r="T500" i="1" s="1"/>
  <c r="X500" i="1" s="1"/>
  <c r="AD500" i="1" s="1"/>
  <c r="AJ500" i="1" s="1"/>
  <c r="AT500" i="1" s="1"/>
  <c r="H476" i="1"/>
  <c r="V347" i="1"/>
  <c r="AB347" i="1" s="1"/>
  <c r="AH347" i="1" s="1"/>
  <c r="AN347" i="1" s="1"/>
  <c r="AP347" i="1" s="1"/>
  <c r="U346" i="1"/>
  <c r="V346" i="1" s="1"/>
  <c r="AB346" i="1" s="1"/>
  <c r="AH346" i="1" s="1"/>
  <c r="AN346" i="1" s="1"/>
  <c r="AP346" i="1" s="1"/>
  <c r="Y549" i="1"/>
  <c r="Y548" i="1" s="1"/>
  <c r="N527" i="1"/>
  <c r="T527" i="1" s="1"/>
  <c r="X527" i="1" s="1"/>
  <c r="AD527" i="1" s="1"/>
  <c r="AJ527" i="1" s="1"/>
  <c r="AT527" i="1" s="1"/>
  <c r="L500" i="1"/>
  <c r="R500" i="1" s="1"/>
  <c r="V500" i="1" s="1"/>
  <c r="AB500" i="1" s="1"/>
  <c r="AH500" i="1" s="1"/>
  <c r="AN500" i="1" s="1"/>
  <c r="AP500" i="1" s="1"/>
  <c r="I510" i="1"/>
  <c r="L214" i="1"/>
  <c r="R214" i="1" s="1"/>
  <c r="V214" i="1" s="1"/>
  <c r="AB214" i="1" s="1"/>
  <c r="AH214" i="1" s="1"/>
  <c r="AN214" i="1" s="1"/>
  <c r="AP214" i="1" s="1"/>
  <c r="F213" i="1"/>
  <c r="L93" i="1"/>
  <c r="R93" i="1" s="1"/>
  <c r="V93" i="1" s="1"/>
  <c r="AB93" i="1" s="1"/>
  <c r="AH93" i="1" s="1"/>
  <c r="AN93" i="1" s="1"/>
  <c r="AP93" i="1" s="1"/>
  <c r="F92" i="1"/>
  <c r="M19" i="1"/>
  <c r="S19" i="1" s="1"/>
  <c r="W19" i="1" s="1"/>
  <c r="AC19" i="1" s="1"/>
  <c r="AI19" i="1" s="1"/>
  <c r="AQ19" i="1" s="1"/>
  <c r="AS19" i="1" s="1"/>
  <c r="G18" i="1"/>
  <c r="N550" i="1"/>
  <c r="T550" i="1" s="1"/>
  <c r="X550" i="1" s="1"/>
  <c r="AD550" i="1" s="1"/>
  <c r="AJ550" i="1" s="1"/>
  <c r="AT550" i="1" s="1"/>
  <c r="L203" i="1"/>
  <c r="R203" i="1" s="1"/>
  <c r="V203" i="1" s="1"/>
  <c r="AB203" i="1" s="1"/>
  <c r="AH203" i="1" s="1"/>
  <c r="AN203" i="1" s="1"/>
  <c r="AP203" i="1" s="1"/>
  <c r="F202" i="1"/>
  <c r="L202" i="1" s="1"/>
  <c r="R202" i="1" s="1"/>
  <c r="V202" i="1" s="1"/>
  <c r="AB202" i="1" s="1"/>
  <c r="AH202" i="1" s="1"/>
  <c r="AN202" i="1" s="1"/>
  <c r="AP202" i="1" s="1"/>
  <c r="H194" i="1"/>
  <c r="N194" i="1" s="1"/>
  <c r="T194" i="1" s="1"/>
  <c r="X194" i="1" s="1"/>
  <c r="AD194" i="1" s="1"/>
  <c r="AJ194" i="1" s="1"/>
  <c r="AT194" i="1" s="1"/>
  <c r="L32" i="1"/>
  <c r="R32" i="1" s="1"/>
  <c r="V32" i="1" s="1"/>
  <c r="AB32" i="1" s="1"/>
  <c r="AH32" i="1" s="1"/>
  <c r="AN32" i="1" s="1"/>
  <c r="AP32" i="1" s="1"/>
  <c r="F31" i="1"/>
  <c r="L31" i="1" s="1"/>
  <c r="R31" i="1" s="1"/>
  <c r="V31" i="1" s="1"/>
  <c r="AB31" i="1" s="1"/>
  <c r="AH31" i="1" s="1"/>
  <c r="AN31" i="1" s="1"/>
  <c r="AP31" i="1" s="1"/>
  <c r="N18" i="1"/>
  <c r="P549" i="1"/>
  <c r="P548" i="1" s="1"/>
  <c r="L543" i="1"/>
  <c r="R543" i="1" s="1"/>
  <c r="V543" i="1" s="1"/>
  <c r="AB543" i="1" s="1"/>
  <c r="AH543" i="1" s="1"/>
  <c r="AN543" i="1" s="1"/>
  <c r="AP543" i="1" s="1"/>
  <c r="Z522" i="1"/>
  <c r="Q18" i="1"/>
  <c r="Q17" i="1" s="1"/>
  <c r="Q16" i="1" s="1"/>
  <c r="AE212" i="1"/>
  <c r="AE211" i="1" s="1"/>
  <c r="O91" i="1"/>
  <c r="M1732" i="1"/>
  <c r="S1732" i="1" s="1"/>
  <c r="W1732" i="1" s="1"/>
  <c r="AC1732" i="1" s="1"/>
  <c r="AI1732" i="1" s="1"/>
  <c r="AQ1732" i="1" s="1"/>
  <c r="AS1732" i="1" s="1"/>
  <c r="G1731" i="1"/>
  <c r="L1718" i="1"/>
  <c r="R1718" i="1" s="1"/>
  <c r="V1718" i="1" s="1"/>
  <c r="AB1718" i="1" s="1"/>
  <c r="AH1718" i="1" s="1"/>
  <c r="AN1718" i="1" s="1"/>
  <c r="AP1718" i="1" s="1"/>
  <c r="F1717" i="1"/>
  <c r="L1717" i="1" s="1"/>
  <c r="R1717" i="1" s="1"/>
  <c r="V1717" i="1" s="1"/>
  <c r="AB1717" i="1" s="1"/>
  <c r="AH1717" i="1" s="1"/>
  <c r="AN1717" i="1" s="1"/>
  <c r="AP1717" i="1" s="1"/>
  <c r="L1733" i="1"/>
  <c r="R1733" i="1" s="1"/>
  <c r="V1733" i="1" s="1"/>
  <c r="AB1733" i="1" s="1"/>
  <c r="AH1733" i="1" s="1"/>
  <c r="AN1733" i="1" s="1"/>
  <c r="AP1733" i="1" s="1"/>
  <c r="F1732" i="1"/>
  <c r="M1733" i="1"/>
  <c r="S1733" i="1" s="1"/>
  <c r="W1733" i="1" s="1"/>
  <c r="AC1733" i="1" s="1"/>
  <c r="AI1733" i="1" s="1"/>
  <c r="AQ1733" i="1" s="1"/>
  <c r="AS1733" i="1" s="1"/>
  <c r="AB1720" i="1"/>
  <c r="AH1720" i="1" s="1"/>
  <c r="AN1720" i="1" s="1"/>
  <c r="AP1720" i="1" s="1"/>
  <c r="M1691" i="1"/>
  <c r="S1691" i="1" s="1"/>
  <c r="W1691" i="1" s="1"/>
  <c r="AC1691" i="1" s="1"/>
  <c r="AI1691" i="1" s="1"/>
  <c r="AQ1691" i="1" s="1"/>
  <c r="AS1691" i="1" s="1"/>
  <c r="G1690" i="1"/>
  <c r="M1690" i="1" s="1"/>
  <c r="S1690" i="1" s="1"/>
  <c r="W1690" i="1" s="1"/>
  <c r="AC1690" i="1" s="1"/>
  <c r="AI1690" i="1" s="1"/>
  <c r="AQ1690" i="1" s="1"/>
  <c r="AS1690" i="1" s="1"/>
  <c r="AB1708" i="1"/>
  <c r="AH1708" i="1" s="1"/>
  <c r="AN1708" i="1" s="1"/>
  <c r="AP1708" i="1" s="1"/>
  <c r="H1677" i="1"/>
  <c r="N1677" i="1" s="1"/>
  <c r="T1677" i="1" s="1"/>
  <c r="X1677" i="1" s="1"/>
  <c r="AD1677" i="1" s="1"/>
  <c r="AJ1677" i="1" s="1"/>
  <c r="AT1677" i="1" s="1"/>
  <c r="N1678" i="1"/>
  <c r="T1678" i="1" s="1"/>
  <c r="X1678" i="1" s="1"/>
  <c r="AD1678" i="1" s="1"/>
  <c r="AJ1678" i="1" s="1"/>
  <c r="AT1678" i="1" s="1"/>
  <c r="L1673" i="1"/>
  <c r="R1673" i="1" s="1"/>
  <c r="V1673" i="1" s="1"/>
  <c r="AB1673" i="1" s="1"/>
  <c r="AH1673" i="1" s="1"/>
  <c r="AN1673" i="1" s="1"/>
  <c r="AP1673" i="1" s="1"/>
  <c r="F1672" i="1"/>
  <c r="L1672" i="1" s="1"/>
  <c r="R1672" i="1" s="1"/>
  <c r="V1672" i="1" s="1"/>
  <c r="AB1672" i="1" s="1"/>
  <c r="AH1672" i="1" s="1"/>
  <c r="AN1672" i="1" s="1"/>
  <c r="AP1672" i="1" s="1"/>
  <c r="H1661" i="1"/>
  <c r="N1661" i="1" s="1"/>
  <c r="T1661" i="1" s="1"/>
  <c r="X1661" i="1" s="1"/>
  <c r="AD1661" i="1" s="1"/>
  <c r="AJ1661" i="1" s="1"/>
  <c r="AT1661" i="1" s="1"/>
  <c r="N1662" i="1"/>
  <c r="T1662" i="1" s="1"/>
  <c r="X1662" i="1" s="1"/>
  <c r="AD1662" i="1" s="1"/>
  <c r="AJ1662" i="1" s="1"/>
  <c r="AT1662" i="1" s="1"/>
  <c r="L1634" i="1"/>
  <c r="R1634" i="1" s="1"/>
  <c r="V1634" i="1" s="1"/>
  <c r="AB1634" i="1" s="1"/>
  <c r="AH1634" i="1" s="1"/>
  <c r="AN1634" i="1" s="1"/>
  <c r="AP1634" i="1" s="1"/>
  <c r="L1687" i="1"/>
  <c r="R1687" i="1" s="1"/>
  <c r="V1687" i="1" s="1"/>
  <c r="AB1687" i="1" s="1"/>
  <c r="AH1687" i="1" s="1"/>
  <c r="AN1687" i="1" s="1"/>
  <c r="AP1687" i="1" s="1"/>
  <c r="F1686" i="1"/>
  <c r="F1666" i="1"/>
  <c r="L1666" i="1" s="1"/>
  <c r="R1666" i="1" s="1"/>
  <c r="V1666" i="1" s="1"/>
  <c r="AB1666" i="1" s="1"/>
  <c r="AH1666" i="1" s="1"/>
  <c r="AN1666" i="1" s="1"/>
  <c r="AP1666" i="1" s="1"/>
  <c r="L1667" i="1"/>
  <c r="R1667" i="1" s="1"/>
  <c r="V1667" i="1" s="1"/>
  <c r="AB1667" i="1" s="1"/>
  <c r="AH1667" i="1" s="1"/>
  <c r="AN1667" i="1" s="1"/>
  <c r="AP1667" i="1" s="1"/>
  <c r="L1663" i="1"/>
  <c r="R1663" i="1" s="1"/>
  <c r="V1663" i="1" s="1"/>
  <c r="AB1663" i="1" s="1"/>
  <c r="AH1663" i="1" s="1"/>
  <c r="AN1663" i="1" s="1"/>
  <c r="AP1663" i="1" s="1"/>
  <c r="F1662" i="1"/>
  <c r="M1667" i="1"/>
  <c r="S1667" i="1" s="1"/>
  <c r="W1667" i="1" s="1"/>
  <c r="AC1667" i="1" s="1"/>
  <c r="AI1667" i="1" s="1"/>
  <c r="AQ1667" i="1" s="1"/>
  <c r="AS1667" i="1" s="1"/>
  <c r="M1583" i="1"/>
  <c r="S1583" i="1" s="1"/>
  <c r="W1583" i="1" s="1"/>
  <c r="AC1583" i="1" s="1"/>
  <c r="AI1583" i="1" s="1"/>
  <c r="AQ1583" i="1" s="1"/>
  <c r="AS1583" i="1" s="1"/>
  <c r="G1573" i="1"/>
  <c r="M1573" i="1" s="1"/>
  <c r="S1573" i="1" s="1"/>
  <c r="W1573" i="1" s="1"/>
  <c r="AC1573" i="1" s="1"/>
  <c r="AI1573" i="1" s="1"/>
  <c r="AQ1573" i="1" s="1"/>
  <c r="AS1573" i="1" s="1"/>
  <c r="M1574" i="1"/>
  <c r="S1574" i="1" s="1"/>
  <c r="W1574" i="1" s="1"/>
  <c r="AC1574" i="1" s="1"/>
  <c r="AI1574" i="1" s="1"/>
  <c r="AQ1574" i="1" s="1"/>
  <c r="AS1574" i="1" s="1"/>
  <c r="R1548" i="1"/>
  <c r="V1548" i="1" s="1"/>
  <c r="AB1548" i="1" s="1"/>
  <c r="AH1548" i="1" s="1"/>
  <c r="AN1548" i="1" s="1"/>
  <c r="AP1548" i="1" s="1"/>
  <c r="O1547" i="1"/>
  <c r="N1538" i="1"/>
  <c r="T1538" i="1" s="1"/>
  <c r="X1538" i="1" s="1"/>
  <c r="AD1538" i="1" s="1"/>
  <c r="AJ1538" i="1" s="1"/>
  <c r="AT1538" i="1" s="1"/>
  <c r="H1537" i="1"/>
  <c r="N1537" i="1" s="1"/>
  <c r="T1537" i="1" s="1"/>
  <c r="X1537" i="1" s="1"/>
  <c r="AD1537" i="1" s="1"/>
  <c r="AJ1537" i="1" s="1"/>
  <c r="AT1537" i="1" s="1"/>
  <c r="N1528" i="1"/>
  <c r="T1528" i="1" s="1"/>
  <c r="X1528" i="1" s="1"/>
  <c r="AD1528" i="1" s="1"/>
  <c r="AJ1528" i="1" s="1"/>
  <c r="AT1528" i="1" s="1"/>
  <c r="H1527" i="1"/>
  <c r="N1527" i="1" s="1"/>
  <c r="T1527" i="1" s="1"/>
  <c r="X1527" i="1" s="1"/>
  <c r="AD1527" i="1" s="1"/>
  <c r="AJ1527" i="1" s="1"/>
  <c r="AT1527" i="1" s="1"/>
  <c r="L1479" i="1"/>
  <c r="R1479" i="1" s="1"/>
  <c r="V1479" i="1" s="1"/>
  <c r="AB1479" i="1" s="1"/>
  <c r="AH1479" i="1" s="1"/>
  <c r="AN1479" i="1" s="1"/>
  <c r="AP1479" i="1" s="1"/>
  <c r="F1464" i="1"/>
  <c r="R1422" i="1"/>
  <c r="V1422" i="1" s="1"/>
  <c r="AB1422" i="1" s="1"/>
  <c r="AH1422" i="1" s="1"/>
  <c r="AN1422" i="1" s="1"/>
  <c r="AP1422" i="1" s="1"/>
  <c r="H1412" i="1"/>
  <c r="N1412" i="1" s="1"/>
  <c r="T1412" i="1" s="1"/>
  <c r="X1412" i="1" s="1"/>
  <c r="AD1412" i="1" s="1"/>
  <c r="AJ1412" i="1" s="1"/>
  <c r="AT1412" i="1" s="1"/>
  <c r="N1413" i="1"/>
  <c r="T1413" i="1" s="1"/>
  <c r="X1413" i="1" s="1"/>
  <c r="AD1413" i="1" s="1"/>
  <c r="AJ1413" i="1" s="1"/>
  <c r="AT1413" i="1" s="1"/>
  <c r="N1409" i="1"/>
  <c r="T1409" i="1" s="1"/>
  <c r="X1409" i="1" s="1"/>
  <c r="AD1409" i="1" s="1"/>
  <c r="AJ1409" i="1" s="1"/>
  <c r="AT1409" i="1" s="1"/>
  <c r="M1390" i="1"/>
  <c r="S1390" i="1" s="1"/>
  <c r="W1390" i="1" s="1"/>
  <c r="AC1390" i="1" s="1"/>
  <c r="AI1390" i="1" s="1"/>
  <c r="AQ1390" i="1" s="1"/>
  <c r="AS1390" i="1" s="1"/>
  <c r="M1374" i="1"/>
  <c r="S1374" i="1" s="1"/>
  <c r="W1374" i="1" s="1"/>
  <c r="AC1374" i="1" s="1"/>
  <c r="AI1374" i="1" s="1"/>
  <c r="AQ1374" i="1" s="1"/>
  <c r="AS1374" i="1" s="1"/>
  <c r="G1373" i="1"/>
  <c r="M1373" i="1" s="1"/>
  <c r="M1453" i="1"/>
  <c r="S1453" i="1" s="1"/>
  <c r="W1453" i="1" s="1"/>
  <c r="AC1453" i="1" s="1"/>
  <c r="AI1453" i="1" s="1"/>
  <c r="AQ1453" i="1" s="1"/>
  <c r="AS1453" i="1" s="1"/>
  <c r="G1446" i="1"/>
  <c r="H1446" i="1"/>
  <c r="N1458" i="1"/>
  <c r="T1458" i="1" s="1"/>
  <c r="X1458" i="1" s="1"/>
  <c r="AD1458" i="1" s="1"/>
  <c r="AJ1458" i="1" s="1"/>
  <c r="AT1458" i="1" s="1"/>
  <c r="G1339" i="1"/>
  <c r="H1317" i="1"/>
  <c r="N1317" i="1" s="1"/>
  <c r="T1317" i="1" s="1"/>
  <c r="X1317" i="1" s="1"/>
  <c r="AD1317" i="1" s="1"/>
  <c r="AJ1317" i="1" s="1"/>
  <c r="AT1317" i="1" s="1"/>
  <c r="N1318" i="1"/>
  <c r="T1318" i="1" s="1"/>
  <c r="X1318" i="1" s="1"/>
  <c r="AD1318" i="1" s="1"/>
  <c r="AJ1318" i="1" s="1"/>
  <c r="AT1318" i="1" s="1"/>
  <c r="G1235" i="1"/>
  <c r="M1235" i="1" s="1"/>
  <c r="S1235" i="1" s="1"/>
  <c r="W1235" i="1" s="1"/>
  <c r="AC1235" i="1" s="1"/>
  <c r="AI1235" i="1" s="1"/>
  <c r="AQ1235" i="1" s="1"/>
  <c r="AS1235" i="1" s="1"/>
  <c r="M1497" i="1"/>
  <c r="S1497" i="1" s="1"/>
  <c r="W1497" i="1" s="1"/>
  <c r="AC1497" i="1" s="1"/>
  <c r="AI1497" i="1" s="1"/>
  <c r="AQ1497" i="1" s="1"/>
  <c r="AS1497" i="1" s="1"/>
  <c r="I1345" i="1"/>
  <c r="L1346" i="1"/>
  <c r="R1346" i="1" s="1"/>
  <c r="V1346" i="1" s="1"/>
  <c r="AB1346" i="1" s="1"/>
  <c r="AH1346" i="1" s="1"/>
  <c r="AN1346" i="1" s="1"/>
  <c r="AP1346" i="1" s="1"/>
  <c r="N1335" i="1"/>
  <c r="T1335" i="1" s="1"/>
  <c r="X1335" i="1" s="1"/>
  <c r="AD1335" i="1" s="1"/>
  <c r="AJ1335" i="1" s="1"/>
  <c r="AT1335" i="1" s="1"/>
  <c r="H1334" i="1"/>
  <c r="H1421" i="1"/>
  <c r="N1427" i="1"/>
  <c r="T1427" i="1" s="1"/>
  <c r="X1427" i="1" s="1"/>
  <c r="AD1427" i="1" s="1"/>
  <c r="AJ1427" i="1" s="1"/>
  <c r="AT1427" i="1" s="1"/>
  <c r="J1329" i="1"/>
  <c r="M1330" i="1"/>
  <c r="S1330" i="1" s="1"/>
  <c r="W1330" i="1" s="1"/>
  <c r="AC1330" i="1" s="1"/>
  <c r="AI1330" i="1" s="1"/>
  <c r="AQ1330" i="1" s="1"/>
  <c r="AS1330" i="1" s="1"/>
  <c r="U1246" i="1"/>
  <c r="U1128" i="1" s="1"/>
  <c r="F1430" i="1"/>
  <c r="L1430" i="1" s="1"/>
  <c r="R1430" i="1" s="1"/>
  <c r="V1430" i="1" s="1"/>
  <c r="AB1430" i="1" s="1"/>
  <c r="AH1430" i="1" s="1"/>
  <c r="AN1430" i="1" s="1"/>
  <c r="AP1430" i="1" s="1"/>
  <c r="H1282" i="1"/>
  <c r="N1289" i="1"/>
  <c r="T1289" i="1" s="1"/>
  <c r="X1289" i="1" s="1"/>
  <c r="AD1289" i="1" s="1"/>
  <c r="AJ1289" i="1" s="1"/>
  <c r="AT1289" i="1" s="1"/>
  <c r="N1143" i="1"/>
  <c r="T1143" i="1" s="1"/>
  <c r="X1143" i="1" s="1"/>
  <c r="AD1143" i="1" s="1"/>
  <c r="AJ1143" i="1" s="1"/>
  <c r="AT1143" i="1" s="1"/>
  <c r="H1142" i="1"/>
  <c r="H1091" i="1"/>
  <c r="H1054" i="1"/>
  <c r="N1055" i="1"/>
  <c r="T1055" i="1" s="1"/>
  <c r="X1055" i="1" s="1"/>
  <c r="AD1055" i="1" s="1"/>
  <c r="AJ1055" i="1" s="1"/>
  <c r="AT1055" i="1" s="1"/>
  <c r="M1033" i="1"/>
  <c r="S1033" i="1" s="1"/>
  <c r="W1033" i="1" s="1"/>
  <c r="AC1033" i="1" s="1"/>
  <c r="AI1033" i="1" s="1"/>
  <c r="AQ1033" i="1" s="1"/>
  <c r="AS1033" i="1" s="1"/>
  <c r="G1032" i="1"/>
  <c r="J1298" i="1"/>
  <c r="G1142" i="1"/>
  <c r="G1121" i="1"/>
  <c r="M1121" i="1" s="1"/>
  <c r="S1121" i="1" s="1"/>
  <c r="W1121" i="1" s="1"/>
  <c r="AC1121" i="1" s="1"/>
  <c r="AI1121" i="1" s="1"/>
  <c r="AQ1121" i="1" s="1"/>
  <c r="AS1121" i="1" s="1"/>
  <c r="M1122" i="1"/>
  <c r="S1122" i="1" s="1"/>
  <c r="W1122" i="1" s="1"/>
  <c r="AC1122" i="1" s="1"/>
  <c r="AI1122" i="1" s="1"/>
  <c r="AQ1122" i="1" s="1"/>
  <c r="AS1122" i="1" s="1"/>
  <c r="Z1090" i="1"/>
  <c r="Z1084" i="1" s="1"/>
  <c r="H1078" i="1"/>
  <c r="N1078" i="1" s="1"/>
  <c r="T1078" i="1" s="1"/>
  <c r="X1078" i="1" s="1"/>
  <c r="AD1078" i="1" s="1"/>
  <c r="AJ1078" i="1" s="1"/>
  <c r="AT1078" i="1" s="1"/>
  <c r="N1079" i="1"/>
  <c r="T1079" i="1" s="1"/>
  <c r="X1079" i="1" s="1"/>
  <c r="AD1079" i="1" s="1"/>
  <c r="AJ1079" i="1" s="1"/>
  <c r="AT1079" i="1" s="1"/>
  <c r="F990" i="1"/>
  <c r="L997" i="1"/>
  <c r="R997" i="1" s="1"/>
  <c r="V997" i="1" s="1"/>
  <c r="AB997" i="1" s="1"/>
  <c r="AH997" i="1" s="1"/>
  <c r="AN997" i="1" s="1"/>
  <c r="AP997" i="1" s="1"/>
  <c r="L1143" i="1"/>
  <c r="R1143" i="1" s="1"/>
  <c r="V1143" i="1" s="1"/>
  <c r="AB1143" i="1" s="1"/>
  <c r="AH1143" i="1" s="1"/>
  <c r="AN1143" i="1" s="1"/>
  <c r="AP1143" i="1" s="1"/>
  <c r="Q1090" i="1"/>
  <c r="Q1084" i="1" s="1"/>
  <c r="G1069" i="1"/>
  <c r="M1070" i="1"/>
  <c r="S1070" i="1" s="1"/>
  <c r="W1070" i="1" s="1"/>
  <c r="AC1070" i="1" s="1"/>
  <c r="AI1070" i="1" s="1"/>
  <c r="AQ1070" i="1" s="1"/>
  <c r="AS1070" i="1" s="1"/>
  <c r="L926" i="1"/>
  <c r="R926" i="1" s="1"/>
  <c r="V926" i="1" s="1"/>
  <c r="AB926" i="1" s="1"/>
  <c r="AH926" i="1" s="1"/>
  <c r="AN926" i="1" s="1"/>
  <c r="AP926" i="1" s="1"/>
  <c r="F925" i="1"/>
  <c r="L925" i="1" s="1"/>
  <c r="R925" i="1" s="1"/>
  <c r="V925" i="1" s="1"/>
  <c r="AB925" i="1" s="1"/>
  <c r="AH925" i="1" s="1"/>
  <c r="AN925" i="1" s="1"/>
  <c r="AP925" i="1" s="1"/>
  <c r="M1060" i="1"/>
  <c r="S1060" i="1" s="1"/>
  <c r="W1060" i="1" s="1"/>
  <c r="AC1060" i="1" s="1"/>
  <c r="AI1060" i="1" s="1"/>
  <c r="AQ1060" i="1" s="1"/>
  <c r="AS1060" i="1" s="1"/>
  <c r="F1069" i="1"/>
  <c r="L1070" i="1"/>
  <c r="R1070" i="1" s="1"/>
  <c r="V1070" i="1" s="1"/>
  <c r="AB1070" i="1" s="1"/>
  <c r="AH1070" i="1" s="1"/>
  <c r="AN1070" i="1" s="1"/>
  <c r="AP1070" i="1" s="1"/>
  <c r="F1235" i="1"/>
  <c r="L1235" i="1" s="1"/>
  <c r="R1235" i="1" s="1"/>
  <c r="V1235" i="1" s="1"/>
  <c r="AB1235" i="1" s="1"/>
  <c r="AH1235" i="1" s="1"/>
  <c r="AN1235" i="1" s="1"/>
  <c r="AP1235" i="1" s="1"/>
  <c r="Q1180" i="1"/>
  <c r="Q1179" i="1" s="1"/>
  <c r="M942" i="1"/>
  <c r="S942" i="1" s="1"/>
  <c r="W942" i="1" s="1"/>
  <c r="AC942" i="1" s="1"/>
  <c r="AI942" i="1" s="1"/>
  <c r="AQ942" i="1" s="1"/>
  <c r="M930" i="1"/>
  <c r="S930" i="1" s="1"/>
  <c r="W930" i="1" s="1"/>
  <c r="AC930" i="1" s="1"/>
  <c r="AI930" i="1" s="1"/>
  <c r="AQ930" i="1" s="1"/>
  <c r="AS930" i="1" s="1"/>
  <c r="G929" i="1"/>
  <c r="M929" i="1" s="1"/>
  <c r="S929" i="1" s="1"/>
  <c r="W929" i="1" s="1"/>
  <c r="AC929" i="1" s="1"/>
  <c r="AI929" i="1" s="1"/>
  <c r="AQ929" i="1" s="1"/>
  <c r="AS929" i="1" s="1"/>
  <c r="G839" i="1"/>
  <c r="M843" i="1"/>
  <c r="S843" i="1" s="1"/>
  <c r="W843" i="1" s="1"/>
  <c r="AC843" i="1" s="1"/>
  <c r="AI843" i="1" s="1"/>
  <c r="AQ843" i="1" s="1"/>
  <c r="AS843" i="1" s="1"/>
  <c r="M950" i="1"/>
  <c r="S950" i="1" s="1"/>
  <c r="W950" i="1" s="1"/>
  <c r="AC950" i="1" s="1"/>
  <c r="AI950" i="1" s="1"/>
  <c r="AQ950" i="1" s="1"/>
  <c r="AS950" i="1" s="1"/>
  <c r="M934" i="1"/>
  <c r="S934" i="1" s="1"/>
  <c r="W934" i="1" s="1"/>
  <c r="AC934" i="1" s="1"/>
  <c r="AI934" i="1" s="1"/>
  <c r="AQ934" i="1" s="1"/>
  <c r="AS934" i="1" s="1"/>
  <c r="G835" i="1"/>
  <c r="M835" i="1" s="1"/>
  <c r="S835" i="1" s="1"/>
  <c r="W835" i="1" s="1"/>
  <c r="AC835" i="1" s="1"/>
  <c r="AI835" i="1" s="1"/>
  <c r="AQ835" i="1" s="1"/>
  <c r="AS835" i="1" s="1"/>
  <c r="M836" i="1"/>
  <c r="S836" i="1" s="1"/>
  <c r="W836" i="1" s="1"/>
  <c r="AC836" i="1" s="1"/>
  <c r="AI836" i="1" s="1"/>
  <c r="AQ836" i="1" s="1"/>
  <c r="AS836" i="1" s="1"/>
  <c r="M938" i="1"/>
  <c r="S938" i="1" s="1"/>
  <c r="W938" i="1" s="1"/>
  <c r="AC938" i="1" s="1"/>
  <c r="AI938" i="1" s="1"/>
  <c r="AQ938" i="1" s="1"/>
  <c r="AS938" i="1" s="1"/>
  <c r="F726" i="1"/>
  <c r="L743" i="1"/>
  <c r="R743" i="1" s="1"/>
  <c r="V743" i="1" s="1"/>
  <c r="AB743" i="1" s="1"/>
  <c r="AH743" i="1" s="1"/>
  <c r="AN743" i="1" s="1"/>
  <c r="AP743" i="1" s="1"/>
  <c r="M795" i="1"/>
  <c r="S795" i="1" s="1"/>
  <c r="W795" i="1" s="1"/>
  <c r="AC795" i="1" s="1"/>
  <c r="AI795" i="1" s="1"/>
  <c r="AQ795" i="1" s="1"/>
  <c r="AS795" i="1" s="1"/>
  <c r="N828" i="1"/>
  <c r="T828" i="1" s="1"/>
  <c r="X828" i="1" s="1"/>
  <c r="AD828" i="1" s="1"/>
  <c r="AJ828" i="1" s="1"/>
  <c r="AT828" i="1" s="1"/>
  <c r="H827" i="1"/>
  <c r="N827" i="1" s="1"/>
  <c r="T827" i="1" s="1"/>
  <c r="X827" i="1" s="1"/>
  <c r="AD827" i="1" s="1"/>
  <c r="AJ827" i="1" s="1"/>
  <c r="AT827" i="1" s="1"/>
  <c r="K803" i="1"/>
  <c r="K802" i="1" s="1"/>
  <c r="K801" i="1" s="1"/>
  <c r="L762" i="1"/>
  <c r="R762" i="1" s="1"/>
  <c r="V762" i="1" s="1"/>
  <c r="AB762" i="1" s="1"/>
  <c r="AH762" i="1" s="1"/>
  <c r="AN762" i="1" s="1"/>
  <c r="AP762" i="1" s="1"/>
  <c r="L717" i="1"/>
  <c r="R717" i="1" s="1"/>
  <c r="V717" i="1" s="1"/>
  <c r="AB717" i="1" s="1"/>
  <c r="AH717" i="1" s="1"/>
  <c r="AN717" i="1" s="1"/>
  <c r="AP717" i="1" s="1"/>
  <c r="F700" i="1"/>
  <c r="F669" i="1"/>
  <c r="L669" i="1" s="1"/>
  <c r="R669" i="1" s="1"/>
  <c r="N644" i="1"/>
  <c r="T644" i="1" s="1"/>
  <c r="X644" i="1" s="1"/>
  <c r="AD644" i="1" s="1"/>
  <c r="AJ644" i="1" s="1"/>
  <c r="AT644" i="1" s="1"/>
  <c r="H643" i="1"/>
  <c r="N643" i="1" s="1"/>
  <c r="T643" i="1" s="1"/>
  <c r="X643" i="1" s="1"/>
  <c r="AD643" i="1" s="1"/>
  <c r="AJ643" i="1" s="1"/>
  <c r="M585" i="1"/>
  <c r="S585" i="1" s="1"/>
  <c r="W585" i="1" s="1"/>
  <c r="AC585" i="1" s="1"/>
  <c r="AI585" i="1" s="1"/>
  <c r="AQ585" i="1" s="1"/>
  <c r="AS585" i="1" s="1"/>
  <c r="G581" i="1"/>
  <c r="L780" i="1"/>
  <c r="R780" i="1" s="1"/>
  <c r="V780" i="1" s="1"/>
  <c r="AB780" i="1" s="1"/>
  <c r="AH780" i="1" s="1"/>
  <c r="AN780" i="1" s="1"/>
  <c r="AP780" i="1" s="1"/>
  <c r="P592" i="1"/>
  <c r="S574" i="1"/>
  <c r="W574" i="1" s="1"/>
  <c r="AC574" i="1" s="1"/>
  <c r="AI574" i="1" s="1"/>
  <c r="AQ574" i="1" s="1"/>
  <c r="AS574" i="1" s="1"/>
  <c r="O581" i="1"/>
  <c r="O580" i="1" s="1"/>
  <c r="P581" i="1"/>
  <c r="P580" i="1" s="1"/>
  <c r="M511" i="1"/>
  <c r="S511" i="1" s="1"/>
  <c r="W511" i="1" s="1"/>
  <c r="AC511" i="1" s="1"/>
  <c r="AI511" i="1" s="1"/>
  <c r="AQ511" i="1" s="1"/>
  <c r="AS511" i="1" s="1"/>
  <c r="G510" i="1"/>
  <c r="M510" i="1" s="1"/>
  <c r="S510" i="1" s="1"/>
  <c r="W510" i="1" s="1"/>
  <c r="AC510" i="1" s="1"/>
  <c r="N438" i="1"/>
  <c r="T438" i="1" s="1"/>
  <c r="X438" i="1" s="1"/>
  <c r="AD438" i="1" s="1"/>
  <c r="AJ438" i="1" s="1"/>
  <c r="AT438" i="1" s="1"/>
  <c r="H437" i="1"/>
  <c r="M371" i="1"/>
  <c r="S371" i="1" s="1"/>
  <c r="W371" i="1" s="1"/>
  <c r="AC371" i="1" s="1"/>
  <c r="AI371" i="1" s="1"/>
  <c r="AQ371" i="1" s="1"/>
  <c r="AS371" i="1" s="1"/>
  <c r="G360" i="1"/>
  <c r="N356" i="1"/>
  <c r="T356" i="1" s="1"/>
  <c r="X356" i="1" s="1"/>
  <c r="AD356" i="1" s="1"/>
  <c r="AJ356" i="1" s="1"/>
  <c r="AT356" i="1" s="1"/>
  <c r="H352" i="1"/>
  <c r="L511" i="1"/>
  <c r="R511" i="1" s="1"/>
  <c r="V511" i="1" s="1"/>
  <c r="AB511" i="1" s="1"/>
  <c r="AH511" i="1" s="1"/>
  <c r="AN511" i="1" s="1"/>
  <c r="AP511" i="1" s="1"/>
  <c r="F510" i="1"/>
  <c r="N489" i="1"/>
  <c r="T489" i="1" s="1"/>
  <c r="X489" i="1" s="1"/>
  <c r="AD489" i="1" s="1"/>
  <c r="AJ489" i="1" s="1"/>
  <c r="AT489" i="1" s="1"/>
  <c r="M329" i="1"/>
  <c r="S329" i="1" s="1"/>
  <c r="W329" i="1" s="1"/>
  <c r="AC329" i="1" s="1"/>
  <c r="AI329" i="1" s="1"/>
  <c r="AQ329" i="1" s="1"/>
  <c r="AS329" i="1" s="1"/>
  <c r="M285" i="1"/>
  <c r="S285" i="1" s="1"/>
  <c r="W285" i="1" s="1"/>
  <c r="AC285" i="1" s="1"/>
  <c r="AI285" i="1" s="1"/>
  <c r="AQ285" i="1" s="1"/>
  <c r="AS285" i="1" s="1"/>
  <c r="G284" i="1"/>
  <c r="M284" i="1" s="1"/>
  <c r="S284" i="1" s="1"/>
  <c r="W284" i="1" s="1"/>
  <c r="AC284" i="1" s="1"/>
  <c r="AI284" i="1" s="1"/>
  <c r="AQ284" i="1" s="1"/>
  <c r="AS284" i="1" s="1"/>
  <c r="M263" i="1"/>
  <c r="S263" i="1" s="1"/>
  <c r="W263" i="1" s="1"/>
  <c r="AC263" i="1" s="1"/>
  <c r="AI263" i="1" s="1"/>
  <c r="AQ263" i="1" s="1"/>
  <c r="AS263" i="1" s="1"/>
  <c r="G262" i="1"/>
  <c r="M231" i="1"/>
  <c r="S231" i="1" s="1"/>
  <c r="W231" i="1" s="1"/>
  <c r="AC231" i="1" s="1"/>
  <c r="AI231" i="1" s="1"/>
  <c r="AQ231" i="1" s="1"/>
  <c r="AS231" i="1" s="1"/>
  <c r="G230" i="1"/>
  <c r="M230" i="1" s="1"/>
  <c r="S230" i="1" s="1"/>
  <c r="W230" i="1" s="1"/>
  <c r="AC230" i="1" s="1"/>
  <c r="AI230" i="1" s="1"/>
  <c r="AQ230" i="1" s="1"/>
  <c r="AS230" i="1" s="1"/>
  <c r="M195" i="1"/>
  <c r="S195" i="1" s="1"/>
  <c r="W195" i="1" s="1"/>
  <c r="AC195" i="1" s="1"/>
  <c r="AI195" i="1" s="1"/>
  <c r="AQ195" i="1" s="1"/>
  <c r="AS195" i="1" s="1"/>
  <c r="G194" i="1"/>
  <c r="M194" i="1" s="1"/>
  <c r="S194" i="1" s="1"/>
  <c r="W194" i="1" s="1"/>
  <c r="AC194" i="1" s="1"/>
  <c r="AI194" i="1" s="1"/>
  <c r="AQ194" i="1" s="1"/>
  <c r="AS194" i="1" s="1"/>
  <c r="L162" i="1"/>
  <c r="R162" i="1" s="1"/>
  <c r="V162" i="1" s="1"/>
  <c r="AB162" i="1" s="1"/>
  <c r="AH162" i="1" s="1"/>
  <c r="AN162" i="1" s="1"/>
  <c r="AP162" i="1" s="1"/>
  <c r="F161" i="1"/>
  <c r="H92" i="1"/>
  <c r="G31" i="1"/>
  <c r="M31" i="1" s="1"/>
  <c r="S31" i="1" s="1"/>
  <c r="W31" i="1" s="1"/>
  <c r="AC31" i="1" s="1"/>
  <c r="AI31" i="1" s="1"/>
  <c r="AQ31" i="1" s="1"/>
  <c r="AS31" i="1" s="1"/>
  <c r="M32" i="1"/>
  <c r="S32" i="1" s="1"/>
  <c r="W32" i="1" s="1"/>
  <c r="AC32" i="1" s="1"/>
  <c r="AI32" i="1" s="1"/>
  <c r="AQ32" i="1" s="1"/>
  <c r="AS32" i="1" s="1"/>
  <c r="N536" i="1"/>
  <c r="T536" i="1" s="1"/>
  <c r="X536" i="1" s="1"/>
  <c r="AD536" i="1" s="1"/>
  <c r="AJ536" i="1" s="1"/>
  <c r="AT536" i="1" s="1"/>
  <c r="N511" i="1"/>
  <c r="T511" i="1" s="1"/>
  <c r="X511" i="1" s="1"/>
  <c r="AD511" i="1" s="1"/>
  <c r="AJ511" i="1" s="1"/>
  <c r="AT511" i="1" s="1"/>
  <c r="I374" i="1"/>
  <c r="I359" i="1" s="1"/>
  <c r="I345" i="1" s="1"/>
  <c r="L263" i="1"/>
  <c r="R263" i="1" s="1"/>
  <c r="V263" i="1" s="1"/>
  <c r="AB263" i="1" s="1"/>
  <c r="AH263" i="1" s="1"/>
  <c r="AN263" i="1" s="1"/>
  <c r="AP263" i="1" s="1"/>
  <c r="F262" i="1"/>
  <c r="L262" i="1" s="1"/>
  <c r="R262" i="1" s="1"/>
  <c r="V262" i="1" s="1"/>
  <c r="AB262" i="1" s="1"/>
  <c r="AH262" i="1" s="1"/>
  <c r="AN262" i="1" s="1"/>
  <c r="AP262" i="1" s="1"/>
  <c r="L231" i="1"/>
  <c r="R231" i="1" s="1"/>
  <c r="V231" i="1" s="1"/>
  <c r="AB231" i="1" s="1"/>
  <c r="AH231" i="1" s="1"/>
  <c r="AN231" i="1" s="1"/>
  <c r="AP231" i="1" s="1"/>
  <c r="F230" i="1"/>
  <c r="L230" i="1" s="1"/>
  <c r="R230" i="1" s="1"/>
  <c r="V230" i="1" s="1"/>
  <c r="AB230" i="1" s="1"/>
  <c r="AH230" i="1" s="1"/>
  <c r="AN230" i="1" s="1"/>
  <c r="AP230" i="1" s="1"/>
  <c r="L553" i="1"/>
  <c r="R553" i="1" s="1"/>
  <c r="V553" i="1" s="1"/>
  <c r="AB553" i="1" s="1"/>
  <c r="AH553" i="1" s="1"/>
  <c r="AN553" i="1" s="1"/>
  <c r="AP553" i="1" s="1"/>
  <c r="AG212" i="1"/>
  <c r="AG211" i="1" s="1"/>
  <c r="M1719" i="1"/>
  <c r="S1719" i="1" s="1"/>
  <c r="W1719" i="1" s="1"/>
  <c r="AC1719" i="1" s="1"/>
  <c r="AI1719" i="1" s="1"/>
  <c r="AQ1719" i="1" s="1"/>
  <c r="AS1719" i="1" s="1"/>
  <c r="G1718" i="1"/>
  <c r="F1698" i="1"/>
  <c r="L1698" i="1" s="1"/>
  <c r="R1698" i="1" s="1"/>
  <c r="V1698" i="1" s="1"/>
  <c r="AB1698" i="1" s="1"/>
  <c r="AH1698" i="1" s="1"/>
  <c r="AN1698" i="1" s="1"/>
  <c r="AP1698" i="1" s="1"/>
  <c r="L1699" i="1"/>
  <c r="R1699" i="1" s="1"/>
  <c r="V1699" i="1" s="1"/>
  <c r="AB1699" i="1" s="1"/>
  <c r="AH1699" i="1" s="1"/>
  <c r="AN1699" i="1" s="1"/>
  <c r="AP1699" i="1" s="1"/>
  <c r="M1687" i="1"/>
  <c r="S1687" i="1" s="1"/>
  <c r="W1687" i="1" s="1"/>
  <c r="AC1687" i="1" s="1"/>
  <c r="AI1687" i="1" s="1"/>
  <c r="AQ1687" i="1" s="1"/>
  <c r="AS1687" i="1" s="1"/>
  <c r="G1686" i="1"/>
  <c r="N1686" i="1"/>
  <c r="T1686" i="1" s="1"/>
  <c r="X1686" i="1" s="1"/>
  <c r="AD1686" i="1" s="1"/>
  <c r="AJ1686" i="1" s="1"/>
  <c r="AT1686" i="1" s="1"/>
  <c r="V1653" i="1"/>
  <c r="AB1653" i="1" s="1"/>
  <c r="AH1653" i="1" s="1"/>
  <c r="AN1653" i="1" s="1"/>
  <c r="AP1653" i="1" s="1"/>
  <c r="M1552" i="1"/>
  <c r="S1552" i="1" s="1"/>
  <c r="W1552" i="1" s="1"/>
  <c r="AC1552" i="1" s="1"/>
  <c r="AI1552" i="1" s="1"/>
  <c r="AQ1552" i="1" s="1"/>
  <c r="AS1552" i="1" s="1"/>
  <c r="AA1551" i="1"/>
  <c r="AA1495" i="1" s="1"/>
  <c r="F1527" i="1"/>
  <c r="L1527" i="1" s="1"/>
  <c r="R1527" i="1" s="1"/>
  <c r="V1527" i="1" s="1"/>
  <c r="AB1527" i="1" s="1"/>
  <c r="AH1527" i="1" s="1"/>
  <c r="AN1527" i="1" s="1"/>
  <c r="AP1527" i="1" s="1"/>
  <c r="M1496" i="1"/>
  <c r="S1496" i="1" s="1"/>
  <c r="W1496" i="1" s="1"/>
  <c r="AC1496" i="1" s="1"/>
  <c r="AI1496" i="1" s="1"/>
  <c r="AQ1496" i="1" s="1"/>
  <c r="AS1496" i="1" s="1"/>
  <c r="T1511" i="1"/>
  <c r="X1511" i="1" s="1"/>
  <c r="AD1511" i="1" s="1"/>
  <c r="AJ1511" i="1" s="1"/>
  <c r="AT1511" i="1" s="1"/>
  <c r="L1470" i="1"/>
  <c r="R1470" i="1" s="1"/>
  <c r="V1470" i="1" s="1"/>
  <c r="AB1470" i="1" s="1"/>
  <c r="AH1470" i="1" s="1"/>
  <c r="AN1470" i="1" s="1"/>
  <c r="AP1470" i="1" s="1"/>
  <c r="L1497" i="1"/>
  <c r="R1497" i="1" s="1"/>
  <c r="V1497" i="1" s="1"/>
  <c r="AB1497" i="1" s="1"/>
  <c r="AH1497" i="1" s="1"/>
  <c r="AN1497" i="1" s="1"/>
  <c r="AP1497" i="1" s="1"/>
  <c r="F1496" i="1"/>
  <c r="L1370" i="1"/>
  <c r="R1370" i="1" s="1"/>
  <c r="V1370" i="1" s="1"/>
  <c r="AB1370" i="1" s="1"/>
  <c r="AH1370" i="1" s="1"/>
  <c r="AN1370" i="1" s="1"/>
  <c r="AP1370" i="1" s="1"/>
  <c r="L1503" i="1"/>
  <c r="R1503" i="1" s="1"/>
  <c r="V1503" i="1" s="1"/>
  <c r="AB1503" i="1" s="1"/>
  <c r="AH1503" i="1" s="1"/>
  <c r="AN1503" i="1" s="1"/>
  <c r="AP1503" i="1" s="1"/>
  <c r="F1502" i="1"/>
  <c r="L1502" i="1" s="1"/>
  <c r="R1502" i="1" s="1"/>
  <c r="V1502" i="1" s="1"/>
  <c r="AB1502" i="1" s="1"/>
  <c r="AH1502" i="1" s="1"/>
  <c r="AN1502" i="1" s="1"/>
  <c r="AP1502" i="1" s="1"/>
  <c r="H1437" i="1"/>
  <c r="N1437" i="1" s="1"/>
  <c r="T1437" i="1" s="1"/>
  <c r="X1437" i="1" s="1"/>
  <c r="AD1437" i="1" s="1"/>
  <c r="AJ1437" i="1" s="1"/>
  <c r="AT1437" i="1" s="1"/>
  <c r="M1416" i="1"/>
  <c r="S1416" i="1" s="1"/>
  <c r="W1416" i="1" s="1"/>
  <c r="AC1416" i="1" s="1"/>
  <c r="AI1416" i="1" s="1"/>
  <c r="AQ1416" i="1" s="1"/>
  <c r="AS1416" i="1" s="1"/>
  <c r="G1415" i="1"/>
  <c r="M1412" i="1"/>
  <c r="S1412" i="1" s="1"/>
  <c r="W1412" i="1" s="1"/>
  <c r="AC1412" i="1" s="1"/>
  <c r="AI1412" i="1" s="1"/>
  <c r="AQ1412" i="1" s="1"/>
  <c r="AS1412" i="1" s="1"/>
  <c r="N1363" i="1"/>
  <c r="T1363" i="1" s="1"/>
  <c r="X1363" i="1" s="1"/>
  <c r="AD1363" i="1" s="1"/>
  <c r="AJ1363" i="1" s="1"/>
  <c r="AT1363" i="1" s="1"/>
  <c r="M1335" i="1"/>
  <c r="S1335" i="1" s="1"/>
  <c r="W1335" i="1" s="1"/>
  <c r="AC1335" i="1" s="1"/>
  <c r="AI1335" i="1" s="1"/>
  <c r="AQ1335" i="1" s="1"/>
  <c r="AS1335" i="1" s="1"/>
  <c r="G1334" i="1"/>
  <c r="AD1422" i="1"/>
  <c r="AJ1422" i="1" s="1"/>
  <c r="AT1422" i="1" s="1"/>
  <c r="L1248" i="1"/>
  <c r="R1248" i="1" s="1"/>
  <c r="V1248" i="1" s="1"/>
  <c r="AB1248" i="1" s="1"/>
  <c r="AH1248" i="1" s="1"/>
  <c r="AN1248" i="1" s="1"/>
  <c r="AP1248" i="1" s="1"/>
  <c r="F1247" i="1"/>
  <c r="N1349" i="1"/>
  <c r="T1349" i="1" s="1"/>
  <c r="X1349" i="1" s="1"/>
  <c r="AD1349" i="1" s="1"/>
  <c r="AJ1349" i="1" s="1"/>
  <c r="AT1349" i="1" s="1"/>
  <c r="H1348" i="1"/>
  <c r="N1348" i="1" s="1"/>
  <c r="T1348" i="1" s="1"/>
  <c r="X1348" i="1" s="1"/>
  <c r="AD1348" i="1" s="1"/>
  <c r="AJ1348" i="1" s="1"/>
  <c r="AT1348" i="1" s="1"/>
  <c r="T1309" i="1"/>
  <c r="X1309" i="1" s="1"/>
  <c r="AD1309" i="1" s="1"/>
  <c r="AJ1309" i="1" s="1"/>
  <c r="AT1309" i="1" s="1"/>
  <c r="H1298" i="1"/>
  <c r="N1298" i="1" s="1"/>
  <c r="T1298" i="1" s="1"/>
  <c r="X1298" i="1" s="1"/>
  <c r="AD1298" i="1" s="1"/>
  <c r="AJ1298" i="1" s="1"/>
  <c r="AT1298" i="1" s="1"/>
  <c r="N1181" i="1"/>
  <c r="T1181" i="1" s="1"/>
  <c r="X1181" i="1" s="1"/>
  <c r="AD1181" i="1" s="1"/>
  <c r="AJ1181" i="1" s="1"/>
  <c r="AT1181" i="1" s="1"/>
  <c r="H1180" i="1"/>
  <c r="F1142" i="1"/>
  <c r="L1116" i="1"/>
  <c r="R1116" i="1" s="1"/>
  <c r="V1116" i="1" s="1"/>
  <c r="AB1116" i="1" s="1"/>
  <c r="AH1116" i="1" s="1"/>
  <c r="AN1116" i="1" s="1"/>
  <c r="AP1116" i="1" s="1"/>
  <c r="M1116" i="1"/>
  <c r="S1116" i="1" s="1"/>
  <c r="W1116" i="1" s="1"/>
  <c r="AC1116" i="1" s="1"/>
  <c r="AI1116" i="1" s="1"/>
  <c r="AQ1116" i="1" s="1"/>
  <c r="AS1116" i="1" s="1"/>
  <c r="M1106" i="1"/>
  <c r="S1106" i="1" s="1"/>
  <c r="W1106" i="1" s="1"/>
  <c r="AC1106" i="1" s="1"/>
  <c r="AI1106" i="1" s="1"/>
  <c r="AQ1106" i="1" s="1"/>
  <c r="AS1106" i="1" s="1"/>
  <c r="K1282" i="1"/>
  <c r="K1246" i="1" s="1"/>
  <c r="AE1179" i="1"/>
  <c r="Q1130" i="1"/>
  <c r="Q1129" i="1" s="1"/>
  <c r="N1116" i="1"/>
  <c r="T1116" i="1" s="1"/>
  <c r="X1116" i="1" s="1"/>
  <c r="AD1116" i="1" s="1"/>
  <c r="AJ1116" i="1" s="1"/>
  <c r="AT1116" i="1" s="1"/>
  <c r="K1091" i="1"/>
  <c r="H1086" i="1"/>
  <c r="N1087" i="1"/>
  <c r="T1087" i="1" s="1"/>
  <c r="X1087" i="1" s="1"/>
  <c r="AD1087" i="1" s="1"/>
  <c r="AJ1087" i="1" s="1"/>
  <c r="AT1087" i="1" s="1"/>
  <c r="AA1180" i="1"/>
  <c r="AA1179" i="1" s="1"/>
  <c r="M1134" i="1"/>
  <c r="S1134" i="1" s="1"/>
  <c r="W1134" i="1" s="1"/>
  <c r="AC1134" i="1" s="1"/>
  <c r="AI1134" i="1" s="1"/>
  <c r="AQ1134" i="1" s="1"/>
  <c r="AS1134" i="1" s="1"/>
  <c r="N1092" i="1"/>
  <c r="T1092" i="1" s="1"/>
  <c r="X1092" i="1" s="1"/>
  <c r="AD1092" i="1" s="1"/>
  <c r="AJ1092" i="1" s="1"/>
  <c r="AT1092" i="1" s="1"/>
  <c r="F1054" i="1"/>
  <c r="L1054" i="1" s="1"/>
  <c r="R1054" i="1" s="1"/>
  <c r="V1054" i="1" s="1"/>
  <c r="H1032" i="1"/>
  <c r="N1032" i="1" s="1"/>
  <c r="T1032" i="1" s="1"/>
  <c r="X1032" i="1" s="1"/>
  <c r="H990" i="1"/>
  <c r="N990" i="1" s="1"/>
  <c r="T990" i="1" s="1"/>
  <c r="X990" i="1" s="1"/>
  <c r="AD990" i="1" s="1"/>
  <c r="AJ990" i="1" s="1"/>
  <c r="F1085" i="1"/>
  <c r="L1086" i="1"/>
  <c r="R1086" i="1" s="1"/>
  <c r="V1086" i="1" s="1"/>
  <c r="AB1086" i="1" s="1"/>
  <c r="AH1086" i="1" s="1"/>
  <c r="AN1086" i="1" s="1"/>
  <c r="AP1086" i="1" s="1"/>
  <c r="F974" i="1"/>
  <c r="L974" i="1" s="1"/>
  <c r="R974" i="1" s="1"/>
  <c r="V974" i="1" s="1"/>
  <c r="AB974" i="1" s="1"/>
  <c r="AH974" i="1" s="1"/>
  <c r="AN974" i="1" s="1"/>
  <c r="AP974" i="1" s="1"/>
  <c r="P990" i="1"/>
  <c r="P945" i="1" s="1"/>
  <c r="N947" i="1"/>
  <c r="T947" i="1" s="1"/>
  <c r="X947" i="1" s="1"/>
  <c r="AD947" i="1" s="1"/>
  <c r="AJ947" i="1" s="1"/>
  <c r="AT947" i="1" s="1"/>
  <c r="H946" i="1"/>
  <c r="M926" i="1"/>
  <c r="S926" i="1" s="1"/>
  <c r="W926" i="1" s="1"/>
  <c r="AC926" i="1" s="1"/>
  <c r="AI926" i="1" s="1"/>
  <c r="AQ926" i="1" s="1"/>
  <c r="AS926" i="1" s="1"/>
  <c r="G925" i="1"/>
  <c r="M925" i="1" s="1"/>
  <c r="S925" i="1" s="1"/>
  <c r="W925" i="1" s="1"/>
  <c r="AC925" i="1" s="1"/>
  <c r="AI925" i="1" s="1"/>
  <c r="AQ925" i="1" s="1"/>
  <c r="AS925" i="1" s="1"/>
  <c r="G872" i="1"/>
  <c r="M873" i="1"/>
  <c r="S873" i="1" s="1"/>
  <c r="W873" i="1" s="1"/>
  <c r="AC873" i="1" s="1"/>
  <c r="AI873" i="1" s="1"/>
  <c r="AQ873" i="1" s="1"/>
  <c r="F853" i="1"/>
  <c r="L853" i="1" s="1"/>
  <c r="L854" i="1"/>
  <c r="R854" i="1" s="1"/>
  <c r="V854" i="1" s="1"/>
  <c r="AB854" i="1" s="1"/>
  <c r="AH854" i="1" s="1"/>
  <c r="AN854" i="1" s="1"/>
  <c r="AP854" i="1" s="1"/>
  <c r="N926" i="1"/>
  <c r="T926" i="1" s="1"/>
  <c r="X926" i="1" s="1"/>
  <c r="AD926" i="1" s="1"/>
  <c r="AJ926" i="1" s="1"/>
  <c r="AT926" i="1" s="1"/>
  <c r="L796" i="1"/>
  <c r="R796" i="1" s="1"/>
  <c r="V796" i="1" s="1"/>
  <c r="AB796" i="1" s="1"/>
  <c r="AH796" i="1" s="1"/>
  <c r="AN796" i="1" s="1"/>
  <c r="AP796" i="1" s="1"/>
  <c r="F795" i="1"/>
  <c r="L795" i="1" s="1"/>
  <c r="R795" i="1" s="1"/>
  <c r="V795" i="1" s="1"/>
  <c r="AB795" i="1" s="1"/>
  <c r="AH795" i="1" s="1"/>
  <c r="AN795" i="1" s="1"/>
  <c r="AP795" i="1" s="1"/>
  <c r="M821" i="1"/>
  <c r="S821" i="1" s="1"/>
  <c r="W821" i="1" s="1"/>
  <c r="AC821" i="1" s="1"/>
  <c r="AI821" i="1" s="1"/>
  <c r="AQ821" i="1" s="1"/>
  <c r="AS821" i="1" s="1"/>
  <c r="G820" i="1"/>
  <c r="N754" i="1"/>
  <c r="T754" i="1" s="1"/>
  <c r="X754" i="1" s="1"/>
  <c r="AD754" i="1" s="1"/>
  <c r="AJ754" i="1" s="1"/>
  <c r="AT754" i="1" s="1"/>
  <c r="H726" i="1"/>
  <c r="N726" i="1" s="1"/>
  <c r="T726" i="1" s="1"/>
  <c r="X726" i="1" s="1"/>
  <c r="M796" i="1"/>
  <c r="S796" i="1" s="1"/>
  <c r="W796" i="1" s="1"/>
  <c r="AC796" i="1" s="1"/>
  <c r="AI796" i="1" s="1"/>
  <c r="AQ796" i="1" s="1"/>
  <c r="AS796" i="1" s="1"/>
  <c r="M743" i="1"/>
  <c r="S743" i="1" s="1"/>
  <c r="W743" i="1" s="1"/>
  <c r="AC743" i="1" s="1"/>
  <c r="AI743" i="1" s="1"/>
  <c r="AQ743" i="1" s="1"/>
  <c r="AS743" i="1" s="1"/>
  <c r="M804" i="1"/>
  <c r="S804" i="1" s="1"/>
  <c r="W804" i="1" s="1"/>
  <c r="AC804" i="1" s="1"/>
  <c r="AI804" i="1" s="1"/>
  <c r="AQ804" i="1" s="1"/>
  <c r="AS804" i="1" s="1"/>
  <c r="N712" i="1"/>
  <c r="T712" i="1" s="1"/>
  <c r="X712" i="1" s="1"/>
  <c r="AD712" i="1" s="1"/>
  <c r="AJ712" i="1" s="1"/>
  <c r="AT712" i="1" s="1"/>
  <c r="H700" i="1"/>
  <c r="F643" i="1"/>
  <c r="L593" i="1"/>
  <c r="R593" i="1" s="1"/>
  <c r="V593" i="1" s="1"/>
  <c r="AB593" i="1" s="1"/>
  <c r="AH593" i="1" s="1"/>
  <c r="AN593" i="1" s="1"/>
  <c r="AP593" i="1" s="1"/>
  <c r="F592" i="1"/>
  <c r="M644" i="1"/>
  <c r="S644" i="1" s="1"/>
  <c r="W644" i="1" s="1"/>
  <c r="AC644" i="1" s="1"/>
  <c r="AI644" i="1" s="1"/>
  <c r="AQ644" i="1" s="1"/>
  <c r="AS644" i="1" s="1"/>
  <c r="G643" i="1"/>
  <c r="M643" i="1" s="1"/>
  <c r="G592" i="1"/>
  <c r="S575" i="1"/>
  <c r="W575" i="1" s="1"/>
  <c r="AC575" i="1" s="1"/>
  <c r="AI575" i="1" s="1"/>
  <c r="AQ575" i="1" s="1"/>
  <c r="AS575" i="1" s="1"/>
  <c r="G532" i="1"/>
  <c r="M532" i="1" s="1"/>
  <c r="S532" i="1" s="1"/>
  <c r="W532" i="1" s="1"/>
  <c r="AC532" i="1" s="1"/>
  <c r="AI532" i="1" s="1"/>
  <c r="AQ532" i="1" s="1"/>
  <c r="AS532" i="1" s="1"/>
  <c r="G523" i="1"/>
  <c r="F437" i="1"/>
  <c r="L410" i="1"/>
  <c r="R410" i="1" s="1"/>
  <c r="V410" i="1" s="1"/>
  <c r="AB410" i="1" s="1"/>
  <c r="AH410" i="1" s="1"/>
  <c r="AN410" i="1" s="1"/>
  <c r="AP410" i="1" s="1"/>
  <c r="F405" i="1"/>
  <c r="L405" i="1" s="1"/>
  <c r="R405" i="1" s="1"/>
  <c r="V405" i="1" s="1"/>
  <c r="AB405" i="1" s="1"/>
  <c r="AH405" i="1" s="1"/>
  <c r="AN405" i="1" s="1"/>
  <c r="AP405" i="1" s="1"/>
  <c r="L353" i="1"/>
  <c r="R353" i="1" s="1"/>
  <c r="V353" i="1" s="1"/>
  <c r="AB353" i="1" s="1"/>
  <c r="AH353" i="1" s="1"/>
  <c r="AN353" i="1" s="1"/>
  <c r="F352" i="1"/>
  <c r="L329" i="1"/>
  <c r="R329" i="1" s="1"/>
  <c r="V329" i="1" s="1"/>
  <c r="AB329" i="1" s="1"/>
  <c r="AH329" i="1" s="1"/>
  <c r="AN329" i="1" s="1"/>
  <c r="AP329" i="1" s="1"/>
  <c r="F320" i="1"/>
  <c r="G307" i="1"/>
  <c r="M307" i="1" s="1"/>
  <c r="N543" i="1"/>
  <c r="T543" i="1" s="1"/>
  <c r="X543" i="1" s="1"/>
  <c r="AD543" i="1" s="1"/>
  <c r="AJ543" i="1" s="1"/>
  <c r="AT543" i="1" s="1"/>
  <c r="H542" i="1"/>
  <c r="N542" i="1" s="1"/>
  <c r="T542" i="1" s="1"/>
  <c r="X542" i="1" s="1"/>
  <c r="AD542" i="1" s="1"/>
  <c r="AJ542" i="1" s="1"/>
  <c r="AT542" i="1" s="1"/>
  <c r="N533" i="1"/>
  <c r="T533" i="1" s="1"/>
  <c r="X533" i="1" s="1"/>
  <c r="AD533" i="1" s="1"/>
  <c r="AJ533" i="1" s="1"/>
  <c r="AT533" i="1" s="1"/>
  <c r="H532" i="1"/>
  <c r="N532" i="1" s="1"/>
  <c r="T532" i="1" s="1"/>
  <c r="X532" i="1" s="1"/>
  <c r="AD532" i="1" s="1"/>
  <c r="AJ532" i="1" s="1"/>
  <c r="AT532" i="1" s="1"/>
  <c r="N524" i="1"/>
  <c r="T524" i="1" s="1"/>
  <c r="X524" i="1" s="1"/>
  <c r="AD524" i="1" s="1"/>
  <c r="AJ524" i="1" s="1"/>
  <c r="AT524" i="1" s="1"/>
  <c r="H523" i="1"/>
  <c r="H510" i="1"/>
  <c r="G374" i="1"/>
  <c r="L338" i="1"/>
  <c r="R338" i="1" s="1"/>
  <c r="V338" i="1" s="1"/>
  <c r="AB338" i="1" s="1"/>
  <c r="AH338" i="1" s="1"/>
  <c r="AN338" i="1" s="1"/>
  <c r="AP338" i="1" s="1"/>
  <c r="F332" i="1"/>
  <c r="L524" i="1"/>
  <c r="R524" i="1" s="1"/>
  <c r="V524" i="1" s="1"/>
  <c r="AB524" i="1" s="1"/>
  <c r="AH524" i="1" s="1"/>
  <c r="AN524" i="1" s="1"/>
  <c r="AP524" i="1" s="1"/>
  <c r="L326" i="1"/>
  <c r="R326" i="1" s="1"/>
  <c r="V326" i="1" s="1"/>
  <c r="AB326" i="1" s="1"/>
  <c r="AH326" i="1" s="1"/>
  <c r="AN326" i="1" s="1"/>
  <c r="AP326" i="1" s="1"/>
  <c r="H243" i="1"/>
  <c r="N243" i="1" s="1"/>
  <c r="T243" i="1" s="1"/>
  <c r="X243" i="1" s="1"/>
  <c r="AD243" i="1" s="1"/>
  <c r="AJ243" i="1" s="1"/>
  <c r="N249" i="1"/>
  <c r="T249" i="1" s="1"/>
  <c r="X249" i="1" s="1"/>
  <c r="AD249" i="1" s="1"/>
  <c r="AJ249" i="1" s="1"/>
  <c r="AT249" i="1" s="1"/>
  <c r="L206" i="1"/>
  <c r="R206" i="1" s="1"/>
  <c r="V206" i="1" s="1"/>
  <c r="AB206" i="1" s="1"/>
  <c r="AH206" i="1" s="1"/>
  <c r="AN206" i="1" s="1"/>
  <c r="AP206" i="1" s="1"/>
  <c r="F205" i="1"/>
  <c r="L205" i="1" s="1"/>
  <c r="R205" i="1" s="1"/>
  <c r="V205" i="1" s="1"/>
  <c r="AB205" i="1" s="1"/>
  <c r="AH205" i="1" s="1"/>
  <c r="AN205" i="1" s="1"/>
  <c r="AP205" i="1" s="1"/>
  <c r="S157" i="1"/>
  <c r="W157" i="1" s="1"/>
  <c r="AC157" i="1" s="1"/>
  <c r="AI157" i="1" s="1"/>
  <c r="AQ157" i="1" s="1"/>
  <c r="AS157" i="1" s="1"/>
  <c r="P156" i="1"/>
  <c r="S156" i="1" s="1"/>
  <c r="W156" i="1" s="1"/>
  <c r="AC156" i="1" s="1"/>
  <c r="AI156" i="1" s="1"/>
  <c r="AQ156" i="1" s="1"/>
  <c r="AS156" i="1" s="1"/>
  <c r="N45" i="1"/>
  <c r="T45" i="1" s="1"/>
  <c r="X45" i="1" s="1"/>
  <c r="AD45" i="1" s="1"/>
  <c r="AJ45" i="1" s="1"/>
  <c r="AT45" i="1" s="1"/>
  <c r="H44" i="1"/>
  <c r="L533" i="1"/>
  <c r="R533" i="1" s="1"/>
  <c r="V533" i="1" s="1"/>
  <c r="AB533" i="1" s="1"/>
  <c r="AH533" i="1" s="1"/>
  <c r="AN533" i="1" s="1"/>
  <c r="AP533" i="1" s="1"/>
  <c r="H405" i="1"/>
  <c r="N405" i="1" s="1"/>
  <c r="T405" i="1" s="1"/>
  <c r="X405" i="1" s="1"/>
  <c r="AD405" i="1" s="1"/>
  <c r="AJ405" i="1" s="1"/>
  <c r="AT405" i="1" s="1"/>
  <c r="H262" i="1"/>
  <c r="N262" i="1" s="1"/>
  <c r="T262" i="1" s="1"/>
  <c r="X262" i="1" s="1"/>
  <c r="AD262" i="1" s="1"/>
  <c r="AJ262" i="1" s="1"/>
  <c r="AT262" i="1" s="1"/>
  <c r="H230" i="1"/>
  <c r="N230" i="1" s="1"/>
  <c r="T230" i="1" s="1"/>
  <c r="X230" i="1" s="1"/>
  <c r="AD230" i="1" s="1"/>
  <c r="AJ230" i="1" s="1"/>
  <c r="AT230" i="1" s="1"/>
  <c r="G213" i="1"/>
  <c r="G92" i="1"/>
  <c r="M45" i="1"/>
  <c r="S45" i="1" s="1"/>
  <c r="W45" i="1" s="1"/>
  <c r="AC45" i="1" s="1"/>
  <c r="AI45" i="1" s="1"/>
  <c r="AQ45" i="1" s="1"/>
  <c r="AS45" i="1" s="1"/>
  <c r="G44" i="1"/>
  <c r="N184" i="1"/>
  <c r="T184" i="1" s="1"/>
  <c r="X184" i="1" s="1"/>
  <c r="AD184" i="1" s="1"/>
  <c r="AJ184" i="1" s="1"/>
  <c r="AT184" i="1" s="1"/>
  <c r="K183" i="1"/>
  <c r="O212" i="1"/>
  <c r="O211" i="1" s="1"/>
  <c r="H1708" i="1"/>
  <c r="N1708" i="1" s="1"/>
  <c r="T1708" i="1" s="1"/>
  <c r="X1708" i="1" s="1"/>
  <c r="AD1708" i="1" s="1"/>
  <c r="AJ1708" i="1" s="1"/>
  <c r="AT1708" i="1" s="1"/>
  <c r="N1709" i="1"/>
  <c r="T1709" i="1" s="1"/>
  <c r="X1709" i="1" s="1"/>
  <c r="AD1709" i="1" s="1"/>
  <c r="AJ1709" i="1" s="1"/>
  <c r="AT1709" i="1" s="1"/>
  <c r="M1662" i="1"/>
  <c r="S1662" i="1" s="1"/>
  <c r="W1662" i="1" s="1"/>
  <c r="AC1662" i="1" s="1"/>
  <c r="AI1662" i="1" s="1"/>
  <c r="AQ1662" i="1" s="1"/>
  <c r="AS1662" i="1" s="1"/>
  <c r="G1661" i="1"/>
  <c r="F1690" i="1"/>
  <c r="L1690" i="1" s="1"/>
  <c r="R1690" i="1" s="1"/>
  <c r="V1690" i="1" s="1"/>
  <c r="AB1690" i="1" s="1"/>
  <c r="AH1690" i="1" s="1"/>
  <c r="AN1690" i="1" s="1"/>
  <c r="AP1690" i="1" s="1"/>
  <c r="L1691" i="1"/>
  <c r="R1691" i="1" s="1"/>
  <c r="V1691" i="1" s="1"/>
  <c r="AB1691" i="1" s="1"/>
  <c r="AH1691" i="1" s="1"/>
  <c r="AN1691" i="1" s="1"/>
  <c r="AP1691" i="1" s="1"/>
  <c r="J1661" i="1"/>
  <c r="M1663" i="1"/>
  <c r="S1663" i="1" s="1"/>
  <c r="W1663" i="1" s="1"/>
  <c r="AC1663" i="1" s="1"/>
  <c r="AI1663" i="1" s="1"/>
  <c r="AQ1663" i="1" s="1"/>
  <c r="AS1663" i="1" s="1"/>
  <c r="N1598" i="1"/>
  <c r="T1598" i="1" s="1"/>
  <c r="X1598" i="1" s="1"/>
  <c r="AD1598" i="1" s="1"/>
  <c r="AJ1598" i="1" s="1"/>
  <c r="AT1598" i="1" s="1"/>
  <c r="AC1555" i="1"/>
  <c r="AI1555" i="1" s="1"/>
  <c r="AQ1555" i="1" s="1"/>
  <c r="AS1555" i="1" s="1"/>
  <c r="Z1551" i="1"/>
  <c r="Z1495" i="1" s="1"/>
  <c r="H1551" i="1"/>
  <c r="H1543" i="1"/>
  <c r="N1543" i="1" s="1"/>
  <c r="T1543" i="1" s="1"/>
  <c r="X1543" i="1" s="1"/>
  <c r="AD1543" i="1" s="1"/>
  <c r="AJ1543" i="1" s="1"/>
  <c r="AT1543" i="1" s="1"/>
  <c r="N1544" i="1"/>
  <c r="T1544" i="1" s="1"/>
  <c r="X1544" i="1" s="1"/>
  <c r="AD1544" i="1" s="1"/>
  <c r="AJ1544" i="1" s="1"/>
  <c r="AT1544" i="1" s="1"/>
  <c r="H1510" i="1"/>
  <c r="N1510" i="1" s="1"/>
  <c r="T1510" i="1" s="1"/>
  <c r="X1510" i="1" s="1"/>
  <c r="AD1510" i="1" s="1"/>
  <c r="N1519" i="1"/>
  <c r="T1519" i="1" s="1"/>
  <c r="X1519" i="1" s="1"/>
  <c r="AD1519" i="1" s="1"/>
  <c r="AJ1519" i="1" s="1"/>
  <c r="AT1519" i="1" s="1"/>
  <c r="L1483" i="1"/>
  <c r="R1483" i="1" s="1"/>
  <c r="V1483" i="1" s="1"/>
  <c r="AB1483" i="1" s="1"/>
  <c r="AH1483" i="1" s="1"/>
  <c r="AN1483" i="1" s="1"/>
  <c r="AP1483" i="1" s="1"/>
  <c r="F1482" i="1"/>
  <c r="AK1445" i="1"/>
  <c r="AK1400" i="1" s="1"/>
  <c r="L1390" i="1"/>
  <c r="R1390" i="1" s="1"/>
  <c r="V1390" i="1" s="1"/>
  <c r="AB1390" i="1" s="1"/>
  <c r="AH1390" i="1" s="1"/>
  <c r="AN1390" i="1" s="1"/>
  <c r="AP1390" i="1" s="1"/>
  <c r="F1389" i="1"/>
  <c r="N1374" i="1"/>
  <c r="T1374" i="1" s="1"/>
  <c r="X1374" i="1" s="1"/>
  <c r="AD1374" i="1" s="1"/>
  <c r="AJ1374" i="1" s="1"/>
  <c r="AT1374" i="1" s="1"/>
  <c r="K1446" i="1"/>
  <c r="AL1445" i="1"/>
  <c r="N1453" i="1"/>
  <c r="T1453" i="1" s="1"/>
  <c r="X1453" i="1" s="1"/>
  <c r="AD1453" i="1" s="1"/>
  <c r="AJ1453" i="1" s="1"/>
  <c r="AT1453" i="1" s="1"/>
  <c r="N1431" i="1"/>
  <c r="T1431" i="1" s="1"/>
  <c r="X1431" i="1" s="1"/>
  <c r="AD1431" i="1" s="1"/>
  <c r="AJ1431" i="1" s="1"/>
  <c r="AT1431" i="1" s="1"/>
  <c r="F1373" i="1"/>
  <c r="L1373" i="1" s="1"/>
  <c r="R1373" i="1" s="1"/>
  <c r="V1373" i="1" s="1"/>
  <c r="L1384" i="1"/>
  <c r="R1384" i="1" s="1"/>
  <c r="V1384" i="1" s="1"/>
  <c r="AB1384" i="1" s="1"/>
  <c r="AH1384" i="1" s="1"/>
  <c r="AN1384" i="1" s="1"/>
  <c r="AP1384" i="1" s="1"/>
  <c r="M1349" i="1"/>
  <c r="S1349" i="1" s="1"/>
  <c r="W1349" i="1" s="1"/>
  <c r="AC1349" i="1" s="1"/>
  <c r="AI1349" i="1" s="1"/>
  <c r="AQ1349" i="1" s="1"/>
  <c r="AS1349" i="1" s="1"/>
  <c r="G1348" i="1"/>
  <c r="M1348" i="1" s="1"/>
  <c r="S1348" i="1" s="1"/>
  <c r="W1348" i="1" s="1"/>
  <c r="AC1348" i="1" s="1"/>
  <c r="AI1348" i="1" s="1"/>
  <c r="AQ1348" i="1" s="1"/>
  <c r="AS1348" i="1" s="1"/>
  <c r="S1326" i="1"/>
  <c r="W1326" i="1" s="1"/>
  <c r="AC1326" i="1" s="1"/>
  <c r="AI1326" i="1" s="1"/>
  <c r="AQ1326" i="1" s="1"/>
  <c r="AS1326" i="1" s="1"/>
  <c r="P1325" i="1"/>
  <c r="M1422" i="1"/>
  <c r="S1422" i="1" s="1"/>
  <c r="W1422" i="1" s="1"/>
  <c r="AC1422" i="1" s="1"/>
  <c r="AI1422" i="1" s="1"/>
  <c r="AQ1422" i="1" s="1"/>
  <c r="AS1422" i="1" s="1"/>
  <c r="G1421" i="1"/>
  <c r="F1333" i="1"/>
  <c r="H1235" i="1"/>
  <c r="N1235" i="1" s="1"/>
  <c r="T1235" i="1" s="1"/>
  <c r="X1235" i="1" s="1"/>
  <c r="AD1235" i="1" s="1"/>
  <c r="AJ1235" i="1" s="1"/>
  <c r="AT1235" i="1" s="1"/>
  <c r="N1236" i="1"/>
  <c r="T1236" i="1" s="1"/>
  <c r="X1236" i="1" s="1"/>
  <c r="AD1236" i="1" s="1"/>
  <c r="AJ1236" i="1" s="1"/>
  <c r="AT1236" i="1" s="1"/>
  <c r="K1242" i="1"/>
  <c r="N1242" i="1" s="1"/>
  <c r="T1242" i="1" s="1"/>
  <c r="X1242" i="1" s="1"/>
  <c r="AD1242" i="1" s="1"/>
  <c r="AJ1242" i="1" s="1"/>
  <c r="AT1242" i="1" s="1"/>
  <c r="N1243" i="1"/>
  <c r="T1243" i="1" s="1"/>
  <c r="X1243" i="1" s="1"/>
  <c r="AD1243" i="1" s="1"/>
  <c r="AJ1243" i="1" s="1"/>
  <c r="AT1243" i="1" s="1"/>
  <c r="F1180" i="1"/>
  <c r="M997" i="1"/>
  <c r="S997" i="1" s="1"/>
  <c r="W997" i="1" s="1"/>
  <c r="AC997" i="1" s="1"/>
  <c r="AI997" i="1" s="1"/>
  <c r="AQ997" i="1" s="1"/>
  <c r="AS997" i="1" s="1"/>
  <c r="G990" i="1"/>
  <c r="AF1246" i="1"/>
  <c r="I1179" i="1"/>
  <c r="G1180" i="1"/>
  <c r="P1130" i="1"/>
  <c r="P1129" i="1" s="1"/>
  <c r="N1069" i="1"/>
  <c r="T1069" i="1" s="1"/>
  <c r="X1069" i="1" s="1"/>
  <c r="AD1069" i="1" s="1"/>
  <c r="AJ1069" i="1" s="1"/>
  <c r="AT1069" i="1" s="1"/>
  <c r="M1054" i="1"/>
  <c r="O1180" i="1"/>
  <c r="O1179" i="1" s="1"/>
  <c r="G1085" i="1"/>
  <c r="M1086" i="1"/>
  <c r="S1086" i="1" s="1"/>
  <c r="W1086" i="1" s="1"/>
  <c r="AC1086" i="1" s="1"/>
  <c r="AI1086" i="1" s="1"/>
  <c r="AQ1086" i="1" s="1"/>
  <c r="AS1086" i="1" s="1"/>
  <c r="M975" i="1"/>
  <c r="S975" i="1" s="1"/>
  <c r="W975" i="1" s="1"/>
  <c r="AC975" i="1" s="1"/>
  <c r="AI975" i="1" s="1"/>
  <c r="AQ975" i="1" s="1"/>
  <c r="AS975" i="1" s="1"/>
  <c r="G974" i="1"/>
  <c r="M974" i="1" s="1"/>
  <c r="S974" i="1" s="1"/>
  <c r="W974" i="1" s="1"/>
  <c r="AC974" i="1" s="1"/>
  <c r="AI974" i="1" s="1"/>
  <c r="AQ974" i="1" s="1"/>
  <c r="AS974" i="1" s="1"/>
  <c r="M947" i="1"/>
  <c r="S947" i="1" s="1"/>
  <c r="W947" i="1" s="1"/>
  <c r="AC947" i="1" s="1"/>
  <c r="AI947" i="1" s="1"/>
  <c r="AQ947" i="1" s="1"/>
  <c r="AS947" i="1" s="1"/>
  <c r="G946" i="1"/>
  <c r="L930" i="1"/>
  <c r="R930" i="1" s="1"/>
  <c r="V930" i="1" s="1"/>
  <c r="AB930" i="1" s="1"/>
  <c r="AH930" i="1" s="1"/>
  <c r="AN930" i="1" s="1"/>
  <c r="AP930" i="1" s="1"/>
  <c r="F929" i="1"/>
  <c r="L929" i="1" s="1"/>
  <c r="R929" i="1" s="1"/>
  <c r="V929" i="1" s="1"/>
  <c r="AB929" i="1" s="1"/>
  <c r="AH929" i="1" s="1"/>
  <c r="AN929" i="1" s="1"/>
  <c r="AP929" i="1" s="1"/>
  <c r="L942" i="1"/>
  <c r="R942" i="1" s="1"/>
  <c r="V942" i="1" s="1"/>
  <c r="AB942" i="1" s="1"/>
  <c r="AH942" i="1" s="1"/>
  <c r="AN942" i="1" s="1"/>
  <c r="F941" i="1"/>
  <c r="L941" i="1" s="1"/>
  <c r="R941" i="1" s="1"/>
  <c r="V941" i="1" s="1"/>
  <c r="AB941" i="1" s="1"/>
  <c r="AH941" i="1" s="1"/>
  <c r="AN941" i="1" s="1"/>
  <c r="L848" i="1"/>
  <c r="R848" i="1" s="1"/>
  <c r="V848" i="1" s="1"/>
  <c r="AB848" i="1" s="1"/>
  <c r="AH848" i="1" s="1"/>
  <c r="AN848" i="1" s="1"/>
  <c r="AP848" i="1" s="1"/>
  <c r="F847" i="1"/>
  <c r="H835" i="1"/>
  <c r="N835" i="1" s="1"/>
  <c r="T835" i="1" s="1"/>
  <c r="X835" i="1" s="1"/>
  <c r="AD835" i="1" s="1"/>
  <c r="AJ835" i="1" s="1"/>
  <c r="AT835" i="1" s="1"/>
  <c r="N836" i="1"/>
  <c r="T836" i="1" s="1"/>
  <c r="X836" i="1" s="1"/>
  <c r="AD836" i="1" s="1"/>
  <c r="AJ836" i="1" s="1"/>
  <c r="AT836" i="1" s="1"/>
  <c r="F933" i="1"/>
  <c r="L933" i="1" s="1"/>
  <c r="R933" i="1" s="1"/>
  <c r="V933" i="1" s="1"/>
  <c r="AB933" i="1" s="1"/>
  <c r="AH933" i="1" s="1"/>
  <c r="AN933" i="1" s="1"/>
  <c r="AP933" i="1" s="1"/>
  <c r="L934" i="1"/>
  <c r="R934" i="1" s="1"/>
  <c r="V934" i="1" s="1"/>
  <c r="AB934" i="1" s="1"/>
  <c r="AH934" i="1" s="1"/>
  <c r="AN934" i="1" s="1"/>
  <c r="AP934" i="1" s="1"/>
  <c r="N930" i="1"/>
  <c r="T930" i="1" s="1"/>
  <c r="X930" i="1" s="1"/>
  <c r="AD930" i="1" s="1"/>
  <c r="AJ930" i="1" s="1"/>
  <c r="AT930" i="1" s="1"/>
  <c r="N975" i="1"/>
  <c r="T975" i="1" s="1"/>
  <c r="X975" i="1" s="1"/>
  <c r="AD975" i="1" s="1"/>
  <c r="AJ975" i="1" s="1"/>
  <c r="AT975" i="1" s="1"/>
  <c r="H974" i="1"/>
  <c r="N974" i="1" s="1"/>
  <c r="T974" i="1" s="1"/>
  <c r="X974" i="1" s="1"/>
  <c r="AD974" i="1" s="1"/>
  <c r="AJ974" i="1" s="1"/>
  <c r="AT974" i="1" s="1"/>
  <c r="L938" i="1"/>
  <c r="R938" i="1" s="1"/>
  <c r="V938" i="1" s="1"/>
  <c r="AB938" i="1" s="1"/>
  <c r="AH938" i="1" s="1"/>
  <c r="AN938" i="1" s="1"/>
  <c r="AP938" i="1" s="1"/>
  <c r="F937" i="1"/>
  <c r="L937" i="1" s="1"/>
  <c r="R937" i="1" s="1"/>
  <c r="V937" i="1" s="1"/>
  <c r="AB937" i="1" s="1"/>
  <c r="AH937" i="1" s="1"/>
  <c r="AN937" i="1" s="1"/>
  <c r="AP937" i="1" s="1"/>
  <c r="F872" i="1"/>
  <c r="L873" i="1"/>
  <c r="R873" i="1" s="1"/>
  <c r="V873" i="1" s="1"/>
  <c r="AB873" i="1" s="1"/>
  <c r="AH873" i="1" s="1"/>
  <c r="AN873" i="1" s="1"/>
  <c r="L804" i="1"/>
  <c r="R804" i="1" s="1"/>
  <c r="V804" i="1" s="1"/>
  <c r="AB804" i="1" s="1"/>
  <c r="AH804" i="1" s="1"/>
  <c r="AN804" i="1" s="1"/>
  <c r="AP804" i="1" s="1"/>
  <c r="F803" i="1"/>
  <c r="N780" i="1"/>
  <c r="T780" i="1" s="1"/>
  <c r="X780" i="1" s="1"/>
  <c r="AD780" i="1" s="1"/>
  <c r="AJ780" i="1" s="1"/>
  <c r="AT780" i="1" s="1"/>
  <c r="H779" i="1"/>
  <c r="N762" i="1"/>
  <c r="T762" i="1" s="1"/>
  <c r="X762" i="1" s="1"/>
  <c r="AD762" i="1" s="1"/>
  <c r="AJ762" i="1" s="1"/>
  <c r="AT762" i="1" s="1"/>
  <c r="H761" i="1"/>
  <c r="N761" i="1" s="1"/>
  <c r="M790" i="1"/>
  <c r="S790" i="1" s="1"/>
  <c r="W790" i="1" s="1"/>
  <c r="AC790" i="1" s="1"/>
  <c r="AI790" i="1" s="1"/>
  <c r="AQ790" i="1" s="1"/>
  <c r="AS790" i="1" s="1"/>
  <c r="L754" i="1"/>
  <c r="R754" i="1" s="1"/>
  <c r="V754" i="1" s="1"/>
  <c r="AB754" i="1" s="1"/>
  <c r="AH754" i="1" s="1"/>
  <c r="AN754" i="1" s="1"/>
  <c r="AP754" i="1" s="1"/>
  <c r="H592" i="1"/>
  <c r="M670" i="1"/>
  <c r="S670" i="1" s="1"/>
  <c r="W670" i="1" s="1"/>
  <c r="AC670" i="1" s="1"/>
  <c r="AI670" i="1" s="1"/>
  <c r="AQ670" i="1" s="1"/>
  <c r="AS670" i="1" s="1"/>
  <c r="G669" i="1"/>
  <c r="M669" i="1" s="1"/>
  <c r="S669" i="1" s="1"/>
  <c r="W669" i="1" s="1"/>
  <c r="AC669" i="1" s="1"/>
  <c r="AI669" i="1" s="1"/>
  <c r="Q592" i="1"/>
  <c r="M448" i="1"/>
  <c r="S448" i="1" s="1"/>
  <c r="W448" i="1" s="1"/>
  <c r="AC448" i="1" s="1"/>
  <c r="AI448" i="1" s="1"/>
  <c r="AQ448" i="1" s="1"/>
  <c r="AS448" i="1" s="1"/>
  <c r="G437" i="1"/>
  <c r="N376" i="1"/>
  <c r="T376" i="1" s="1"/>
  <c r="X376" i="1" s="1"/>
  <c r="AD376" i="1" s="1"/>
  <c r="AJ376" i="1" s="1"/>
  <c r="AT376" i="1" s="1"/>
  <c r="H375" i="1"/>
  <c r="L361" i="1"/>
  <c r="R361" i="1" s="1"/>
  <c r="V361" i="1" s="1"/>
  <c r="AB361" i="1" s="1"/>
  <c r="AH361" i="1" s="1"/>
  <c r="AN361" i="1" s="1"/>
  <c r="AP361" i="1" s="1"/>
  <c r="F360" i="1"/>
  <c r="F549" i="1"/>
  <c r="L559" i="1"/>
  <c r="R559" i="1" s="1"/>
  <c r="V559" i="1" s="1"/>
  <c r="AB559" i="1" s="1"/>
  <c r="AH559" i="1" s="1"/>
  <c r="AN559" i="1" s="1"/>
  <c r="AP559" i="1" s="1"/>
  <c r="L542" i="1"/>
  <c r="R542" i="1" s="1"/>
  <c r="V542" i="1" s="1"/>
  <c r="AB542" i="1" s="1"/>
  <c r="AH542" i="1" s="1"/>
  <c r="AN542" i="1" s="1"/>
  <c r="AP542" i="1" s="1"/>
  <c r="F532" i="1"/>
  <c r="F523" i="1"/>
  <c r="L505" i="1"/>
  <c r="R505" i="1" s="1"/>
  <c r="V505" i="1" s="1"/>
  <c r="AB505" i="1" s="1"/>
  <c r="AH505" i="1" s="1"/>
  <c r="AN505" i="1" s="1"/>
  <c r="AP505" i="1" s="1"/>
  <c r="F476" i="1"/>
  <c r="L476" i="1" s="1"/>
  <c r="AC348" i="1"/>
  <c r="AI348" i="1" s="1"/>
  <c r="AQ348" i="1" s="1"/>
  <c r="AS348" i="1" s="1"/>
  <c r="Z347" i="1"/>
  <c r="N320" i="1"/>
  <c r="T320" i="1" s="1"/>
  <c r="X320" i="1" s="1"/>
  <c r="AD320" i="1" s="1"/>
  <c r="AJ320" i="1" s="1"/>
  <c r="AT320" i="1" s="1"/>
  <c r="H319" i="1"/>
  <c r="AA549" i="1"/>
  <c r="AA548" i="1" s="1"/>
  <c r="N285" i="1"/>
  <c r="T285" i="1" s="1"/>
  <c r="X285" i="1" s="1"/>
  <c r="AD285" i="1" s="1"/>
  <c r="AJ285" i="1" s="1"/>
  <c r="AT285" i="1" s="1"/>
  <c r="K284" i="1"/>
  <c r="N284" i="1" s="1"/>
  <c r="T284" i="1" s="1"/>
  <c r="X284" i="1" s="1"/>
  <c r="AD284" i="1" s="1"/>
  <c r="AJ284" i="1" s="1"/>
  <c r="AT284" i="1" s="1"/>
  <c r="F44" i="1"/>
  <c r="L195" i="1"/>
  <c r="R195" i="1" s="1"/>
  <c r="V195" i="1" s="1"/>
  <c r="AB195" i="1" s="1"/>
  <c r="AH195" i="1" s="1"/>
  <c r="AN195" i="1" s="1"/>
  <c r="AP195" i="1" s="1"/>
  <c r="G161" i="1"/>
  <c r="F18" i="1"/>
  <c r="L19" i="1"/>
  <c r="R19" i="1" s="1"/>
  <c r="V19" i="1" s="1"/>
  <c r="AB19" i="1" s="1"/>
  <c r="AH19" i="1" s="1"/>
  <c r="AN19" i="1" s="1"/>
  <c r="AP19" i="1" s="1"/>
  <c r="N162" i="1"/>
  <c r="T162" i="1" s="1"/>
  <c r="X162" i="1" s="1"/>
  <c r="AD162" i="1" s="1"/>
  <c r="AJ162" i="1" s="1"/>
  <c r="AT162" i="1" s="1"/>
  <c r="H161" i="1"/>
  <c r="Q91" i="1"/>
  <c r="Z17" i="1"/>
  <c r="Z16" i="1" s="1"/>
  <c r="AQ669" i="1" l="1"/>
  <c r="AS669" i="1" s="1"/>
  <c r="AB1373" i="1"/>
  <c r="AJ1510" i="1"/>
  <c r="AT1510" i="1" s="1"/>
  <c r="N510" i="1"/>
  <c r="T510" i="1" s="1"/>
  <c r="X510" i="1" s="1"/>
  <c r="AD510" i="1" s="1"/>
  <c r="AJ510" i="1" s="1"/>
  <c r="AT510" i="1" s="1"/>
  <c r="R424" i="1"/>
  <c r="I1246" i="1"/>
  <c r="I945" i="1"/>
  <c r="J1179" i="1"/>
  <c r="J1128" i="1" s="1"/>
  <c r="AR945" i="1"/>
  <c r="O945" i="1"/>
  <c r="G1672" i="1"/>
  <c r="M1672" i="1" s="1"/>
  <c r="S1672" i="1" s="1"/>
  <c r="W1672" i="1" s="1"/>
  <c r="AC1672" i="1" s="1"/>
  <c r="AI1672" i="1" s="1"/>
  <c r="AQ1672" i="1" s="1"/>
  <c r="AS1672" i="1" s="1"/>
  <c r="AD1389" i="1"/>
  <c r="AJ1389" i="1" s="1"/>
  <c r="AT1389" i="1" s="1"/>
  <c r="AR1495" i="1"/>
  <c r="Y1338" i="1"/>
  <c r="Y1323" i="1" s="1"/>
  <c r="T761" i="1"/>
  <c r="X761" i="1" s="1"/>
  <c r="AD761" i="1" s="1"/>
  <c r="AJ761" i="1" s="1"/>
  <c r="AT761" i="1" s="1"/>
  <c r="G1551" i="1"/>
  <c r="M1551" i="1" s="1"/>
  <c r="S1551" i="1" s="1"/>
  <c r="W1551" i="1" s="1"/>
  <c r="AC1551" i="1" s="1"/>
  <c r="AI1551" i="1" s="1"/>
  <c r="AQ1551" i="1" s="1"/>
  <c r="AS1551" i="1" s="1"/>
  <c r="AG1495" i="1"/>
  <c r="AD1271" i="1"/>
  <c r="AJ1271" i="1" s="1"/>
  <c r="R853" i="1"/>
  <c r="V853" i="1" s="1"/>
  <c r="AB853" i="1" s="1"/>
  <c r="AH853" i="1" s="1"/>
  <c r="AN853" i="1" s="1"/>
  <c r="AP853" i="1" s="1"/>
  <c r="H846" i="1"/>
  <c r="N846" i="1" s="1"/>
  <c r="T846" i="1" s="1"/>
  <c r="X846" i="1" s="1"/>
  <c r="AD846" i="1" s="1"/>
  <c r="AJ846" i="1" s="1"/>
  <c r="AT846" i="1" s="1"/>
  <c r="Q833" i="1"/>
  <c r="N31" i="1"/>
  <c r="T31" i="1" s="1"/>
  <c r="X31" i="1" s="1"/>
  <c r="AD31" i="1" s="1"/>
  <c r="AJ31" i="1" s="1"/>
  <c r="AT31" i="1" s="1"/>
  <c r="K359" i="1"/>
  <c r="K345" i="1" s="1"/>
  <c r="O90" i="1"/>
  <c r="AN839" i="1"/>
  <c r="AP839" i="1" s="1"/>
  <c r="AR833" i="1"/>
  <c r="M405" i="1"/>
  <c r="S405" i="1" s="1"/>
  <c r="W405" i="1" s="1"/>
  <c r="AC405" i="1" s="1"/>
  <c r="AI405" i="1" s="1"/>
  <c r="AQ405" i="1" s="1"/>
  <c r="AS405" i="1" s="1"/>
  <c r="N476" i="1"/>
  <c r="T476" i="1" s="1"/>
  <c r="X476" i="1" s="1"/>
  <c r="AD476" i="1" s="1"/>
  <c r="AJ476" i="1" s="1"/>
  <c r="AT476" i="1" s="1"/>
  <c r="AK436" i="1"/>
  <c r="AK435" i="1" s="1"/>
  <c r="I90" i="1"/>
  <c r="AE833" i="1"/>
  <c r="J436" i="1"/>
  <c r="J435" i="1" s="1"/>
  <c r="AU212" i="1"/>
  <c r="AU211" i="1" s="1"/>
  <c r="J1338" i="1"/>
  <c r="L1510" i="1"/>
  <c r="L332" i="1"/>
  <c r="R332" i="1" s="1"/>
  <c r="V332" i="1" s="1"/>
  <c r="AB332" i="1" s="1"/>
  <c r="AH332" i="1" s="1"/>
  <c r="AN332" i="1" s="1"/>
  <c r="AP332" i="1" s="1"/>
  <c r="AD726" i="1"/>
  <c r="AJ726" i="1" s="1"/>
  <c r="AT726" i="1" s="1"/>
  <c r="AA1128" i="1"/>
  <c r="L1142" i="1"/>
  <c r="R1142" i="1" s="1"/>
  <c r="V1142" i="1" s="1"/>
  <c r="AB1142" i="1" s="1"/>
  <c r="AH1142" i="1" s="1"/>
  <c r="AN1142" i="1" s="1"/>
  <c r="AP1142" i="1" s="1"/>
  <c r="AE1400" i="1"/>
  <c r="AF1400" i="1"/>
  <c r="AI460" i="1"/>
  <c r="AQ460" i="1" s="1"/>
  <c r="AE1495" i="1"/>
  <c r="AA945" i="1"/>
  <c r="AA833" i="1" s="1"/>
  <c r="M761" i="1"/>
  <c r="S761" i="1" s="1"/>
  <c r="W761" i="1" s="1"/>
  <c r="AC761" i="1" s="1"/>
  <c r="AM436" i="1"/>
  <c r="AM435" i="1" s="1"/>
  <c r="K945" i="1"/>
  <c r="K833" i="1" s="1"/>
  <c r="AM1128" i="1"/>
  <c r="Y591" i="1"/>
  <c r="AT1373" i="1"/>
  <c r="AU945" i="1"/>
  <c r="AU833" i="1" s="1"/>
  <c r="AM1400" i="1"/>
  <c r="U436" i="1"/>
  <c r="U435" i="1" s="1"/>
  <c r="L1298" i="1"/>
  <c r="R1298" i="1" s="1"/>
  <c r="V1298" i="1" s="1"/>
  <c r="AB1298" i="1" s="1"/>
  <c r="AH1298" i="1" s="1"/>
  <c r="AN1298" i="1" s="1"/>
  <c r="AP1298" i="1" s="1"/>
  <c r="AB1054" i="1"/>
  <c r="AH1054" i="1" s="1"/>
  <c r="AN1054" i="1" s="1"/>
  <c r="AP1054" i="1" s="1"/>
  <c r="S1054" i="1"/>
  <c r="W1054" i="1" s="1"/>
  <c r="AC1054" i="1" s="1"/>
  <c r="AI1054" i="1" s="1"/>
  <c r="S307" i="1"/>
  <c r="W307" i="1" s="1"/>
  <c r="AC307" i="1" s="1"/>
  <c r="AI307" i="1" s="1"/>
  <c r="L726" i="1"/>
  <c r="R726" i="1" s="1"/>
  <c r="V726" i="1" s="1"/>
  <c r="AB726" i="1" s="1"/>
  <c r="AH726" i="1" s="1"/>
  <c r="AN726" i="1" s="1"/>
  <c r="AP726" i="1" s="1"/>
  <c r="V424" i="1"/>
  <c r="AB424" i="1" s="1"/>
  <c r="AH424" i="1" s="1"/>
  <c r="AN424" i="1" s="1"/>
  <c r="AP424" i="1" s="1"/>
  <c r="Y1400" i="1"/>
  <c r="I1090" i="1"/>
  <c r="I1084" i="1" s="1"/>
  <c r="AU591" i="1"/>
  <c r="AU521" i="1" s="1"/>
  <c r="Y1495" i="1"/>
  <c r="AC779" i="1"/>
  <c r="AI779" i="1" s="1"/>
  <c r="AQ779" i="1" s="1"/>
  <c r="AS779" i="1" s="1"/>
  <c r="AO436" i="1"/>
  <c r="AO435" i="1" s="1"/>
  <c r="AK212" i="1"/>
  <c r="AK211" i="1" s="1"/>
  <c r="AL945" i="1"/>
  <c r="Q436" i="1"/>
  <c r="Q435" i="1" s="1"/>
  <c r="I319" i="1"/>
  <c r="I318" i="1" s="1"/>
  <c r="Q591" i="1"/>
  <c r="Q521" i="1" s="1"/>
  <c r="L1329" i="1"/>
  <c r="R1329" i="1" s="1"/>
  <c r="V1329" i="1" s="1"/>
  <c r="AB1329" i="1" s="1"/>
  <c r="AH1329" i="1" s="1"/>
  <c r="AN1329" i="1" s="1"/>
  <c r="AP1329" i="1" s="1"/>
  <c r="H1430" i="1"/>
  <c r="N1430" i="1" s="1"/>
  <c r="T1430" i="1" s="1"/>
  <c r="X1430" i="1" s="1"/>
  <c r="AD1430" i="1" s="1"/>
  <c r="AJ1430" i="1" s="1"/>
  <c r="AT1430" i="1" s="1"/>
  <c r="AD1032" i="1"/>
  <c r="AJ1032" i="1" s="1"/>
  <c r="AT1032" i="1" s="1"/>
  <c r="AT643" i="1"/>
  <c r="AF436" i="1"/>
  <c r="AF435" i="1" s="1"/>
  <c r="AO1128" i="1"/>
  <c r="M1389" i="1"/>
  <c r="S1389" i="1" s="1"/>
  <c r="W1389" i="1" s="1"/>
  <c r="AC1389" i="1" s="1"/>
  <c r="AI1389" i="1" s="1"/>
  <c r="AQ1389" i="1" s="1"/>
  <c r="AS1389" i="1" s="1"/>
  <c r="AR436" i="1"/>
  <c r="AR435" i="1" s="1"/>
  <c r="AG591" i="1"/>
  <c r="AG521" i="1" s="1"/>
  <c r="Z521" i="1"/>
  <c r="M374" i="1"/>
  <c r="S374" i="1" s="1"/>
  <c r="W374" i="1" s="1"/>
  <c r="AC374" i="1" s="1"/>
  <c r="AI374" i="1" s="1"/>
  <c r="AQ374" i="1" s="1"/>
  <c r="AS374" i="1" s="1"/>
  <c r="L990" i="1"/>
  <c r="R990" i="1" s="1"/>
  <c r="V990" i="1" s="1"/>
  <c r="AB990" i="1" s="1"/>
  <c r="AH990" i="1" s="1"/>
  <c r="AN990" i="1" s="1"/>
  <c r="AP990" i="1" s="1"/>
  <c r="G778" i="1"/>
  <c r="M778" i="1" s="1"/>
  <c r="S778" i="1" s="1"/>
  <c r="W778" i="1" s="1"/>
  <c r="AC778" i="1" s="1"/>
  <c r="AI778" i="1" s="1"/>
  <c r="AQ778" i="1" s="1"/>
  <c r="AS778" i="1" s="1"/>
  <c r="AE591" i="1"/>
  <c r="AE521" i="1" s="1"/>
  <c r="Q1400" i="1"/>
  <c r="AS460" i="1"/>
  <c r="AR591" i="1"/>
  <c r="AR521" i="1" s="1"/>
  <c r="L761" i="1"/>
  <c r="R761" i="1" s="1"/>
  <c r="V761" i="1" s="1"/>
  <c r="AB761" i="1" s="1"/>
  <c r="AH761" i="1" s="1"/>
  <c r="AN761" i="1" s="1"/>
  <c r="AP761" i="1" s="1"/>
  <c r="AO591" i="1"/>
  <c r="AO521" i="1" s="1"/>
  <c r="L1389" i="1"/>
  <c r="R1389" i="1" s="1"/>
  <c r="V1389" i="1" s="1"/>
  <c r="AB1389" i="1" s="1"/>
  <c r="AH1389" i="1" s="1"/>
  <c r="AN1389" i="1" s="1"/>
  <c r="AP1389" i="1" s="1"/>
  <c r="AB1032" i="1"/>
  <c r="AH1032" i="1" s="1"/>
  <c r="AN1032" i="1" s="1"/>
  <c r="AP1032" i="1" s="1"/>
  <c r="U1495" i="1"/>
  <c r="T332" i="1"/>
  <c r="X332" i="1" s="1"/>
  <c r="AD332" i="1" s="1"/>
  <c r="AJ332" i="1" s="1"/>
  <c r="AT332" i="1" s="1"/>
  <c r="P1400" i="1"/>
  <c r="AK591" i="1"/>
  <c r="AK521" i="1" s="1"/>
  <c r="AM833" i="1"/>
  <c r="V307" i="1"/>
  <c r="AB307" i="1" s="1"/>
  <c r="AH307" i="1" s="1"/>
  <c r="AN307" i="1" s="1"/>
  <c r="AP307" i="1" s="1"/>
  <c r="AF591" i="1"/>
  <c r="AF521" i="1" s="1"/>
  <c r="K436" i="1"/>
  <c r="K435" i="1" s="1"/>
  <c r="J359" i="1"/>
  <c r="J345" i="1" s="1"/>
  <c r="U591" i="1"/>
  <c r="U521" i="1" s="1"/>
  <c r="M990" i="1"/>
  <c r="S990" i="1" s="1"/>
  <c r="W990" i="1" s="1"/>
  <c r="AC990" i="1" s="1"/>
  <c r="AI990" i="1" s="1"/>
  <c r="AQ990" i="1" s="1"/>
  <c r="AS990" i="1" s="1"/>
  <c r="AH1373" i="1"/>
  <c r="L643" i="1"/>
  <c r="R643" i="1" s="1"/>
  <c r="V643" i="1" s="1"/>
  <c r="AB643" i="1" s="1"/>
  <c r="AH643" i="1" s="1"/>
  <c r="AN643" i="1" s="1"/>
  <c r="AP643" i="1" s="1"/>
  <c r="G1115" i="1"/>
  <c r="M1115" i="1" s="1"/>
  <c r="S1115" i="1" s="1"/>
  <c r="W1115" i="1" s="1"/>
  <c r="AC1115" i="1" s="1"/>
  <c r="AI1115" i="1" s="1"/>
  <c r="AQ1115" i="1" s="1"/>
  <c r="AS1115" i="1" s="1"/>
  <c r="L1464" i="1"/>
  <c r="R1464" i="1" s="1"/>
  <c r="V1464" i="1" s="1"/>
  <c r="AB1464" i="1" s="1"/>
  <c r="AH1464" i="1" s="1"/>
  <c r="AN1464" i="1" s="1"/>
  <c r="AP1464" i="1" s="1"/>
  <c r="J591" i="1"/>
  <c r="J521" i="1" s="1"/>
  <c r="N424" i="1"/>
  <c r="T424" i="1" s="1"/>
  <c r="X424" i="1" s="1"/>
  <c r="AD424" i="1" s="1"/>
  <c r="AJ424" i="1" s="1"/>
  <c r="AT424" i="1" s="1"/>
  <c r="I522" i="1"/>
  <c r="AO1400" i="1"/>
  <c r="AL833" i="1"/>
  <c r="AQ1054" i="1"/>
  <c r="AS1054" i="1" s="1"/>
  <c r="P833" i="1"/>
  <c r="S1373" i="1"/>
  <c r="W1373" i="1" s="1"/>
  <c r="AC1373" i="1" s="1"/>
  <c r="AI1373" i="1" s="1"/>
  <c r="AQ1373" i="1" s="1"/>
  <c r="AS1373" i="1" s="1"/>
  <c r="R476" i="1"/>
  <c r="V476" i="1" s="1"/>
  <c r="AB476" i="1" s="1"/>
  <c r="AH476" i="1" s="1"/>
  <c r="AN476" i="1" s="1"/>
  <c r="AP476" i="1" s="1"/>
  <c r="AI510" i="1"/>
  <c r="AQ510" i="1" s="1"/>
  <c r="AS510" i="1" s="1"/>
  <c r="N1054" i="1"/>
  <c r="T1054" i="1" s="1"/>
  <c r="X1054" i="1" s="1"/>
  <c r="AD1054" i="1" s="1"/>
  <c r="AJ1054" i="1" s="1"/>
  <c r="AT1054" i="1" s="1"/>
  <c r="H1402" i="1"/>
  <c r="I436" i="1"/>
  <c r="I435" i="1" s="1"/>
  <c r="O591" i="1"/>
  <c r="O521" i="1" s="1"/>
  <c r="J319" i="1"/>
  <c r="J318" i="1" s="1"/>
  <c r="L460" i="1"/>
  <c r="R460" i="1" s="1"/>
  <c r="V460" i="1" s="1"/>
  <c r="AB460" i="1" s="1"/>
  <c r="AH460" i="1" s="1"/>
  <c r="AN460" i="1" s="1"/>
  <c r="AP460" i="1" s="1"/>
  <c r="R1271" i="1"/>
  <c r="V1271" i="1" s="1"/>
  <c r="AB1271" i="1" s="1"/>
  <c r="AH1271" i="1" s="1"/>
  <c r="AN1271" i="1" s="1"/>
  <c r="AP1271" i="1" s="1"/>
  <c r="Y436" i="1"/>
  <c r="Y435" i="1" s="1"/>
  <c r="S853" i="1"/>
  <c r="W853" i="1" s="1"/>
  <c r="AC853" i="1" s="1"/>
  <c r="AI853" i="1" s="1"/>
  <c r="AQ853" i="1" s="1"/>
  <c r="AS853" i="1" s="1"/>
  <c r="AQ307" i="1"/>
  <c r="AS307" i="1" s="1"/>
  <c r="AL1128" i="1"/>
  <c r="M332" i="1"/>
  <c r="S332" i="1" s="1"/>
  <c r="W332" i="1" s="1"/>
  <c r="AC332" i="1" s="1"/>
  <c r="AI332" i="1" s="1"/>
  <c r="AQ332" i="1" s="1"/>
  <c r="AS332" i="1" s="1"/>
  <c r="I833" i="1"/>
  <c r="AU436" i="1"/>
  <c r="AU435" i="1" s="1"/>
  <c r="AM591" i="1"/>
  <c r="AM521" i="1" s="1"/>
  <c r="AL521" i="1"/>
  <c r="AT990" i="1"/>
  <c r="H1731" i="1"/>
  <c r="N1731" i="1" s="1"/>
  <c r="T1731" i="1" s="1"/>
  <c r="X1731" i="1" s="1"/>
  <c r="AD1731" i="1" s="1"/>
  <c r="AJ1731" i="1" s="1"/>
  <c r="AT1731" i="1" s="1"/>
  <c r="M1282" i="1"/>
  <c r="S1282" i="1" s="1"/>
  <c r="W1282" i="1" s="1"/>
  <c r="AC1282" i="1" s="1"/>
  <c r="AI1282" i="1" s="1"/>
  <c r="AQ1282" i="1" s="1"/>
  <c r="AS1282" i="1" s="1"/>
  <c r="M1464" i="1"/>
  <c r="S1464" i="1" s="1"/>
  <c r="W1464" i="1" s="1"/>
  <c r="AC1464" i="1" s="1"/>
  <c r="AI1464" i="1" s="1"/>
  <c r="AQ1464" i="1" s="1"/>
  <c r="AS1464" i="1" s="1"/>
  <c r="O833" i="1"/>
  <c r="AD307" i="1"/>
  <c r="AJ307" i="1" s="1"/>
  <c r="AT307" i="1" s="1"/>
  <c r="AO1495" i="1"/>
  <c r="AO1741" i="1" s="1"/>
  <c r="AI761" i="1"/>
  <c r="AQ761" i="1" s="1"/>
  <c r="AS761" i="1" s="1"/>
  <c r="AQ424" i="1"/>
  <c r="AS424" i="1" s="1"/>
  <c r="P1128" i="1"/>
  <c r="L1482" i="1"/>
  <c r="R1482" i="1" s="1"/>
  <c r="V1482" i="1" s="1"/>
  <c r="AB1482" i="1" s="1"/>
  <c r="AH1482" i="1" s="1"/>
  <c r="AN1482" i="1" s="1"/>
  <c r="AP1482" i="1" s="1"/>
  <c r="L1402" i="1"/>
  <c r="R1402" i="1" s="1"/>
  <c r="V1402" i="1" s="1"/>
  <c r="AB1402" i="1" s="1"/>
  <c r="AH1402" i="1" s="1"/>
  <c r="AN1402" i="1" s="1"/>
  <c r="AP1402" i="1" s="1"/>
  <c r="Y945" i="1"/>
  <c r="Y833" i="1" s="1"/>
  <c r="AU1128" i="1"/>
  <c r="I1445" i="1"/>
  <c r="I1400" i="1" s="1"/>
  <c r="J945" i="1"/>
  <c r="J833" i="1" s="1"/>
  <c r="L946" i="1"/>
  <c r="R946" i="1" s="1"/>
  <c r="V946" i="1" s="1"/>
  <c r="AB946" i="1" s="1"/>
  <c r="AH946" i="1" s="1"/>
  <c r="AN946" i="1" s="1"/>
  <c r="AP946" i="1" s="1"/>
  <c r="S1271" i="1"/>
  <c r="W1271" i="1" s="1"/>
  <c r="AC1271" i="1" s="1"/>
  <c r="AI1271" i="1" s="1"/>
  <c r="AQ1271" i="1" s="1"/>
  <c r="AS1271" i="1" s="1"/>
  <c r="H1068" i="1"/>
  <c r="N1068" i="1" s="1"/>
  <c r="T1068" i="1" s="1"/>
  <c r="X1068" i="1" s="1"/>
  <c r="AD1068" i="1" s="1"/>
  <c r="AJ1068" i="1" s="1"/>
  <c r="AT1068" i="1" s="1"/>
  <c r="AN1373" i="1"/>
  <c r="AP1373" i="1" s="1"/>
  <c r="Z1128" i="1"/>
  <c r="L510" i="1"/>
  <c r="R510" i="1" s="1"/>
  <c r="V510" i="1" s="1"/>
  <c r="AB510" i="1" s="1"/>
  <c r="AH510" i="1" s="1"/>
  <c r="AN510" i="1" s="1"/>
  <c r="AP510" i="1" s="1"/>
  <c r="J1246" i="1"/>
  <c r="M476" i="1"/>
  <c r="S476" i="1" s="1"/>
  <c r="W476" i="1" s="1"/>
  <c r="AC476" i="1" s="1"/>
  <c r="AI476" i="1" s="1"/>
  <c r="AQ476" i="1" s="1"/>
  <c r="AS476" i="1" s="1"/>
  <c r="M1402" i="1"/>
  <c r="S1402" i="1" s="1"/>
  <c r="W1402" i="1" s="1"/>
  <c r="AC1402" i="1" s="1"/>
  <c r="AI1402" i="1" s="1"/>
  <c r="AQ1402" i="1" s="1"/>
  <c r="AS1402" i="1" s="1"/>
  <c r="K1495" i="1"/>
  <c r="AT460" i="1"/>
  <c r="L284" i="1"/>
  <c r="R284" i="1" s="1"/>
  <c r="V284" i="1" s="1"/>
  <c r="AB284" i="1" s="1"/>
  <c r="AH284" i="1" s="1"/>
  <c r="AN284" i="1" s="1"/>
  <c r="AP284" i="1" s="1"/>
  <c r="Q1495" i="1"/>
  <c r="R1510" i="1"/>
  <c r="V1510" i="1" s="1"/>
  <c r="AB1510" i="1" s="1"/>
  <c r="AH1510" i="1" s="1"/>
  <c r="AN1510" i="1" s="1"/>
  <c r="AP1510" i="1" s="1"/>
  <c r="V669" i="1"/>
  <c r="AB669" i="1" s="1"/>
  <c r="AH669" i="1" s="1"/>
  <c r="AN669" i="1" s="1"/>
  <c r="AP669" i="1" s="1"/>
  <c r="S643" i="1"/>
  <c r="W643" i="1" s="1"/>
  <c r="AC643" i="1" s="1"/>
  <c r="AI643" i="1" s="1"/>
  <c r="AQ643" i="1" s="1"/>
  <c r="AS643" i="1" s="1"/>
  <c r="M1032" i="1"/>
  <c r="S1032" i="1" s="1"/>
  <c r="W1032" i="1" s="1"/>
  <c r="AC1032" i="1" s="1"/>
  <c r="AI1032" i="1" s="1"/>
  <c r="AQ1032" i="1" s="1"/>
  <c r="AS1032" i="1" s="1"/>
  <c r="AA1400" i="1"/>
  <c r="S700" i="1"/>
  <c r="W700" i="1" s="1"/>
  <c r="AC700" i="1" s="1"/>
  <c r="AI700" i="1" s="1"/>
  <c r="AQ700" i="1" s="1"/>
  <c r="AS700" i="1" s="1"/>
  <c r="AT1271" i="1"/>
  <c r="AR1400" i="1"/>
  <c r="R1324" i="1"/>
  <c r="V1324" i="1" s="1"/>
  <c r="AB1324" i="1" s="1"/>
  <c r="AH1324" i="1" s="1"/>
  <c r="AN1324" i="1" s="1"/>
  <c r="AP1324" i="1" s="1"/>
  <c r="AG1128" i="1"/>
  <c r="P591" i="1"/>
  <c r="P521" i="1" s="1"/>
  <c r="AK833" i="1"/>
  <c r="G1246" i="1"/>
  <c r="M846" i="1"/>
  <c r="S846" i="1" s="1"/>
  <c r="W846" i="1" s="1"/>
  <c r="AC846" i="1" s="1"/>
  <c r="AI846" i="1" s="1"/>
  <c r="AQ846" i="1" s="1"/>
  <c r="AS846" i="1" s="1"/>
  <c r="AK1128" i="1"/>
  <c r="N1551" i="1"/>
  <c r="T1551" i="1" s="1"/>
  <c r="X1551" i="1" s="1"/>
  <c r="AD1551" i="1" s="1"/>
  <c r="AJ1551" i="1" s="1"/>
  <c r="AT1551" i="1" s="1"/>
  <c r="U345" i="1"/>
  <c r="AF1495" i="1"/>
  <c r="I212" i="1"/>
  <c r="I211" i="1" s="1"/>
  <c r="AG1400" i="1"/>
  <c r="O436" i="1"/>
  <c r="O435" i="1" s="1"/>
  <c r="AF1128" i="1"/>
  <c r="F1115" i="1"/>
  <c r="L1115" i="1" s="1"/>
  <c r="R1115" i="1" s="1"/>
  <c r="V1115" i="1" s="1"/>
  <c r="AB1115" i="1" s="1"/>
  <c r="AH1115" i="1" s="1"/>
  <c r="AN1115" i="1" s="1"/>
  <c r="AP1115" i="1" s="1"/>
  <c r="AL1400" i="1"/>
  <c r="M1298" i="1"/>
  <c r="S1298" i="1" s="1"/>
  <c r="W1298" i="1" s="1"/>
  <c r="AC1298" i="1" s="1"/>
  <c r="AI1298" i="1" s="1"/>
  <c r="AQ1298" i="1" s="1"/>
  <c r="AS1298" i="1" s="1"/>
  <c r="H17" i="1"/>
  <c r="N17" i="1" s="1"/>
  <c r="T17" i="1" s="1"/>
  <c r="X17" i="1" s="1"/>
  <c r="AD17" i="1" s="1"/>
  <c r="AJ17" i="1" s="1"/>
  <c r="AT17" i="1" s="1"/>
  <c r="F1551" i="1"/>
  <c r="L1551" i="1" s="1"/>
  <c r="R1551" i="1" s="1"/>
  <c r="V1551" i="1" s="1"/>
  <c r="AB1551" i="1" s="1"/>
  <c r="AH1551" i="1" s="1"/>
  <c r="AN1551" i="1" s="1"/>
  <c r="AP1551" i="1" s="1"/>
  <c r="U833" i="1"/>
  <c r="AR1128" i="1"/>
  <c r="M1661" i="1"/>
  <c r="S1661" i="1" s="1"/>
  <c r="W1661" i="1" s="1"/>
  <c r="AC1661" i="1" s="1"/>
  <c r="AI1661" i="1" s="1"/>
  <c r="AQ1661" i="1" s="1"/>
  <c r="AS1661" i="1" s="1"/>
  <c r="AT243" i="1"/>
  <c r="O1400" i="1"/>
  <c r="L700" i="1"/>
  <c r="R700" i="1" s="1"/>
  <c r="V700" i="1" s="1"/>
  <c r="AB700" i="1" s="1"/>
  <c r="AH700" i="1" s="1"/>
  <c r="AN700" i="1" s="1"/>
  <c r="AP700" i="1" s="1"/>
  <c r="I591" i="1"/>
  <c r="K591" i="1"/>
  <c r="K521" i="1" s="1"/>
  <c r="M262" i="1"/>
  <c r="S262" i="1" s="1"/>
  <c r="W262" i="1" s="1"/>
  <c r="AC262" i="1" s="1"/>
  <c r="AI262" i="1" s="1"/>
  <c r="AQ262" i="1" s="1"/>
  <c r="AS262" i="1" s="1"/>
  <c r="N213" i="1"/>
  <c r="T213" i="1" s="1"/>
  <c r="X213" i="1" s="1"/>
  <c r="AD213" i="1" s="1"/>
  <c r="AJ213" i="1" s="1"/>
  <c r="AT213" i="1" s="1"/>
  <c r="K1445" i="1"/>
  <c r="K1400" i="1" s="1"/>
  <c r="L243" i="1"/>
  <c r="R243" i="1" s="1"/>
  <c r="V243" i="1" s="1"/>
  <c r="AB243" i="1" s="1"/>
  <c r="AH243" i="1" s="1"/>
  <c r="AN243" i="1" s="1"/>
  <c r="AP243" i="1" s="1"/>
  <c r="N1464" i="1"/>
  <c r="T1464" i="1" s="1"/>
  <c r="X1464" i="1" s="1"/>
  <c r="AD1464" i="1" s="1"/>
  <c r="AJ1464" i="1" s="1"/>
  <c r="AT1464" i="1" s="1"/>
  <c r="F945" i="1"/>
  <c r="L945" i="1" s="1"/>
  <c r="R945" i="1" s="1"/>
  <c r="V945" i="1" s="1"/>
  <c r="N700" i="1"/>
  <c r="T700" i="1" s="1"/>
  <c r="X700" i="1" s="1"/>
  <c r="AD700" i="1" s="1"/>
  <c r="AJ700" i="1" s="1"/>
  <c r="AT700" i="1" s="1"/>
  <c r="N669" i="1"/>
  <c r="T669" i="1" s="1"/>
  <c r="X669" i="1" s="1"/>
  <c r="AD669" i="1" s="1"/>
  <c r="AJ669" i="1" s="1"/>
  <c r="AT669" i="1" s="1"/>
  <c r="L532" i="1"/>
  <c r="R532" i="1" s="1"/>
  <c r="V532" i="1" s="1"/>
  <c r="AB532" i="1" s="1"/>
  <c r="AH532" i="1" s="1"/>
  <c r="AN532" i="1" s="1"/>
  <c r="AP532" i="1" s="1"/>
  <c r="K1090" i="1"/>
  <c r="K1084" i="1" s="1"/>
  <c r="Q90" i="1"/>
  <c r="F194" i="1"/>
  <c r="L194" i="1" s="1"/>
  <c r="R194" i="1" s="1"/>
  <c r="V194" i="1" s="1"/>
  <c r="AB194" i="1" s="1"/>
  <c r="AH194" i="1" s="1"/>
  <c r="AN194" i="1" s="1"/>
  <c r="AP194" i="1" s="1"/>
  <c r="I1128" i="1"/>
  <c r="N1142" i="1"/>
  <c r="T1142" i="1" s="1"/>
  <c r="X1142" i="1" s="1"/>
  <c r="AD1142" i="1" s="1"/>
  <c r="AJ1142" i="1" s="1"/>
  <c r="AT1142" i="1" s="1"/>
  <c r="AA591" i="1"/>
  <c r="N1329" i="1"/>
  <c r="T1329" i="1" s="1"/>
  <c r="X1329" i="1" s="1"/>
  <c r="AD1329" i="1" s="1"/>
  <c r="AJ1329" i="1" s="1"/>
  <c r="AT1329" i="1" s="1"/>
  <c r="K1324" i="1"/>
  <c r="N1324" i="1" s="1"/>
  <c r="N1482" i="1"/>
  <c r="T1482" i="1" s="1"/>
  <c r="X1482" i="1" s="1"/>
  <c r="AD1482" i="1" s="1"/>
  <c r="AJ1482" i="1" s="1"/>
  <c r="AT1482" i="1" s="1"/>
  <c r="AA521" i="1"/>
  <c r="H1246" i="1"/>
  <c r="N1246" i="1" s="1"/>
  <c r="T1246" i="1" s="1"/>
  <c r="X1246" i="1" s="1"/>
  <c r="AD1246" i="1" s="1"/>
  <c r="AJ1246" i="1" s="1"/>
  <c r="AT1246" i="1" s="1"/>
  <c r="AE1128" i="1"/>
  <c r="L1282" i="1"/>
  <c r="R1282" i="1" s="1"/>
  <c r="V1282" i="1" s="1"/>
  <c r="AB1282" i="1" s="1"/>
  <c r="AH1282" i="1" s="1"/>
  <c r="AN1282" i="1" s="1"/>
  <c r="AP1282" i="1" s="1"/>
  <c r="Y521" i="1"/>
  <c r="T581" i="1"/>
  <c r="X581" i="1" s="1"/>
  <c r="AD581" i="1" s="1"/>
  <c r="AJ581" i="1" s="1"/>
  <c r="AT581" i="1" s="1"/>
  <c r="O1323" i="1"/>
  <c r="F1415" i="1"/>
  <c r="L1415" i="1" s="1"/>
  <c r="R1415" i="1" s="1"/>
  <c r="V1415" i="1" s="1"/>
  <c r="AB1415" i="1" s="1"/>
  <c r="AH1415" i="1" s="1"/>
  <c r="AN1415" i="1" s="1"/>
  <c r="AP1415" i="1" s="1"/>
  <c r="L1416" i="1"/>
  <c r="R1416" i="1" s="1"/>
  <c r="V1416" i="1" s="1"/>
  <c r="AB1416" i="1" s="1"/>
  <c r="AH1416" i="1" s="1"/>
  <c r="AN1416" i="1" s="1"/>
  <c r="AP1416" i="1" s="1"/>
  <c r="N1121" i="1"/>
  <c r="T1121" i="1" s="1"/>
  <c r="X1121" i="1" s="1"/>
  <c r="AD1121" i="1" s="1"/>
  <c r="AJ1121" i="1" s="1"/>
  <c r="AT1121" i="1" s="1"/>
  <c r="H1115" i="1"/>
  <c r="N1115" i="1" s="1"/>
  <c r="T1115" i="1" s="1"/>
  <c r="X1115" i="1" s="1"/>
  <c r="AD1115" i="1" s="1"/>
  <c r="AJ1115" i="1" s="1"/>
  <c r="AT1115" i="1" s="1"/>
  <c r="N375" i="1"/>
  <c r="T375" i="1" s="1"/>
  <c r="X375" i="1" s="1"/>
  <c r="AD375" i="1" s="1"/>
  <c r="AJ375" i="1" s="1"/>
  <c r="AT375" i="1" s="1"/>
  <c r="H374" i="1"/>
  <c r="L803" i="1"/>
  <c r="R803" i="1" s="1"/>
  <c r="V803" i="1" s="1"/>
  <c r="AB803" i="1" s="1"/>
  <c r="AH803" i="1" s="1"/>
  <c r="AN803" i="1" s="1"/>
  <c r="AP803" i="1" s="1"/>
  <c r="F802" i="1"/>
  <c r="L847" i="1"/>
  <c r="R847" i="1" s="1"/>
  <c r="V847" i="1" s="1"/>
  <c r="AB847" i="1" s="1"/>
  <c r="AH847" i="1" s="1"/>
  <c r="AN847" i="1" s="1"/>
  <c r="AP847" i="1" s="1"/>
  <c r="F846" i="1"/>
  <c r="L846" i="1" s="1"/>
  <c r="R846" i="1" s="1"/>
  <c r="V846" i="1" s="1"/>
  <c r="AB846" i="1" s="1"/>
  <c r="AH846" i="1" s="1"/>
  <c r="AN846" i="1" s="1"/>
  <c r="AP846" i="1" s="1"/>
  <c r="M946" i="1"/>
  <c r="S946" i="1" s="1"/>
  <c r="W946" i="1" s="1"/>
  <c r="AC946" i="1" s="1"/>
  <c r="AI946" i="1" s="1"/>
  <c r="AQ946" i="1" s="1"/>
  <c r="AS946" i="1" s="1"/>
  <c r="G945" i="1"/>
  <c r="G1179" i="1"/>
  <c r="M1179" i="1" s="1"/>
  <c r="S1179" i="1" s="1"/>
  <c r="W1179" i="1" s="1"/>
  <c r="AC1179" i="1" s="1"/>
  <c r="AI1179" i="1" s="1"/>
  <c r="AQ1179" i="1" s="1"/>
  <c r="AS1179" i="1" s="1"/>
  <c r="M1180" i="1"/>
  <c r="S1180" i="1" s="1"/>
  <c r="W1180" i="1" s="1"/>
  <c r="AC1180" i="1" s="1"/>
  <c r="AI1180" i="1" s="1"/>
  <c r="AQ1180" i="1" s="1"/>
  <c r="AS1180" i="1" s="1"/>
  <c r="M213" i="1"/>
  <c r="S213" i="1" s="1"/>
  <c r="W213" i="1" s="1"/>
  <c r="AC213" i="1" s="1"/>
  <c r="AI213" i="1" s="1"/>
  <c r="AQ213" i="1" s="1"/>
  <c r="AS213" i="1" s="1"/>
  <c r="G212" i="1"/>
  <c r="L352" i="1"/>
  <c r="R352" i="1" s="1"/>
  <c r="V352" i="1" s="1"/>
  <c r="AB352" i="1" s="1"/>
  <c r="AH352" i="1" s="1"/>
  <c r="AN352" i="1" s="1"/>
  <c r="F351" i="1"/>
  <c r="L437" i="1"/>
  <c r="R437" i="1" s="1"/>
  <c r="V437" i="1" s="1"/>
  <c r="AB437" i="1" s="1"/>
  <c r="AH437" i="1" s="1"/>
  <c r="AN437" i="1" s="1"/>
  <c r="AP437" i="1" s="1"/>
  <c r="F436" i="1"/>
  <c r="L1085" i="1"/>
  <c r="R1085" i="1" s="1"/>
  <c r="V1085" i="1" s="1"/>
  <c r="AB1085" i="1" s="1"/>
  <c r="AH1085" i="1" s="1"/>
  <c r="AN1085" i="1" s="1"/>
  <c r="AP1085" i="1" s="1"/>
  <c r="N1180" i="1"/>
  <c r="T1180" i="1" s="1"/>
  <c r="X1180" i="1" s="1"/>
  <c r="AD1180" i="1" s="1"/>
  <c r="AJ1180" i="1" s="1"/>
  <c r="AT1180" i="1" s="1"/>
  <c r="H1179" i="1"/>
  <c r="L1496" i="1"/>
  <c r="R1496" i="1" s="1"/>
  <c r="V1496" i="1" s="1"/>
  <c r="AB1496" i="1" s="1"/>
  <c r="AH1496" i="1" s="1"/>
  <c r="AN1496" i="1" s="1"/>
  <c r="AP1496" i="1" s="1"/>
  <c r="P91" i="1"/>
  <c r="P90" i="1" s="1"/>
  <c r="M360" i="1"/>
  <c r="S360" i="1" s="1"/>
  <c r="W360" i="1" s="1"/>
  <c r="AC360" i="1" s="1"/>
  <c r="AI360" i="1" s="1"/>
  <c r="AQ360" i="1" s="1"/>
  <c r="AS360" i="1" s="1"/>
  <c r="G359" i="1"/>
  <c r="G834" i="1"/>
  <c r="M839" i="1"/>
  <c r="S839" i="1" s="1"/>
  <c r="W839" i="1" s="1"/>
  <c r="AC839" i="1" s="1"/>
  <c r="AI839" i="1" s="1"/>
  <c r="AQ839" i="1" s="1"/>
  <c r="AS839" i="1" s="1"/>
  <c r="L1069" i="1"/>
  <c r="R1069" i="1" s="1"/>
  <c r="V1069" i="1" s="1"/>
  <c r="AB1069" i="1" s="1"/>
  <c r="AH1069" i="1" s="1"/>
  <c r="AN1069" i="1" s="1"/>
  <c r="AP1069" i="1" s="1"/>
  <c r="F1068" i="1"/>
  <c r="M1329" i="1"/>
  <c r="S1329" i="1" s="1"/>
  <c r="W1329" i="1" s="1"/>
  <c r="AC1329" i="1" s="1"/>
  <c r="AI1329" i="1" s="1"/>
  <c r="AQ1329" i="1" s="1"/>
  <c r="AS1329" i="1" s="1"/>
  <c r="J1324" i="1"/>
  <c r="M1324" i="1" s="1"/>
  <c r="I1339" i="1"/>
  <c r="I1338" i="1" s="1"/>
  <c r="I1323" i="1" s="1"/>
  <c r="L1345" i="1"/>
  <c r="R1345" i="1" s="1"/>
  <c r="V1345" i="1" s="1"/>
  <c r="AB1345" i="1" s="1"/>
  <c r="AH1345" i="1" s="1"/>
  <c r="AN1345" i="1" s="1"/>
  <c r="AP1345" i="1" s="1"/>
  <c r="L1401" i="1"/>
  <c r="R1401" i="1" s="1"/>
  <c r="V1401" i="1" s="1"/>
  <c r="AB1401" i="1" s="1"/>
  <c r="AH1401" i="1" s="1"/>
  <c r="AN1401" i="1" s="1"/>
  <c r="AP1401" i="1" s="1"/>
  <c r="R1547" i="1"/>
  <c r="V1547" i="1" s="1"/>
  <c r="AB1547" i="1" s="1"/>
  <c r="AH1547" i="1" s="1"/>
  <c r="AN1547" i="1" s="1"/>
  <c r="AP1547" i="1" s="1"/>
  <c r="O1495" i="1"/>
  <c r="L92" i="1"/>
  <c r="R92" i="1" s="1"/>
  <c r="V92" i="1" s="1"/>
  <c r="AB92" i="1" s="1"/>
  <c r="AH92" i="1" s="1"/>
  <c r="AN92" i="1" s="1"/>
  <c r="AP92" i="1" s="1"/>
  <c r="F91" i="1"/>
  <c r="M727" i="1"/>
  <c r="S727" i="1" s="1"/>
  <c r="W727" i="1" s="1"/>
  <c r="AC727" i="1" s="1"/>
  <c r="AI727" i="1" s="1"/>
  <c r="AQ727" i="1" s="1"/>
  <c r="AS727" i="1" s="1"/>
  <c r="G726" i="1"/>
  <c r="M726" i="1" s="1"/>
  <c r="S726" i="1" s="1"/>
  <c r="W726" i="1" s="1"/>
  <c r="AC726" i="1" s="1"/>
  <c r="AI726" i="1" s="1"/>
  <c r="AQ726" i="1" s="1"/>
  <c r="AS726" i="1" s="1"/>
  <c r="H802" i="1"/>
  <c r="N872" i="1"/>
  <c r="T872" i="1" s="1"/>
  <c r="X872" i="1" s="1"/>
  <c r="AD872" i="1" s="1"/>
  <c r="AJ872" i="1" s="1"/>
  <c r="AT872" i="1" s="1"/>
  <c r="H871" i="1"/>
  <c r="N871" i="1" s="1"/>
  <c r="T871" i="1" s="1"/>
  <c r="X871" i="1" s="1"/>
  <c r="AD871" i="1" s="1"/>
  <c r="AJ871" i="1" s="1"/>
  <c r="AT871" i="1" s="1"/>
  <c r="H834" i="1"/>
  <c r="N839" i="1"/>
  <c r="T839" i="1" s="1"/>
  <c r="X839" i="1" s="1"/>
  <c r="AD839" i="1" s="1"/>
  <c r="AJ839" i="1" s="1"/>
  <c r="AT839" i="1" s="1"/>
  <c r="L1130" i="1"/>
  <c r="R1130" i="1" s="1"/>
  <c r="V1130" i="1" s="1"/>
  <c r="AB1130" i="1" s="1"/>
  <c r="AH1130" i="1" s="1"/>
  <c r="AN1130" i="1" s="1"/>
  <c r="AP1130" i="1" s="1"/>
  <c r="F1129" i="1"/>
  <c r="M1091" i="1"/>
  <c r="S1091" i="1" s="1"/>
  <c r="W1091" i="1" s="1"/>
  <c r="AC1091" i="1" s="1"/>
  <c r="AI1091" i="1" s="1"/>
  <c r="AQ1091" i="1" s="1"/>
  <c r="AS1091" i="1" s="1"/>
  <c r="G1090" i="1"/>
  <c r="M1090" i="1" s="1"/>
  <c r="S1090" i="1" s="1"/>
  <c r="W1090" i="1" s="1"/>
  <c r="AC1090" i="1" s="1"/>
  <c r="AI1090" i="1" s="1"/>
  <c r="AQ1090" i="1" s="1"/>
  <c r="AS1090" i="1" s="1"/>
  <c r="F1338" i="1"/>
  <c r="F1323" i="1" s="1"/>
  <c r="N1673" i="1"/>
  <c r="T1673" i="1" s="1"/>
  <c r="X1673" i="1" s="1"/>
  <c r="AD1673" i="1" s="1"/>
  <c r="AJ1673" i="1" s="1"/>
  <c r="AT1673" i="1" s="1"/>
  <c r="H1672" i="1"/>
  <c r="N1672" i="1" s="1"/>
  <c r="T1672" i="1" s="1"/>
  <c r="X1672" i="1" s="1"/>
  <c r="AD1672" i="1" s="1"/>
  <c r="AJ1672" i="1" s="1"/>
  <c r="AT1672" i="1" s="1"/>
  <c r="S1130" i="1"/>
  <c r="W1130" i="1" s="1"/>
  <c r="AC1130" i="1" s="1"/>
  <c r="AI1130" i="1" s="1"/>
  <c r="AQ1130" i="1" s="1"/>
  <c r="AS1130" i="1" s="1"/>
  <c r="H160" i="1"/>
  <c r="L18" i="1"/>
  <c r="R18" i="1" s="1"/>
  <c r="V18" i="1" s="1"/>
  <c r="AB18" i="1" s="1"/>
  <c r="AH18" i="1" s="1"/>
  <c r="AN18" i="1" s="1"/>
  <c r="AP18" i="1" s="1"/>
  <c r="F17" i="1"/>
  <c r="M161" i="1"/>
  <c r="S161" i="1" s="1"/>
  <c r="W161" i="1" s="1"/>
  <c r="AC161" i="1" s="1"/>
  <c r="AI161" i="1" s="1"/>
  <c r="AQ161" i="1" s="1"/>
  <c r="AS161" i="1" s="1"/>
  <c r="G160" i="1"/>
  <c r="M160" i="1" s="1"/>
  <c r="S160" i="1" s="1"/>
  <c r="W160" i="1" s="1"/>
  <c r="AC160" i="1" s="1"/>
  <c r="AI160" i="1" s="1"/>
  <c r="AQ160" i="1" s="1"/>
  <c r="AS160" i="1" s="1"/>
  <c r="Z346" i="1"/>
  <c r="AC347" i="1"/>
  <c r="AI347" i="1" s="1"/>
  <c r="AQ347" i="1" s="1"/>
  <c r="AS347" i="1" s="1"/>
  <c r="L523" i="1"/>
  <c r="R523" i="1" s="1"/>
  <c r="V523" i="1" s="1"/>
  <c r="AB523" i="1" s="1"/>
  <c r="AH523" i="1" s="1"/>
  <c r="AN523" i="1" s="1"/>
  <c r="AP523" i="1" s="1"/>
  <c r="F522" i="1"/>
  <c r="L549" i="1"/>
  <c r="R549" i="1" s="1"/>
  <c r="V549" i="1" s="1"/>
  <c r="AB549" i="1" s="1"/>
  <c r="AH549" i="1" s="1"/>
  <c r="AN549" i="1" s="1"/>
  <c r="AP549" i="1" s="1"/>
  <c r="F548" i="1"/>
  <c r="N592" i="1"/>
  <c r="T592" i="1" s="1"/>
  <c r="X592" i="1" s="1"/>
  <c r="AD592" i="1" s="1"/>
  <c r="AJ592" i="1" s="1"/>
  <c r="AT592" i="1" s="1"/>
  <c r="H591" i="1"/>
  <c r="M1085" i="1"/>
  <c r="S1085" i="1" s="1"/>
  <c r="W1085" i="1" s="1"/>
  <c r="AC1085" i="1" s="1"/>
  <c r="AI1085" i="1" s="1"/>
  <c r="AQ1085" i="1" s="1"/>
  <c r="AS1085" i="1" s="1"/>
  <c r="M44" i="1"/>
  <c r="S44" i="1" s="1"/>
  <c r="W44" i="1" s="1"/>
  <c r="AC44" i="1" s="1"/>
  <c r="AI44" i="1" s="1"/>
  <c r="AQ44" i="1" s="1"/>
  <c r="AS44" i="1" s="1"/>
  <c r="G43" i="1"/>
  <c r="M43" i="1" s="1"/>
  <c r="S43" i="1" s="1"/>
  <c r="W43" i="1" s="1"/>
  <c r="AC43" i="1" s="1"/>
  <c r="AI43" i="1" s="1"/>
  <c r="AQ43" i="1" s="1"/>
  <c r="AS43" i="1" s="1"/>
  <c r="N44" i="1"/>
  <c r="T44" i="1" s="1"/>
  <c r="X44" i="1" s="1"/>
  <c r="AD44" i="1" s="1"/>
  <c r="AJ44" i="1" s="1"/>
  <c r="AT44" i="1" s="1"/>
  <c r="H43" i="1"/>
  <c r="N43" i="1" s="1"/>
  <c r="T43" i="1" s="1"/>
  <c r="X43" i="1" s="1"/>
  <c r="AD43" i="1" s="1"/>
  <c r="AJ43" i="1" s="1"/>
  <c r="AT43" i="1" s="1"/>
  <c r="M523" i="1"/>
  <c r="S523" i="1" s="1"/>
  <c r="W523" i="1" s="1"/>
  <c r="AC523" i="1" s="1"/>
  <c r="AI523" i="1" s="1"/>
  <c r="AQ523" i="1" s="1"/>
  <c r="AS523" i="1" s="1"/>
  <c r="G522" i="1"/>
  <c r="M522" i="1" s="1"/>
  <c r="S522" i="1" s="1"/>
  <c r="W522" i="1" s="1"/>
  <c r="AC522" i="1" s="1"/>
  <c r="AI522" i="1" s="1"/>
  <c r="AQ522" i="1" s="1"/>
  <c r="AS522" i="1" s="1"/>
  <c r="L592" i="1"/>
  <c r="R592" i="1" s="1"/>
  <c r="V592" i="1" s="1"/>
  <c r="AB592" i="1" s="1"/>
  <c r="AH592" i="1" s="1"/>
  <c r="AN592" i="1" s="1"/>
  <c r="AP592" i="1" s="1"/>
  <c r="F591" i="1"/>
  <c r="O1128" i="1"/>
  <c r="L1247" i="1"/>
  <c r="R1247" i="1" s="1"/>
  <c r="V1247" i="1" s="1"/>
  <c r="AB1247" i="1" s="1"/>
  <c r="AH1247" i="1" s="1"/>
  <c r="AN1247" i="1" s="1"/>
  <c r="AP1247" i="1" s="1"/>
  <c r="F1246" i="1"/>
  <c r="L1246" i="1" s="1"/>
  <c r="R1246" i="1" s="1"/>
  <c r="V1246" i="1" s="1"/>
  <c r="AB1246" i="1" s="1"/>
  <c r="AH1246" i="1" s="1"/>
  <c r="AN1246" i="1" s="1"/>
  <c r="AP1246" i="1" s="1"/>
  <c r="M1334" i="1"/>
  <c r="S1334" i="1" s="1"/>
  <c r="W1334" i="1" s="1"/>
  <c r="AC1334" i="1" s="1"/>
  <c r="AI1334" i="1" s="1"/>
  <c r="AQ1334" i="1" s="1"/>
  <c r="AS1334" i="1" s="1"/>
  <c r="G1333" i="1"/>
  <c r="M1415" i="1"/>
  <c r="S1415" i="1" s="1"/>
  <c r="W1415" i="1" s="1"/>
  <c r="AC1415" i="1" s="1"/>
  <c r="AI1415" i="1" s="1"/>
  <c r="AQ1415" i="1" s="1"/>
  <c r="AS1415" i="1" s="1"/>
  <c r="M1686" i="1"/>
  <c r="S1686" i="1" s="1"/>
  <c r="W1686" i="1" s="1"/>
  <c r="AC1686" i="1" s="1"/>
  <c r="AI1686" i="1" s="1"/>
  <c r="AQ1686" i="1" s="1"/>
  <c r="AS1686" i="1" s="1"/>
  <c r="G1685" i="1"/>
  <c r="M1685" i="1" s="1"/>
  <c r="S1685" i="1" s="1"/>
  <c r="W1685" i="1" s="1"/>
  <c r="AC1685" i="1" s="1"/>
  <c r="AI1685" i="1" s="1"/>
  <c r="AQ1685" i="1" s="1"/>
  <c r="AS1685" i="1" s="1"/>
  <c r="M1718" i="1"/>
  <c r="S1718" i="1" s="1"/>
  <c r="W1718" i="1" s="1"/>
  <c r="AC1718" i="1" s="1"/>
  <c r="AI1718" i="1" s="1"/>
  <c r="AQ1718" i="1" s="1"/>
  <c r="AS1718" i="1" s="1"/>
  <c r="G1717" i="1"/>
  <c r="M1717" i="1" s="1"/>
  <c r="S1717" i="1" s="1"/>
  <c r="W1717" i="1" s="1"/>
  <c r="AC1717" i="1" s="1"/>
  <c r="AI1717" i="1" s="1"/>
  <c r="AQ1717" i="1" s="1"/>
  <c r="AS1717" i="1" s="1"/>
  <c r="N92" i="1"/>
  <c r="T92" i="1" s="1"/>
  <c r="X92" i="1" s="1"/>
  <c r="AD92" i="1" s="1"/>
  <c r="AJ92" i="1" s="1"/>
  <c r="AT92" i="1" s="1"/>
  <c r="H91" i="1"/>
  <c r="N1091" i="1"/>
  <c r="T1091" i="1" s="1"/>
  <c r="X1091" i="1" s="1"/>
  <c r="AD1091" i="1" s="1"/>
  <c r="AJ1091" i="1" s="1"/>
  <c r="AT1091" i="1" s="1"/>
  <c r="N1282" i="1"/>
  <c r="T1282" i="1" s="1"/>
  <c r="X1282" i="1" s="1"/>
  <c r="AD1282" i="1" s="1"/>
  <c r="AJ1282" i="1" s="1"/>
  <c r="AT1282" i="1" s="1"/>
  <c r="N1334" i="1"/>
  <c r="T1334" i="1" s="1"/>
  <c r="X1334" i="1" s="1"/>
  <c r="AD1334" i="1" s="1"/>
  <c r="AJ1334" i="1" s="1"/>
  <c r="AT1334" i="1" s="1"/>
  <c r="H1333" i="1"/>
  <c r="M1339" i="1"/>
  <c r="S1339" i="1" s="1"/>
  <c r="W1339" i="1" s="1"/>
  <c r="AC1339" i="1" s="1"/>
  <c r="AI1339" i="1" s="1"/>
  <c r="AQ1339" i="1" s="1"/>
  <c r="AS1339" i="1" s="1"/>
  <c r="G1338" i="1"/>
  <c r="M1338" i="1" s="1"/>
  <c r="S1338" i="1" s="1"/>
  <c r="W1338" i="1" s="1"/>
  <c r="AC1338" i="1" s="1"/>
  <c r="AI1338" i="1" s="1"/>
  <c r="AQ1338" i="1" s="1"/>
  <c r="AS1338" i="1" s="1"/>
  <c r="N1446" i="1"/>
  <c r="T1446" i="1" s="1"/>
  <c r="X1446" i="1" s="1"/>
  <c r="AD1446" i="1" s="1"/>
  <c r="AJ1446" i="1" s="1"/>
  <c r="AT1446" i="1" s="1"/>
  <c r="H1445" i="1"/>
  <c r="H1495" i="1"/>
  <c r="T18" i="1"/>
  <c r="X18" i="1" s="1"/>
  <c r="AD18" i="1" s="1"/>
  <c r="AJ18" i="1" s="1"/>
  <c r="AT18" i="1" s="1"/>
  <c r="N549" i="1"/>
  <c r="T549" i="1" s="1"/>
  <c r="X549" i="1" s="1"/>
  <c r="AD549" i="1" s="1"/>
  <c r="AJ549" i="1" s="1"/>
  <c r="AT549" i="1" s="1"/>
  <c r="H548" i="1"/>
  <c r="N803" i="1"/>
  <c r="T803" i="1" s="1"/>
  <c r="X803" i="1" s="1"/>
  <c r="AD803" i="1" s="1"/>
  <c r="AJ803" i="1" s="1"/>
  <c r="AT803" i="1" s="1"/>
  <c r="L834" i="1"/>
  <c r="R834" i="1" s="1"/>
  <c r="V834" i="1" s="1"/>
  <c r="AB834" i="1" s="1"/>
  <c r="AH834" i="1" s="1"/>
  <c r="AN834" i="1" s="1"/>
  <c r="AP834" i="1" s="1"/>
  <c r="L1091" i="1"/>
  <c r="R1091" i="1" s="1"/>
  <c r="V1091" i="1" s="1"/>
  <c r="AB1091" i="1" s="1"/>
  <c r="AH1091" i="1" s="1"/>
  <c r="AN1091" i="1" s="1"/>
  <c r="AP1091" i="1" s="1"/>
  <c r="F1090" i="1"/>
  <c r="L1090" i="1" s="1"/>
  <c r="R1090" i="1" s="1"/>
  <c r="V1090" i="1" s="1"/>
  <c r="AB1090" i="1" s="1"/>
  <c r="AH1090" i="1" s="1"/>
  <c r="AN1090" i="1" s="1"/>
  <c r="AP1090" i="1" s="1"/>
  <c r="M1519" i="1"/>
  <c r="S1519" i="1" s="1"/>
  <c r="W1519" i="1" s="1"/>
  <c r="AC1519" i="1" s="1"/>
  <c r="AI1519" i="1" s="1"/>
  <c r="AQ1519" i="1" s="1"/>
  <c r="AS1519" i="1" s="1"/>
  <c r="G1510" i="1"/>
  <c r="L360" i="1"/>
  <c r="R360" i="1" s="1"/>
  <c r="V360" i="1" s="1"/>
  <c r="AB360" i="1" s="1"/>
  <c r="AH360" i="1" s="1"/>
  <c r="AN360" i="1" s="1"/>
  <c r="AP360" i="1" s="1"/>
  <c r="F359" i="1"/>
  <c r="L359" i="1" s="1"/>
  <c r="R359" i="1" s="1"/>
  <c r="V359" i="1" s="1"/>
  <c r="AB359" i="1" s="1"/>
  <c r="AH359" i="1" s="1"/>
  <c r="AN359" i="1" s="1"/>
  <c r="AP359" i="1" s="1"/>
  <c r="M437" i="1"/>
  <c r="S437" i="1" s="1"/>
  <c r="W437" i="1" s="1"/>
  <c r="AC437" i="1" s="1"/>
  <c r="AI437" i="1" s="1"/>
  <c r="AQ437" i="1" s="1"/>
  <c r="AS437" i="1" s="1"/>
  <c r="G436" i="1"/>
  <c r="N779" i="1"/>
  <c r="T779" i="1" s="1"/>
  <c r="X779" i="1" s="1"/>
  <c r="AD779" i="1" s="1"/>
  <c r="AJ779" i="1" s="1"/>
  <c r="AT779" i="1" s="1"/>
  <c r="H778" i="1"/>
  <c r="L1333" i="1"/>
  <c r="R1333" i="1" s="1"/>
  <c r="V1333" i="1" s="1"/>
  <c r="AB1333" i="1" s="1"/>
  <c r="AH1333" i="1" s="1"/>
  <c r="AN1333" i="1" s="1"/>
  <c r="AP1333" i="1" s="1"/>
  <c r="S1325" i="1"/>
  <c r="W1325" i="1" s="1"/>
  <c r="AC1325" i="1" s="1"/>
  <c r="AI1325" i="1" s="1"/>
  <c r="AQ1325" i="1" s="1"/>
  <c r="AS1325" i="1" s="1"/>
  <c r="P1324" i="1"/>
  <c r="P1323" i="1" s="1"/>
  <c r="L320" i="1"/>
  <c r="R320" i="1" s="1"/>
  <c r="V320" i="1" s="1"/>
  <c r="AB320" i="1" s="1"/>
  <c r="AH320" i="1" s="1"/>
  <c r="AN320" i="1" s="1"/>
  <c r="AP320" i="1" s="1"/>
  <c r="F319" i="1"/>
  <c r="M592" i="1"/>
  <c r="S592" i="1" s="1"/>
  <c r="W592" i="1" s="1"/>
  <c r="AC592" i="1" s="1"/>
  <c r="AI592" i="1" s="1"/>
  <c r="AQ592" i="1" s="1"/>
  <c r="AS592" i="1" s="1"/>
  <c r="N946" i="1"/>
  <c r="T946" i="1" s="1"/>
  <c r="X946" i="1" s="1"/>
  <c r="AD946" i="1" s="1"/>
  <c r="AJ946" i="1" s="1"/>
  <c r="AT946" i="1" s="1"/>
  <c r="H945" i="1"/>
  <c r="N1086" i="1"/>
  <c r="T1086" i="1" s="1"/>
  <c r="X1086" i="1" s="1"/>
  <c r="AD1086" i="1" s="1"/>
  <c r="AJ1086" i="1" s="1"/>
  <c r="AT1086" i="1" s="1"/>
  <c r="H1085" i="1"/>
  <c r="Q1128" i="1"/>
  <c r="K212" i="1"/>
  <c r="K211" i="1" s="1"/>
  <c r="L161" i="1"/>
  <c r="R161" i="1" s="1"/>
  <c r="V161" i="1" s="1"/>
  <c r="AB161" i="1" s="1"/>
  <c r="AH161" i="1" s="1"/>
  <c r="AN161" i="1" s="1"/>
  <c r="AP161" i="1" s="1"/>
  <c r="H212" i="1"/>
  <c r="N352" i="1"/>
  <c r="T352" i="1" s="1"/>
  <c r="X352" i="1" s="1"/>
  <c r="AD352" i="1" s="1"/>
  <c r="AJ352" i="1" s="1"/>
  <c r="AT352" i="1" s="1"/>
  <c r="H351" i="1"/>
  <c r="N437" i="1"/>
  <c r="T437" i="1" s="1"/>
  <c r="X437" i="1" s="1"/>
  <c r="AD437" i="1" s="1"/>
  <c r="AJ437" i="1" s="1"/>
  <c r="AT437" i="1" s="1"/>
  <c r="H436" i="1"/>
  <c r="M581" i="1"/>
  <c r="S581" i="1" s="1"/>
  <c r="W581" i="1" s="1"/>
  <c r="AC581" i="1" s="1"/>
  <c r="AI581" i="1" s="1"/>
  <c r="AQ581" i="1" s="1"/>
  <c r="AS581" i="1" s="1"/>
  <c r="G580" i="1"/>
  <c r="M580" i="1" s="1"/>
  <c r="S580" i="1" s="1"/>
  <c r="W580" i="1" s="1"/>
  <c r="AC580" i="1" s="1"/>
  <c r="AI580" i="1" s="1"/>
  <c r="AQ580" i="1" s="1"/>
  <c r="AS580" i="1" s="1"/>
  <c r="M1069" i="1"/>
  <c r="S1069" i="1" s="1"/>
  <c r="W1069" i="1" s="1"/>
  <c r="AC1069" i="1" s="1"/>
  <c r="AI1069" i="1" s="1"/>
  <c r="AQ1069" i="1" s="1"/>
  <c r="AS1069" i="1" s="1"/>
  <c r="G1068" i="1"/>
  <c r="M1142" i="1"/>
  <c r="S1142" i="1" s="1"/>
  <c r="W1142" i="1" s="1"/>
  <c r="AC1142" i="1" s="1"/>
  <c r="AI1142" i="1" s="1"/>
  <c r="AQ1142" i="1" s="1"/>
  <c r="AS1142" i="1" s="1"/>
  <c r="G1129" i="1"/>
  <c r="M1446" i="1"/>
  <c r="S1446" i="1" s="1"/>
  <c r="W1446" i="1" s="1"/>
  <c r="AC1446" i="1" s="1"/>
  <c r="AI1446" i="1" s="1"/>
  <c r="AQ1446" i="1" s="1"/>
  <c r="AS1446" i="1" s="1"/>
  <c r="G1445" i="1"/>
  <c r="M1445" i="1" s="1"/>
  <c r="S1445" i="1" s="1"/>
  <c r="W1445" i="1" s="1"/>
  <c r="AC1445" i="1" s="1"/>
  <c r="AI1445" i="1" s="1"/>
  <c r="AQ1445" i="1" s="1"/>
  <c r="AS1445" i="1" s="1"/>
  <c r="M18" i="1"/>
  <c r="S18" i="1" s="1"/>
  <c r="W18" i="1" s="1"/>
  <c r="AC18" i="1" s="1"/>
  <c r="AI18" i="1" s="1"/>
  <c r="AQ18" i="1" s="1"/>
  <c r="AS18" i="1" s="1"/>
  <c r="G17" i="1"/>
  <c r="L213" i="1"/>
  <c r="R213" i="1" s="1"/>
  <c r="V213" i="1" s="1"/>
  <c r="AB213" i="1" s="1"/>
  <c r="AH213" i="1" s="1"/>
  <c r="AN213" i="1" s="1"/>
  <c r="AP213" i="1" s="1"/>
  <c r="F212" i="1"/>
  <c r="L581" i="1"/>
  <c r="R581" i="1" s="1"/>
  <c r="V581" i="1" s="1"/>
  <c r="AB581" i="1" s="1"/>
  <c r="AH581" i="1" s="1"/>
  <c r="AN581" i="1" s="1"/>
  <c r="AP581" i="1" s="1"/>
  <c r="F580" i="1"/>
  <c r="L580" i="1" s="1"/>
  <c r="R580" i="1" s="1"/>
  <c r="V580" i="1" s="1"/>
  <c r="AB580" i="1" s="1"/>
  <c r="AH580" i="1" s="1"/>
  <c r="AN580" i="1" s="1"/>
  <c r="AP580" i="1" s="1"/>
  <c r="L779" i="1"/>
  <c r="R779" i="1" s="1"/>
  <c r="V779" i="1" s="1"/>
  <c r="AB779" i="1" s="1"/>
  <c r="AH779" i="1" s="1"/>
  <c r="AN779" i="1" s="1"/>
  <c r="AP779" i="1" s="1"/>
  <c r="F778" i="1"/>
  <c r="H1129" i="1"/>
  <c r="T1325" i="1"/>
  <c r="X1325" i="1" s="1"/>
  <c r="AD1325" i="1" s="1"/>
  <c r="AJ1325" i="1" s="1"/>
  <c r="AT1325" i="1" s="1"/>
  <c r="Q1324" i="1"/>
  <c r="L1446" i="1"/>
  <c r="R1446" i="1" s="1"/>
  <c r="V1446" i="1" s="1"/>
  <c r="AB1446" i="1" s="1"/>
  <c r="AH1446" i="1" s="1"/>
  <c r="AN1446" i="1" s="1"/>
  <c r="AP1446" i="1" s="1"/>
  <c r="F1445" i="1"/>
  <c r="K1179" i="1"/>
  <c r="K1128" i="1" s="1"/>
  <c r="M1401" i="1"/>
  <c r="S1401" i="1" s="1"/>
  <c r="W1401" i="1" s="1"/>
  <c r="AC1401" i="1" s="1"/>
  <c r="AI1401" i="1" s="1"/>
  <c r="AQ1401" i="1" s="1"/>
  <c r="AS1401" i="1" s="1"/>
  <c r="J1400" i="1"/>
  <c r="L44" i="1"/>
  <c r="R44" i="1" s="1"/>
  <c r="V44" i="1" s="1"/>
  <c r="AB44" i="1" s="1"/>
  <c r="AH44" i="1" s="1"/>
  <c r="AN44" i="1" s="1"/>
  <c r="AP44" i="1" s="1"/>
  <c r="F43" i="1"/>
  <c r="L43" i="1" s="1"/>
  <c r="R43" i="1" s="1"/>
  <c r="V43" i="1" s="1"/>
  <c r="AB43" i="1" s="1"/>
  <c r="AH43" i="1" s="1"/>
  <c r="AN43" i="1" s="1"/>
  <c r="AP43" i="1" s="1"/>
  <c r="N319" i="1"/>
  <c r="T319" i="1" s="1"/>
  <c r="X319" i="1" s="1"/>
  <c r="AD319" i="1" s="1"/>
  <c r="AJ319" i="1" s="1"/>
  <c r="AT319" i="1" s="1"/>
  <c r="H318" i="1"/>
  <c r="N318" i="1" s="1"/>
  <c r="T318" i="1" s="1"/>
  <c r="X318" i="1" s="1"/>
  <c r="AD318" i="1" s="1"/>
  <c r="AJ318" i="1" s="1"/>
  <c r="AT318" i="1" s="1"/>
  <c r="L872" i="1"/>
  <c r="R872" i="1" s="1"/>
  <c r="V872" i="1" s="1"/>
  <c r="AB872" i="1" s="1"/>
  <c r="AH872" i="1" s="1"/>
  <c r="AN872" i="1" s="1"/>
  <c r="AP872" i="1" s="1"/>
  <c r="F871" i="1"/>
  <c r="L871" i="1" s="1"/>
  <c r="R871" i="1" s="1"/>
  <c r="V871" i="1" s="1"/>
  <c r="AB871" i="1" s="1"/>
  <c r="AH871" i="1" s="1"/>
  <c r="AN871" i="1" s="1"/>
  <c r="AP871" i="1" s="1"/>
  <c r="L1180" i="1"/>
  <c r="R1180" i="1" s="1"/>
  <c r="V1180" i="1" s="1"/>
  <c r="AB1180" i="1" s="1"/>
  <c r="AH1180" i="1" s="1"/>
  <c r="AN1180" i="1" s="1"/>
  <c r="AP1180" i="1" s="1"/>
  <c r="F1179" i="1"/>
  <c r="L1179" i="1" s="1"/>
  <c r="R1179" i="1" s="1"/>
  <c r="V1179" i="1" s="1"/>
  <c r="AB1179" i="1" s="1"/>
  <c r="AH1179" i="1" s="1"/>
  <c r="AN1179" i="1" s="1"/>
  <c r="AP1179" i="1" s="1"/>
  <c r="M1421" i="1"/>
  <c r="S1421" i="1" s="1"/>
  <c r="W1421" i="1" s="1"/>
  <c r="AC1421" i="1" s="1"/>
  <c r="AI1421" i="1" s="1"/>
  <c r="AQ1421" i="1" s="1"/>
  <c r="AS1421" i="1" s="1"/>
  <c r="G1420" i="1"/>
  <c r="M1420" i="1" s="1"/>
  <c r="S1420" i="1" s="1"/>
  <c r="W1420" i="1" s="1"/>
  <c r="AC1420" i="1" s="1"/>
  <c r="AI1420" i="1" s="1"/>
  <c r="AQ1420" i="1" s="1"/>
  <c r="AS1420" i="1" s="1"/>
  <c r="N183" i="1"/>
  <c r="T183" i="1" s="1"/>
  <c r="X183" i="1" s="1"/>
  <c r="AD183" i="1" s="1"/>
  <c r="AJ183" i="1" s="1"/>
  <c r="AT183" i="1" s="1"/>
  <c r="K161" i="1"/>
  <c r="K160" i="1" s="1"/>
  <c r="K90" i="1" s="1"/>
  <c r="M92" i="1"/>
  <c r="S92" i="1" s="1"/>
  <c r="W92" i="1" s="1"/>
  <c r="AC92" i="1" s="1"/>
  <c r="AI92" i="1" s="1"/>
  <c r="AQ92" i="1" s="1"/>
  <c r="AS92" i="1" s="1"/>
  <c r="G91" i="1"/>
  <c r="N523" i="1"/>
  <c r="T523" i="1" s="1"/>
  <c r="X523" i="1" s="1"/>
  <c r="AD523" i="1" s="1"/>
  <c r="AJ523" i="1" s="1"/>
  <c r="AT523" i="1" s="1"/>
  <c r="H522" i="1"/>
  <c r="N522" i="1" s="1"/>
  <c r="T522" i="1" s="1"/>
  <c r="X522" i="1" s="1"/>
  <c r="AD522" i="1" s="1"/>
  <c r="AJ522" i="1" s="1"/>
  <c r="AT522" i="1" s="1"/>
  <c r="M820" i="1"/>
  <c r="S820" i="1" s="1"/>
  <c r="W820" i="1" s="1"/>
  <c r="AC820" i="1" s="1"/>
  <c r="AI820" i="1" s="1"/>
  <c r="AQ820" i="1" s="1"/>
  <c r="AS820" i="1" s="1"/>
  <c r="G819" i="1"/>
  <c r="M819" i="1" s="1"/>
  <c r="S819" i="1" s="1"/>
  <c r="W819" i="1" s="1"/>
  <c r="AC819" i="1" s="1"/>
  <c r="AI819" i="1" s="1"/>
  <c r="AQ819" i="1" s="1"/>
  <c r="AS819" i="1" s="1"/>
  <c r="M872" i="1"/>
  <c r="S872" i="1" s="1"/>
  <c r="W872" i="1" s="1"/>
  <c r="AC872" i="1" s="1"/>
  <c r="AI872" i="1" s="1"/>
  <c r="AQ872" i="1" s="1"/>
  <c r="AS872" i="1" s="1"/>
  <c r="G871" i="1"/>
  <c r="M871" i="1" s="1"/>
  <c r="S871" i="1" s="1"/>
  <c r="W871" i="1" s="1"/>
  <c r="AC871" i="1" s="1"/>
  <c r="AI871" i="1" s="1"/>
  <c r="AQ871" i="1" s="1"/>
  <c r="AS871" i="1" s="1"/>
  <c r="H1685" i="1"/>
  <c r="N1685" i="1" s="1"/>
  <c r="T1685" i="1" s="1"/>
  <c r="X1685" i="1" s="1"/>
  <c r="AD1685" i="1" s="1"/>
  <c r="AJ1685" i="1" s="1"/>
  <c r="AT1685" i="1" s="1"/>
  <c r="N1421" i="1"/>
  <c r="T1421" i="1" s="1"/>
  <c r="X1421" i="1" s="1"/>
  <c r="AD1421" i="1" s="1"/>
  <c r="AJ1421" i="1" s="1"/>
  <c r="AT1421" i="1" s="1"/>
  <c r="N1402" i="1"/>
  <c r="T1402" i="1" s="1"/>
  <c r="X1402" i="1" s="1"/>
  <c r="AD1402" i="1" s="1"/>
  <c r="AJ1402" i="1" s="1"/>
  <c r="AT1402" i="1" s="1"/>
  <c r="H1401" i="1"/>
  <c r="L1662" i="1"/>
  <c r="R1662" i="1" s="1"/>
  <c r="V1662" i="1" s="1"/>
  <c r="AB1662" i="1" s="1"/>
  <c r="AH1662" i="1" s="1"/>
  <c r="AN1662" i="1" s="1"/>
  <c r="AP1662" i="1" s="1"/>
  <c r="F1661" i="1"/>
  <c r="L1661" i="1" s="1"/>
  <c r="R1661" i="1" s="1"/>
  <c r="V1661" i="1" s="1"/>
  <c r="AB1661" i="1" s="1"/>
  <c r="AH1661" i="1" s="1"/>
  <c r="AN1661" i="1" s="1"/>
  <c r="AP1661" i="1" s="1"/>
  <c r="L1686" i="1"/>
  <c r="R1686" i="1" s="1"/>
  <c r="V1686" i="1" s="1"/>
  <c r="AB1686" i="1" s="1"/>
  <c r="AH1686" i="1" s="1"/>
  <c r="AN1686" i="1" s="1"/>
  <c r="AP1686" i="1" s="1"/>
  <c r="F1685" i="1"/>
  <c r="L1685" i="1" s="1"/>
  <c r="R1685" i="1" s="1"/>
  <c r="V1685" i="1" s="1"/>
  <c r="AB1685" i="1" s="1"/>
  <c r="AH1685" i="1" s="1"/>
  <c r="AN1685" i="1" s="1"/>
  <c r="AP1685" i="1" s="1"/>
  <c r="L1732" i="1"/>
  <c r="R1732" i="1" s="1"/>
  <c r="V1732" i="1" s="1"/>
  <c r="AB1732" i="1" s="1"/>
  <c r="AH1732" i="1" s="1"/>
  <c r="AN1732" i="1" s="1"/>
  <c r="AP1732" i="1" s="1"/>
  <c r="F1731" i="1"/>
  <c r="M1731" i="1"/>
  <c r="S1731" i="1" s="1"/>
  <c r="W1731" i="1" s="1"/>
  <c r="AC1731" i="1" s="1"/>
  <c r="AI1731" i="1" s="1"/>
  <c r="AQ1731" i="1" s="1"/>
  <c r="AS1731" i="1" s="1"/>
  <c r="M320" i="1"/>
  <c r="S320" i="1" s="1"/>
  <c r="W320" i="1" s="1"/>
  <c r="AC320" i="1" s="1"/>
  <c r="AI320" i="1" s="1"/>
  <c r="AQ320" i="1" s="1"/>
  <c r="AS320" i="1" s="1"/>
  <c r="G319" i="1"/>
  <c r="L374" i="1"/>
  <c r="R374" i="1" s="1"/>
  <c r="V374" i="1" s="1"/>
  <c r="AB374" i="1" s="1"/>
  <c r="AH374" i="1" s="1"/>
  <c r="AN374" i="1" s="1"/>
  <c r="AP374" i="1" s="1"/>
  <c r="M549" i="1"/>
  <c r="S549" i="1" s="1"/>
  <c r="W549" i="1" s="1"/>
  <c r="AC549" i="1" s="1"/>
  <c r="AI549" i="1" s="1"/>
  <c r="AQ549" i="1" s="1"/>
  <c r="AS549" i="1" s="1"/>
  <c r="G548" i="1"/>
  <c r="M803" i="1"/>
  <c r="S803" i="1" s="1"/>
  <c r="W803" i="1" s="1"/>
  <c r="AC803" i="1" s="1"/>
  <c r="AI803" i="1" s="1"/>
  <c r="AQ803" i="1" s="1"/>
  <c r="AS803" i="1" s="1"/>
  <c r="T1130" i="1"/>
  <c r="X1130" i="1" s="1"/>
  <c r="AD1130" i="1" s="1"/>
  <c r="AJ1130" i="1" s="1"/>
  <c r="AT1130" i="1" s="1"/>
  <c r="H1338" i="1"/>
  <c r="N1338" i="1" s="1"/>
  <c r="T1338" i="1" s="1"/>
  <c r="X1338" i="1" s="1"/>
  <c r="AD1338" i="1" s="1"/>
  <c r="AJ1338" i="1" s="1"/>
  <c r="AT1338" i="1" s="1"/>
  <c r="F1420" i="1"/>
  <c r="L1420" i="1" s="1"/>
  <c r="R1420" i="1" s="1"/>
  <c r="V1420" i="1" s="1"/>
  <c r="AB1420" i="1" s="1"/>
  <c r="AH1420" i="1" s="1"/>
  <c r="AN1420" i="1" s="1"/>
  <c r="AP1420" i="1" s="1"/>
  <c r="N1718" i="1"/>
  <c r="T1718" i="1" s="1"/>
  <c r="X1718" i="1" s="1"/>
  <c r="AD1718" i="1" s="1"/>
  <c r="AJ1718" i="1" s="1"/>
  <c r="AT1718" i="1" s="1"/>
  <c r="H1717" i="1"/>
  <c r="N1717" i="1" s="1"/>
  <c r="T1717" i="1" s="1"/>
  <c r="X1717" i="1" s="1"/>
  <c r="AD1717" i="1" s="1"/>
  <c r="AJ1717" i="1" s="1"/>
  <c r="AT1717" i="1" s="1"/>
  <c r="L1445" i="1" l="1"/>
  <c r="R1445" i="1" s="1"/>
  <c r="V1445" i="1" s="1"/>
  <c r="AB1445" i="1" s="1"/>
  <c r="AH1445" i="1" s="1"/>
  <c r="AN1445" i="1" s="1"/>
  <c r="AP1445" i="1" s="1"/>
  <c r="H1420" i="1"/>
  <c r="N1420" i="1" s="1"/>
  <c r="T1420" i="1" s="1"/>
  <c r="X1420" i="1" s="1"/>
  <c r="AD1420" i="1" s="1"/>
  <c r="AJ1420" i="1" s="1"/>
  <c r="AT1420" i="1" s="1"/>
  <c r="G777" i="1"/>
  <c r="M777" i="1" s="1"/>
  <c r="S777" i="1" s="1"/>
  <c r="W777" i="1" s="1"/>
  <c r="AC777" i="1" s="1"/>
  <c r="AI777" i="1" s="1"/>
  <c r="AQ777" i="1" s="1"/>
  <c r="AS777" i="1" s="1"/>
  <c r="I521" i="1"/>
  <c r="N945" i="1"/>
  <c r="T945" i="1" s="1"/>
  <c r="X945" i="1" s="1"/>
  <c r="AD945" i="1" s="1"/>
  <c r="AJ945" i="1" s="1"/>
  <c r="AT945" i="1" s="1"/>
  <c r="U1741" i="1"/>
  <c r="AL1741" i="1"/>
  <c r="L522" i="1"/>
  <c r="R522" i="1" s="1"/>
  <c r="V522" i="1" s="1"/>
  <c r="AB522" i="1" s="1"/>
  <c r="AH522" i="1" s="1"/>
  <c r="AN522" i="1" s="1"/>
  <c r="AP522" i="1" s="1"/>
  <c r="L1323" i="1"/>
  <c r="R1323" i="1" s="1"/>
  <c r="V1323" i="1" s="1"/>
  <c r="AB1323" i="1" s="1"/>
  <c r="AH1323" i="1" s="1"/>
  <c r="AN1323" i="1" s="1"/>
  <c r="AP1323" i="1" s="1"/>
  <c r="M1246" i="1"/>
  <c r="S1246" i="1" s="1"/>
  <c r="W1246" i="1" s="1"/>
  <c r="AC1246" i="1" s="1"/>
  <c r="AI1246" i="1" s="1"/>
  <c r="AQ1246" i="1" s="1"/>
  <c r="AS1246" i="1" s="1"/>
  <c r="AG1741" i="1"/>
  <c r="L1339" i="1"/>
  <c r="R1339" i="1" s="1"/>
  <c r="V1339" i="1" s="1"/>
  <c r="AB1339" i="1" s="1"/>
  <c r="AH1339" i="1" s="1"/>
  <c r="AN1339" i="1" s="1"/>
  <c r="AP1339" i="1" s="1"/>
  <c r="AF1741" i="1"/>
  <c r="AM1741" i="1"/>
  <c r="N1495" i="1"/>
  <c r="T1495" i="1" s="1"/>
  <c r="X1495" i="1" s="1"/>
  <c r="AD1495" i="1" s="1"/>
  <c r="AJ1495" i="1" s="1"/>
  <c r="AT1495" i="1" s="1"/>
  <c r="AE1741" i="1"/>
  <c r="G802" i="1"/>
  <c r="M802" i="1" s="1"/>
  <c r="S802" i="1" s="1"/>
  <c r="W802" i="1" s="1"/>
  <c r="AC802" i="1" s="1"/>
  <c r="AI802" i="1" s="1"/>
  <c r="AQ802" i="1" s="1"/>
  <c r="AS802" i="1" s="1"/>
  <c r="N1445" i="1"/>
  <c r="T1445" i="1" s="1"/>
  <c r="X1445" i="1" s="1"/>
  <c r="AD1445" i="1" s="1"/>
  <c r="AJ1445" i="1" s="1"/>
  <c r="AT1445" i="1" s="1"/>
  <c r="L591" i="1"/>
  <c r="AU1741" i="1"/>
  <c r="AR1741" i="1"/>
  <c r="AA1741" i="1"/>
  <c r="R591" i="1"/>
  <c r="V591" i="1" s="1"/>
  <c r="AB591" i="1" s="1"/>
  <c r="AH591" i="1" s="1"/>
  <c r="AN591" i="1" s="1"/>
  <c r="AP591" i="1" s="1"/>
  <c r="Y1741" i="1"/>
  <c r="AB945" i="1"/>
  <c r="AH945" i="1" s="1"/>
  <c r="AN945" i="1" s="1"/>
  <c r="AP945" i="1" s="1"/>
  <c r="F160" i="1"/>
  <c r="L160" i="1" s="1"/>
  <c r="R160" i="1" s="1"/>
  <c r="V160" i="1" s="1"/>
  <c r="AB160" i="1" s="1"/>
  <c r="AH160" i="1" s="1"/>
  <c r="AN160" i="1" s="1"/>
  <c r="AP160" i="1" s="1"/>
  <c r="N591" i="1"/>
  <c r="T591" i="1" s="1"/>
  <c r="X591" i="1" s="1"/>
  <c r="AD591" i="1" s="1"/>
  <c r="AJ591" i="1" s="1"/>
  <c r="AT591" i="1" s="1"/>
  <c r="H1067" i="1"/>
  <c r="N1067" i="1" s="1"/>
  <c r="T1067" i="1" s="1"/>
  <c r="X1067" i="1" s="1"/>
  <c r="AD1067" i="1" s="1"/>
  <c r="AJ1067" i="1" s="1"/>
  <c r="AT1067" i="1" s="1"/>
  <c r="AK1741" i="1"/>
  <c r="M945" i="1"/>
  <c r="S945" i="1" s="1"/>
  <c r="W945" i="1" s="1"/>
  <c r="AC945" i="1" s="1"/>
  <c r="AI945" i="1" s="1"/>
  <c r="AQ945" i="1" s="1"/>
  <c r="AS945" i="1" s="1"/>
  <c r="J1323" i="1"/>
  <c r="J1741" i="1" s="1"/>
  <c r="I1741" i="1"/>
  <c r="F1495" i="1"/>
  <c r="L1495" i="1" s="1"/>
  <c r="R1495" i="1" s="1"/>
  <c r="V1495" i="1" s="1"/>
  <c r="AB1495" i="1" s="1"/>
  <c r="AH1495" i="1" s="1"/>
  <c r="AN1495" i="1" s="1"/>
  <c r="AP1495" i="1" s="1"/>
  <c r="P1741" i="1"/>
  <c r="H1090" i="1"/>
  <c r="N1090" i="1" s="1"/>
  <c r="T1090" i="1" s="1"/>
  <c r="X1090" i="1" s="1"/>
  <c r="AD1090" i="1" s="1"/>
  <c r="AJ1090" i="1" s="1"/>
  <c r="AT1090" i="1" s="1"/>
  <c r="K1323" i="1"/>
  <c r="K1741" i="1" s="1"/>
  <c r="G1084" i="1"/>
  <c r="M1084" i="1" s="1"/>
  <c r="S1084" i="1" s="1"/>
  <c r="W1084" i="1" s="1"/>
  <c r="AC1084" i="1" s="1"/>
  <c r="AI1084" i="1" s="1"/>
  <c r="AQ1084" i="1" s="1"/>
  <c r="AS1084" i="1" s="1"/>
  <c r="L1731" i="1"/>
  <c r="R1731" i="1" s="1"/>
  <c r="V1731" i="1" s="1"/>
  <c r="AB1731" i="1" s="1"/>
  <c r="AH1731" i="1" s="1"/>
  <c r="AN1731" i="1" s="1"/>
  <c r="AP1731" i="1" s="1"/>
  <c r="N161" i="1"/>
  <c r="T161" i="1" s="1"/>
  <c r="X161" i="1" s="1"/>
  <c r="AD161" i="1" s="1"/>
  <c r="AJ161" i="1" s="1"/>
  <c r="AT161" i="1" s="1"/>
  <c r="M548" i="1"/>
  <c r="S548" i="1" s="1"/>
  <c r="W548" i="1" s="1"/>
  <c r="AC548" i="1" s="1"/>
  <c r="AI548" i="1" s="1"/>
  <c r="AQ548" i="1" s="1"/>
  <c r="AS548" i="1" s="1"/>
  <c r="Q1323" i="1"/>
  <c r="Q1741" i="1" s="1"/>
  <c r="T1324" i="1"/>
  <c r="X1324" i="1" s="1"/>
  <c r="AD1324" i="1" s="1"/>
  <c r="AJ1324" i="1" s="1"/>
  <c r="AT1324" i="1" s="1"/>
  <c r="L319" i="1"/>
  <c r="R319" i="1" s="1"/>
  <c r="V319" i="1" s="1"/>
  <c r="AB319" i="1" s="1"/>
  <c r="AH319" i="1" s="1"/>
  <c r="AN319" i="1" s="1"/>
  <c r="AP319" i="1" s="1"/>
  <c r="F318" i="1"/>
  <c r="L318" i="1" s="1"/>
  <c r="R318" i="1" s="1"/>
  <c r="V318" i="1" s="1"/>
  <c r="AB318" i="1" s="1"/>
  <c r="AH318" i="1" s="1"/>
  <c r="AN318" i="1" s="1"/>
  <c r="AP318" i="1" s="1"/>
  <c r="L548" i="1"/>
  <c r="R548" i="1" s="1"/>
  <c r="V548" i="1" s="1"/>
  <c r="AB548" i="1" s="1"/>
  <c r="AH548" i="1" s="1"/>
  <c r="AN548" i="1" s="1"/>
  <c r="AP548" i="1" s="1"/>
  <c r="F521" i="1"/>
  <c r="L17" i="1"/>
  <c r="R17" i="1" s="1"/>
  <c r="V17" i="1" s="1"/>
  <c r="AB17" i="1" s="1"/>
  <c r="AH17" i="1" s="1"/>
  <c r="AN17" i="1" s="1"/>
  <c r="AP17" i="1" s="1"/>
  <c r="F16" i="1"/>
  <c r="L16" i="1" s="1"/>
  <c r="R16" i="1" s="1"/>
  <c r="V16" i="1" s="1"/>
  <c r="AB16" i="1" s="1"/>
  <c r="AH16" i="1" s="1"/>
  <c r="AN16" i="1" s="1"/>
  <c r="AP16" i="1" s="1"/>
  <c r="L1338" i="1"/>
  <c r="R1338" i="1" s="1"/>
  <c r="V1338" i="1" s="1"/>
  <c r="AB1338" i="1" s="1"/>
  <c r="AH1338" i="1" s="1"/>
  <c r="AN1338" i="1" s="1"/>
  <c r="AP1338" i="1" s="1"/>
  <c r="L1129" i="1"/>
  <c r="R1129" i="1" s="1"/>
  <c r="V1129" i="1" s="1"/>
  <c r="AB1129" i="1" s="1"/>
  <c r="AH1129" i="1" s="1"/>
  <c r="AN1129" i="1" s="1"/>
  <c r="AP1129" i="1" s="1"/>
  <c r="F1128" i="1"/>
  <c r="L1128" i="1" s="1"/>
  <c r="R1128" i="1" s="1"/>
  <c r="V1128" i="1" s="1"/>
  <c r="AB1128" i="1" s="1"/>
  <c r="AH1128" i="1" s="1"/>
  <c r="AN1128" i="1" s="1"/>
  <c r="AP1128" i="1" s="1"/>
  <c r="O1741" i="1"/>
  <c r="G833" i="1"/>
  <c r="M833" i="1" s="1"/>
  <c r="S833" i="1" s="1"/>
  <c r="W833" i="1" s="1"/>
  <c r="AC833" i="1" s="1"/>
  <c r="AI833" i="1" s="1"/>
  <c r="AQ833" i="1" s="1"/>
  <c r="AS833" i="1" s="1"/>
  <c r="M834" i="1"/>
  <c r="S834" i="1" s="1"/>
  <c r="W834" i="1" s="1"/>
  <c r="AC834" i="1" s="1"/>
  <c r="AI834" i="1" s="1"/>
  <c r="AQ834" i="1" s="1"/>
  <c r="AS834" i="1" s="1"/>
  <c r="N1179" i="1"/>
  <c r="T1179" i="1" s="1"/>
  <c r="X1179" i="1" s="1"/>
  <c r="AD1179" i="1" s="1"/>
  <c r="AJ1179" i="1" s="1"/>
  <c r="AT1179" i="1" s="1"/>
  <c r="L436" i="1"/>
  <c r="R436" i="1" s="1"/>
  <c r="V436" i="1" s="1"/>
  <c r="AB436" i="1" s="1"/>
  <c r="AH436" i="1" s="1"/>
  <c r="AN436" i="1" s="1"/>
  <c r="AP436" i="1" s="1"/>
  <c r="F435" i="1"/>
  <c r="L435" i="1" s="1"/>
  <c r="R435" i="1" s="1"/>
  <c r="V435" i="1" s="1"/>
  <c r="AB435" i="1" s="1"/>
  <c r="AH435" i="1" s="1"/>
  <c r="AN435" i="1" s="1"/>
  <c r="AP435" i="1" s="1"/>
  <c r="M212" i="1"/>
  <c r="S212" i="1" s="1"/>
  <c r="W212" i="1" s="1"/>
  <c r="AC212" i="1" s="1"/>
  <c r="AI212" i="1" s="1"/>
  <c r="AQ212" i="1" s="1"/>
  <c r="AS212" i="1" s="1"/>
  <c r="G211" i="1"/>
  <c r="M211" i="1" s="1"/>
  <c r="S211" i="1" s="1"/>
  <c r="W211" i="1" s="1"/>
  <c r="AC211" i="1" s="1"/>
  <c r="AI211" i="1" s="1"/>
  <c r="AQ211" i="1" s="1"/>
  <c r="AS211" i="1" s="1"/>
  <c r="N374" i="1"/>
  <c r="T374" i="1" s="1"/>
  <c r="X374" i="1" s="1"/>
  <c r="AD374" i="1" s="1"/>
  <c r="AJ374" i="1" s="1"/>
  <c r="AT374" i="1" s="1"/>
  <c r="H359" i="1"/>
  <c r="N359" i="1" s="1"/>
  <c r="T359" i="1" s="1"/>
  <c r="X359" i="1" s="1"/>
  <c r="AD359" i="1" s="1"/>
  <c r="AJ359" i="1" s="1"/>
  <c r="AT359" i="1" s="1"/>
  <c r="M319" i="1"/>
  <c r="S319" i="1" s="1"/>
  <c r="W319" i="1" s="1"/>
  <c r="AC319" i="1" s="1"/>
  <c r="AI319" i="1" s="1"/>
  <c r="AQ319" i="1" s="1"/>
  <c r="AS319" i="1" s="1"/>
  <c r="G318" i="1"/>
  <c r="M318" i="1" s="1"/>
  <c r="S318" i="1" s="1"/>
  <c r="W318" i="1" s="1"/>
  <c r="AC318" i="1" s="1"/>
  <c r="AI318" i="1" s="1"/>
  <c r="AQ318" i="1" s="1"/>
  <c r="AS318" i="1" s="1"/>
  <c r="M17" i="1"/>
  <c r="S17" i="1" s="1"/>
  <c r="W17" i="1" s="1"/>
  <c r="AC17" i="1" s="1"/>
  <c r="AI17" i="1" s="1"/>
  <c r="AQ17" i="1" s="1"/>
  <c r="AS17" i="1" s="1"/>
  <c r="G16" i="1"/>
  <c r="M16" i="1" s="1"/>
  <c r="S16" i="1" s="1"/>
  <c r="W16" i="1" s="1"/>
  <c r="AC16" i="1" s="1"/>
  <c r="AI16" i="1" s="1"/>
  <c r="AQ16" i="1" s="1"/>
  <c r="AS16" i="1" s="1"/>
  <c r="G1128" i="1"/>
  <c r="M1128" i="1" s="1"/>
  <c r="S1128" i="1" s="1"/>
  <c r="W1128" i="1" s="1"/>
  <c r="AC1128" i="1" s="1"/>
  <c r="AI1128" i="1" s="1"/>
  <c r="AQ1128" i="1" s="1"/>
  <c r="AS1128" i="1" s="1"/>
  <c r="M1129" i="1"/>
  <c r="S1129" i="1" s="1"/>
  <c r="W1129" i="1" s="1"/>
  <c r="AC1129" i="1" s="1"/>
  <c r="AI1129" i="1" s="1"/>
  <c r="AQ1129" i="1" s="1"/>
  <c r="AS1129" i="1" s="1"/>
  <c r="N778" i="1"/>
  <c r="T778" i="1" s="1"/>
  <c r="X778" i="1" s="1"/>
  <c r="AD778" i="1" s="1"/>
  <c r="AJ778" i="1" s="1"/>
  <c r="AT778" i="1" s="1"/>
  <c r="H777" i="1"/>
  <c r="N777" i="1" s="1"/>
  <c r="T777" i="1" s="1"/>
  <c r="X777" i="1" s="1"/>
  <c r="AD777" i="1" s="1"/>
  <c r="AJ777" i="1" s="1"/>
  <c r="AT777" i="1" s="1"/>
  <c r="H1400" i="1"/>
  <c r="N1401" i="1"/>
  <c r="T1401" i="1" s="1"/>
  <c r="X1401" i="1" s="1"/>
  <c r="AD1401" i="1" s="1"/>
  <c r="AJ1401" i="1" s="1"/>
  <c r="AT1401" i="1" s="1"/>
  <c r="M91" i="1"/>
  <c r="S91" i="1" s="1"/>
  <c r="W91" i="1" s="1"/>
  <c r="AC91" i="1" s="1"/>
  <c r="AI91" i="1" s="1"/>
  <c r="AQ91" i="1" s="1"/>
  <c r="AS91" i="1" s="1"/>
  <c r="G90" i="1"/>
  <c r="M90" i="1" s="1"/>
  <c r="S90" i="1" s="1"/>
  <c r="W90" i="1" s="1"/>
  <c r="AC90" i="1" s="1"/>
  <c r="AI90" i="1" s="1"/>
  <c r="AQ90" i="1" s="1"/>
  <c r="AS90" i="1" s="1"/>
  <c r="L778" i="1"/>
  <c r="R778" i="1" s="1"/>
  <c r="V778" i="1" s="1"/>
  <c r="AB778" i="1" s="1"/>
  <c r="AH778" i="1" s="1"/>
  <c r="AN778" i="1" s="1"/>
  <c r="AP778" i="1" s="1"/>
  <c r="F777" i="1"/>
  <c r="L777" i="1" s="1"/>
  <c r="R777" i="1" s="1"/>
  <c r="V777" i="1" s="1"/>
  <c r="AB777" i="1" s="1"/>
  <c r="AH777" i="1" s="1"/>
  <c r="AN777" i="1" s="1"/>
  <c r="AP777" i="1" s="1"/>
  <c r="L212" i="1"/>
  <c r="R212" i="1" s="1"/>
  <c r="V212" i="1" s="1"/>
  <c r="AB212" i="1" s="1"/>
  <c r="AH212" i="1" s="1"/>
  <c r="AN212" i="1" s="1"/>
  <c r="AP212" i="1" s="1"/>
  <c r="F211" i="1"/>
  <c r="L211" i="1" s="1"/>
  <c r="R211" i="1" s="1"/>
  <c r="V211" i="1" s="1"/>
  <c r="AB211" i="1" s="1"/>
  <c r="AH211" i="1" s="1"/>
  <c r="AN211" i="1" s="1"/>
  <c r="AP211" i="1" s="1"/>
  <c r="M1068" i="1"/>
  <c r="S1068" i="1" s="1"/>
  <c r="W1068" i="1" s="1"/>
  <c r="AC1068" i="1" s="1"/>
  <c r="AI1068" i="1" s="1"/>
  <c r="AQ1068" i="1" s="1"/>
  <c r="AS1068" i="1" s="1"/>
  <c r="G1067" i="1"/>
  <c r="M1067" i="1" s="1"/>
  <c r="S1067" i="1" s="1"/>
  <c r="W1067" i="1" s="1"/>
  <c r="AC1067" i="1" s="1"/>
  <c r="AI1067" i="1" s="1"/>
  <c r="AQ1067" i="1" s="1"/>
  <c r="AS1067" i="1" s="1"/>
  <c r="N436" i="1"/>
  <c r="T436" i="1" s="1"/>
  <c r="X436" i="1" s="1"/>
  <c r="AD436" i="1" s="1"/>
  <c r="AJ436" i="1" s="1"/>
  <c r="AT436" i="1" s="1"/>
  <c r="H435" i="1"/>
  <c r="N435" i="1" s="1"/>
  <c r="T435" i="1" s="1"/>
  <c r="X435" i="1" s="1"/>
  <c r="AD435" i="1" s="1"/>
  <c r="AJ435" i="1" s="1"/>
  <c r="AT435" i="1" s="1"/>
  <c r="N212" i="1"/>
  <c r="T212" i="1" s="1"/>
  <c r="X212" i="1" s="1"/>
  <c r="AD212" i="1" s="1"/>
  <c r="AJ212" i="1" s="1"/>
  <c r="AT212" i="1" s="1"/>
  <c r="H211" i="1"/>
  <c r="N211" i="1" s="1"/>
  <c r="T211" i="1" s="1"/>
  <c r="X211" i="1" s="1"/>
  <c r="AD211" i="1" s="1"/>
  <c r="AJ211" i="1" s="1"/>
  <c r="AT211" i="1" s="1"/>
  <c r="M436" i="1"/>
  <c r="S436" i="1" s="1"/>
  <c r="W436" i="1" s="1"/>
  <c r="AC436" i="1" s="1"/>
  <c r="AI436" i="1" s="1"/>
  <c r="AQ436" i="1" s="1"/>
  <c r="AS436" i="1" s="1"/>
  <c r="G435" i="1"/>
  <c r="M435" i="1" s="1"/>
  <c r="S435" i="1" s="1"/>
  <c r="W435" i="1" s="1"/>
  <c r="AC435" i="1" s="1"/>
  <c r="AI435" i="1" s="1"/>
  <c r="AQ435" i="1" s="1"/>
  <c r="AS435" i="1" s="1"/>
  <c r="H521" i="1"/>
  <c r="N521" i="1" s="1"/>
  <c r="T521" i="1" s="1"/>
  <c r="X521" i="1" s="1"/>
  <c r="AD521" i="1" s="1"/>
  <c r="AJ521" i="1" s="1"/>
  <c r="AT521" i="1" s="1"/>
  <c r="N548" i="1"/>
  <c r="T548" i="1" s="1"/>
  <c r="X548" i="1" s="1"/>
  <c r="AD548" i="1" s="1"/>
  <c r="AJ548" i="1" s="1"/>
  <c r="AT548" i="1" s="1"/>
  <c r="N1333" i="1"/>
  <c r="T1333" i="1" s="1"/>
  <c r="X1333" i="1" s="1"/>
  <c r="AD1333" i="1" s="1"/>
  <c r="AJ1333" i="1" s="1"/>
  <c r="AT1333" i="1" s="1"/>
  <c r="H1323" i="1"/>
  <c r="G1400" i="1"/>
  <c r="M1400" i="1" s="1"/>
  <c r="S1400" i="1" s="1"/>
  <c r="W1400" i="1" s="1"/>
  <c r="AC1400" i="1" s="1"/>
  <c r="AI1400" i="1" s="1"/>
  <c r="AQ1400" i="1" s="1"/>
  <c r="AS1400" i="1" s="1"/>
  <c r="AC346" i="1"/>
  <c r="AI346" i="1" s="1"/>
  <c r="AQ346" i="1" s="1"/>
  <c r="AS346" i="1" s="1"/>
  <c r="Z345" i="1"/>
  <c r="Z1741" i="1" s="1"/>
  <c r="L91" i="1"/>
  <c r="R91" i="1" s="1"/>
  <c r="V91" i="1" s="1"/>
  <c r="AB91" i="1" s="1"/>
  <c r="AH91" i="1" s="1"/>
  <c r="AN91" i="1" s="1"/>
  <c r="AP91" i="1" s="1"/>
  <c r="L1068" i="1"/>
  <c r="R1068" i="1" s="1"/>
  <c r="V1068" i="1" s="1"/>
  <c r="AB1068" i="1" s="1"/>
  <c r="AH1068" i="1" s="1"/>
  <c r="AN1068" i="1" s="1"/>
  <c r="AP1068" i="1" s="1"/>
  <c r="F1067" i="1"/>
  <c r="L1067" i="1" s="1"/>
  <c r="R1067" i="1" s="1"/>
  <c r="V1067" i="1" s="1"/>
  <c r="AB1067" i="1" s="1"/>
  <c r="AH1067" i="1" s="1"/>
  <c r="AN1067" i="1" s="1"/>
  <c r="AP1067" i="1" s="1"/>
  <c r="M359" i="1"/>
  <c r="S359" i="1" s="1"/>
  <c r="W359" i="1" s="1"/>
  <c r="AC359" i="1" s="1"/>
  <c r="AI359" i="1" s="1"/>
  <c r="AQ359" i="1" s="1"/>
  <c r="AS359" i="1" s="1"/>
  <c r="G345" i="1"/>
  <c r="M345" i="1" s="1"/>
  <c r="S345" i="1" s="1"/>
  <c r="W345" i="1" s="1"/>
  <c r="N351" i="1"/>
  <c r="T351" i="1" s="1"/>
  <c r="X351" i="1" s="1"/>
  <c r="AD351" i="1" s="1"/>
  <c r="AJ351" i="1" s="1"/>
  <c r="AT351" i="1" s="1"/>
  <c r="N834" i="1"/>
  <c r="T834" i="1" s="1"/>
  <c r="X834" i="1" s="1"/>
  <c r="AD834" i="1" s="1"/>
  <c r="AJ834" i="1" s="1"/>
  <c r="AT834" i="1" s="1"/>
  <c r="H833" i="1"/>
  <c r="N833" i="1" s="1"/>
  <c r="T833" i="1" s="1"/>
  <c r="X833" i="1" s="1"/>
  <c r="AD833" i="1" s="1"/>
  <c r="AJ833" i="1" s="1"/>
  <c r="AT833" i="1" s="1"/>
  <c r="G801" i="1"/>
  <c r="M801" i="1" s="1"/>
  <c r="S801" i="1" s="1"/>
  <c r="W801" i="1" s="1"/>
  <c r="AC801" i="1" s="1"/>
  <c r="AI801" i="1" s="1"/>
  <c r="AQ801" i="1" s="1"/>
  <c r="AS801" i="1" s="1"/>
  <c r="N1129" i="1"/>
  <c r="T1129" i="1" s="1"/>
  <c r="X1129" i="1" s="1"/>
  <c r="AD1129" i="1" s="1"/>
  <c r="AJ1129" i="1" s="1"/>
  <c r="AT1129" i="1" s="1"/>
  <c r="H1128" i="1"/>
  <c r="N1128" i="1" s="1"/>
  <c r="T1128" i="1" s="1"/>
  <c r="X1128" i="1" s="1"/>
  <c r="AD1128" i="1" s="1"/>
  <c r="AJ1128" i="1" s="1"/>
  <c r="AT1128" i="1" s="1"/>
  <c r="H16" i="1"/>
  <c r="N16" i="1" s="1"/>
  <c r="T16" i="1" s="1"/>
  <c r="X16" i="1" s="1"/>
  <c r="AD16" i="1" s="1"/>
  <c r="AJ16" i="1" s="1"/>
  <c r="AT16" i="1" s="1"/>
  <c r="N1085" i="1"/>
  <c r="T1085" i="1" s="1"/>
  <c r="X1085" i="1" s="1"/>
  <c r="AD1085" i="1" s="1"/>
  <c r="AJ1085" i="1" s="1"/>
  <c r="AT1085" i="1" s="1"/>
  <c r="G591" i="1"/>
  <c r="M591" i="1" s="1"/>
  <c r="S591" i="1" s="1"/>
  <c r="W591" i="1" s="1"/>
  <c r="AC591" i="1" s="1"/>
  <c r="AI591" i="1" s="1"/>
  <c r="AQ591" i="1" s="1"/>
  <c r="AS591" i="1" s="1"/>
  <c r="M1510" i="1"/>
  <c r="S1510" i="1" s="1"/>
  <c r="W1510" i="1" s="1"/>
  <c r="AC1510" i="1" s="1"/>
  <c r="AI1510" i="1" s="1"/>
  <c r="AQ1510" i="1" s="1"/>
  <c r="AS1510" i="1" s="1"/>
  <c r="G1495" i="1"/>
  <c r="F833" i="1"/>
  <c r="L833" i="1" s="1"/>
  <c r="R833" i="1" s="1"/>
  <c r="V833" i="1" s="1"/>
  <c r="AB833" i="1" s="1"/>
  <c r="AH833" i="1" s="1"/>
  <c r="AN833" i="1" s="1"/>
  <c r="AP833" i="1" s="1"/>
  <c r="N91" i="1"/>
  <c r="T91" i="1" s="1"/>
  <c r="X91" i="1" s="1"/>
  <c r="AD91" i="1" s="1"/>
  <c r="AJ91" i="1" s="1"/>
  <c r="AT91" i="1" s="1"/>
  <c r="H90" i="1"/>
  <c r="N90" i="1" s="1"/>
  <c r="T90" i="1" s="1"/>
  <c r="X90" i="1" s="1"/>
  <c r="AD90" i="1" s="1"/>
  <c r="AJ90" i="1" s="1"/>
  <c r="AT90" i="1" s="1"/>
  <c r="M1333" i="1"/>
  <c r="S1333" i="1" s="1"/>
  <c r="W1333" i="1" s="1"/>
  <c r="AC1333" i="1" s="1"/>
  <c r="AI1333" i="1" s="1"/>
  <c r="AQ1333" i="1" s="1"/>
  <c r="AS1333" i="1" s="1"/>
  <c r="G1323" i="1"/>
  <c r="N160" i="1"/>
  <c r="T160" i="1" s="1"/>
  <c r="X160" i="1" s="1"/>
  <c r="AD160" i="1" s="1"/>
  <c r="AJ160" i="1" s="1"/>
  <c r="AT160" i="1" s="1"/>
  <c r="N802" i="1"/>
  <c r="T802" i="1" s="1"/>
  <c r="X802" i="1" s="1"/>
  <c r="AD802" i="1" s="1"/>
  <c r="AJ802" i="1" s="1"/>
  <c r="AT802" i="1" s="1"/>
  <c r="H801" i="1"/>
  <c r="N801" i="1" s="1"/>
  <c r="T801" i="1" s="1"/>
  <c r="X801" i="1" s="1"/>
  <c r="AD801" i="1" s="1"/>
  <c r="AJ801" i="1" s="1"/>
  <c r="AT801" i="1" s="1"/>
  <c r="F1400" i="1"/>
  <c r="L1400" i="1" s="1"/>
  <c r="R1400" i="1" s="1"/>
  <c r="V1400" i="1" s="1"/>
  <c r="AB1400" i="1" s="1"/>
  <c r="AH1400" i="1" s="1"/>
  <c r="AN1400" i="1" s="1"/>
  <c r="AP1400" i="1" s="1"/>
  <c r="S1324" i="1"/>
  <c r="W1324" i="1" s="1"/>
  <c r="AC1324" i="1" s="1"/>
  <c r="AI1324" i="1" s="1"/>
  <c r="AQ1324" i="1" s="1"/>
  <c r="AS1324" i="1" s="1"/>
  <c r="F1084" i="1"/>
  <c r="L1084" i="1" s="1"/>
  <c r="R1084" i="1" s="1"/>
  <c r="V1084" i="1" s="1"/>
  <c r="AB1084" i="1" s="1"/>
  <c r="AH1084" i="1" s="1"/>
  <c r="AN1084" i="1" s="1"/>
  <c r="AP1084" i="1" s="1"/>
  <c r="L351" i="1"/>
  <c r="R351" i="1" s="1"/>
  <c r="V351" i="1" s="1"/>
  <c r="AB351" i="1" s="1"/>
  <c r="AH351" i="1" s="1"/>
  <c r="AN351" i="1" s="1"/>
  <c r="F345" i="1"/>
  <c r="L345" i="1" s="1"/>
  <c r="R345" i="1" s="1"/>
  <c r="V345" i="1" s="1"/>
  <c r="AB345" i="1" s="1"/>
  <c r="AH345" i="1" s="1"/>
  <c r="AN345" i="1" s="1"/>
  <c r="AP345" i="1" s="1"/>
  <c r="L802" i="1"/>
  <c r="R802" i="1" s="1"/>
  <c r="V802" i="1" s="1"/>
  <c r="AB802" i="1" s="1"/>
  <c r="AH802" i="1" s="1"/>
  <c r="AN802" i="1" s="1"/>
  <c r="AP802" i="1" s="1"/>
  <c r="F801" i="1"/>
  <c r="L801" i="1" s="1"/>
  <c r="R801" i="1" s="1"/>
  <c r="V801" i="1" s="1"/>
  <c r="AB801" i="1" s="1"/>
  <c r="AH801" i="1" s="1"/>
  <c r="AN801" i="1" s="1"/>
  <c r="AP801" i="1" s="1"/>
  <c r="L521" i="1" l="1"/>
  <c r="R521" i="1" s="1"/>
  <c r="V521" i="1" s="1"/>
  <c r="AB521" i="1" s="1"/>
  <c r="AH521" i="1" s="1"/>
  <c r="AN521" i="1" s="1"/>
  <c r="AP521" i="1" s="1"/>
  <c r="F90" i="1"/>
  <c r="L90" i="1" s="1"/>
  <c r="R90" i="1" s="1"/>
  <c r="V90" i="1" s="1"/>
  <c r="AB90" i="1" s="1"/>
  <c r="AH90" i="1" s="1"/>
  <c r="AN90" i="1" s="1"/>
  <c r="AP90" i="1" s="1"/>
  <c r="M1323" i="1"/>
  <c r="S1323" i="1" s="1"/>
  <c r="W1323" i="1" s="1"/>
  <c r="AC1323" i="1" s="1"/>
  <c r="AI1323" i="1" s="1"/>
  <c r="AQ1323" i="1" s="1"/>
  <c r="AS1323" i="1" s="1"/>
  <c r="H1084" i="1"/>
  <c r="N1084" i="1" s="1"/>
  <c r="T1084" i="1" s="1"/>
  <c r="X1084" i="1" s="1"/>
  <c r="AD1084" i="1" s="1"/>
  <c r="AJ1084" i="1" s="1"/>
  <c r="AT1084" i="1" s="1"/>
  <c r="H345" i="1"/>
  <c r="N345" i="1" s="1"/>
  <c r="T345" i="1" s="1"/>
  <c r="X345" i="1" s="1"/>
  <c r="AD345" i="1" s="1"/>
  <c r="AJ345" i="1" s="1"/>
  <c r="AT345" i="1" s="1"/>
  <c r="AC345" i="1"/>
  <c r="AI345" i="1" s="1"/>
  <c r="AQ345" i="1" s="1"/>
  <c r="AS345" i="1" s="1"/>
  <c r="N1323" i="1"/>
  <c r="T1323" i="1" s="1"/>
  <c r="X1323" i="1" s="1"/>
  <c r="AD1323" i="1" s="1"/>
  <c r="AJ1323" i="1" s="1"/>
  <c r="AT1323" i="1" s="1"/>
  <c r="N1400" i="1"/>
  <c r="T1400" i="1" s="1"/>
  <c r="X1400" i="1" s="1"/>
  <c r="AD1400" i="1" s="1"/>
  <c r="AJ1400" i="1" s="1"/>
  <c r="AT1400" i="1" s="1"/>
  <c r="M1495" i="1"/>
  <c r="S1495" i="1" s="1"/>
  <c r="W1495" i="1" s="1"/>
  <c r="AC1495" i="1" s="1"/>
  <c r="AI1495" i="1" s="1"/>
  <c r="AQ1495" i="1" s="1"/>
  <c r="AS1495" i="1" s="1"/>
  <c r="G521" i="1"/>
  <c r="M521" i="1" s="1"/>
  <c r="S521" i="1" s="1"/>
  <c r="W521" i="1" s="1"/>
  <c r="AC521" i="1" s="1"/>
  <c r="AI521" i="1" s="1"/>
  <c r="AQ521" i="1" s="1"/>
  <c r="AS521" i="1" s="1"/>
  <c r="F1741" i="1" l="1"/>
  <c r="L1741" i="1" s="1"/>
  <c r="R1741" i="1" s="1"/>
  <c r="V1741" i="1" s="1"/>
  <c r="AB1741" i="1" s="1"/>
  <c r="AH1741" i="1" s="1"/>
  <c r="AN1741" i="1" s="1"/>
  <c r="AP1741" i="1" s="1"/>
  <c r="H1741" i="1"/>
  <c r="N1741" i="1" s="1"/>
  <c r="T1741" i="1" s="1"/>
  <c r="X1741" i="1" s="1"/>
  <c r="AD1741" i="1" s="1"/>
  <c r="AJ1741" i="1" s="1"/>
  <c r="AT1741" i="1" s="1"/>
  <c r="G1741" i="1"/>
  <c r="M1741" i="1" s="1"/>
  <c r="S1741" i="1" s="1"/>
  <c r="W1741" i="1" s="1"/>
  <c r="AC1741" i="1" s="1"/>
  <c r="AI1741" i="1" s="1"/>
  <c r="AQ1741" i="1" s="1"/>
  <c r="AS1741" i="1" s="1"/>
</calcChain>
</file>

<file path=xl/sharedStrings.xml><?xml version="1.0" encoding="utf-8"?>
<sst xmlns="http://schemas.openxmlformats.org/spreadsheetml/2006/main" count="5424" uniqueCount="1115">
  <si>
    <t>ПРИЛОЖЕНИЕ 1</t>
  </si>
  <si>
    <t>к решению</t>
  </si>
  <si>
    <t>Пермской городской Думы</t>
  </si>
  <si>
    <t>от 16.12.2025 № 234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</si>
  <si>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бюджетов на 2026 год и на плановый период 2027 и 2028 годов</t>
  </si>
  <si>
    <t>тыс. руб.</t>
  </si>
  <si>
    <t>Целевая статья</t>
  </si>
  <si>
    <t>Вид расходов</t>
  </si>
  <si>
    <t>Раздел</t>
  </si>
  <si>
    <t>Подраздел</t>
  </si>
  <si>
    <t>Наименование расходов</t>
  </si>
  <si>
    <t>2026 год</t>
  </si>
  <si>
    <t>2027 год</t>
  </si>
  <si>
    <t>2028 год</t>
  </si>
  <si>
    <t>Поправки ко 2 чтению</t>
  </si>
  <si>
    <t>Изменения февраль</t>
  </si>
  <si>
    <t>Решение комитета 19.02.</t>
  </si>
  <si>
    <t>Изменения май</t>
  </si>
  <si>
    <t>Решение комитета от 21.05.2026</t>
  </si>
  <si>
    <t>Изменения август</t>
  </si>
  <si>
    <t>формулы</t>
  </si>
  <si>
    <t>0100000000</t>
  </si>
  <si>
    <t>Муниципальная программа "Общественное согласие"</t>
  </si>
  <si>
    <t>0130000000</t>
  </si>
  <si>
    <t>Муниципальные проекты</t>
  </si>
  <si>
    <t>0130100000</t>
  </si>
  <si>
    <t>Муниципальный проект "Строительство зданий для размещения общественных центров"</t>
  </si>
  <si>
    <t>0130141720</t>
  </si>
  <si>
    <t>Строительство нежилого здания под размещение общественного центра по адресу: г. Пермь, Свердловский район, ул. Бродовское кольцо (микрорайон Новобродовский)</t>
  </si>
  <si>
    <t>400</t>
  </si>
  <si>
    <t>Капитальные вложения в объекты государственной (муниципальной) собственности</t>
  </si>
  <si>
    <t>01</t>
  </si>
  <si>
    <t>13</t>
  </si>
  <si>
    <t>Другие общегосударственные вопросы</t>
  </si>
  <si>
    <t>0130141730</t>
  </si>
  <si>
    <t>Строительство нежилого здания под размещение общественного центра по адресу: г. Пермь, Ленинский район, ул. Борцов Революции, 153а</t>
  </si>
  <si>
    <t>0130141740</t>
  </si>
  <si>
    <t>Строительство нежилого здания под размещение общественного центра по адресу: г. Пермь, Свердловский район, ул. Промысловая (пос. Голый Мыс)</t>
  </si>
  <si>
    <t>0130141750</t>
  </si>
  <si>
    <t>Строительство нежилого здания под размещение общественного центра по адресу: г. Пермь, Орджоникидзевский район, ул. Кубанская (микрорайон Январский)</t>
  </si>
  <si>
    <t>0130200000</t>
  </si>
  <si>
    <t>Муниципальный проект "Поддержка СО НКО в реализации социальных проектов и проектов инициативного бюджетирования"</t>
  </si>
  <si>
    <t>0130223100</t>
  </si>
  <si>
    <t>Проведение мероприятий в рамках реализации проектов инициативного бюджетирования в городе Перми</t>
  </si>
  <si>
    <t>800</t>
  </si>
  <si>
    <t>Иные бюджетные ассигнования</t>
  </si>
  <si>
    <t>0130223180</t>
  </si>
  <si>
    <t>Проведение мероприятий в рамках реализации инициативных проектов на территории города Перми</t>
  </si>
  <si>
    <t>200</t>
  </si>
  <si>
    <t>Закупка товаров, работ и услуг для обеспечения государственных (муниципальных) нужд</t>
  </si>
  <si>
    <t>05</t>
  </si>
  <si>
    <t>03</t>
  </si>
  <si>
    <t>Благоустройство</t>
  </si>
  <si>
    <t>0130271250</t>
  </si>
  <si>
    <t>Гранты в форме субсидий некоммерческим организациям на реализацию ежегодного городского конкурса социально значимых проектов, конкурса локальных инициатив</t>
  </si>
  <si>
    <t>600</t>
  </si>
  <si>
    <t>Предоставление субсидий бюджетным, автономным учреждениям и иным некоммерческим организациям</t>
  </si>
  <si>
    <t>0140000000</t>
  </si>
  <si>
    <t>Комплексы процессных мероприятий</t>
  </si>
  <si>
    <t>0140100000</t>
  </si>
  <si>
    <t>Комплекс процессных мероприятий "Формирование благоприятных условий для поддержки социально ориентированных некоммерческих организаций, укрепление межнационального и межконфессионального согласия в г. Перми"</t>
  </si>
  <si>
    <t>0140121310</t>
  </si>
  <si>
    <t>Содержание имущества и обеспечение деятельности общественных центров</t>
  </si>
  <si>
    <t>0140122220</t>
  </si>
  <si>
    <t>Мероприятия в сфере укрепления межнационального и межконфессионального согласия в городе Перми</t>
  </si>
  <si>
    <t>07</t>
  </si>
  <si>
    <t>Молодежная политика</t>
  </si>
  <si>
    <t>09</t>
  </si>
  <si>
    <t>Другие вопросы в области образования</t>
  </si>
  <si>
    <t>08</t>
  </si>
  <si>
    <t>Культура</t>
  </si>
  <si>
    <t>0140171130</t>
  </si>
  <si>
    <t>Субсидии на осуществление деятельности территориальных общественных самоуправлений</t>
  </si>
  <si>
    <t>0140171140</t>
  </si>
  <si>
    <t>Субсидии Пермской городской общественной организации ветеранов (пенсионеров) войны, труда, Вооруженных Сил и правоохранительных органов</t>
  </si>
  <si>
    <t>0140171141</t>
  </si>
  <si>
    <t>Субсидии Общественной организации ветеранов (пенсионеров) войны, труда, Вооруженных сил и правоохранительных органов Ленинского района г. Перми</t>
  </si>
  <si>
    <t>0140171142</t>
  </si>
  <si>
    <t>Субсидии Общественной организации ветеранов (пенсионеров) войны, труда, Вооруженных сил и правоохранительных органов Свердловского района г. Перми</t>
  </si>
  <si>
    <t>0140171143</t>
  </si>
  <si>
    <t>Субсидии Общественной организации ветеранов (пенсионеров) войны, труда, Вооруженных сил и правоохранительных органов Мотовилихинского района г. Перми</t>
  </si>
  <si>
    <t>0140171144</t>
  </si>
  <si>
    <t>Субсидии Общественной организации ветеранов (пенсионеров) войны, труда, Вооруженных сил и правоохранительных органов Дзержинского района г. Перми</t>
  </si>
  <si>
    <t>0140171145</t>
  </si>
  <si>
    <t>Субсидии Общественной организации ветеранов (пенсионеров) войны, труда, Вооруженных сил и правоохранительных органов Индустриального района г. Перми</t>
  </si>
  <si>
    <t>0140171146</t>
  </si>
  <si>
    <t>Субсидии Общественной организации ветеранов (пенсионеров) войны, труда, вооруженных сил и правоохранительных органов Кировского района г. Перми</t>
  </si>
  <si>
    <t>0140171147</t>
  </si>
  <si>
    <t>Субсидии Общественной организации ветеранов (пенсионеров) войны, труда, Вооруженных сил и правоохранительных органов Орджоникидзевского района г. Перми</t>
  </si>
  <si>
    <t>0140171148</t>
  </si>
  <si>
    <t>Субсидии Общественной организации ветеранов (пенсионеров) войны, труда, вооруженных сил и правоохранительных органов п. Новые Ляды г. Перми</t>
  </si>
  <si>
    <t>0140171300</t>
  </si>
  <si>
    <t>Субсидии некоммерческим организациям, общественным объединениям (за исключением политических партий) на реализацию мероприятий в сфере общественных отношений</t>
  </si>
  <si>
    <t>0200000000</t>
  </si>
  <si>
    <t>Муниципальная программа "Безопасный город"</t>
  </si>
  <si>
    <t>0230000000</t>
  </si>
  <si>
    <t>0230100000</t>
  </si>
  <si>
    <t>Муниципальный проект "Строительство пожарных водоемов и резервуаров"</t>
  </si>
  <si>
    <t>0230141650</t>
  </si>
  <si>
    <t>Строительство пожарного резервуара в микрорайоне Новобродовский Свердловского района города Перми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</si>
  <si>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</si>
  <si>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</si>
  <si>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0230141890</t>
  </si>
  <si>
    <t>Строительство пожарного резервуара в микрорайоне Пихтовая стрелка Мотовилихинского района города Перми</t>
  </si>
  <si>
    <t>0230141900</t>
  </si>
  <si>
    <t>Строительство пожарного резервуара в микрорайоне Акуловский по ул. Красноборская Дзержинского района города Перми</t>
  </si>
  <si>
    <t>0230141920</t>
  </si>
  <si>
    <t>Строительство пожарного резервуара в микрорайоне Верхняя Васильевка Орджоникидзевского района города Перми</t>
  </si>
  <si>
    <t>0230141930</t>
  </si>
  <si>
    <t>Строительство пожарного резервуара в микрорайоне Верхнемуллинский по ул. 2-я Открытая Индустриального района города Перми</t>
  </si>
  <si>
    <t>0230141940</t>
  </si>
  <si>
    <t>Строительство пожарного резервуара в микрорайоне Свободный Орджоникидзевского района города Перми</t>
  </si>
  <si>
    <t>0230141960</t>
  </si>
  <si>
    <t>Строительство пожарного резервуара в микрорайоне Нижняя Васильевка Орджоникидзевского района города Перми</t>
  </si>
  <si>
    <t>0230142080</t>
  </si>
  <si>
    <t>Строительство пожарного резервуара по ул. Островского поселка Новые Ляды города Перми</t>
  </si>
  <si>
    <t>0230142090</t>
  </si>
  <si>
    <t>Строительство пожарного резервуара по ул. Мореходной Кировского района города Перми</t>
  </si>
  <si>
    <t>0230142120</t>
  </si>
  <si>
    <t>Строительство пожарного резервуара в микрорайоне Средняя Курья по ул. Торфяной Ленинского района города Перми</t>
  </si>
  <si>
    <t>0230142170</t>
  </si>
  <si>
    <t>Строительство пожарного резервуара в микрорайоне Новые Водники (частный сектор) Кировского района города Перми</t>
  </si>
  <si>
    <t>0230142180</t>
  </si>
  <si>
    <t>Строительство пожарного резервуара в поселке Соболи Свердловского района города Перми</t>
  </si>
  <si>
    <t>0230142190</t>
  </si>
  <si>
    <t>Строительство пожарного резервуара в микрорайоне Заостровка (Мулянка) Дзержинского района города Перми</t>
  </si>
  <si>
    <t>0230142200</t>
  </si>
  <si>
    <t>Строительство пожарного резервуара в поселке Голый Мыс Свердловского района города Перми</t>
  </si>
  <si>
    <t>0230142210</t>
  </si>
  <si>
    <t>Строительство пожарного резервуара в микрорайоне Крым (частный сектор) Кировского района города Перми</t>
  </si>
  <si>
    <t>0230142220</t>
  </si>
  <si>
    <t>Строительство пожарного резервуара в поселке Ширяиха Орджоникидзевского района города Перми</t>
  </si>
  <si>
    <t>0230142230</t>
  </si>
  <si>
    <t>Строительство пожарного резервуара в микрорайоне Язовая Мотовилихинского района города Перми</t>
  </si>
  <si>
    <t>0230143170</t>
  </si>
  <si>
    <t>Строительство пожарного резервуара в микрорайоне Бахаревка на пересечении ул. 1-й Бахаревской и ул. Пристанционной Свердловского района города Перми</t>
  </si>
  <si>
    <t>0230143610</t>
  </si>
  <si>
    <t>Строительство пожарного резервуара в микрорайоне Липовая Гора по ул. 4-й Липогорской Свердловского района города Перми</t>
  </si>
  <si>
    <t>0230143620</t>
  </si>
  <si>
    <t>Строительство пожарного резервуара в микрорайоне Вышка-2 по ул. Омской Мотовилихинского района города Перми</t>
  </si>
  <si>
    <t>0230143630</t>
  </si>
  <si>
    <t>Строительство пожарного резервуара в микрорайоне Химики Орджоникидзевского района города Перми</t>
  </si>
  <si>
    <t>0230200000</t>
  </si>
  <si>
    <t>Муниципальный проект "Строительство (реконструкция) объектов в сфере общественной безопасности"</t>
  </si>
  <si>
    <t>0230241030</t>
  </si>
  <si>
    <t>Строительство противооползневого сооружения в районе жилых домов по ул. КИМ, 5, 7, ул. Ивановской, 19 и ул. Чехова, 2, 4, 6, 8, 10</t>
  </si>
  <si>
    <t>0240000000</t>
  </si>
  <si>
    <t>0240100000</t>
  </si>
  <si>
    <t>Комплекс процессных мероприятий "Организация и осуществление мероприятий по защите населения и территории городского округа от чрезвычайных ситуаций природного и техногенного характера, пожарной безопасности, обеспечению безопасности людей на водных объектах"</t>
  </si>
  <si>
    <t>0240100590</t>
  </si>
  <si>
    <t>Обеспечение деятельности (оказание услуг, выполнение работ) муниципальных учреждений (организаций)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</si>
  <si>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</si>
  <si>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</si>
  <si>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Гражданская оборона</t>
  </si>
  <si>
    <t>0240120000</t>
  </si>
  <si>
    <t>Приведение в нормативное состояние имущественного комплекса, расположенного по адресу: г. Пермь, ул. Профессора Дедюкина, д. 14; д. 14, стр. 1; д. 14, стр. 2</t>
  </si>
  <si>
    <t>0240121000</t>
  </si>
  <si>
    <t>Мероприятия, направленные на обеспечение безопасности людей на водных объектах, охраны их жизни и здоровья</t>
  </si>
  <si>
    <t>0240121100</t>
  </si>
  <si>
    <t>Мероприятия по гражданской обороне, защите населения и территории города Перми от чрезвычайных ситуаций природного и техногенного характера</t>
  </si>
  <si>
    <t>0240121110</t>
  </si>
  <si>
    <t>Мероприятия, направленные на обеспечение первичных мер пожарной безопасности в границах города Перми</t>
  </si>
  <si>
    <t>0240121280</t>
  </si>
  <si>
    <t>Создание и содержание в целях гражданской обороны запасов материально-технических, продовольственных и иных средств</t>
  </si>
  <si>
    <t>0240172290</t>
  </si>
  <si>
    <t>Субсидии общественным объединениям пожарной охраны на материальное стимулирование деятельности добровольных пожарных, действующих на территории города Перми</t>
  </si>
  <si>
    <t>0240200000</t>
  </si>
  <si>
    <t>Комплекс процессных мероприятий "Организация и осуществление мероприятий по профилактике правонарушений на территории города Перми"</t>
  </si>
  <si>
    <t>0240221090</t>
  </si>
  <si>
    <t>Мероприятия, направленные на первичную профилактику потребления психоактивных веществ</t>
  </si>
  <si>
    <t>0240223550</t>
  </si>
  <si>
    <t>Профилактика правонарушений на территории города Перми</t>
  </si>
  <si>
    <t>14</t>
  </si>
  <si>
    <t>Другие вопросы в области национальной безопасности и правоохранительной деятельности</t>
  </si>
  <si>
    <t>02402SП020</t>
  </si>
  <si>
    <t>Выплата материального стимулирования народным дружинникам за участие в охране общественного порядка</t>
  </si>
  <si>
    <t>0240300000</t>
  </si>
  <si>
    <t>Комплекс процессных мероприятий "Обеспечение деятельности департамента общественной безопасности администрации города Перми"</t>
  </si>
  <si>
    <t>0240300110</t>
  </si>
  <si>
    <t>Содержание муниципальных органов города Перми</t>
  </si>
  <si>
    <t>0300000000</t>
  </si>
  <si>
    <t>Муниципальная программа "Культура и молодежная политика города Перми"</t>
  </si>
  <si>
    <t>0340000000</t>
  </si>
  <si>
    <t>0340100000</t>
  </si>
  <si>
    <t>Комплекс процессных мероприятий "Городские культурно-зрелищные мероприятия"</t>
  </si>
  <si>
    <t>0340100590</t>
  </si>
  <si>
    <t>0340121980</t>
  </si>
  <si>
    <t>Культурно-зрелищные мероприятия на территории города Перми</t>
  </si>
  <si>
    <t>300</t>
  </si>
  <si>
    <t>Социальное обеспечение и иные выплаты населению</t>
  </si>
  <si>
    <t>034012К030</t>
  </si>
  <si>
    <t>Организация и проведение мероприятий в сфере культуры на территории Пермского края</t>
  </si>
  <si>
    <t>03401SК030</t>
  </si>
  <si>
    <t>0340200000</t>
  </si>
  <si>
    <t>Комплекс процессных мероприятий "Создание условий для осуществления гражданами прав в сфере культуры"</t>
  </si>
  <si>
    <t>0340200590</t>
  </si>
  <si>
    <t>0340200870</t>
  </si>
  <si>
    <t>Создание концертных и театральных постановок, организация и обеспечение участия в творческих проектах</t>
  </si>
  <si>
    <t>0340223620</t>
  </si>
  <si>
    <t>Оказание услуг библиотечного обслуживания</t>
  </si>
  <si>
    <t>0340223830</t>
  </si>
  <si>
    <t>Оказание услуг по изучению, сохранению, использованию и популяризации объектов культурного наследия, объектов монументального искусства</t>
  </si>
  <si>
    <t>0340300000</t>
  </si>
  <si>
    <t>Комплекс процессных мероприятий "Обеспечение качественно нового уровня развития инфраструктуры"</t>
  </si>
  <si>
    <t>0340300750</t>
  </si>
  <si>
    <t>Сохранение историко-культурного наследия</t>
  </si>
  <si>
    <t>0340301070</t>
  </si>
  <si>
    <t>Обязательные платежи за пользование имуществом</t>
  </si>
  <si>
    <t>Дополнительное образование детей</t>
  </si>
  <si>
    <t>0340323560</t>
  </si>
  <si>
    <t>Приведение в нормативное состояние и улучшение материально-технического обеспечения</t>
  </si>
  <si>
    <t>0340400000</t>
  </si>
  <si>
    <t>Комплекс процессных мероприятий "Одаренные дети города Перми"</t>
  </si>
  <si>
    <t>0340400590</t>
  </si>
  <si>
    <t>0340400680</t>
  </si>
  <si>
    <t>Мероприятия в сфере дополнительного образования детей в области искусств</t>
  </si>
  <si>
    <t>0340401060</t>
  </si>
  <si>
    <t>Повышение фонда оплаты труда</t>
  </si>
  <si>
    <t>0340482020</t>
  </si>
  <si>
    <t>Предоставление мер социальной поддержки руководителям и педагогическим работникам муниципальных образовательных учреждений города Перми</t>
  </si>
  <si>
    <t>Социальное обеспечение населения</t>
  </si>
  <si>
    <t>0340482030</t>
  </si>
  <si>
    <t>Выплата стипендий одаренным детям, обучающимся в образовательных учреждениях дополнительного образования детей в сфере культуры города Перми</t>
  </si>
  <si>
    <t>0340500000</t>
  </si>
  <si>
    <t>Комплекс процессных мероприятий "Создание условий для эффективной самореализации молодежи города Перми"</t>
  </si>
  <si>
    <t>0340500590</t>
  </si>
  <si>
    <t>0340500740</t>
  </si>
  <si>
    <t>Организация занятости молодежи</t>
  </si>
  <si>
    <t>0340501060</t>
  </si>
  <si>
    <t>0340523140</t>
  </si>
  <si>
    <t>Поддержка инициативной и талантливой молодежи</t>
  </si>
  <si>
    <t>0340570040</t>
  </si>
  <si>
    <t>Субсидии некоммерческим организациям, не являющимся государственными (муниципальными) учреждениями, выполняющим муниципальные работы в сфере молодежной политики</t>
  </si>
  <si>
    <t>0340570070</t>
  </si>
  <si>
    <t>Субсидии некоммерческим организациям, не являющимся государственными (муниципальными) учреждениями, выполняющим работы по организации занятости молодежи</t>
  </si>
  <si>
    <t>0340600000</t>
  </si>
  <si>
    <t>Комплекс процессных мероприятий "Обеспечение деятельности департамента культуры и молодежной политики администрации города Перми"</t>
  </si>
  <si>
    <t>0340600110</t>
  </si>
  <si>
    <t>04</t>
  </si>
  <si>
    <t>Другие вопросы в области культуры, кинематографии</t>
  </si>
  <si>
    <t>0340600590</t>
  </si>
  <si>
    <t>0400000000</t>
  </si>
  <si>
    <t>Муниципальная программа "Управление муниципальным имуществом города Перми"</t>
  </si>
  <si>
    <t>0440000000</t>
  </si>
  <si>
    <t>0440100000</t>
  </si>
  <si>
    <t>Комплекс процессных мероприятий "Осуществление полномочий собственника муниципального имущества города Перми в порядке, предусмотренном действующим законодательством"</t>
  </si>
  <si>
    <t>0440121540</t>
  </si>
  <si>
    <t>Мероприятия в сфере имущественных отношений</t>
  </si>
  <si>
    <t>0440121590</t>
  </si>
  <si>
    <t>Содержание и обслуживание нежилого муниципального фонда</t>
  </si>
  <si>
    <t>0440122150</t>
  </si>
  <si>
    <t>Приведение в нормативное состояние объектов нежилого муниципального фонда</t>
  </si>
  <si>
    <t>0440200000</t>
  </si>
  <si>
    <t>Комплекс процессных мероприятий "Обеспечение деятельности департамента имущественных отношений администрации города Перми и подведомственного ему учреждения"</t>
  </si>
  <si>
    <t>0440200110</t>
  </si>
  <si>
    <t>0440200590</t>
  </si>
  <si>
    <t>0500000000</t>
  </si>
  <si>
    <t>Муниципальная программа "Развитие физической культуры и спорта города Перми"</t>
  </si>
  <si>
    <t>0520000000</t>
  </si>
  <si>
    <t>Муниципальные проекты в рамках региональных проектов</t>
  </si>
  <si>
    <t>052KK00000</t>
  </si>
  <si>
    <t>Муниципальный проект "Комфортный край"</t>
  </si>
  <si>
    <t>052KKSФ130</t>
  </si>
  <si>
    <t>Устройство спортивных площадок и оснащение объектов спортивным оборудованием и инвентарем для занятий физической культурой и спортом</t>
  </si>
  <si>
    <t>11</t>
  </si>
  <si>
    <t>Физическая культура</t>
  </si>
  <si>
    <t>0530000000</t>
  </si>
  <si>
    <t>0530100000</t>
  </si>
  <si>
    <t>Муниципальный проект "Капитальные вложения в объекты недвижимого имущества муниципальной собственности в сфере физической культуры и массового спорта"</t>
  </si>
  <si>
    <t>0530141300</t>
  </si>
  <si>
    <t>Реконструкция ледовой арены МАУ ДО "ДЮЦ "Здоровье"</t>
  </si>
  <si>
    <t>Спорт высших достижений</t>
  </si>
  <si>
    <t>05301SФ280</t>
  </si>
  <si>
    <t>Реконструкция физкультурно-оздоровительного комплекса по адресу: г. Пермь, ул. Рабочая, 9</t>
  </si>
  <si>
    <t>0540000000</t>
  </si>
  <si>
    <t>0540100000</t>
  </si>
  <si>
    <t>Комплекс процессных мероприятий "Совершенствование спортивной инфраструктуры и материально-технической базы для занятий физической культурой и массовым спортом"</t>
  </si>
  <si>
    <t>0540101070</t>
  </si>
  <si>
    <t>0540121130</t>
  </si>
  <si>
    <t>Ремонт, приведение в нормативное состояние и улучшение материально-технического обеспечения муниципальных учреждений системы физической культуры и спорта</t>
  </si>
  <si>
    <t>0540123210</t>
  </si>
  <si>
    <t>Устройство муниципальных плоскостных спортивных сооружений с оснащением их спортивным инвентарем</t>
  </si>
  <si>
    <t>0540200000</t>
  </si>
  <si>
    <t>Комплекс процессных мероприятий "Организация и проведение физкультурных мероприятий, спортивно-массовой работы"</t>
  </si>
  <si>
    <t>0540200590</t>
  </si>
  <si>
    <t>0540201060</t>
  </si>
  <si>
    <t>0540223350</t>
  </si>
  <si>
    <t>Организация и проведение официальных физкультурно-оздоровительных и спортивных мероприятий Пермского городского округа</t>
  </si>
  <si>
    <t>02</t>
  </si>
  <si>
    <t>Массовый спорт</t>
  </si>
  <si>
    <t>0540223370</t>
  </si>
  <si>
    <t>Участие в организации и проведении межмуниципальных, региональных, межрегиональных, всероссийских и международных спортивных соревнований, физкультурных мероприятий, проводимых на территории города Перми</t>
  </si>
  <si>
    <t>0540270100</t>
  </si>
  <si>
    <t>Субсидия некоммерческим организациям, не являющимся государственными (муниципальными) учреждениями, на организацию и проведение спортивных мероприятий для лиц с ограниченными возможностями здоровья согласно календарному плану</t>
  </si>
  <si>
    <t>0540271110</t>
  </si>
  <si>
    <t>Субсидия некоммерческим организациям, не являющимся государственными (муниципальными) учреждениями на реализацию социально значимых программ в сфере физической культуры и спорта</t>
  </si>
  <si>
    <t>0540271200</t>
  </si>
  <si>
    <t>Субсидия некоммерческой организации "Фонд развития Пермского Баскетбола "ПАРМА" в целях возмещения затрат, связанных с оказанием содействия субъекту физической культуры и спорта, осуществляющему свою деятельность на территории города Перми</t>
  </si>
  <si>
    <t>05402SФ320</t>
  </si>
  <si>
    <t>Реализация мероприятия "Умею плавать"</t>
  </si>
  <si>
    <t>0540300000</t>
  </si>
  <si>
    <t>Комплекс процессных мероприятий "Реализация дополнительных общеобразовательных программ"</t>
  </si>
  <si>
    <t>0540300590</t>
  </si>
  <si>
    <t>0540300620</t>
  </si>
  <si>
    <t>Дополнительные меры поддержки муниципальным учреждениям города Перми на обеспечение участия в официальных спортивных соревнованиях, проводимых за пределами города Перми</t>
  </si>
  <si>
    <t>0540301060</t>
  </si>
  <si>
    <t>0540381110</t>
  </si>
  <si>
    <t>Присуждение стипендии Главы города Перми-главы администрации города Перми "Спортивные надежды"</t>
  </si>
  <si>
    <t>0540382020</t>
  </si>
  <si>
    <t>0540400000</t>
  </si>
  <si>
    <t>Комплекс процессных мероприятий "Обеспечение деятельности комитета по физической культуре и спорту администрации города Перми"</t>
  </si>
  <si>
    <t>0540400110</t>
  </si>
  <si>
    <t>Другие вопросы в области физической культуры и спорта</t>
  </si>
  <si>
    <t>0540400590</t>
  </si>
  <si>
    <t>0600000000</t>
  </si>
  <si>
    <t>Муниципальная программа "Социальная поддержка и обеспечение семейного благополучия населения города Перми"</t>
  </si>
  <si>
    <t>0640000000</t>
  </si>
  <si>
    <t>0640100000</t>
  </si>
  <si>
    <t>Комплекс процессных мероприятий "Оказание дополнительных мер социальной помощи и поддержки, содействие в получении социальных услуг отдельным категориям граждан"</t>
  </si>
  <si>
    <t>0640181000</t>
  </si>
  <si>
    <t>Предоставление дополнительных мер социальной поддержки в виде ежемесячных денежных муниципальных выплат за проезд в медицинские организации, осуществляющие свою деятельность на территории города Перми, для проведения амбулаторного гемодиализа жителям города Перми с хронической почечной недостаточностью</t>
  </si>
  <si>
    <t>06</t>
  </si>
  <si>
    <t>Другие вопросы в области социальной политики</t>
  </si>
  <si>
    <t>0640181010</t>
  </si>
  <si>
    <t>Предоставление дополнительных мер социальной поддержки в виде ежемесячных денежных муниципальных выплат студентам и учащимся города Перми</t>
  </si>
  <si>
    <t>0640181020</t>
  </si>
  <si>
    <t>Дополнительные меры социальной поддержки отдельных категорий жителей города Перми</t>
  </si>
  <si>
    <t>0640181040</t>
  </si>
  <si>
    <t>Ежегодная премия города Перми "Преодоление"</t>
  </si>
  <si>
    <t>0640181060</t>
  </si>
  <si>
    <t>Предоставление многодетным семьям единовременной денежной выплаты взамен предоставления земельного участка в собственность</t>
  </si>
  <si>
    <t>0640181120</t>
  </si>
  <si>
    <t>Предоставление дополнительной меры социальной поддержки в случае рождения троих или более детей одновременно</t>
  </si>
  <si>
    <t>0640200000</t>
  </si>
  <si>
    <t>Комплекс процессных мероприятий "Повышение социального благополучия отдельных категорий жителей города Перми"</t>
  </si>
  <si>
    <t>0640221010</t>
  </si>
  <si>
    <t>Проведение мероприятий в сфере социальной политики</t>
  </si>
  <si>
    <t>0640223570</t>
  </si>
  <si>
    <t>Оборудование объектов городской инфраструктуры средствами беспрепятственного доступа</t>
  </si>
  <si>
    <t>Общее образование</t>
  </si>
  <si>
    <t>0640300000</t>
  </si>
  <si>
    <t>Комплекс процессных мероприятий "Организация оздоровления и отдыха детей города Перми"</t>
  </si>
  <si>
    <t>0640300590</t>
  </si>
  <si>
    <t>0640301060</t>
  </si>
  <si>
    <t>0640321080</t>
  </si>
  <si>
    <t>Организация отдыха несовершеннолетних, состоящих на учете в территориальных отделах полиции города Перми</t>
  </si>
  <si>
    <t>0640323630</t>
  </si>
  <si>
    <t>Администрирование отдыха детей в каникулярное время</t>
  </si>
  <si>
    <t>064032С140</t>
  </si>
  <si>
    <t>Обеспечение отдыха и оздоровления детей</t>
  </si>
  <si>
    <t>0640370020</t>
  </si>
  <si>
    <t>Субсидии организациям отдыха детей и их оздоровления независимо от организационно-правовой формы и формы собственности, индивидуальным предпринимателям</t>
  </si>
  <si>
    <t>0640371310</t>
  </si>
  <si>
    <t>Увеличение финансового обеспечения переданных государственных полномочий по организации и обеспечению отдыха детей и их оздоровления</t>
  </si>
  <si>
    <t>0640400000</t>
  </si>
  <si>
    <t>Комплекс процессных мероприятий "Обеспечение деятельности департамента социальной политики администрации города Перми и реализация мероприятий в сфере защиты прав несовершеннолетних"</t>
  </si>
  <si>
    <t>0640400110</t>
  </si>
  <si>
    <t>064042С150</t>
  </si>
  <si>
    <t>Образование комиссий по делам несовершеннолетних и защите их прав и организация их деятельности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</si>
  <si>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</si>
  <si>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0700000000</t>
  </si>
  <si>
    <t>Муниципальная программа "Доступное и качественное образование"</t>
  </si>
  <si>
    <t>0710000000</t>
  </si>
  <si>
    <t>Муниципальные проекты в рамках национальных проектов</t>
  </si>
  <si>
    <t>071Ю400000</t>
  </si>
  <si>
    <t>Муниципальный проект "Все лучшее детям"</t>
  </si>
  <si>
    <t>071Ю450490</t>
  </si>
  <si>
    <t>Адресное строительство школ в отдельных населенных пунктах с объективно выявленной потребностью инфраструктуры (зданий) школ</t>
  </si>
  <si>
    <t>071Ю457500</t>
  </si>
  <si>
    <t>Реализация мероприятий по модернизации школьных систем образования</t>
  </si>
  <si>
    <t>071Ю600000</t>
  </si>
  <si>
    <t>Муниципальный проект "Педагоги и наставники"</t>
  </si>
  <si>
    <t>071Ю650500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</si>
  <si>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</si>
  <si>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</si>
  <si>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</si>
  <si>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</si>
  <si>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</si>
  <si>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071Я100000</t>
  </si>
  <si>
    <t>Муниципальный проект "Поддержка семей"</t>
  </si>
  <si>
    <t>071Я153150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</si>
  <si>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</si>
  <si>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Дошкольное образование</t>
  </si>
  <si>
    <t>0720000000</t>
  </si>
  <si>
    <t>0720100000</t>
  </si>
  <si>
    <t>Муниципальный проект "Развитие инфраструктуры в сфере образования"</t>
  </si>
  <si>
    <t>0720141660</t>
  </si>
  <si>
    <t>Строительство здания общеобразовательного учреждения по адресу: г. Пермь, ул. Ветлужская</t>
  </si>
  <si>
    <t>0720141680</t>
  </si>
  <si>
    <t>Строительство нового корпуса МАОУ "Инженерная школа" г. Перми по ул. Академика Веденеева</t>
  </si>
  <si>
    <t>0720141970</t>
  </si>
  <si>
    <t>Строительство здания общеобразовательного учреждения в Ленинском районе города Перми</t>
  </si>
  <si>
    <t>07201SН070</t>
  </si>
  <si>
    <t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</t>
  </si>
  <si>
    <t>07201SН071</t>
  </si>
  <si>
    <t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 - строительство нового корпуса МАОУ "Инженерная школа" г. Перми по ул. Академика Веденеева</t>
  </si>
  <si>
    <t>07201SН072</t>
  </si>
  <si>
    <t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 - строительство здания общеобразовательного учреждения в Ленинском районе города Перми</t>
  </si>
  <si>
    <t>07201SН820</t>
  </si>
  <si>
    <t>Мероприятия по модернизации образовательных организаций</t>
  </si>
  <si>
    <t>072KK00000</t>
  </si>
  <si>
    <t>072KKSP350</t>
  </si>
  <si>
    <t>Реализация мероприятий по направлению "Школьный двор"</t>
  </si>
  <si>
    <t>0730000000</t>
  </si>
  <si>
    <t>0730100000</t>
  </si>
  <si>
    <t>Муниципальный проект "Капитальные вложения в объекты недвижимого имущества муниципальной собственности в сфере образования"</t>
  </si>
  <si>
    <t>0730142550</t>
  </si>
  <si>
    <t>Строительство здания общеобразовательного учреждения в Индустриальном районе города Перми</t>
  </si>
  <si>
    <t>0730142640</t>
  </si>
  <si>
    <t>Строительство спортивного зала МАОУ "СОШ № 79" г. Перми</t>
  </si>
  <si>
    <t>0730143510</t>
  </si>
  <si>
    <t>Строительство спортивного зала МАОУ "СОШ № 81" г. Перми</t>
  </si>
  <si>
    <t>0740000000</t>
  </si>
  <si>
    <t>0740100000</t>
  </si>
  <si>
    <t>Комплекс процессных мероприятий "Обеспечение доступного и качественного дошкольного, общего образования"</t>
  </si>
  <si>
    <t>0740100590</t>
  </si>
  <si>
    <t>0740100690</t>
  </si>
  <si>
    <t>Организация подвоза учащихся, проживающих в отдаленных жилых районах</t>
  </si>
  <si>
    <t>0740100700</t>
  </si>
  <si>
    <t>Предоставление бесплатного питания учащимся кадетской школы города Перми</t>
  </si>
  <si>
    <t>0740100710</t>
  </si>
  <si>
    <t>Предоставление бесплатного питания отдельным категориям учащихся в муниципальных общеобразовательных учреждениях города Перми</t>
  </si>
  <si>
    <t>0740101160</t>
  </si>
  <si>
    <t>Предоставление бесплатного питания обучающимся с ограниченными возможностями здоровья в муниципальных общеобразовательных учреждениях города Перми</t>
  </si>
  <si>
    <t>074012Н020</t>
  </si>
  <si>
    <t>Единая субвенция на выполнение отдельных государственных полномочий в сфере образования</t>
  </si>
  <si>
    <t>Охрана семьи и детства</t>
  </si>
  <si>
    <t>074012С170</t>
  </si>
  <si>
    <t>Предоставление мер социальной поддержки педагогическим работникам образовательных государственных и муниципальных организаций Пермского края, работающим и проживающим в сельской местности и поселках городского типа (рабочих поселках), по оплате жилого помещения и коммунальных услуг</t>
  </si>
  <si>
    <t>0740171080</t>
  </si>
  <si>
    <t>Предоставление гранта федеральному государственному бюджетному образовательному учреждению высшего образования "Пермский государственный гуманитарно-педагогический университет", участвующему в пилотном проекте "Профильные школы при вузах Пермского края"</t>
  </si>
  <si>
    <t>0740171090</t>
  </si>
  <si>
    <t>Предоставление гранта федеральному государственному автономному образовательному учреждению высшего образования "Национальный исследовательский университет "Высшая школа экономики", участвующему в пилотном проекте "Профильные школы при вузах Пермского края"</t>
  </si>
  <si>
    <t>0740171100</t>
  </si>
  <si>
    <t>Предоставление гранта федеральному государственному автономному образовательному учреждению высшего образования "Пермский национальный исследовательский политехнический университет", участвующему в пилотном проекте "Профильные школы при вузах Пермского края"</t>
  </si>
  <si>
    <t>0740171150</t>
  </si>
  <si>
    <t>Предоставление гранта федеральному государственному автономному образовательному учреждению высшего образования "Пермский государственный национальный исследовательский университет", участвующему в пилотном проекте "Профильные школы при вузах Пермского края"</t>
  </si>
  <si>
    <t>07401L3040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</si>
  <si>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</si>
  <si>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07401SН040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</si>
  <si>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"специальное учебно-воспитательное учреждение" и муниципальных санаторных общеобразовательных учреждениях</t>
  </si>
  <si>
    <t>0740200000</t>
  </si>
  <si>
    <t>Комплекс процессных мероприятий "Обеспечение доступного и качественного дополнительного образования"</t>
  </si>
  <si>
    <t>0740200590</t>
  </si>
  <si>
    <t>0740200900</t>
  </si>
  <si>
    <t>Создание условий для реализации программ дополнительного образования направлений IT-сферы</t>
  </si>
  <si>
    <t>0740201060</t>
  </si>
  <si>
    <t>0740282020</t>
  </si>
  <si>
    <t>0740300000</t>
  </si>
  <si>
    <t>Комплекс процессных мероприятий "Ресурсное обеспечение качественного функционирования системы образования города Перми"</t>
  </si>
  <si>
    <t>0740300590</t>
  </si>
  <si>
    <t>Профессиональная подготовка, переподготовка и повышение квалификации</t>
  </si>
  <si>
    <t>0740301060</t>
  </si>
  <si>
    <t>0740321190</t>
  </si>
  <si>
    <t>Организация и проведение мероприятий в сфере образования города Перми</t>
  </si>
  <si>
    <t>0740381030</t>
  </si>
  <si>
    <t>Присуждение премии Главы города Перми "Золотой резерв"</t>
  </si>
  <si>
    <t>0740382020</t>
  </si>
  <si>
    <t>0740400000</t>
  </si>
  <si>
    <t>Комплекс процессных мероприятий "Оказание услуг частными организациями, осуществляющими образовательную деятельность"</t>
  </si>
  <si>
    <t>074042Н020</t>
  </si>
  <si>
    <t>0740470030</t>
  </si>
  <si>
    <t>Субсидии частным образовательным организациям, осуществляющим образовательную деятельность по образовательным программам дошкольного образования</t>
  </si>
  <si>
    <t>0740470050</t>
  </si>
  <si>
    <t>Субсидии частным общеобразовательным организациям, осуществляющим на территории города Перми образовательную деятельность по имеющим государственную аккредитацию основным общеобразовательным программам</t>
  </si>
  <si>
    <t>0740471170</t>
  </si>
  <si>
    <t>Субсидии частным общеобразовательным организациям по предоставлению бесплатного питания отдельным категориям учащихся в частных общеобразовательных организациях</t>
  </si>
  <si>
    <t>0740471390</t>
  </si>
  <si>
    <t>Субсидия частным организациям на реализацию дополнительных общеразвивающих программ</t>
  </si>
  <si>
    <t>0740500000</t>
  </si>
  <si>
    <t>Комплекс процессных мероприятий "Приведение имущественных комплексов муниципальных образовательных организаций города Перми в нормативное состояние"</t>
  </si>
  <si>
    <t>0740500610</t>
  </si>
  <si>
    <t>Устройство спортивных площадок в муниципальных образовательных организациях города Перми</t>
  </si>
  <si>
    <t>0740501070</t>
  </si>
  <si>
    <t>0740521120</t>
  </si>
  <si>
    <t>Оснащение вновь вводимых в эксплуатацию зданий для размещения образовательных организаций</t>
  </si>
  <si>
    <t>0740523470</t>
  </si>
  <si>
    <t>Приведение в нормативное состояние и улучшение материально-технического обеспечения имущественных комплексов образовательных организаций</t>
  </si>
  <si>
    <t>074052Н420</t>
  </si>
  <si>
    <t>Оснащение муниципальных образовательных организаций оборудованием, средствами обучения и воспитания</t>
  </si>
  <si>
    <t>07405SН420</t>
  </si>
  <si>
    <t>0740600000</t>
  </si>
  <si>
    <t>Комплекс процессных мероприятий "Обеспечение деятельности департамента образования администрации города Перми"</t>
  </si>
  <si>
    <t>0740600110</t>
  </si>
  <si>
    <t>0740600590</t>
  </si>
  <si>
    <t>074062Н020</t>
  </si>
  <si>
    <t>0800000000</t>
  </si>
  <si>
    <t>Муниципальная программа "Градостроительная деятельность на территории города Перми"</t>
  </si>
  <si>
    <t>0840000000</t>
  </si>
  <si>
    <t>0840100000</t>
  </si>
  <si>
    <t>Комплекс процессных мероприятий "Формирование архитектурного облика города Перми и эстетических качеств застройки"</t>
  </si>
  <si>
    <t>0840122040</t>
  </si>
  <si>
    <t>Снос самовольных построек на территории города Перми, выявление и демонтаж вывесок, не соответствующих Правилам благоустройства города Перми</t>
  </si>
  <si>
    <t>12</t>
  </si>
  <si>
    <t>Другие вопросы в области национальной экономики</t>
  </si>
  <si>
    <t>0840122080</t>
  </si>
  <si>
    <t>Мероприятия в сфере градостроительства и архитектуры</t>
  </si>
  <si>
    <t>0840171730</t>
  </si>
  <si>
    <t>Предоставление грантов государственному бюджетному учреждению "Институт территориального планирования" на разработку архитектурных и градостроительных концепций</t>
  </si>
  <si>
    <t>0840200000</t>
  </si>
  <si>
    <t>Комплекс процессных мероприятий "Обеспечение деятельности департамента градостроительства и архитектуры администрации города Перми"</t>
  </si>
  <si>
    <t>0840200110</t>
  </si>
  <si>
    <t>0900000000</t>
  </si>
  <si>
    <t>Муниципальная программа "Экономическое развитие города Перми"</t>
  </si>
  <si>
    <t>0940000000</t>
  </si>
  <si>
    <t>0940100000</t>
  </si>
  <si>
    <t>Комплекс процессных мероприятий "Формирование благоприятной инвестиционной среды, развитие малого и среднего предпринимательства"</t>
  </si>
  <si>
    <t>0940100590</t>
  </si>
  <si>
    <t>0940121170</t>
  </si>
  <si>
    <t>Мероприятия в сфере экономического развития города Перми</t>
  </si>
  <si>
    <t>0940171320</t>
  </si>
  <si>
    <t>Субсидия некоммерческим организациям, не являющимся государственными (муниципальными) учреждениями, на организацию и проведение конференций</t>
  </si>
  <si>
    <t>0940200000</t>
  </si>
  <si>
    <t>Комплекс процессных мероприятий "Развитие потребительского рынка и туризма"</t>
  </si>
  <si>
    <t>0940221160</t>
  </si>
  <si>
    <t>Мероприятия по созданию условий для обеспечения жителей городского округа услугами связи, общественного питания, торговли и бытового обслуживания населения</t>
  </si>
  <si>
    <t>0940222240</t>
  </si>
  <si>
    <t>Мероприятия в сфере туризма</t>
  </si>
  <si>
    <t>0940300000</t>
  </si>
  <si>
    <t>Комплекс процессных мероприятий "Обеспечение деятельности департамента экономики и промышленной политики администрации города Перми"</t>
  </si>
  <si>
    <t>0940300110</t>
  </si>
  <si>
    <t>1000000000</t>
  </si>
  <si>
    <t>Муниципальная программа "Дорожная деятельность и благоустройство города Перми"</t>
  </si>
  <si>
    <t>1010000000</t>
  </si>
  <si>
    <t>101И400000</t>
  </si>
  <si>
    <t>Муниципальный проект "Формирование комфортной городской среды"</t>
  </si>
  <si>
    <t>101И455550</t>
  </si>
  <si>
    <t>Реализация программ формирования современной городской среды</t>
  </si>
  <si>
    <t>101И800000</t>
  </si>
  <si>
    <t>Муниципальный проект "Региональная и местная дорожная сеть"</t>
  </si>
  <si>
    <t>101И854470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</si>
  <si>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</si>
  <si>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Дорожное хозяйство (дорожные фонды)</t>
  </si>
  <si>
    <t>101И89Д110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</si>
  <si>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края, направленные на достижение целевых показателей регионального проекта "Региональная и местная дорожная сеть"</t>
  </si>
  <si>
    <t>1020000000</t>
  </si>
  <si>
    <t>1020100000</t>
  </si>
  <si>
    <t>Муниципальный проект "Местные дороги"</t>
  </si>
  <si>
    <t>10201SД110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</si>
  <si>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</t>
  </si>
  <si>
    <t>1020200000</t>
  </si>
  <si>
    <t>Муниципальный проект "Комплексное благоустройство"</t>
  </si>
  <si>
    <t>1020223150</t>
  </si>
  <si>
    <t>Архитектурная подсветка зданий</t>
  </si>
  <si>
    <t>10202SЖ090</t>
  </si>
  <si>
    <t>Поддержка муниципальных программ формирования современной городской среды (расходы, не софинансируемые из федерального бюджета)</t>
  </si>
  <si>
    <t>10202SЖ250</t>
  </si>
  <si>
    <t>Архитектурная подсветка фасадов административных, жилых объектов (зданий) в г. Перми</t>
  </si>
  <si>
    <t>10202SЖ410</t>
  </si>
  <si>
    <t>Развитие городского пространства</t>
  </si>
  <si>
    <t>10202SЖ412</t>
  </si>
  <si>
    <t>Развитие городского пространства (по расходам, курируемым Министерством транспорта Пермского края)</t>
  </si>
  <si>
    <t>1030000000</t>
  </si>
  <si>
    <t>1030100000</t>
  </si>
  <si>
    <t>Муниципальный проект "Строительство и реконструкция автомобильных дорог"</t>
  </si>
  <si>
    <t>103019Д010</t>
  </si>
  <si>
    <t>Реконструкция ул. Карпинского от ул. Архитектора Свиязева до ул. Космонавта Леонова</t>
  </si>
  <si>
    <t>103019Д011</t>
  </si>
  <si>
    <t>Строительство автомобильной дороги по ул. Агатовой</t>
  </si>
  <si>
    <t>103019Д012</t>
  </si>
  <si>
    <t>Строительство автомобильной дороги по ул. Углеуральской</t>
  </si>
  <si>
    <t>103019Д013</t>
  </si>
  <si>
    <t>Строительство ливневой канализации и очистных сооружений для отвода воды с автомобильной дороги по ул. Маршала Жукова и прилегающей территории</t>
  </si>
  <si>
    <t>103019Д014</t>
  </si>
  <si>
    <t>Строительство очистных сооружений и водоотвода ливневых стоков по ул. Куйбышева, 1 от ул. Петропавловской до выпуска</t>
  </si>
  <si>
    <t>103019Д015</t>
  </si>
  <si>
    <t>Строительство очистных сооружений и водоотвода ливневых стоков по ул. Куфонина от ул. Трамвайной до ул. Подлесной до выпуска</t>
  </si>
  <si>
    <t>103019Д016</t>
  </si>
  <si>
    <t>Строительство проезда на участке от ул. Уральской до ул. Степана Разина</t>
  </si>
  <si>
    <t>103019Д017</t>
  </si>
  <si>
    <t>Строительство автомобильной дороги по ул. Монастырской на участке от площади Трех столетий до территории Мотовилихинских заводов</t>
  </si>
  <si>
    <t>103019Д019</t>
  </si>
  <si>
    <t>Возмещение убытков при изъятии земельных участков и объектов недвижимости, имущества в целях строительства (реконструкции) дорожных объектов</t>
  </si>
  <si>
    <t>103019Д021</t>
  </si>
  <si>
    <t>Строительство проезда от автомобильной дороги по ул. Советской до объекта регионального значения "Культурно-рекреационное пространство"</t>
  </si>
  <si>
    <t>103019Д022</t>
  </si>
  <si>
    <t>Реконструкция автомобильной дороги по ул. Н. Островского на участке от ул. Революции до ул. Белинского</t>
  </si>
  <si>
    <t>103019Д024</t>
  </si>
  <si>
    <t>Строительство автомобильной дороги по Ивинскому проспекту</t>
  </si>
  <si>
    <t>103019Д025</t>
  </si>
  <si>
    <t>Реконструкция Комсомольского проспекта от ул. Ленина до ул. Екатерининской по нечетной стороне, Тр-5в</t>
  </si>
  <si>
    <t>103019Д026</t>
  </si>
  <si>
    <t>Строительство улично-дорожной сети на участке от ул. Уинской до ул. А. Гайдара</t>
  </si>
  <si>
    <t>103019Д028</t>
  </si>
  <si>
    <t>Реконструкция автомобильной дороги по ул. Маршала Жукова</t>
  </si>
  <si>
    <t>103019Д029</t>
  </si>
  <si>
    <t>Реконструкция ул. Куйбышева от дома 90 до дома 96</t>
  </si>
  <si>
    <t>1030200000</t>
  </si>
  <si>
    <t>Муниципальный проект "Обустройство сетей наружного освещения"</t>
  </si>
  <si>
    <t>103029Д020</t>
  </si>
  <si>
    <t>Обустройство сетей наружного освещения</t>
  </si>
  <si>
    <t>1030300000</t>
  </si>
  <si>
    <t>Муниципальный проект "Обустройство объектов озеленения общего пользования"</t>
  </si>
  <si>
    <t>1030323050</t>
  </si>
  <si>
    <t>Обустройство объектов озеленения общего пользования и элементов благоустройства</t>
  </si>
  <si>
    <t>1030400000</t>
  </si>
  <si>
    <t>Муниципальный проект "Строительство и реконструкция мест погребения"</t>
  </si>
  <si>
    <t>1030441120</t>
  </si>
  <si>
    <t>Строительство крематория на кладбище "Восточное" города Перми</t>
  </si>
  <si>
    <t>1030500000</t>
  </si>
  <si>
    <t>Муниципальный проект "Создание электронной информационной базы данных по захоронениям"</t>
  </si>
  <si>
    <t>1030523960</t>
  </si>
  <si>
    <t>Формирование электронной базы данных по захоронениям на местах погребения города Перми</t>
  </si>
  <si>
    <t>1030600000</t>
  </si>
  <si>
    <t>Муниципальный проект "Создание мест отвала снега"</t>
  </si>
  <si>
    <t>103069Д190</t>
  </si>
  <si>
    <t>Обустройство мест отвала снега</t>
  </si>
  <si>
    <t>1040000000</t>
  </si>
  <si>
    <t>1040100000</t>
  </si>
  <si>
    <t>Комплекс процессных мероприятий "Приведение в нормативное состояние автомобильных дорог"</t>
  </si>
  <si>
    <t>104019Д030</t>
  </si>
  <si>
    <t>Капитальный ремонт автомобильных дорог и искусственных дорожных сооружений</t>
  </si>
  <si>
    <t>104019Д040</t>
  </si>
  <si>
    <t>Содержание, ремонт автомобильных дорог и искусственных дорожных сооружений</t>
  </si>
  <si>
    <t>104019Д050</t>
  </si>
  <si>
    <t>Ремонт тротуаров, пешеходных дорожек и газонов вдоль тротуаров, пешеходных дорожек</t>
  </si>
  <si>
    <t>104019Д060</t>
  </si>
  <si>
    <t>Организация функционирования и контроля за использованием парковок на автомобильных дорогах общего пользования местного значения</t>
  </si>
  <si>
    <t>104019Д070</t>
  </si>
  <si>
    <t>Содержание, обслуживание и установка технических средств организации дорожного движения улично-дорожной сети в границах городского округа</t>
  </si>
  <si>
    <t>104019Д410</t>
  </si>
  <si>
    <t>Реализация мер по обеспечению транспортной безопасности искусственных дорожных сооружений</t>
  </si>
  <si>
    <t>104019Д610</t>
  </si>
  <si>
    <t>1040200000</t>
  </si>
  <si>
    <t>Комплекс процессных мероприятий "Обеспечение содержания, текущего и капитального ремонта сетей наружного освещения"</t>
  </si>
  <si>
    <t>104029Д080</t>
  </si>
  <si>
    <t>Ремонт сетей наружного освещения</t>
  </si>
  <si>
    <t>104029Д090</t>
  </si>
  <si>
    <t>Содержание сетей наружного освещения на автомобильных дорогах города Перми</t>
  </si>
  <si>
    <t>104029Д100</t>
  </si>
  <si>
    <t>Содержание и ремонт сетей наружного освещения</t>
  </si>
  <si>
    <t>104029Д620</t>
  </si>
  <si>
    <t>104029Д630</t>
  </si>
  <si>
    <t>1040300000</t>
  </si>
  <si>
    <t>Комплекс процессных мероприятий "Организация благоустройства территории города Перми"</t>
  </si>
  <si>
    <t>1040301060</t>
  </si>
  <si>
    <t>Другие вопросы в области охраны окружающей среды</t>
  </si>
  <si>
    <t>1040301070</t>
  </si>
  <si>
    <t>1040321450</t>
  </si>
  <si>
    <t>Содержание и ремонт объектов и элементов благоустройства</t>
  </si>
  <si>
    <t>1040321510</t>
  </si>
  <si>
    <t>Содержание земель, не принадлежащих физическим и (или) юридическим лицам, уборка водоохранных зон</t>
  </si>
  <si>
    <t>1040321750</t>
  </si>
  <si>
    <t>Содержание и ремонт пешеходных мостиков, лестниц на территориях общего пользования города Перми</t>
  </si>
  <si>
    <t>1040321820</t>
  </si>
  <si>
    <t>Мероприятия по демонтажу самовольно установленных и незаконно размещенных движимых объектов</t>
  </si>
  <si>
    <t>1040323290</t>
  </si>
  <si>
    <t>Обустройство организованных мест отдыха у воды на территории города Перми</t>
  </si>
  <si>
    <t>1040323360</t>
  </si>
  <si>
    <t>Капитальный ремонт объектов и элементов благоустройства</t>
  </si>
  <si>
    <t>1040323410</t>
  </si>
  <si>
    <t>Содержание и ремонт гидротехнических сооружений</t>
  </si>
  <si>
    <t>Водное хозяйство</t>
  </si>
  <si>
    <t>1040323670</t>
  </si>
  <si>
    <t>Реализация мероприятий по перемещению и хранению средств индивидуальной мобильности, размещенных с нарушением требований правил благоустройства</t>
  </si>
  <si>
    <t>1040323750</t>
  </si>
  <si>
    <t>Благоустройство территорий для обеспечения доступа к земельным участкам, предоставленным отдельным категориям граждан</t>
  </si>
  <si>
    <t>1040323880</t>
  </si>
  <si>
    <t>Ликвидация несанкционированных свалок</t>
  </si>
  <si>
    <t>104039Д120</t>
  </si>
  <si>
    <t>Благоустройство территорий индивидуальной жилой застройки в городе Перми</t>
  </si>
  <si>
    <t>1040400000</t>
  </si>
  <si>
    <t>Комплекс процессных мероприятий "Организация ритуальных услуг и содержание мест погребения"</t>
  </si>
  <si>
    <t>1040400590</t>
  </si>
  <si>
    <t>1040401070</t>
  </si>
  <si>
    <t>1040421930</t>
  </si>
  <si>
    <t>Эвакуация умерших из жилых помещений (при отсутствии супруга, близких родственников либо законного представителя умершего или при невозможности осуществить ими эвакуацию), а также с улиц, мест аварий и иных мест</t>
  </si>
  <si>
    <t>1040421940</t>
  </si>
  <si>
    <t>Приведение в нормативное состояние мест погребения</t>
  </si>
  <si>
    <t>1040423680</t>
  </si>
  <si>
    <t>Проектирование санитарно-защитных зон мест погребения</t>
  </si>
  <si>
    <t>1040423700</t>
  </si>
  <si>
    <t>Содержание мест погребения</t>
  </si>
  <si>
    <t>1040423710</t>
  </si>
  <si>
    <t>Организация автобусных перевозок граждан на территории кладбища "Северное" в выходные, праздничные дни и дни массового посещения кладбища</t>
  </si>
  <si>
    <t>1040500000</t>
  </si>
  <si>
    <t>Комплекс процессных мероприятий "Обеспечение деятельности департамента дорог и благоустройства администрации города Перми и подведомственных ему учреждений"</t>
  </si>
  <si>
    <t>1040500110</t>
  </si>
  <si>
    <t>Другие вопросы в области жилищно-коммунального хозяйства</t>
  </si>
  <si>
    <t>1040500590</t>
  </si>
  <si>
    <t>1100000000</t>
  </si>
  <si>
    <t>Муниципальная программа "Управление земельными ресурсами города Перми"</t>
  </si>
  <si>
    <t>1140000000</t>
  </si>
  <si>
    <t>1140100000</t>
  </si>
  <si>
    <t>Комплекс процессных мероприятий "Распоряжение земельными участками, находящимися в муниципальной собственности и собственность на которые не разграничена"</t>
  </si>
  <si>
    <t>1140121520</t>
  </si>
  <si>
    <t>Мероприятия в сфере земельных отношений</t>
  </si>
  <si>
    <t>1140123650</t>
  </si>
  <si>
    <t>Выполнение кадастровых работ</t>
  </si>
  <si>
    <t>1140200000</t>
  </si>
  <si>
    <t>Комплекс процессных мероприятий "Обеспечение деятельности департамента земельных отношений администрации города Перми"</t>
  </si>
  <si>
    <t>1140200110</t>
  </si>
  <si>
    <t>1200000000</t>
  </si>
  <si>
    <t>Муниципальная программа "Организация регулярных перевозок общественным транспортом в городе Перми"</t>
  </si>
  <si>
    <t>1220000000</t>
  </si>
  <si>
    <t>1220100000</t>
  </si>
  <si>
    <t>Муниципальный проект "Обустройство объектов инфраструктуры общественного транспорта"</t>
  </si>
  <si>
    <t>12201ST220</t>
  </si>
  <si>
    <t>Плата концедента по концессионному соглашению, объектом которого являются объекты транспортной инфраструктуры и технологически связанные с ними транспортные средства, обеспечивающие деятельность, связанную с перевозками пассажиров транспортом общего пользования</t>
  </si>
  <si>
    <t>Транспорт</t>
  </si>
  <si>
    <t>1240000000</t>
  </si>
  <si>
    <t>1240100000</t>
  </si>
  <si>
    <t>Комплекс процессных мероприятий "Приоритетное развитие общественного транспорта в городе Перми"</t>
  </si>
  <si>
    <t>1240121800</t>
  </si>
  <si>
    <t>Мероприятия по обеспечению транспортного обслуживания</t>
  </si>
  <si>
    <t>1240123270</t>
  </si>
  <si>
    <t>Осуществление регулярных перевозок пассажиров автомобильным и городским наземным электрическим транспортом по муниципальным маршрутам регулярных перевозок города Перми по регулируемому тарифу города Перми</t>
  </si>
  <si>
    <t>1240123910</t>
  </si>
  <si>
    <t>Повышение привлекательности профессии водителя</t>
  </si>
  <si>
    <t>1240171050</t>
  </si>
  <si>
    <t>Плата концедента по концессионному соглашению в части эксплуатационного платежа</t>
  </si>
  <si>
    <t>1240171340</t>
  </si>
  <si>
    <t>Возмещение затрат, связанных с уплатой лизинговых платежей по договорам финансовой аренды (лизинга)</t>
  </si>
  <si>
    <t>124019Д130</t>
  </si>
  <si>
    <t>Обустройство остановочных пунктов, используемых в регулярных перевозках пассажиров</t>
  </si>
  <si>
    <t>124019Д140</t>
  </si>
  <si>
    <t>Содержание и ремонт остановочных пунктов с элементами благоустройства</t>
  </si>
  <si>
    <t>1240200000</t>
  </si>
  <si>
    <t>Комплекс процессных мероприятий "Обеспечение деятельности департамента транспорта администрации города Перми и подведомственного ему учреждения "</t>
  </si>
  <si>
    <t>1240200110</t>
  </si>
  <si>
    <t>1240200590</t>
  </si>
  <si>
    <t>1300000000</t>
  </si>
  <si>
    <t>Муниципальная программа "Развитие системы жилищно-коммунального хозяйства в городе Перми"</t>
  </si>
  <si>
    <t>1320000000</t>
  </si>
  <si>
    <t>1320100000</t>
  </si>
  <si>
    <t>1320171040</t>
  </si>
  <si>
    <t>Финансовое обеспечение затрат по проведению капитального ремонта фасадов многоквартирных домов города Перми</t>
  </si>
  <si>
    <t>Жилищное хозяйство</t>
  </si>
  <si>
    <t>13201SЖ240</t>
  </si>
  <si>
    <t>Капитальный ремонт фасадов многоквартирных домов в г. Перми</t>
  </si>
  <si>
    <t>13201SЖ410</t>
  </si>
  <si>
    <t>1320300000</t>
  </si>
  <si>
    <t>Муниципальный проект "Развитие коммунально-инженерной инфраструктуры"</t>
  </si>
  <si>
    <t>1320397521</t>
  </si>
  <si>
    <t>Реконструкция котельных в городе Перми</t>
  </si>
  <si>
    <t>Коммунальное хозяйство</t>
  </si>
  <si>
    <t>1320397522</t>
  </si>
  <si>
    <t>Реконструкция тепловых сетей в городе Перми</t>
  </si>
  <si>
    <t>1320397523</t>
  </si>
  <si>
    <t>Техническая модернизация объекта хозяйственного назначения. Реконструкция старого и нового машинных залов, РУ-6кВ, внутриплощадочных сетей. 1 этап реконструкция старого машинного зала</t>
  </si>
  <si>
    <t>1320397524</t>
  </si>
  <si>
    <t>Реконструкция второй нитки водовода от водовода Гайва-Закамск от НС "подкачка Гайва" до НС Северная</t>
  </si>
  <si>
    <t>1320397525</t>
  </si>
  <si>
    <t>Строительство второй нитки водовода Д-400 мм от ул.Репина до ВНС "Северная" (ул. Кабельщиков, 21) и блокировочной сети водопровода от водовода Д-400 мм по ул. Кабельщиков до сети водопровода Д-200 мм по ул. Карбышева</t>
  </si>
  <si>
    <t>1320397526</t>
  </si>
  <si>
    <t>Реконструкция сетей водоснабжения Кировского района и правобережной части Орджоникидзевского района г. Перми</t>
  </si>
  <si>
    <t>13203SЖ201</t>
  </si>
  <si>
    <t>Реконструкция сети ливневой канализации по ул. 1-ой Красноармейской</t>
  </si>
  <si>
    <t>13203SЖ202</t>
  </si>
  <si>
    <t>Строительство коллектора ливневой канализации по ул. Рабоче-Крестьянской</t>
  </si>
  <si>
    <t>13203SЖ203</t>
  </si>
  <si>
    <t>Строительство коллектора ливневой канализации по ул. Ленина от Комсомольского проспекта до ул. Клименко</t>
  </si>
  <si>
    <t>13203SЖ204</t>
  </si>
  <si>
    <t>Строительство коллектора ливневой канализации по ул. Николая Островского</t>
  </si>
  <si>
    <t>13203SЖ205</t>
  </si>
  <si>
    <t>Реконструкция сети ливневой канализации по ул. Ленина (участки по ул. Крисанова, ул. Плеханова)</t>
  </si>
  <si>
    <t>13203SЖ206</t>
  </si>
  <si>
    <t>Строительство коллектора ливневой канализации по ул. Монастырская от ул. Окулова до ул. Максима Горького</t>
  </si>
  <si>
    <t>1330000000</t>
  </si>
  <si>
    <t>1330100000</t>
  </si>
  <si>
    <t>Муниципальный проект "Капитальные вложения в объекты муниципальной собственности системы водоснабжения, водоотведения и теплоснабжения"</t>
  </si>
  <si>
    <t>1330141090</t>
  </si>
  <si>
    <t>Реконструкция системы очистки сточных вод в микрорайоне "Крым" Кировского района города Перми</t>
  </si>
  <si>
    <t>1330141220</t>
  </si>
  <si>
    <t>Строительство водопроводных сетей в микрорайоне "Вышка-1" Мотовилихинского района города Перми</t>
  </si>
  <si>
    <t>1330141770</t>
  </si>
  <si>
    <t>Строительство водопроводных сетей в микрорайоне Турбино</t>
  </si>
  <si>
    <t>1330141780</t>
  </si>
  <si>
    <t>Строительство водопроводных сетей по ул. 2-я Мулянская Дзержинского района города Перми</t>
  </si>
  <si>
    <t>1330142000</t>
  </si>
  <si>
    <t>Строительство водопроводных сетей в микрорайоне Левшино</t>
  </si>
  <si>
    <t>1330142010</t>
  </si>
  <si>
    <t>Строительство водопроводных сетей в микрорайоне Энергетик</t>
  </si>
  <si>
    <t>1330142030</t>
  </si>
  <si>
    <t>Строительство водопроводных сетей в микрорайоне Энергетик по ул. Краснослудской</t>
  </si>
  <si>
    <t>1330142040</t>
  </si>
  <si>
    <t>Строительство места отвала снега по ул. Промышленной</t>
  </si>
  <si>
    <t>1330142060</t>
  </si>
  <si>
    <t>Строительство водопроводных сетей в микрорайоне Январский</t>
  </si>
  <si>
    <t>1330142100</t>
  </si>
  <si>
    <t>Строительство напорной канализации по отводу дождевых стоков от здания по ул. Маяковского, 57</t>
  </si>
  <si>
    <t>1330142110</t>
  </si>
  <si>
    <t>Строительство водопроводных сетей в микрорайоне Чапаевский</t>
  </si>
  <si>
    <t>1330142130</t>
  </si>
  <si>
    <t>Строительство сети водоотведения в микрорайоне Юбилейный по ул. Братская</t>
  </si>
  <si>
    <t>1330142140</t>
  </si>
  <si>
    <t>Строительство альтернативного источника в виде блочно-модульной котельной для снабжения тепловой энергией многоквартирных домов по адресам: шоссе Космонавтов, 322, 324, 326, 326а, 330</t>
  </si>
  <si>
    <t>1330142160</t>
  </si>
  <si>
    <t>Приобретение имущества, расположенного по адресу: Пермский край, г.Пермь, Мотовилихинский район, ул. Журналиста Дементьева (котельная газовая модульная МГК 2,0 МВт; газопровод высокого и среднего давления, ГРПШ (59:01:0000000:89529); земельный участок (59:01:4019087:1557)</t>
  </si>
  <si>
    <t>1330142250</t>
  </si>
  <si>
    <t>Приобретение объекта в муниципальную собственность "Сети канализации, водоснабжения по адресу: г. Пермь, Индустриальный район, по ул. Карпинского, 110"</t>
  </si>
  <si>
    <t>1330142260</t>
  </si>
  <si>
    <t>Приобретение объекта в муниципальную собственность "Тепловая сеть жилищного комплекса: шоссе Космонавтов, 322, шоссе Космонавтов, 324, шоссе Космонавтов, 326, шоссе Космонавтов, 326А, шоссе Космонавтов, 330"</t>
  </si>
  <si>
    <t>1330142360</t>
  </si>
  <si>
    <t>Реконструкция канализационной насосной станции "Речник" Дзержинского района города Перми</t>
  </si>
  <si>
    <t>1330143480</t>
  </si>
  <si>
    <t>Строительство сетей водоснабжения в микрорайоне "Заозерье" для земельных участков многодетных семей</t>
  </si>
  <si>
    <t>1330200000</t>
  </si>
  <si>
    <t>Муниципальный проект "Благоустройство территорий многоквартирных домов города Перми"</t>
  </si>
  <si>
    <t>1330271290</t>
  </si>
  <si>
    <t>Возмещение затрат по благоустройству дворовых территорий многоквартирных домов города</t>
  </si>
  <si>
    <t>133029Д220</t>
  </si>
  <si>
    <t>Возмещение затрат по благоустройству придомовых территорий многоквартирных домов города</t>
  </si>
  <si>
    <t>1330300000</t>
  </si>
  <si>
    <t>133039Д190</t>
  </si>
  <si>
    <t>1340000000</t>
  </si>
  <si>
    <t>1340100000</t>
  </si>
  <si>
    <t>Комплекс процессных мероприятий "Содержание объектов инженерной инфраструктуры"</t>
  </si>
  <si>
    <t>1340100590</t>
  </si>
  <si>
    <t>1340121680</t>
  </si>
  <si>
    <t>Мероприятия в сфере коммунального хозяйства</t>
  </si>
  <si>
    <t>1340121740</t>
  </si>
  <si>
    <t>Содержание и ремонт объектов инженерной инфраструктуры</t>
  </si>
  <si>
    <t>1340121760</t>
  </si>
  <si>
    <t>Проведение инвентаризации сетей связи и сооружений связи, предназначенных для инженерно-технического обеспечения объектов капитального строительства</t>
  </si>
  <si>
    <t>1340171060</t>
  </si>
  <si>
    <t>Финансовое обеспечение затрат муниципального предприятия "Пермводоканал" на содержание санитарно-бытовых помещений</t>
  </si>
  <si>
    <t>1340171160</t>
  </si>
  <si>
    <t>Финансовое обеспечение расходов муниципального предприятия "Пермводоканал" по погашению денежных обязательств по договору займа</t>
  </si>
  <si>
    <t>1340200000</t>
  </si>
  <si>
    <t>Комплекс процессных мероприятий "Исполнение обязанностей собственника помещений по содержанию общего имущества собственников помещений в многоквартирных домах"</t>
  </si>
  <si>
    <t>1340221420</t>
  </si>
  <si>
    <t>Уплата взносов на капитальный ремонт общего имущества в многоквартирных домах в части муниципальной доли собственности</t>
  </si>
  <si>
    <t>1340221830</t>
  </si>
  <si>
    <t>Выполнение работ по капитальному ремонту многоквартирных домов, направленных на исполнение судебных актов</t>
  </si>
  <si>
    <t>1340300000</t>
  </si>
  <si>
    <t>Комплекс процессных мероприятий "Обеспечение эффективного управления аварийными многоквартирными домами в городе Перми"</t>
  </si>
  <si>
    <t>1340301060</t>
  </si>
  <si>
    <t>1340301070</t>
  </si>
  <si>
    <t>1340323250</t>
  </si>
  <si>
    <t>Содержание расселенных многоквартирных домов, признанных в установленном порядке аварийными и подлежащими сносу</t>
  </si>
  <si>
    <t>1340323870</t>
  </si>
  <si>
    <t>Снос аварийных многоквартирных домов</t>
  </si>
  <si>
    <t>1340382110</t>
  </si>
  <si>
    <t>Меры социальной поддержки гражданам, проживающим в непригодном для проживания и аварийном жилищном фонде</t>
  </si>
  <si>
    <t>1340400000</t>
  </si>
  <si>
    <t>Комплекс процессных мероприятий "Обеспечение санитарно-эпидемиологических требований законодательства"</t>
  </si>
  <si>
    <t>1340401060</t>
  </si>
  <si>
    <t>1340401070</t>
  </si>
  <si>
    <t>1340422030</t>
  </si>
  <si>
    <t>Обустройство и содержание мест (площадок) накопления твердых коммунальных отходов</t>
  </si>
  <si>
    <t>Охрана объектов растительного и животного мира и среды их обитания</t>
  </si>
  <si>
    <t>1340423430</t>
  </si>
  <si>
    <t>Обустройство контейнерных площадок нового образца в городе Перми</t>
  </si>
  <si>
    <t>1340423880</t>
  </si>
  <si>
    <t>1340500000</t>
  </si>
  <si>
    <t>Комплекс процессных мероприятий "Обеспечение деятельности департамента жилищно-коммунального хозяйства администрации города Перми"</t>
  </si>
  <si>
    <t>1340500110</t>
  </si>
  <si>
    <t>1400000000</t>
  </si>
  <si>
    <t>Муниципальная программа "Охрана природы и лесное хозяйство города Перми"</t>
  </si>
  <si>
    <t>1420000000</t>
  </si>
  <si>
    <t>1420100000</t>
  </si>
  <si>
    <t>14201SЖ410</t>
  </si>
  <si>
    <t>1420200000</t>
  </si>
  <si>
    <t>Муниципальный проект "Генеральная уборка"</t>
  </si>
  <si>
    <t>14202SЭ400</t>
  </si>
  <si>
    <t>Разработка проектов ликвидации объектов накопленного вреда окружающей среде</t>
  </si>
  <si>
    <t>1430000000</t>
  </si>
  <si>
    <t>1430100000</t>
  </si>
  <si>
    <t>Муниципальный проект "Строительство объектов в сфере экологии"</t>
  </si>
  <si>
    <t>1430143570</t>
  </si>
  <si>
    <t>Строительство городского питомника растений на земельном участке с кадастровым номером 59:01:0000000:91384</t>
  </si>
  <si>
    <t>1440000000</t>
  </si>
  <si>
    <t>1440100000</t>
  </si>
  <si>
    <t>Комплекс процессных мероприятий "Обустройство и содержание ООПТ, реализация природоохранных мероприятий"</t>
  </si>
  <si>
    <t>1440121630</t>
  </si>
  <si>
    <t>Реализация природоохранных мероприятий</t>
  </si>
  <si>
    <t>1440121660</t>
  </si>
  <si>
    <t>Обустройство и содержание ООПТ на территории города Перми</t>
  </si>
  <si>
    <t>1440200000</t>
  </si>
  <si>
    <t>Комплекс процессных мероприятий "Мероприятия по содержанию питомника растений"</t>
  </si>
  <si>
    <t>1440200590</t>
  </si>
  <si>
    <t>1440221690</t>
  </si>
  <si>
    <t>Посадка зеленых насаждений ценных видов</t>
  </si>
  <si>
    <t>1440222340</t>
  </si>
  <si>
    <t>Мероприятия по выращиванию посадочного материала, содержанию зеленых насаждений, озелененных территорий</t>
  </si>
  <si>
    <t>1440300000</t>
  </si>
  <si>
    <t>Комплекс процессных мероприятий "Сохранение и воспроизводство городских лесов"</t>
  </si>
  <si>
    <t>1440300590</t>
  </si>
  <si>
    <t>Лесное хозяйство</t>
  </si>
  <si>
    <t>1440321650</t>
  </si>
  <si>
    <t>Мероприятия в сфере использования, охраны, защиты и воспроизводства городских лесов</t>
  </si>
  <si>
    <t>1440400000</t>
  </si>
  <si>
    <t>Комплекс процессных мероприятий "Обращение с животными без владельцев"</t>
  </si>
  <si>
    <t>1440400590</t>
  </si>
  <si>
    <t>Сельское хозяйство и рыболовство</t>
  </si>
  <si>
    <t>1440421260</t>
  </si>
  <si>
    <t>Мероприятия по обустройству и содержанию площадок для выгула и дрессировки собак</t>
  </si>
  <si>
    <t>144042У150</t>
  </si>
  <si>
    <t>Организация мероприятий при осуществлении деятельности по обращению с животными без владельцев</t>
  </si>
  <si>
    <t>1440500000</t>
  </si>
  <si>
    <t>Комплекс процессных мероприятий "Обеспечение деятельности управления по экологии и природопользованию администрации города Перми"</t>
  </si>
  <si>
    <t>1440500110</t>
  </si>
  <si>
    <t>144052У100</t>
  </si>
  <si>
    <t>Администрирование государственных полномочий по организации мероприятий при осуществлении деятельности по обращению с животными без владельцев</t>
  </si>
  <si>
    <t>1500000000</t>
  </si>
  <si>
    <t>Муниципальная программа "Обеспечение жильем жителей города Перми"</t>
  </si>
  <si>
    <t>1510000000</t>
  </si>
  <si>
    <t>151И200000</t>
  </si>
  <si>
    <t>Муниципальный проект "Жилье"</t>
  </si>
  <si>
    <t>151И267483</t>
  </si>
  <si>
    <t>Обеспечение устойчивого сокращения непригодного для проживания жилищного фонда</t>
  </si>
  <si>
    <t>151И267484</t>
  </si>
  <si>
    <t>Реализация мероприятий по обеспечению устойчивого сокращения непригодного для проживания жилого фонда</t>
  </si>
  <si>
    <t>151И26748S</t>
  </si>
  <si>
    <t>151И26748Z</t>
  </si>
  <si>
    <t>Реализация региональной адресной программы по переселению граждан из аварийного жилищного фонда на территории Пермского края (расходы без финансовой поддержки публично-правовой компании "Фонд развития территорий"), источником финансового обеспечения которой являются средства, высвобождаемые в результате списания задолженности Пермского края по бюджетным кредитам, предоставленным из федерального бюджета</t>
  </si>
  <si>
    <t>1520000000</t>
  </si>
  <si>
    <t>1520100000</t>
  </si>
  <si>
    <t>Муниципальный проект "Расселение аварийного жилищного фонда на территории Пермского края"</t>
  </si>
  <si>
    <t>15201SЖ310</t>
  </si>
  <si>
    <t>Расселение многоквартирных домов, признанных в установленном порядке аварийными и подлежащими сносу, расположенных в границах подлежащей комплексному развитию территории жилой застройки</t>
  </si>
  <si>
    <t>1530000000</t>
  </si>
  <si>
    <t>1530100000</t>
  </si>
  <si>
    <t>Муниципальный проект "Переселение граждан города Перми из непригодного для проживания и аварийного жилищного фонда"</t>
  </si>
  <si>
    <t>1530121480</t>
  </si>
  <si>
    <t>Организация переселения граждан из аварийного жилищного фонда</t>
  </si>
  <si>
    <t>15301214С0</t>
  </si>
  <si>
    <t>Организация переселения граждан из аварийного жилищного фонда (расходы, источником финансового обеспечения которых являются средства, высвобождаемые в результате списания задолженности Пермского городского округа по бюджетному кредиту, предоставленному из бюджета Пермского края за счет средств федерального бюджета)</t>
  </si>
  <si>
    <t>1530200000</t>
  </si>
  <si>
    <t>Муниципальный проект "Обеспечение жилыми помещениями детей-сирот и детей, оставшихся без попечения родителей"</t>
  </si>
  <si>
    <t>153022С070</t>
  </si>
  <si>
    <t>Содержание жилых помещений специализированного жилищного фонда для детей-сирот, детей, оставшихся без попечения родителей, лиц из их числа</t>
  </si>
  <si>
    <t>153022С080</t>
  </si>
  <si>
    <t>Строительство и приобретение жилых помещений для формирования специализированного жилищного фонда для обеспечения жилыми помещениями детей-сирот и детей, оставшихся без попечения родителей, лиц из числа детей-сирот и детей, оставшихся без попечения родителей, по договорам найма специализированных жилых помещений</t>
  </si>
  <si>
    <t>153022С090</t>
  </si>
  <si>
    <t>Организация осуществления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</si>
  <si>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15302R0820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</si>
  <si>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</si>
  <si>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1540000000</t>
  </si>
  <si>
    <t>1540100000</t>
  </si>
  <si>
    <t>Комплекс процессных мероприятий "Осуществление мероприятий в сфере жилищных отношений"</t>
  </si>
  <si>
    <t>1540101060</t>
  </si>
  <si>
    <t>1540101070</t>
  </si>
  <si>
    <t>1540121500</t>
  </si>
  <si>
    <t>Обеспечение нормативного содержания муниципального жилищного фонда</t>
  </si>
  <si>
    <t>1540122110</t>
  </si>
  <si>
    <t>Мероприятия в сфере жилищных отношений</t>
  </si>
  <si>
    <t>1540123870</t>
  </si>
  <si>
    <t>1540200000</t>
  </si>
  <si>
    <t>Комплекс процессных мероприятий "Оказание мер социальной поддержки гражданам города Перми в целях улучшения жилищных условий"</t>
  </si>
  <si>
    <t>154022С520</t>
  </si>
  <si>
    <t>Обеспечение жилыми помещениями реабилитированных лиц, имеющих инвалидность или являющихся пенсионерами, и проживающих совместно членов их семей</t>
  </si>
  <si>
    <t>1540251340</t>
  </si>
  <si>
    <t>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</si>
  <si>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1540251350</t>
  </si>
  <si>
    <t>Обеспечение жильем отдельных категорий граждан, установленных Федеральным законом от 12 января 1995 года № 5-ФЗ "О ветеранах"</t>
  </si>
  <si>
    <t>1540251760</t>
  </si>
  <si>
    <t>Обеспечение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</si>
  <si>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15402L4970</t>
  </si>
  <si>
    <t>Реализация мероприятий по обеспечению жильем молодых семей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</si>
  <si>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1540300000</t>
  </si>
  <si>
    <t>Комплекс процессных мероприятий "Обеспечение деятельности управления жилищных отношений администрации города Перми и подведомственного ему учреждения"</t>
  </si>
  <si>
    <t>1540300110</t>
  </si>
  <si>
    <t>1540300590</t>
  </si>
  <si>
    <t>9100000000</t>
  </si>
  <si>
    <t>Непрограммные расходы бюджета города Перми по реализации иных мероприятий</t>
  </si>
  <si>
    <t>9110000000</t>
  </si>
  <si>
    <t>Содержание централизованных бухгалтерий</t>
  </si>
  <si>
    <t>9110000590</t>
  </si>
  <si>
    <t>9120000000</t>
  </si>
  <si>
    <t>Повышение уровня благоустройства территории города Перми</t>
  </si>
  <si>
    <t>9120000590</t>
  </si>
  <si>
    <t>9130000000</t>
  </si>
  <si>
    <t>Повышение эффективности управления имущественным комплексом административных зданий (помещений) города Перми</t>
  </si>
  <si>
    <t>9130000590</t>
  </si>
  <si>
    <t>9130021920</t>
  </si>
  <si>
    <t>Содержание имущественного комплекса административных зданий (помещений)</t>
  </si>
  <si>
    <t>9130021960</t>
  </si>
  <si>
    <t>Приведение в нормативное состояние административных зданий (помещений)</t>
  </si>
  <si>
    <t>9140000000</t>
  </si>
  <si>
    <t>Развитие архивного дела в городе Перми</t>
  </si>
  <si>
    <t>9140000590</t>
  </si>
  <si>
    <t>9140001060</t>
  </si>
  <si>
    <t>9140023950</t>
  </si>
  <si>
    <t>Мероприятия по переводу документов территориальных и функциональных органов администрации города Перми с длительным сроком хранения в электронный вид</t>
  </si>
  <si>
    <t>9150000000</t>
  </si>
  <si>
    <t>Мероприятия по реализации единой информационной политики администрации города Перми</t>
  </si>
  <si>
    <t>9150000590</t>
  </si>
  <si>
    <t>9160000000</t>
  </si>
  <si>
    <t>Мероприятия, направленные на решение отдельных вопросов местного значения в микрорайонах города Перми</t>
  </si>
  <si>
    <t>9160025000</t>
  </si>
  <si>
    <t>Мероприятия, направленные на решение отдельных вопросов местного значения в микрорайонах города Перми (за исключением дорожного фонда)</t>
  </si>
  <si>
    <t>9170000000</t>
  </si>
  <si>
    <t>Иные зарезервированные средства</t>
  </si>
  <si>
    <t>9170001050</t>
  </si>
  <si>
    <t>Средства на повышение оплаты труда работников бюджетной сферы</t>
  </si>
  <si>
    <t>9190000000</t>
  </si>
  <si>
    <t>Иные непрограммные мероприятия</t>
  </si>
  <si>
    <t>9190020600</t>
  </si>
  <si>
    <t>Мероприятия по проведению выборов в Пермскую городскую Думу</t>
  </si>
  <si>
    <t>Обеспечение проведения выборов и референдумов</t>
  </si>
  <si>
    <t>9190021140</t>
  </si>
  <si>
    <t>Возврат средств в бюджет Пермского края на расселение многоквартирных домов, признанных в установленном порядке аварийными и подлежащими сносу, расположенных в границах подлежащей комплексному развитию территории жилой застройки</t>
  </si>
  <si>
    <t>9190021150</t>
  </si>
  <si>
    <t>Возврат средств в бюджет Пермского края по капитальному ремонту фасадов многоквартирных домов в г.Перми</t>
  </si>
  <si>
    <t>9190021200</t>
  </si>
  <si>
    <t>Исполнение обязанностей по уплате платежей в федеральный бюджет</t>
  </si>
  <si>
    <t>9190021440</t>
  </si>
  <si>
    <t>Организация обучения муниципальных служащих и иных работников администрации города Перми</t>
  </si>
  <si>
    <t>9190021460</t>
  </si>
  <si>
    <t>Мероприятия в сфере применения информационных технологий</t>
  </si>
  <si>
    <t>9190021530</t>
  </si>
  <si>
    <t>Мероприятия в целях повышения престижа муниципальной службы</t>
  </si>
  <si>
    <t>9190021870</t>
  </si>
  <si>
    <t>Информирование населения по вопросам местного значения</t>
  </si>
  <si>
    <t>9190021880</t>
  </si>
  <si>
    <t>Мероприятия по гражданской обороне по подготовке населения и организаций к действиям в чрезвычайной ситуации в мирное и военное время</t>
  </si>
  <si>
    <t>9190021890</t>
  </si>
  <si>
    <t>Учреждение и издание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</t>
  </si>
  <si>
    <t>9190021900</t>
  </si>
  <si>
    <t>Мероприятия по созданию механизмов эффективного управления социально-экономическим развитием города Перми</t>
  </si>
  <si>
    <t>9190021910</t>
  </si>
  <si>
    <t>Оплата взносов в межмуниципальные ассоциации</t>
  </si>
  <si>
    <t>9190021950</t>
  </si>
  <si>
    <t>Обеспечение деятельности Пермской городской трехсторонней комиссии по регулированию социально-трудовых отношений в городе Перми</t>
  </si>
  <si>
    <t>9190023020</t>
  </si>
  <si>
    <t>Осуществление полномочий по составлению протоколов об административных правонарушениях и организации деятельности административных комиссий</t>
  </si>
  <si>
    <t>9190023640</t>
  </si>
  <si>
    <t>Исполнение обязательств по обслуживанию муниципального долга</t>
  </si>
  <si>
    <t>700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</si>
  <si>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</si>
  <si>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</si>
  <si>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9190023720</t>
  </si>
  <si>
    <t>Мероприятия, связанные с награждением знаком отличия Пермской городской Думы "За вклад в развитие нормотворчества"</t>
  </si>
  <si>
    <t>9190023800</t>
  </si>
  <si>
    <t>Капитальный ремонт здания для реализации мероприятий дополнительного образования и размещения общественного центра</t>
  </si>
  <si>
    <t>9190023840</t>
  </si>
  <si>
    <t>Предоставление мер поддержки гражданину (муниципальному служащему) в рамках договора о целевом обучении с обязательством последующего прохождения муниципальной службы</t>
  </si>
  <si>
    <t>9190023970</t>
  </si>
  <si>
    <t>Увеличение финансового обеспечения переданных государственных полномочий по созданию и организации деятельности административной комиссии</t>
  </si>
  <si>
    <t>9190023980</t>
  </si>
  <si>
    <t>Возврат средств в бюджет Пермского края на обеспечение устойчивого сокращения непригодного для проживания жилищного фонда</t>
  </si>
  <si>
    <t>919002T060</t>
  </si>
  <si>
    <t>Осуществление полномочий по регулированию тарифов на перевозки пассажиров и багажа автомобильным и городским электрическим транспортом на муниципальных маршрутах регулярных перевозок</t>
  </si>
  <si>
    <t>919002П040</t>
  </si>
  <si>
    <t>Составление протоколов об административных правонарушениях</t>
  </si>
  <si>
    <t>919002П060</t>
  </si>
  <si>
    <t>Осуществление полномочий по созданию и организации деятельности административных комиссий</t>
  </si>
  <si>
    <t>919002С250</t>
  </si>
  <si>
    <t>Осуществление государственных полномочий по постановке на учет граждан, имеющих право на получение жилищных субсидий в связи с переселением из районов Крайнего Севера и приравненных к ним местностей</t>
  </si>
  <si>
    <t>9190051200</t>
  </si>
  <si>
    <t>Осуществление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</si>
  <si>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</si>
  <si>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9190059300</t>
  </si>
  <si>
    <t>Государственная регистрация актов гражданского состояния</t>
  </si>
  <si>
    <t>9190081050</t>
  </si>
  <si>
    <t>Единовременные денежные вознаграждения и ежегодные денежные выплаты Почетным гражданам города Перми</t>
  </si>
  <si>
    <t>9190081070</t>
  </si>
  <si>
    <t>Выплата денежного вознаграждения физическим лицам, награжденным знаком отличия Пермской городской Думы "За вклад в развитие нормотворчества"</t>
  </si>
  <si>
    <t>9190081100</t>
  </si>
  <si>
    <t>Выплата денежного вознаграждения физическим лицам, награжденным Почетным знаком г. Перми "За заслуги перед г. Пермь"</t>
  </si>
  <si>
    <t>9190082070</t>
  </si>
  <si>
    <t>Денежное вознаграждение физическим лицам, награжденным Почетной грамотой города Перми</t>
  </si>
  <si>
    <t>9190082080</t>
  </si>
  <si>
    <t>Пенсии за выслугу лет лицам, замещавшим муниципальные должности (в т.ч. выборные муниципальные должности), муниципальные должности муниципальной службы, должности муниципальной службы города Перми</t>
  </si>
  <si>
    <t>Пенсионное обеспечение</t>
  </si>
  <si>
    <t>919009Д800</t>
  </si>
  <si>
    <t>Возврат средств в бюджет Пермского края на проектирование, строительство (реконструкцию), капитальный ремонт и ремонт автомобильных дорог общего пользования местного значения, находящихся на территории Пермского края</t>
  </si>
  <si>
    <t>9200000000</t>
  </si>
  <si>
    <t>Непрограммные расходы по обеспечению деятельности Пермской городской Думы</t>
  </si>
  <si>
    <t>9220000000</t>
  </si>
  <si>
    <t>Депутаты Пермской городской Думы и их помощники</t>
  </si>
  <si>
    <t>9220000110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</si>
  <si>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</si>
  <si>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9290000000</t>
  </si>
  <si>
    <t>Аппарат органа городского самоуправления</t>
  </si>
  <si>
    <t>9290000110</t>
  </si>
  <si>
    <t>9300000000</t>
  </si>
  <si>
    <t>Непрограммные расходы по обеспечению деятельности Контрольно-счетной палаты города Перми</t>
  </si>
  <si>
    <t>9310000000</t>
  </si>
  <si>
    <t>Руководитель, заместитель руководителя и аудиторы Контрольно-счетной палаты города Перми</t>
  </si>
  <si>
    <t>9310000110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</si>
  <si>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</si>
  <si>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9390000000</t>
  </si>
  <si>
    <t>9390000110</t>
  </si>
  <si>
    <t>9500000000</t>
  </si>
  <si>
    <t>Непрограммные расходы по обеспечению деятельности администрации города Перми</t>
  </si>
  <si>
    <t>9510000000</t>
  </si>
  <si>
    <t>Глава города Перми</t>
  </si>
  <si>
    <t>9510000110</t>
  </si>
  <si>
    <t>Функционирование высшего должностного лица субъекта Российской Федерации и муниципального образования</t>
  </si>
  <si>
    <t>9570000000</t>
  </si>
  <si>
    <t>Территориальные органы администрации города Перми</t>
  </si>
  <si>
    <t>9570000110</t>
  </si>
  <si>
    <t>9580000000</t>
  </si>
  <si>
    <t>Функциональные органы администрации города Перми</t>
  </si>
  <si>
    <t>9580000110</t>
  </si>
  <si>
    <t>9590000000</t>
  </si>
  <si>
    <t>9590000110</t>
  </si>
  <si>
    <t>9600000000</t>
  </si>
  <si>
    <t>Другие непрограммные расходы по реализации вопросов местного значения города Перми, связанных с общегородским управлением</t>
  </si>
  <si>
    <t>9610000000</t>
  </si>
  <si>
    <t>Расходы на исполнение судебных актов по обращению взыскания на средства местного бюджета</t>
  </si>
  <si>
    <t>9610092000</t>
  </si>
  <si>
    <t>Средства на исполнение судебных актов, вступивших в законную силу</t>
  </si>
  <si>
    <t>9620000000</t>
  </si>
  <si>
    <t>Резервный фонд</t>
  </si>
  <si>
    <t>9620093000</t>
  </si>
  <si>
    <t>Резервный фонд администрации города Перми</t>
  </si>
  <si>
    <t>Резервные фонды</t>
  </si>
  <si>
    <t>9700000000</t>
  </si>
  <si>
    <t>Непрограммные расходы на реализацию единой политики в сфере инвестиционной и строительной деятельности на территории г. Перми</t>
  </si>
  <si>
    <t>9710000000</t>
  </si>
  <si>
    <t>Непрограммные расходы по обеспечению деятельности муниципального казенного учреждения "Управление технического заказчика"</t>
  </si>
  <si>
    <t>9710000590</t>
  </si>
  <si>
    <t>0000000000</t>
  </si>
  <si>
    <t>000</t>
  </si>
  <si>
    <t>00</t>
  </si>
  <si>
    <t>Условно утвержденные расходы</t>
  </si>
  <si>
    <t>Общий итог</t>
  </si>
  <si>
    <t>2026 год проект</t>
  </si>
  <si>
    <t>решение</t>
  </si>
  <si>
    <t>2027 год проект</t>
  </si>
  <si>
    <t>от 25.08.2026 №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</si>
</sst>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0"/>
  </numFmts>
  <fonts count="9" x14ac:knownFonts="1">
    <font>
      <sz val="11"/>
      <color theme="1"/>
      <name val="Calibri"/>
      <scheme val="minor"/>
    </font>
    <font>
      <sz val="12"/>
      <name val="Times New Roman"/>
    </font>
    <font>
      <b/>
      <sz val="12"/>
      <name val="Times New Roman"/>
    </font>
    <font>
      <sz val="11"/>
      <name val="Times New Roman"/>
    </font>
    <font>
      <i/>
      <sz val="12"/>
      <name val="Times New Roman"/>
    </font>
    <font>
      <b/>
      <i/>
      <sz val="12"/>
      <name val="Times New Roman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64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/>
    <xf numFmtId="4" fontId="3" fillId="0" borderId="0" xfId="0" applyNumberFormat="1" applyFont="1"/>
    <xf numFmtId="164" fontId="1" fillId="0" borderId="0" xfId="0" applyNumberFormat="1" applyFont="1"/>
    <xf numFmtId="164" fontId="8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3" fontId="1" fillId="2" borderId="0" xfId="0" applyNumberFormat="1" applyFont="1" applyFill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0" fontId="1" fillId="4" borderId="0" xfId="0" applyFont="1" applyFill="1"/>
    <xf numFmtId="3" fontId="8" fillId="0" borderId="0" xfId="0" applyNumberFormat="1" applyFont="1" applyAlignment="1">
      <alignment horizontal="center" vertical="center"/>
    </xf>
    <xf numFmtId="0" fontId="8" fillId="0" borderId="0" xfId="0" applyFont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right"/>
    </xf>
    <xf numFmtId="164" fontId="8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Fill="1"/>
    <xf numFmtId="49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Fill="1"/>
    <xf numFmtId="49" fontId="2" fillId="0" borderId="1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Fill="1"/>
    <xf numFmtId="0" fontId="8" fillId="0" borderId="0" xfId="0" applyFont="1" applyFill="1"/>
    <xf numFmtId="0" fontId="1" fillId="0" borderId="0" xfId="0" applyFont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W1744"/>
  <sheetViews>
    <sheetView tabSelected="1" zoomScale="80" zoomScaleNormal="80" workbookViewId="0">
      <selection activeCell="A10" sqref="A10:AT11"/>
    </sheetView>
  </sheetViews>
  <sheetFormatPr defaultColWidth="9.109375" defaultRowHeight="15.6" x14ac:dyDescent="0.3"/>
  <cols>
    <col min="1" max="1" width="14.88671875" style="49" customWidth="1"/>
    <col min="2" max="2" width="11.109375" style="49" customWidth="1"/>
    <col min="3" max="4" width="7.6640625" style="49" customWidth="1"/>
    <col min="5" max="5" width="49" style="49" customWidth="1"/>
    <col min="6" max="41" width="18.6640625" style="1" hidden="1" customWidth="1"/>
    <col min="42" max="42" width="18.6640625" style="49" customWidth="1"/>
    <col min="43" max="44" width="18.6640625" style="1" hidden="1" customWidth="1"/>
    <col min="45" max="46" width="18.6640625" style="49" customWidth="1"/>
    <col min="47" max="47" width="18.6640625" style="1" hidden="1" customWidth="1"/>
    <col min="48" max="48" width="8.5546875" style="1" hidden="1" customWidth="1"/>
    <col min="49" max="49" width="0" style="1" hidden="1" customWidth="1"/>
    <col min="50" max="16384" width="9.109375" style="49"/>
  </cols>
  <sheetData>
    <row r="1" spans="1:49" x14ac:dyDescent="0.3">
      <c r="S1" s="84"/>
      <c r="T1" s="84"/>
      <c r="U1" s="2"/>
      <c r="V1" s="2"/>
      <c r="W1" s="2"/>
      <c r="X1" s="2"/>
      <c r="Y1" s="2"/>
      <c r="Z1" s="2"/>
      <c r="AA1" s="2"/>
      <c r="AB1" s="2"/>
      <c r="AC1" s="84" t="s">
        <v>0</v>
      </c>
      <c r="AD1" s="84"/>
      <c r="AE1" s="2"/>
      <c r="AF1" s="2"/>
      <c r="AG1" s="2"/>
      <c r="AH1" s="2"/>
      <c r="AI1" s="2"/>
      <c r="AJ1" s="2"/>
      <c r="AK1" s="2"/>
      <c r="AL1" s="2"/>
      <c r="AM1" s="2"/>
      <c r="AN1" s="2"/>
      <c r="AQ1" s="84" t="s">
        <v>0</v>
      </c>
      <c r="AR1" s="84"/>
      <c r="AS1" s="85"/>
      <c r="AT1" s="85"/>
    </row>
    <row r="2" spans="1:49" x14ac:dyDescent="0.3">
      <c r="S2" s="84"/>
      <c r="T2" s="84"/>
      <c r="U2" s="2"/>
      <c r="V2" s="2"/>
      <c r="W2" s="2"/>
      <c r="X2" s="2"/>
      <c r="Y2" s="2"/>
      <c r="Z2" s="2"/>
      <c r="AA2" s="2"/>
      <c r="AB2" s="2"/>
      <c r="AC2" s="84" t="s">
        <v>1</v>
      </c>
      <c r="AD2" s="84"/>
      <c r="AE2" s="2"/>
      <c r="AF2" s="2"/>
      <c r="AG2" s="2"/>
      <c r="AH2" s="2"/>
      <c r="AI2" s="2"/>
      <c r="AJ2" s="2"/>
      <c r="AK2" s="2"/>
      <c r="AL2" s="2"/>
      <c r="AM2" s="2"/>
      <c r="AN2" s="2"/>
      <c r="AQ2" s="84" t="s">
        <v>1</v>
      </c>
      <c r="AR2" s="84"/>
      <c r="AS2" s="85"/>
      <c r="AT2" s="85"/>
    </row>
    <row r="3" spans="1:49" x14ac:dyDescent="0.3">
      <c r="S3" s="84"/>
      <c r="T3" s="84"/>
      <c r="U3" s="2"/>
      <c r="V3" s="2"/>
      <c r="W3" s="2"/>
      <c r="X3" s="2"/>
      <c r="Y3" s="2"/>
      <c r="Z3" s="2"/>
      <c r="AA3" s="2"/>
      <c r="AB3" s="2"/>
      <c r="AC3" s="84" t="s">
        <v>2</v>
      </c>
      <c r="AD3" s="84"/>
      <c r="AE3" s="2"/>
      <c r="AF3" s="2"/>
      <c r="AG3" s="2"/>
      <c r="AH3" s="2"/>
      <c r="AI3" s="2"/>
      <c r="AJ3" s="2"/>
      <c r="AK3" s="2"/>
      <c r="AL3" s="2"/>
      <c r="AM3" s="2"/>
      <c r="AN3" s="2"/>
      <c r="AQ3" s="84" t="s">
        <v>2</v>
      </c>
      <c r="AR3" s="84"/>
      <c r="AS3" s="85"/>
      <c r="AT3" s="85"/>
    </row>
    <row r="4" spans="1:49" x14ac:dyDescent="0.3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Q4" s="2"/>
      <c r="AR4" s="2"/>
      <c r="AS4" s="86" t="s">
        <v>1114</v>
      </c>
      <c r="AT4" s="85"/>
    </row>
    <row r="5" spans="1:49" x14ac:dyDescent="0.3"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Q5" s="2"/>
      <c r="AT5" s="65"/>
    </row>
    <row r="6" spans="1:49" x14ac:dyDescent="0.3">
      <c r="S6" s="84"/>
      <c r="T6" s="84"/>
      <c r="U6" s="2"/>
      <c r="V6" s="2"/>
      <c r="W6" s="2"/>
      <c r="X6" s="2"/>
      <c r="Y6" s="2"/>
      <c r="Z6" s="2"/>
      <c r="AA6" s="2"/>
      <c r="AB6" s="2"/>
      <c r="AC6" s="84" t="s">
        <v>0</v>
      </c>
      <c r="AD6" s="84"/>
      <c r="AE6" s="2"/>
      <c r="AF6" s="2"/>
      <c r="AG6" s="2"/>
      <c r="AH6" s="2"/>
      <c r="AI6" s="2"/>
      <c r="AJ6" s="2"/>
      <c r="AK6" s="2"/>
      <c r="AL6" s="2"/>
      <c r="AM6" s="2"/>
      <c r="AN6" s="2"/>
      <c r="AQ6" s="84" t="s">
        <v>0</v>
      </c>
      <c r="AR6" s="84"/>
      <c r="AS6" s="85"/>
      <c r="AT6" s="85"/>
    </row>
    <row r="7" spans="1:49" x14ac:dyDescent="0.3">
      <c r="B7" s="85"/>
      <c r="C7" s="85"/>
      <c r="D7" s="50"/>
      <c r="E7" s="50"/>
      <c r="F7" s="2"/>
      <c r="G7" s="84"/>
      <c r="H7" s="84"/>
      <c r="I7" s="2"/>
      <c r="J7" s="2"/>
      <c r="K7" s="2"/>
      <c r="L7" s="2"/>
      <c r="M7" s="2"/>
      <c r="N7" s="2"/>
      <c r="O7" s="2"/>
      <c r="P7" s="2"/>
      <c r="Q7" s="2"/>
      <c r="R7" s="3"/>
      <c r="S7" s="84"/>
      <c r="T7" s="84"/>
      <c r="U7" s="2"/>
      <c r="V7" s="2"/>
      <c r="W7" s="2"/>
      <c r="X7" s="2"/>
      <c r="Y7" s="2"/>
      <c r="Z7" s="2"/>
      <c r="AA7" s="2"/>
      <c r="AB7" s="2"/>
      <c r="AC7" s="84" t="s">
        <v>1</v>
      </c>
      <c r="AD7" s="84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65"/>
      <c r="AQ7" s="84" t="s">
        <v>1</v>
      </c>
      <c r="AR7" s="84"/>
      <c r="AS7" s="85"/>
      <c r="AT7" s="85"/>
      <c r="AU7" s="2"/>
    </row>
    <row r="8" spans="1:49" x14ac:dyDescent="0.3">
      <c r="B8" s="85"/>
      <c r="C8" s="85"/>
      <c r="D8" s="50"/>
      <c r="E8" s="50"/>
      <c r="F8" s="2"/>
      <c r="G8" s="84"/>
      <c r="H8" s="84"/>
      <c r="I8" s="2"/>
      <c r="J8" s="2"/>
      <c r="K8" s="2"/>
      <c r="L8" s="2"/>
      <c r="M8" s="2"/>
      <c r="N8" s="2"/>
      <c r="O8" s="2"/>
      <c r="P8" s="2"/>
      <c r="Q8" s="2"/>
      <c r="R8" s="2"/>
      <c r="S8" s="84"/>
      <c r="T8" s="84"/>
      <c r="U8" s="2"/>
      <c r="V8" s="2"/>
      <c r="W8" s="2"/>
      <c r="X8" s="2"/>
      <c r="Y8" s="2"/>
      <c r="Z8" s="2"/>
      <c r="AA8" s="2"/>
      <c r="AB8" s="2"/>
      <c r="AC8" s="84" t="s">
        <v>2</v>
      </c>
      <c r="AD8" s="84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65"/>
      <c r="AQ8" s="84" t="s">
        <v>2</v>
      </c>
      <c r="AR8" s="84"/>
      <c r="AS8" s="85"/>
      <c r="AT8" s="85"/>
      <c r="AU8" s="2"/>
    </row>
    <row r="9" spans="1:49" x14ac:dyDescent="0.3">
      <c r="B9" s="85"/>
      <c r="C9" s="85"/>
      <c r="D9" s="50"/>
      <c r="E9" s="50"/>
      <c r="F9" s="2"/>
      <c r="G9" s="84"/>
      <c r="H9" s="84"/>
      <c r="I9" s="2"/>
      <c r="J9" s="2"/>
      <c r="K9" s="2"/>
      <c r="L9" s="2"/>
      <c r="M9" s="2"/>
      <c r="N9" s="2"/>
      <c r="O9" s="2"/>
      <c r="P9" s="2"/>
      <c r="Q9" s="2"/>
      <c r="R9" s="2"/>
      <c r="S9" s="84"/>
      <c r="T9" s="84"/>
      <c r="U9" s="2"/>
      <c r="V9" s="2"/>
      <c r="W9" s="2"/>
      <c r="X9" s="2"/>
      <c r="Y9" s="2"/>
      <c r="Z9" s="2"/>
      <c r="AA9" s="2"/>
      <c r="AB9" s="2"/>
      <c r="AC9" s="84" t="s">
        <v>3</v>
      </c>
      <c r="AD9" s="84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65"/>
      <c r="AQ9" s="84" t="s">
        <v>3</v>
      </c>
      <c r="AR9" s="84"/>
      <c r="AS9" s="85"/>
      <c r="AT9" s="85"/>
      <c r="AU9" s="2"/>
    </row>
    <row r="10" spans="1:49" ht="35.25" customHeight="1" x14ac:dyDescent="0.3">
      <c r="A10" s="87" t="s">
        <v>4</v>
      </c>
      <c r="B10" s="87"/>
      <c r="C10" s="87"/>
      <c r="D10" s="87"/>
      <c r="E10" s="87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7"/>
      <c r="AQ10" s="88"/>
      <c r="AR10" s="88"/>
      <c r="AS10" s="87"/>
      <c r="AT10" s="87"/>
      <c r="AU10" s="4"/>
    </row>
    <row r="11" spans="1:49" ht="31.5" customHeight="1" x14ac:dyDescent="0.3">
      <c r="A11" s="87"/>
      <c r="B11" s="87"/>
      <c r="C11" s="87"/>
      <c r="D11" s="87"/>
      <c r="E11" s="87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7"/>
      <c r="AQ11" s="88"/>
      <c r="AR11" s="88"/>
      <c r="AS11" s="87"/>
      <c r="AT11" s="87"/>
      <c r="AU11" s="4"/>
    </row>
    <row r="12" spans="1:49" ht="15.75" customHeight="1" x14ac:dyDescent="0.3">
      <c r="A12" s="51"/>
      <c r="B12" s="51"/>
      <c r="C12" s="51"/>
      <c r="D12" s="51"/>
      <c r="E12" s="5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66"/>
      <c r="AQ12" s="5"/>
      <c r="AR12" s="5"/>
      <c r="AS12" s="66"/>
      <c r="AT12" s="66"/>
      <c r="AU12" s="5"/>
    </row>
    <row r="13" spans="1:49" x14ac:dyDescent="0.3">
      <c r="A13" s="52"/>
      <c r="B13" s="53"/>
      <c r="C13" s="52"/>
      <c r="D13" s="52"/>
      <c r="E13" s="54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7" t="s">
        <v>5</v>
      </c>
      <c r="AP13" s="67"/>
      <c r="AQ13" s="8"/>
      <c r="AR13" s="7" t="s">
        <v>5</v>
      </c>
      <c r="AS13" s="67"/>
      <c r="AT13" s="67" t="s">
        <v>5</v>
      </c>
      <c r="AU13" s="7" t="s">
        <v>5</v>
      </c>
      <c r="AV13" s="9"/>
    </row>
    <row r="14" spans="1:49" ht="24.75" customHeight="1" x14ac:dyDescent="0.3">
      <c r="A14" s="89" t="s">
        <v>6</v>
      </c>
      <c r="B14" s="90" t="s">
        <v>7</v>
      </c>
      <c r="C14" s="89" t="s">
        <v>8</v>
      </c>
      <c r="D14" s="89" t="s">
        <v>9</v>
      </c>
      <c r="E14" s="90" t="s">
        <v>10</v>
      </c>
      <c r="F14" s="91" t="s">
        <v>11</v>
      </c>
      <c r="G14" s="91" t="s">
        <v>12</v>
      </c>
      <c r="H14" s="91" t="s">
        <v>13</v>
      </c>
      <c r="I14" s="91" t="s">
        <v>14</v>
      </c>
      <c r="J14" s="91"/>
      <c r="K14" s="91"/>
      <c r="L14" s="91" t="s">
        <v>11</v>
      </c>
      <c r="M14" s="91" t="s">
        <v>12</v>
      </c>
      <c r="N14" s="91" t="s">
        <v>13</v>
      </c>
      <c r="O14" s="91" t="s">
        <v>15</v>
      </c>
      <c r="P14" s="91"/>
      <c r="Q14" s="91"/>
      <c r="R14" s="91" t="s">
        <v>11</v>
      </c>
      <c r="S14" s="91" t="s">
        <v>12</v>
      </c>
      <c r="T14" s="91" t="s">
        <v>13</v>
      </c>
      <c r="U14" s="12" t="s">
        <v>16</v>
      </c>
      <c r="V14" s="91" t="s">
        <v>11</v>
      </c>
      <c r="W14" s="91" t="s">
        <v>12</v>
      </c>
      <c r="X14" s="91" t="s">
        <v>13</v>
      </c>
      <c r="Y14" s="91" t="s">
        <v>17</v>
      </c>
      <c r="Z14" s="91"/>
      <c r="AA14" s="91"/>
      <c r="AB14" s="91" t="s">
        <v>11</v>
      </c>
      <c r="AC14" s="91" t="s">
        <v>12</v>
      </c>
      <c r="AD14" s="91" t="s">
        <v>13</v>
      </c>
      <c r="AE14" s="91" t="s">
        <v>18</v>
      </c>
      <c r="AF14" s="91"/>
      <c r="AG14" s="91"/>
      <c r="AH14" s="91" t="s">
        <v>11</v>
      </c>
      <c r="AI14" s="91" t="s">
        <v>12</v>
      </c>
      <c r="AJ14" s="91" t="s">
        <v>13</v>
      </c>
      <c r="AK14" s="91" t="s">
        <v>19</v>
      </c>
      <c r="AL14" s="91"/>
      <c r="AM14" s="91"/>
      <c r="AN14" s="91" t="s">
        <v>1111</v>
      </c>
      <c r="AO14" s="91" t="s">
        <v>1112</v>
      </c>
      <c r="AP14" s="93" t="s">
        <v>11</v>
      </c>
      <c r="AQ14" s="91" t="s">
        <v>1113</v>
      </c>
      <c r="AR14" s="91" t="s">
        <v>1112</v>
      </c>
      <c r="AS14" s="93" t="s">
        <v>12</v>
      </c>
      <c r="AT14" s="90" t="s">
        <v>13</v>
      </c>
      <c r="AU14" s="91" t="s">
        <v>20</v>
      </c>
      <c r="AV14" s="6"/>
    </row>
    <row r="15" spans="1:49" ht="21.75" customHeight="1" x14ac:dyDescent="0.3">
      <c r="A15" s="89"/>
      <c r="B15" s="90"/>
      <c r="C15" s="89"/>
      <c r="D15" s="89"/>
      <c r="E15" s="90"/>
      <c r="F15" s="91"/>
      <c r="G15" s="91"/>
      <c r="H15" s="91"/>
      <c r="I15" s="11" t="s">
        <v>11</v>
      </c>
      <c r="J15" s="11" t="s">
        <v>12</v>
      </c>
      <c r="K15" s="11" t="s">
        <v>13</v>
      </c>
      <c r="L15" s="91"/>
      <c r="M15" s="91"/>
      <c r="N15" s="91"/>
      <c r="O15" s="11" t="s">
        <v>11</v>
      </c>
      <c r="P15" s="11" t="s">
        <v>12</v>
      </c>
      <c r="Q15" s="11" t="s">
        <v>13</v>
      </c>
      <c r="R15" s="91"/>
      <c r="S15" s="91"/>
      <c r="T15" s="91"/>
      <c r="U15" s="11" t="s">
        <v>11</v>
      </c>
      <c r="V15" s="91"/>
      <c r="W15" s="91"/>
      <c r="X15" s="91"/>
      <c r="Y15" s="11" t="s">
        <v>11</v>
      </c>
      <c r="Z15" s="11" t="s">
        <v>12</v>
      </c>
      <c r="AA15" s="11" t="s">
        <v>13</v>
      </c>
      <c r="AB15" s="91"/>
      <c r="AC15" s="91"/>
      <c r="AD15" s="91"/>
      <c r="AE15" s="11" t="s">
        <v>11</v>
      </c>
      <c r="AF15" s="11" t="s">
        <v>12</v>
      </c>
      <c r="AG15" s="11" t="s">
        <v>13</v>
      </c>
      <c r="AH15" s="91"/>
      <c r="AI15" s="91"/>
      <c r="AJ15" s="91"/>
      <c r="AK15" s="11" t="s">
        <v>11</v>
      </c>
      <c r="AL15" s="11" t="s">
        <v>12</v>
      </c>
      <c r="AM15" s="11" t="s">
        <v>13</v>
      </c>
      <c r="AN15" s="91"/>
      <c r="AO15" s="91"/>
      <c r="AP15" s="94"/>
      <c r="AQ15" s="91"/>
      <c r="AR15" s="91"/>
      <c r="AS15" s="94"/>
      <c r="AT15" s="90"/>
      <c r="AU15" s="91"/>
      <c r="AV15" s="6">
        <v>0</v>
      </c>
    </row>
    <row r="16" spans="1:49" s="74" customFormat="1" ht="31.2" x14ac:dyDescent="0.3">
      <c r="A16" s="55" t="s">
        <v>21</v>
      </c>
      <c r="B16" s="56"/>
      <c r="C16" s="55"/>
      <c r="D16" s="55"/>
      <c r="E16" s="57" t="s">
        <v>22</v>
      </c>
      <c r="F16" s="14">
        <f t="shared" ref="F16:K16" si="0">F17+F43</f>
        <v>329801.3</v>
      </c>
      <c r="G16" s="14">
        <f t="shared" si="0"/>
        <v>250094.3</v>
      </c>
      <c r="H16" s="14">
        <f t="shared" si="0"/>
        <v>253087.09999999998</v>
      </c>
      <c r="I16" s="14">
        <f t="shared" si="0"/>
        <v>0</v>
      </c>
      <c r="J16" s="14">
        <f t="shared" si="0"/>
        <v>0</v>
      </c>
      <c r="K16" s="14">
        <f t="shared" si="0"/>
        <v>0</v>
      </c>
      <c r="L16" s="14">
        <f t="shared" ref="L16:L79" si="1">F16+I16</f>
        <v>329801.3</v>
      </c>
      <c r="M16" s="14">
        <f t="shared" ref="M16:M79" si="2">G16+J16</f>
        <v>250094.3</v>
      </c>
      <c r="N16" s="14">
        <f t="shared" ref="N16:N79" si="3">H16+K16</f>
        <v>253087.09999999998</v>
      </c>
      <c r="O16" s="14">
        <f>O17+O43</f>
        <v>9236.1970000000001</v>
      </c>
      <c r="P16" s="14">
        <f>P17+P43</f>
        <v>936.69999999999993</v>
      </c>
      <c r="Q16" s="14">
        <f>Q17+Q43</f>
        <v>32412.556</v>
      </c>
      <c r="R16" s="14">
        <f t="shared" ref="R16:R79" si="4">L16+O16</f>
        <v>339037.49699999997</v>
      </c>
      <c r="S16" s="14">
        <f t="shared" ref="S16:S79" si="5">M16+P16</f>
        <v>251031</v>
      </c>
      <c r="T16" s="14">
        <f t="shared" ref="T16:T79" si="6">N16+Q16</f>
        <v>285499.65599999996</v>
      </c>
      <c r="U16" s="14">
        <f>U17+U43</f>
        <v>-1242.69</v>
      </c>
      <c r="V16" s="14">
        <f t="shared" ref="V16:V79" si="7">R16+U16</f>
        <v>337794.80699999997</v>
      </c>
      <c r="W16" s="14">
        <f t="shared" ref="W16:W79" si="8">S16</f>
        <v>251031</v>
      </c>
      <c r="X16" s="14">
        <f t="shared" ref="X16:X79" si="9">T16</f>
        <v>285499.65599999996</v>
      </c>
      <c r="Y16" s="14">
        <f>Y17+Y43</f>
        <v>-5863.6110000000008</v>
      </c>
      <c r="Z16" s="14">
        <f>Z17+Z43</f>
        <v>0</v>
      </c>
      <c r="AA16" s="14">
        <f>AA17+AA43</f>
        <v>0</v>
      </c>
      <c r="AB16" s="14">
        <f t="shared" ref="AB16:AB79" si="10">V16+Y16</f>
        <v>331931.196</v>
      </c>
      <c r="AC16" s="14">
        <f t="shared" ref="AC16:AC79" si="11">W16+Z16</f>
        <v>251031</v>
      </c>
      <c r="AD16" s="14">
        <f t="shared" ref="AD16:AD79" si="12">X16+AA16</f>
        <v>285499.65599999996</v>
      </c>
      <c r="AE16" s="14">
        <f>AE17+AE43</f>
        <v>0</v>
      </c>
      <c r="AF16" s="14">
        <f>AF17+AF43</f>
        <v>0</v>
      </c>
      <c r="AG16" s="14">
        <f>AG17+AG43</f>
        <v>0</v>
      </c>
      <c r="AH16" s="15">
        <f t="shared" ref="AH16:AH79" si="13">AB16+AE16</f>
        <v>331931.196</v>
      </c>
      <c r="AI16" s="15">
        <f t="shared" ref="AI16:AI79" si="14">AC16+AF16</f>
        <v>251031</v>
      </c>
      <c r="AJ16" s="15">
        <f t="shared" ref="AJ16:AJ79" si="15">AD16+AG16</f>
        <v>285499.65599999996</v>
      </c>
      <c r="AK16" s="14">
        <f>AK17+AK43</f>
        <v>-1692.509</v>
      </c>
      <c r="AL16" s="14">
        <f>AL17+AL43</f>
        <v>25012.648000000001</v>
      </c>
      <c r="AM16" s="14">
        <f>AM17+AM43</f>
        <v>0</v>
      </c>
      <c r="AN16" s="14">
        <f t="shared" ref="AN16:AN79" si="16">AH16+AK16</f>
        <v>330238.68699999998</v>
      </c>
      <c r="AO16" s="14">
        <f>AO17+AO43</f>
        <v>0</v>
      </c>
      <c r="AP16" s="68">
        <f>AN16+AO16</f>
        <v>330238.68699999998</v>
      </c>
      <c r="AQ16" s="14">
        <f t="shared" ref="AQ16:AQ79" si="17">AI16+AL16</f>
        <v>276043.64799999999</v>
      </c>
      <c r="AR16" s="14">
        <f>AR17+AR43</f>
        <v>0</v>
      </c>
      <c r="AS16" s="68">
        <f>AQ16+AR16</f>
        <v>276043.64799999999</v>
      </c>
      <c r="AT16" s="71">
        <f t="shared" ref="AT16:AT79" si="18">AJ16+AM16</f>
        <v>285499.65599999996</v>
      </c>
      <c r="AU16" s="14">
        <f>AU17+AU43</f>
        <v>0</v>
      </c>
      <c r="AV16" s="16"/>
      <c r="AW16" s="13"/>
    </row>
    <row r="17" spans="1:49" s="75" customFormat="1" x14ac:dyDescent="0.3">
      <c r="A17" s="58" t="s">
        <v>23</v>
      </c>
      <c r="B17" s="59"/>
      <c r="C17" s="58"/>
      <c r="D17" s="58"/>
      <c r="E17" s="60" t="s">
        <v>24</v>
      </c>
      <c r="F17" s="21">
        <f t="shared" ref="F17:K17" si="19">F18+F31</f>
        <v>163469.9</v>
      </c>
      <c r="G17" s="21">
        <f t="shared" si="19"/>
        <v>90333.4</v>
      </c>
      <c r="H17" s="21">
        <f t="shared" si="19"/>
        <v>95333.4</v>
      </c>
      <c r="I17" s="21">
        <f t="shared" si="19"/>
        <v>0</v>
      </c>
      <c r="J17" s="21">
        <f t="shared" si="19"/>
        <v>0</v>
      </c>
      <c r="K17" s="21">
        <f t="shared" si="19"/>
        <v>0</v>
      </c>
      <c r="L17" s="21">
        <f t="shared" si="1"/>
        <v>163469.9</v>
      </c>
      <c r="M17" s="21">
        <f t="shared" si="2"/>
        <v>90333.4</v>
      </c>
      <c r="N17" s="21">
        <f t="shared" si="3"/>
        <v>95333.4</v>
      </c>
      <c r="O17" s="21">
        <f>O18+O31</f>
        <v>6095.1579999999994</v>
      </c>
      <c r="P17" s="21">
        <f>P18+P31</f>
        <v>0</v>
      </c>
      <c r="Q17" s="21">
        <f>Q18+Q31</f>
        <v>31475.856</v>
      </c>
      <c r="R17" s="21">
        <f t="shared" si="4"/>
        <v>169565.05799999999</v>
      </c>
      <c r="S17" s="21">
        <f t="shared" si="5"/>
        <v>90333.4</v>
      </c>
      <c r="T17" s="21">
        <f t="shared" si="6"/>
        <v>126809.25599999999</v>
      </c>
      <c r="U17" s="21">
        <f>U18+U31</f>
        <v>-1242.69</v>
      </c>
      <c r="V17" s="21">
        <f t="shared" si="7"/>
        <v>168322.36799999999</v>
      </c>
      <c r="W17" s="21">
        <f t="shared" si="8"/>
        <v>90333.4</v>
      </c>
      <c r="X17" s="21">
        <f t="shared" si="9"/>
        <v>126809.25599999999</v>
      </c>
      <c r="Y17" s="21">
        <f>Y18+Y31</f>
        <v>-4209.2570000000005</v>
      </c>
      <c r="Z17" s="21">
        <f>Z18+Z31</f>
        <v>0</v>
      </c>
      <c r="AA17" s="21">
        <f>AA18+AA31</f>
        <v>0</v>
      </c>
      <c r="AB17" s="21">
        <f t="shared" si="10"/>
        <v>164113.11099999998</v>
      </c>
      <c r="AC17" s="21">
        <f t="shared" si="11"/>
        <v>90333.4</v>
      </c>
      <c r="AD17" s="21">
        <f t="shared" si="12"/>
        <v>126809.25599999999</v>
      </c>
      <c r="AE17" s="21">
        <f>AE18+AE31</f>
        <v>0</v>
      </c>
      <c r="AF17" s="21">
        <f>AF18+AF31</f>
        <v>0</v>
      </c>
      <c r="AG17" s="21">
        <f>AG18+AG31</f>
        <v>0</v>
      </c>
      <c r="AH17" s="21">
        <f t="shared" si="13"/>
        <v>164113.11099999998</v>
      </c>
      <c r="AI17" s="21">
        <f t="shared" si="14"/>
        <v>90333.4</v>
      </c>
      <c r="AJ17" s="21">
        <f t="shared" si="15"/>
        <v>126809.25599999999</v>
      </c>
      <c r="AK17" s="21">
        <f>AK18+AK31</f>
        <v>-1692.509</v>
      </c>
      <c r="AL17" s="21">
        <f>AL18+AL31</f>
        <v>25012.648000000001</v>
      </c>
      <c r="AM17" s="21">
        <f>AM18+AM31</f>
        <v>0</v>
      </c>
      <c r="AN17" s="21">
        <f t="shared" si="16"/>
        <v>162420.60199999998</v>
      </c>
      <c r="AO17" s="21">
        <f>AO18+AO31</f>
        <v>0</v>
      </c>
      <c r="AP17" s="69">
        <f t="shared" ref="AP17:AP80" si="20">AN17+AO17</f>
        <v>162420.60199999998</v>
      </c>
      <c r="AQ17" s="21">
        <f t="shared" si="17"/>
        <v>115346.048</v>
      </c>
      <c r="AR17" s="21">
        <f>AR18+AR31</f>
        <v>0</v>
      </c>
      <c r="AS17" s="69">
        <f t="shared" ref="AS17:AS80" si="21">AQ17+AR17</f>
        <v>115346.048</v>
      </c>
      <c r="AT17" s="72">
        <f t="shared" si="18"/>
        <v>126809.25599999999</v>
      </c>
      <c r="AU17" s="21">
        <f>AU18+AU31</f>
        <v>0</v>
      </c>
      <c r="AV17" s="22"/>
      <c r="AW17" s="17"/>
    </row>
    <row r="18" spans="1:49" ht="31.2" x14ac:dyDescent="0.3">
      <c r="A18" s="61" t="s">
        <v>25</v>
      </c>
      <c r="B18" s="62"/>
      <c r="C18" s="61"/>
      <c r="D18" s="61"/>
      <c r="E18" s="63" t="s">
        <v>26</v>
      </c>
      <c r="F18" s="15">
        <f t="shared" ref="F18:K18" si="22">F19+F28</f>
        <v>78136.5</v>
      </c>
      <c r="G18" s="15">
        <f t="shared" si="22"/>
        <v>0</v>
      </c>
      <c r="H18" s="15">
        <f t="shared" si="22"/>
        <v>0</v>
      </c>
      <c r="I18" s="15">
        <f t="shared" si="22"/>
        <v>0</v>
      </c>
      <c r="J18" s="15">
        <f t="shared" si="22"/>
        <v>0</v>
      </c>
      <c r="K18" s="15">
        <f t="shared" si="22"/>
        <v>0</v>
      </c>
      <c r="L18" s="15">
        <f t="shared" si="1"/>
        <v>78136.5</v>
      </c>
      <c r="M18" s="15">
        <f t="shared" si="2"/>
        <v>0</v>
      </c>
      <c r="N18" s="15">
        <f t="shared" si="3"/>
        <v>0</v>
      </c>
      <c r="O18" s="15">
        <f>O19+O28+O22+O25</f>
        <v>-2299.1219999999994</v>
      </c>
      <c r="P18" s="15">
        <f>P19+P28+P22+P25</f>
        <v>0</v>
      </c>
      <c r="Q18" s="15">
        <f>Q19+Q28+Q22+Q25</f>
        <v>31475.856</v>
      </c>
      <c r="R18" s="15">
        <f t="shared" si="4"/>
        <v>75837.377999999997</v>
      </c>
      <c r="S18" s="15">
        <f t="shared" si="5"/>
        <v>0</v>
      </c>
      <c r="T18" s="15">
        <f t="shared" si="6"/>
        <v>31475.856</v>
      </c>
      <c r="U18" s="15">
        <f>U19+U28+U22+U25</f>
        <v>0</v>
      </c>
      <c r="V18" s="15">
        <f t="shared" si="7"/>
        <v>75837.377999999997</v>
      </c>
      <c r="W18" s="15">
        <f t="shared" si="8"/>
        <v>0</v>
      </c>
      <c r="X18" s="15">
        <f t="shared" si="9"/>
        <v>31475.856</v>
      </c>
      <c r="Y18" s="15">
        <f>Y19+Y28+Y22+Y25</f>
        <v>90.28</v>
      </c>
      <c r="Z18" s="15">
        <f>Z19+Z28+Z22+Z25</f>
        <v>0</v>
      </c>
      <c r="AA18" s="15">
        <f>AA19+AA28+AA22+AA25</f>
        <v>0</v>
      </c>
      <c r="AB18" s="15">
        <f t="shared" si="10"/>
        <v>75927.657999999996</v>
      </c>
      <c r="AC18" s="15">
        <f t="shared" si="11"/>
        <v>0</v>
      </c>
      <c r="AD18" s="15">
        <f t="shared" si="12"/>
        <v>31475.856</v>
      </c>
      <c r="AE18" s="15">
        <f>AE19+AE28+AE22+AE25</f>
        <v>0</v>
      </c>
      <c r="AF18" s="15">
        <f>AF19+AF28+AF22+AF25</f>
        <v>0</v>
      </c>
      <c r="AG18" s="15">
        <f>AG19+AG28+AG22+AG25</f>
        <v>0</v>
      </c>
      <c r="AH18" s="15">
        <f t="shared" si="13"/>
        <v>75927.657999999996</v>
      </c>
      <c r="AI18" s="15">
        <f t="shared" si="14"/>
        <v>0</v>
      </c>
      <c r="AJ18" s="15">
        <f t="shared" si="15"/>
        <v>31475.856</v>
      </c>
      <c r="AK18" s="15">
        <f>AK19+AK28+AK22+AK25</f>
        <v>0</v>
      </c>
      <c r="AL18" s="15">
        <f>AL19+AL28+AL22+AL25</f>
        <v>25012.648000000001</v>
      </c>
      <c r="AM18" s="15">
        <f>AM19+AM28+AM22+AM25</f>
        <v>0</v>
      </c>
      <c r="AN18" s="15">
        <f t="shared" si="16"/>
        <v>75927.657999999996</v>
      </c>
      <c r="AO18" s="15">
        <f>AO19+AO28+AO22+AO25</f>
        <v>0</v>
      </c>
      <c r="AP18" s="70">
        <f t="shared" si="20"/>
        <v>75927.657999999996</v>
      </c>
      <c r="AQ18" s="15">
        <f t="shared" si="17"/>
        <v>25012.648000000001</v>
      </c>
      <c r="AR18" s="15">
        <f>AR19+AR28+AR22+AR25</f>
        <v>0</v>
      </c>
      <c r="AS18" s="70">
        <f t="shared" si="21"/>
        <v>25012.648000000001</v>
      </c>
      <c r="AT18" s="73">
        <f t="shared" si="18"/>
        <v>31475.856</v>
      </c>
      <c r="AU18" s="15">
        <f>AU19+AU28+AU22+AU25</f>
        <v>0</v>
      </c>
      <c r="AV18" s="24"/>
    </row>
    <row r="19" spans="1:49" ht="62.4" x14ac:dyDescent="0.3">
      <c r="A19" s="61" t="s">
        <v>27</v>
      </c>
      <c r="B19" s="62"/>
      <c r="C19" s="61"/>
      <c r="D19" s="61"/>
      <c r="E19" s="63" t="s">
        <v>28</v>
      </c>
      <c r="F19" s="15">
        <f t="shared" ref="F19:F29" si="23">F20</f>
        <v>45427.9</v>
      </c>
      <c r="G19" s="15">
        <f t="shared" ref="G19:G29" si="24">G20</f>
        <v>0</v>
      </c>
      <c r="H19" s="15">
        <f t="shared" ref="H19:H29" si="25">H20</f>
        <v>0</v>
      </c>
      <c r="I19" s="15">
        <f t="shared" ref="I19:I29" si="26">I20</f>
        <v>0</v>
      </c>
      <c r="J19" s="15">
        <f t="shared" ref="J19:J29" si="27">J20</f>
        <v>0</v>
      </c>
      <c r="K19" s="15">
        <f t="shared" ref="K19:K29" si="28">K20</f>
        <v>0</v>
      </c>
      <c r="L19" s="15">
        <f t="shared" si="1"/>
        <v>45427.9</v>
      </c>
      <c r="M19" s="15">
        <f t="shared" si="2"/>
        <v>0</v>
      </c>
      <c r="N19" s="15">
        <f t="shared" si="3"/>
        <v>0</v>
      </c>
      <c r="O19" s="15">
        <f t="shared" ref="O19:O29" si="29">O20</f>
        <v>0</v>
      </c>
      <c r="P19" s="15">
        <f t="shared" ref="P19:P29" si="30">P20</f>
        <v>0</v>
      </c>
      <c r="Q19" s="15">
        <f t="shared" ref="Q19:Q29" si="31">Q20</f>
        <v>0</v>
      </c>
      <c r="R19" s="15">
        <f t="shared" si="4"/>
        <v>45427.9</v>
      </c>
      <c r="S19" s="15">
        <f t="shared" si="5"/>
        <v>0</v>
      </c>
      <c r="T19" s="15">
        <f t="shared" si="6"/>
        <v>0</v>
      </c>
      <c r="U19" s="15">
        <f t="shared" ref="U19:U29" si="32">U20</f>
        <v>0</v>
      </c>
      <c r="V19" s="15">
        <f t="shared" si="7"/>
        <v>45427.9</v>
      </c>
      <c r="W19" s="15">
        <f t="shared" si="8"/>
        <v>0</v>
      </c>
      <c r="X19" s="15">
        <f t="shared" si="9"/>
        <v>0</v>
      </c>
      <c r="Y19" s="15">
        <f t="shared" ref="Y19:Y29" si="33">Y20</f>
        <v>0</v>
      </c>
      <c r="Z19" s="15">
        <f t="shared" ref="Z19:Z29" si="34">Z20</f>
        <v>0</v>
      </c>
      <c r="AA19" s="15">
        <f t="shared" ref="AA19:AA29" si="35">AA20</f>
        <v>0</v>
      </c>
      <c r="AB19" s="15">
        <f t="shared" si="10"/>
        <v>45427.9</v>
      </c>
      <c r="AC19" s="15">
        <f t="shared" si="11"/>
        <v>0</v>
      </c>
      <c r="AD19" s="15">
        <f t="shared" si="12"/>
        <v>0</v>
      </c>
      <c r="AE19" s="15">
        <f t="shared" ref="AE19:AE29" si="36">AE20</f>
        <v>0</v>
      </c>
      <c r="AF19" s="15">
        <f t="shared" ref="AF19:AF29" si="37">AF20</f>
        <v>0</v>
      </c>
      <c r="AG19" s="15">
        <f t="shared" ref="AG19:AG29" si="38">AG20</f>
        <v>0</v>
      </c>
      <c r="AH19" s="15">
        <f t="shared" si="13"/>
        <v>45427.9</v>
      </c>
      <c r="AI19" s="15">
        <f t="shared" si="14"/>
        <v>0</v>
      </c>
      <c r="AJ19" s="15">
        <f t="shared" si="15"/>
        <v>0</v>
      </c>
      <c r="AK19" s="15">
        <f t="shared" ref="AK19:AK29" si="39">AK20</f>
        <v>0</v>
      </c>
      <c r="AL19" s="15">
        <f t="shared" ref="AL19:AL29" si="40">AL20</f>
        <v>0</v>
      </c>
      <c r="AM19" s="15">
        <f t="shared" ref="AM19:AM29" si="41">AM20</f>
        <v>0</v>
      </c>
      <c r="AN19" s="15">
        <f t="shared" si="16"/>
        <v>45427.9</v>
      </c>
      <c r="AO19" s="15">
        <f t="shared" ref="AO19:AO29" si="42">AO20</f>
        <v>0</v>
      </c>
      <c r="AP19" s="70">
        <f t="shared" si="20"/>
        <v>45427.9</v>
      </c>
      <c r="AQ19" s="15">
        <f t="shared" si="17"/>
        <v>0</v>
      </c>
      <c r="AR19" s="15">
        <f t="shared" ref="AR19:AU29" si="43">AR20</f>
        <v>0</v>
      </c>
      <c r="AS19" s="70">
        <f t="shared" si="21"/>
        <v>0</v>
      </c>
      <c r="AT19" s="73">
        <f t="shared" si="18"/>
        <v>0</v>
      </c>
      <c r="AU19" s="15">
        <f t="shared" si="43"/>
        <v>0</v>
      </c>
      <c r="AV19" s="24"/>
    </row>
    <row r="20" spans="1:49" ht="46.8" x14ac:dyDescent="0.3">
      <c r="A20" s="61" t="s">
        <v>27</v>
      </c>
      <c r="B20" s="62" t="s">
        <v>29</v>
      </c>
      <c r="C20" s="61"/>
      <c r="D20" s="61"/>
      <c r="E20" s="63" t="s">
        <v>30</v>
      </c>
      <c r="F20" s="15">
        <f t="shared" si="23"/>
        <v>45427.9</v>
      </c>
      <c r="G20" s="15">
        <f t="shared" si="24"/>
        <v>0</v>
      </c>
      <c r="H20" s="15">
        <f t="shared" si="25"/>
        <v>0</v>
      </c>
      <c r="I20" s="15">
        <f t="shared" si="26"/>
        <v>0</v>
      </c>
      <c r="J20" s="15">
        <f t="shared" si="27"/>
        <v>0</v>
      </c>
      <c r="K20" s="15">
        <f t="shared" si="28"/>
        <v>0</v>
      </c>
      <c r="L20" s="15">
        <f t="shared" si="1"/>
        <v>45427.9</v>
      </c>
      <c r="M20" s="15">
        <f t="shared" si="2"/>
        <v>0</v>
      </c>
      <c r="N20" s="15">
        <f t="shared" si="3"/>
        <v>0</v>
      </c>
      <c r="O20" s="15">
        <f t="shared" si="29"/>
        <v>0</v>
      </c>
      <c r="P20" s="15">
        <f t="shared" si="30"/>
        <v>0</v>
      </c>
      <c r="Q20" s="15">
        <f t="shared" si="31"/>
        <v>0</v>
      </c>
      <c r="R20" s="15">
        <f t="shared" si="4"/>
        <v>45427.9</v>
      </c>
      <c r="S20" s="15">
        <f t="shared" si="5"/>
        <v>0</v>
      </c>
      <c r="T20" s="15">
        <f t="shared" si="6"/>
        <v>0</v>
      </c>
      <c r="U20" s="15">
        <f t="shared" si="32"/>
        <v>0</v>
      </c>
      <c r="V20" s="15">
        <f t="shared" si="7"/>
        <v>45427.9</v>
      </c>
      <c r="W20" s="15">
        <f t="shared" si="8"/>
        <v>0</v>
      </c>
      <c r="X20" s="15">
        <f t="shared" si="9"/>
        <v>0</v>
      </c>
      <c r="Y20" s="15">
        <f t="shared" si="33"/>
        <v>0</v>
      </c>
      <c r="Z20" s="15">
        <f t="shared" si="34"/>
        <v>0</v>
      </c>
      <c r="AA20" s="15">
        <f t="shared" si="35"/>
        <v>0</v>
      </c>
      <c r="AB20" s="15">
        <f t="shared" si="10"/>
        <v>45427.9</v>
      </c>
      <c r="AC20" s="15">
        <f t="shared" si="11"/>
        <v>0</v>
      </c>
      <c r="AD20" s="15">
        <f t="shared" si="12"/>
        <v>0</v>
      </c>
      <c r="AE20" s="15">
        <f t="shared" si="36"/>
        <v>0</v>
      </c>
      <c r="AF20" s="15">
        <f t="shared" si="37"/>
        <v>0</v>
      </c>
      <c r="AG20" s="15">
        <f t="shared" si="38"/>
        <v>0</v>
      </c>
      <c r="AH20" s="15">
        <f t="shared" si="13"/>
        <v>45427.9</v>
      </c>
      <c r="AI20" s="15">
        <f t="shared" si="14"/>
        <v>0</v>
      </c>
      <c r="AJ20" s="15">
        <f t="shared" si="15"/>
        <v>0</v>
      </c>
      <c r="AK20" s="15">
        <f t="shared" si="39"/>
        <v>0</v>
      </c>
      <c r="AL20" s="15">
        <f t="shared" si="40"/>
        <v>0</v>
      </c>
      <c r="AM20" s="15">
        <f t="shared" si="41"/>
        <v>0</v>
      </c>
      <c r="AN20" s="15">
        <f t="shared" si="16"/>
        <v>45427.9</v>
      </c>
      <c r="AO20" s="15">
        <f t="shared" si="42"/>
        <v>0</v>
      </c>
      <c r="AP20" s="70">
        <f t="shared" si="20"/>
        <v>45427.9</v>
      </c>
      <c r="AQ20" s="15">
        <f t="shared" si="17"/>
        <v>0</v>
      </c>
      <c r="AR20" s="15">
        <f t="shared" si="43"/>
        <v>0</v>
      </c>
      <c r="AS20" s="70">
        <f t="shared" si="21"/>
        <v>0</v>
      </c>
      <c r="AT20" s="73">
        <f t="shared" si="18"/>
        <v>0</v>
      </c>
      <c r="AU20" s="15">
        <f t="shared" si="43"/>
        <v>0</v>
      </c>
      <c r="AV20" s="24"/>
    </row>
    <row r="21" spans="1:49" x14ac:dyDescent="0.3">
      <c r="A21" s="61" t="s">
        <v>27</v>
      </c>
      <c r="B21" s="62">
        <v>400</v>
      </c>
      <c r="C21" s="61" t="s">
        <v>31</v>
      </c>
      <c r="D21" s="61" t="s">
        <v>32</v>
      </c>
      <c r="E21" s="63" t="s">
        <v>33</v>
      </c>
      <c r="F21" s="15">
        <v>45427.9</v>
      </c>
      <c r="G21" s="15"/>
      <c r="H21" s="15"/>
      <c r="I21" s="15"/>
      <c r="J21" s="15"/>
      <c r="K21" s="15"/>
      <c r="L21" s="15">
        <f t="shared" si="1"/>
        <v>45427.9</v>
      </c>
      <c r="M21" s="15">
        <f t="shared" si="2"/>
        <v>0</v>
      </c>
      <c r="N21" s="15">
        <f t="shared" si="3"/>
        <v>0</v>
      </c>
      <c r="O21" s="15"/>
      <c r="P21" s="15"/>
      <c r="Q21" s="15"/>
      <c r="R21" s="15">
        <f t="shared" si="4"/>
        <v>45427.9</v>
      </c>
      <c r="S21" s="15">
        <f t="shared" si="5"/>
        <v>0</v>
      </c>
      <c r="T21" s="15">
        <f t="shared" si="6"/>
        <v>0</v>
      </c>
      <c r="U21" s="15"/>
      <c r="V21" s="15">
        <f t="shared" si="7"/>
        <v>45427.9</v>
      </c>
      <c r="W21" s="15">
        <f t="shared" si="8"/>
        <v>0</v>
      </c>
      <c r="X21" s="15">
        <f t="shared" si="9"/>
        <v>0</v>
      </c>
      <c r="Y21" s="15"/>
      <c r="Z21" s="15"/>
      <c r="AA21" s="15"/>
      <c r="AB21" s="15">
        <f t="shared" si="10"/>
        <v>45427.9</v>
      </c>
      <c r="AC21" s="15">
        <f t="shared" si="11"/>
        <v>0</v>
      </c>
      <c r="AD21" s="15">
        <f t="shared" si="12"/>
        <v>0</v>
      </c>
      <c r="AE21" s="15"/>
      <c r="AF21" s="15"/>
      <c r="AG21" s="15"/>
      <c r="AH21" s="15">
        <f t="shared" si="13"/>
        <v>45427.9</v>
      </c>
      <c r="AI21" s="15">
        <f t="shared" si="14"/>
        <v>0</v>
      </c>
      <c r="AJ21" s="15">
        <f t="shared" si="15"/>
        <v>0</v>
      </c>
      <c r="AK21" s="15"/>
      <c r="AL21" s="15"/>
      <c r="AM21" s="15"/>
      <c r="AN21" s="15">
        <f t="shared" si="16"/>
        <v>45427.9</v>
      </c>
      <c r="AO21" s="15"/>
      <c r="AP21" s="70">
        <f t="shared" si="20"/>
        <v>45427.9</v>
      </c>
      <c r="AQ21" s="15">
        <f t="shared" si="17"/>
        <v>0</v>
      </c>
      <c r="AR21" s="15"/>
      <c r="AS21" s="70">
        <f t="shared" si="21"/>
        <v>0</v>
      </c>
      <c r="AT21" s="73">
        <f t="shared" si="18"/>
        <v>0</v>
      </c>
      <c r="AU21" s="15"/>
      <c r="AV21" s="24"/>
    </row>
    <row r="22" spans="1:49" ht="46.8" x14ac:dyDescent="0.3">
      <c r="A22" s="61" t="s">
        <v>34</v>
      </c>
      <c r="B22" s="62"/>
      <c r="C22" s="61"/>
      <c r="D22" s="61"/>
      <c r="E22" s="64" t="s">
        <v>35</v>
      </c>
      <c r="F22" s="15"/>
      <c r="G22" s="15"/>
      <c r="H22" s="15"/>
      <c r="I22" s="15"/>
      <c r="J22" s="15"/>
      <c r="K22" s="15"/>
      <c r="L22" s="15"/>
      <c r="M22" s="15"/>
      <c r="N22" s="15"/>
      <c r="O22" s="15">
        <f t="shared" si="29"/>
        <v>7557.8530000000001</v>
      </c>
      <c r="P22" s="15">
        <f t="shared" si="30"/>
        <v>0</v>
      </c>
      <c r="Q22" s="15">
        <f t="shared" si="31"/>
        <v>0</v>
      </c>
      <c r="R22" s="15">
        <f t="shared" si="4"/>
        <v>7557.8530000000001</v>
      </c>
      <c r="S22" s="15">
        <f t="shared" si="5"/>
        <v>0</v>
      </c>
      <c r="T22" s="15">
        <f t="shared" si="6"/>
        <v>0</v>
      </c>
      <c r="U22" s="15">
        <f t="shared" si="32"/>
        <v>0</v>
      </c>
      <c r="V22" s="15">
        <f t="shared" si="7"/>
        <v>7557.8530000000001</v>
      </c>
      <c r="W22" s="15">
        <f t="shared" si="8"/>
        <v>0</v>
      </c>
      <c r="X22" s="15">
        <f t="shared" si="9"/>
        <v>0</v>
      </c>
      <c r="Y22" s="15">
        <f t="shared" si="33"/>
        <v>0</v>
      </c>
      <c r="Z22" s="15">
        <f t="shared" si="34"/>
        <v>0</v>
      </c>
      <c r="AA22" s="15">
        <f t="shared" si="35"/>
        <v>0</v>
      </c>
      <c r="AB22" s="15">
        <f t="shared" si="10"/>
        <v>7557.8530000000001</v>
      </c>
      <c r="AC22" s="15">
        <f t="shared" si="11"/>
        <v>0</v>
      </c>
      <c r="AD22" s="15">
        <f t="shared" si="12"/>
        <v>0</v>
      </c>
      <c r="AE22" s="15">
        <f t="shared" si="36"/>
        <v>0</v>
      </c>
      <c r="AF22" s="15">
        <f t="shared" si="37"/>
        <v>0</v>
      </c>
      <c r="AG22" s="15">
        <f t="shared" si="38"/>
        <v>0</v>
      </c>
      <c r="AH22" s="15">
        <f t="shared" si="13"/>
        <v>7557.8530000000001</v>
      </c>
      <c r="AI22" s="15">
        <f t="shared" si="14"/>
        <v>0</v>
      </c>
      <c r="AJ22" s="15">
        <f t="shared" si="15"/>
        <v>0</v>
      </c>
      <c r="AK22" s="15">
        <f t="shared" si="39"/>
        <v>0</v>
      </c>
      <c r="AL22" s="15">
        <f t="shared" si="40"/>
        <v>0</v>
      </c>
      <c r="AM22" s="15">
        <f t="shared" si="41"/>
        <v>0</v>
      </c>
      <c r="AN22" s="15">
        <f t="shared" si="16"/>
        <v>7557.8530000000001</v>
      </c>
      <c r="AO22" s="15">
        <f t="shared" si="42"/>
        <v>0</v>
      </c>
      <c r="AP22" s="70">
        <f t="shared" si="20"/>
        <v>7557.8530000000001</v>
      </c>
      <c r="AQ22" s="15">
        <f t="shared" si="17"/>
        <v>0</v>
      </c>
      <c r="AR22" s="15">
        <f t="shared" si="43"/>
        <v>0</v>
      </c>
      <c r="AS22" s="70">
        <f t="shared" si="21"/>
        <v>0</v>
      </c>
      <c r="AT22" s="73">
        <f t="shared" si="18"/>
        <v>0</v>
      </c>
      <c r="AU22" s="15">
        <f t="shared" si="43"/>
        <v>0</v>
      </c>
      <c r="AV22" s="24"/>
    </row>
    <row r="23" spans="1:49" ht="46.8" x14ac:dyDescent="0.3">
      <c r="A23" s="61" t="s">
        <v>34</v>
      </c>
      <c r="B23" s="62" t="s">
        <v>29</v>
      </c>
      <c r="C23" s="61"/>
      <c r="D23" s="61"/>
      <c r="E23" s="63" t="s">
        <v>30</v>
      </c>
      <c r="F23" s="15"/>
      <c r="G23" s="15"/>
      <c r="H23" s="15"/>
      <c r="I23" s="15"/>
      <c r="J23" s="15"/>
      <c r="K23" s="15"/>
      <c r="L23" s="15"/>
      <c r="M23" s="15"/>
      <c r="N23" s="15"/>
      <c r="O23" s="15">
        <f t="shared" si="29"/>
        <v>7557.8530000000001</v>
      </c>
      <c r="P23" s="15">
        <f t="shared" si="30"/>
        <v>0</v>
      </c>
      <c r="Q23" s="15">
        <f t="shared" si="31"/>
        <v>0</v>
      </c>
      <c r="R23" s="15">
        <f t="shared" si="4"/>
        <v>7557.8530000000001</v>
      </c>
      <c r="S23" s="15">
        <f t="shared" si="5"/>
        <v>0</v>
      </c>
      <c r="T23" s="15">
        <f t="shared" si="6"/>
        <v>0</v>
      </c>
      <c r="U23" s="15">
        <f t="shared" si="32"/>
        <v>0</v>
      </c>
      <c r="V23" s="15">
        <f t="shared" si="7"/>
        <v>7557.8530000000001</v>
      </c>
      <c r="W23" s="15">
        <f t="shared" si="8"/>
        <v>0</v>
      </c>
      <c r="X23" s="15">
        <f t="shared" si="9"/>
        <v>0</v>
      </c>
      <c r="Y23" s="15">
        <f t="shared" si="33"/>
        <v>0</v>
      </c>
      <c r="Z23" s="15">
        <f t="shared" si="34"/>
        <v>0</v>
      </c>
      <c r="AA23" s="15">
        <f t="shared" si="35"/>
        <v>0</v>
      </c>
      <c r="AB23" s="15">
        <f t="shared" si="10"/>
        <v>7557.8530000000001</v>
      </c>
      <c r="AC23" s="15">
        <f t="shared" si="11"/>
        <v>0</v>
      </c>
      <c r="AD23" s="15">
        <f t="shared" si="12"/>
        <v>0</v>
      </c>
      <c r="AE23" s="15">
        <f t="shared" si="36"/>
        <v>0</v>
      </c>
      <c r="AF23" s="15">
        <f t="shared" si="37"/>
        <v>0</v>
      </c>
      <c r="AG23" s="15">
        <f t="shared" si="38"/>
        <v>0</v>
      </c>
      <c r="AH23" s="15">
        <f t="shared" si="13"/>
        <v>7557.8530000000001</v>
      </c>
      <c r="AI23" s="15">
        <f t="shared" si="14"/>
        <v>0</v>
      </c>
      <c r="AJ23" s="15">
        <f t="shared" si="15"/>
        <v>0</v>
      </c>
      <c r="AK23" s="15">
        <f t="shared" si="39"/>
        <v>0</v>
      </c>
      <c r="AL23" s="15">
        <f t="shared" si="40"/>
        <v>0</v>
      </c>
      <c r="AM23" s="15">
        <f t="shared" si="41"/>
        <v>0</v>
      </c>
      <c r="AN23" s="15">
        <f t="shared" si="16"/>
        <v>7557.8530000000001</v>
      </c>
      <c r="AO23" s="15">
        <f t="shared" si="42"/>
        <v>0</v>
      </c>
      <c r="AP23" s="70">
        <f t="shared" si="20"/>
        <v>7557.8530000000001</v>
      </c>
      <c r="AQ23" s="15">
        <f t="shared" si="17"/>
        <v>0</v>
      </c>
      <c r="AR23" s="15">
        <f t="shared" si="43"/>
        <v>0</v>
      </c>
      <c r="AS23" s="70">
        <f t="shared" si="21"/>
        <v>0</v>
      </c>
      <c r="AT23" s="73">
        <f t="shared" si="18"/>
        <v>0</v>
      </c>
      <c r="AU23" s="15">
        <f t="shared" si="43"/>
        <v>0</v>
      </c>
      <c r="AV23" s="24"/>
    </row>
    <row r="24" spans="1:49" x14ac:dyDescent="0.3">
      <c r="A24" s="61" t="s">
        <v>34</v>
      </c>
      <c r="B24" s="62">
        <v>400</v>
      </c>
      <c r="C24" s="61" t="s">
        <v>31</v>
      </c>
      <c r="D24" s="61" t="s">
        <v>32</v>
      </c>
      <c r="E24" s="63" t="s">
        <v>33</v>
      </c>
      <c r="F24" s="15"/>
      <c r="G24" s="15"/>
      <c r="H24" s="15"/>
      <c r="I24" s="15"/>
      <c r="J24" s="15"/>
      <c r="K24" s="15"/>
      <c r="L24" s="15"/>
      <c r="M24" s="15"/>
      <c r="N24" s="15"/>
      <c r="O24" s="15">
        <v>7557.8530000000001</v>
      </c>
      <c r="P24" s="15"/>
      <c r="Q24" s="15"/>
      <c r="R24" s="15">
        <f t="shared" si="4"/>
        <v>7557.8530000000001</v>
      </c>
      <c r="S24" s="15">
        <f t="shared" si="5"/>
        <v>0</v>
      </c>
      <c r="T24" s="15">
        <f t="shared" si="6"/>
        <v>0</v>
      </c>
      <c r="U24" s="15"/>
      <c r="V24" s="15">
        <f t="shared" si="7"/>
        <v>7557.8530000000001</v>
      </c>
      <c r="W24" s="15">
        <f t="shared" si="8"/>
        <v>0</v>
      </c>
      <c r="X24" s="15">
        <f t="shared" si="9"/>
        <v>0</v>
      </c>
      <c r="Y24" s="15"/>
      <c r="Z24" s="15"/>
      <c r="AA24" s="15"/>
      <c r="AB24" s="15">
        <f t="shared" si="10"/>
        <v>7557.8530000000001</v>
      </c>
      <c r="AC24" s="15">
        <f t="shared" si="11"/>
        <v>0</v>
      </c>
      <c r="AD24" s="15">
        <f t="shared" si="12"/>
        <v>0</v>
      </c>
      <c r="AE24" s="15"/>
      <c r="AF24" s="15"/>
      <c r="AG24" s="15"/>
      <c r="AH24" s="15">
        <f t="shared" si="13"/>
        <v>7557.8530000000001</v>
      </c>
      <c r="AI24" s="15">
        <f t="shared" si="14"/>
        <v>0</v>
      </c>
      <c r="AJ24" s="15">
        <f t="shared" si="15"/>
        <v>0</v>
      </c>
      <c r="AK24" s="15"/>
      <c r="AL24" s="15"/>
      <c r="AM24" s="15"/>
      <c r="AN24" s="15">
        <f t="shared" si="16"/>
        <v>7557.8530000000001</v>
      </c>
      <c r="AO24" s="15"/>
      <c r="AP24" s="70">
        <f t="shared" si="20"/>
        <v>7557.8530000000001</v>
      </c>
      <c r="AQ24" s="15">
        <f t="shared" si="17"/>
        <v>0</v>
      </c>
      <c r="AR24" s="15"/>
      <c r="AS24" s="70">
        <f t="shared" si="21"/>
        <v>0</v>
      </c>
      <c r="AT24" s="73">
        <f t="shared" si="18"/>
        <v>0</v>
      </c>
      <c r="AU24" s="15"/>
      <c r="AV24" s="24"/>
    </row>
    <row r="25" spans="1:49" ht="62.4" x14ac:dyDescent="0.3">
      <c r="A25" s="61" t="s">
        <v>36</v>
      </c>
      <c r="B25" s="62"/>
      <c r="C25" s="61"/>
      <c r="D25" s="61"/>
      <c r="E25" s="64" t="s">
        <v>37</v>
      </c>
      <c r="F25" s="15"/>
      <c r="G25" s="15"/>
      <c r="H25" s="15"/>
      <c r="I25" s="15"/>
      <c r="J25" s="15"/>
      <c r="K25" s="15"/>
      <c r="L25" s="15"/>
      <c r="M25" s="15"/>
      <c r="N25" s="15"/>
      <c r="O25" s="15">
        <f t="shared" si="29"/>
        <v>21618.881000000001</v>
      </c>
      <c r="P25" s="15">
        <f t="shared" si="30"/>
        <v>0</v>
      </c>
      <c r="Q25" s="15">
        <f t="shared" si="31"/>
        <v>0</v>
      </c>
      <c r="R25" s="15">
        <f t="shared" si="4"/>
        <v>21618.881000000001</v>
      </c>
      <c r="S25" s="15">
        <f t="shared" si="5"/>
        <v>0</v>
      </c>
      <c r="T25" s="15">
        <f t="shared" si="6"/>
        <v>0</v>
      </c>
      <c r="U25" s="15">
        <f t="shared" si="32"/>
        <v>0</v>
      </c>
      <c r="V25" s="15">
        <f t="shared" si="7"/>
        <v>21618.881000000001</v>
      </c>
      <c r="W25" s="15">
        <f t="shared" si="8"/>
        <v>0</v>
      </c>
      <c r="X25" s="15">
        <f t="shared" si="9"/>
        <v>0</v>
      </c>
      <c r="Y25" s="15">
        <f t="shared" si="33"/>
        <v>90.28</v>
      </c>
      <c r="Z25" s="15">
        <f t="shared" si="34"/>
        <v>0</v>
      </c>
      <c r="AA25" s="15">
        <f t="shared" si="35"/>
        <v>0</v>
      </c>
      <c r="AB25" s="15">
        <f t="shared" si="10"/>
        <v>21709.161</v>
      </c>
      <c r="AC25" s="15">
        <f t="shared" si="11"/>
        <v>0</v>
      </c>
      <c r="AD25" s="15">
        <f t="shared" si="12"/>
        <v>0</v>
      </c>
      <c r="AE25" s="15">
        <f t="shared" si="36"/>
        <v>0</v>
      </c>
      <c r="AF25" s="15">
        <f t="shared" si="37"/>
        <v>0</v>
      </c>
      <c r="AG25" s="15">
        <f t="shared" si="38"/>
        <v>0</v>
      </c>
      <c r="AH25" s="15">
        <f t="shared" si="13"/>
        <v>21709.161</v>
      </c>
      <c r="AI25" s="15">
        <f t="shared" si="14"/>
        <v>0</v>
      </c>
      <c r="AJ25" s="15">
        <f t="shared" si="15"/>
        <v>0</v>
      </c>
      <c r="AK25" s="15">
        <f t="shared" si="39"/>
        <v>0</v>
      </c>
      <c r="AL25" s="15">
        <f t="shared" si="40"/>
        <v>25012.648000000001</v>
      </c>
      <c r="AM25" s="15">
        <f t="shared" si="41"/>
        <v>0</v>
      </c>
      <c r="AN25" s="15">
        <f t="shared" si="16"/>
        <v>21709.161</v>
      </c>
      <c r="AO25" s="15">
        <f t="shared" si="42"/>
        <v>0</v>
      </c>
      <c r="AP25" s="70">
        <f t="shared" si="20"/>
        <v>21709.161</v>
      </c>
      <c r="AQ25" s="15">
        <f t="shared" si="17"/>
        <v>25012.648000000001</v>
      </c>
      <c r="AR25" s="15">
        <f t="shared" si="43"/>
        <v>0</v>
      </c>
      <c r="AS25" s="70">
        <f t="shared" si="21"/>
        <v>25012.648000000001</v>
      </c>
      <c r="AT25" s="73">
        <f t="shared" si="18"/>
        <v>0</v>
      </c>
      <c r="AU25" s="15">
        <f t="shared" si="43"/>
        <v>0</v>
      </c>
      <c r="AV25" s="24"/>
    </row>
    <row r="26" spans="1:49" ht="46.8" x14ac:dyDescent="0.3">
      <c r="A26" s="61" t="s">
        <v>36</v>
      </c>
      <c r="B26" s="62" t="s">
        <v>29</v>
      </c>
      <c r="C26" s="61"/>
      <c r="D26" s="61"/>
      <c r="E26" s="63" t="s">
        <v>30</v>
      </c>
      <c r="F26" s="15"/>
      <c r="G26" s="15"/>
      <c r="H26" s="15"/>
      <c r="I26" s="15"/>
      <c r="J26" s="15"/>
      <c r="K26" s="15"/>
      <c r="L26" s="15"/>
      <c r="M26" s="15"/>
      <c r="N26" s="15"/>
      <c r="O26" s="15">
        <f t="shared" si="29"/>
        <v>21618.881000000001</v>
      </c>
      <c r="P26" s="15">
        <f t="shared" si="30"/>
        <v>0</v>
      </c>
      <c r="Q26" s="15">
        <f t="shared" si="31"/>
        <v>0</v>
      </c>
      <c r="R26" s="15">
        <f t="shared" si="4"/>
        <v>21618.881000000001</v>
      </c>
      <c r="S26" s="15">
        <f t="shared" si="5"/>
        <v>0</v>
      </c>
      <c r="T26" s="15">
        <f t="shared" si="6"/>
        <v>0</v>
      </c>
      <c r="U26" s="15">
        <f t="shared" si="32"/>
        <v>0</v>
      </c>
      <c r="V26" s="15">
        <f t="shared" si="7"/>
        <v>21618.881000000001</v>
      </c>
      <c r="W26" s="15">
        <f t="shared" si="8"/>
        <v>0</v>
      </c>
      <c r="X26" s="15">
        <f t="shared" si="9"/>
        <v>0</v>
      </c>
      <c r="Y26" s="15">
        <f t="shared" si="33"/>
        <v>90.28</v>
      </c>
      <c r="Z26" s="15">
        <f t="shared" si="34"/>
        <v>0</v>
      </c>
      <c r="AA26" s="15">
        <f t="shared" si="35"/>
        <v>0</v>
      </c>
      <c r="AB26" s="15">
        <f t="shared" si="10"/>
        <v>21709.161</v>
      </c>
      <c r="AC26" s="15">
        <f t="shared" si="11"/>
        <v>0</v>
      </c>
      <c r="AD26" s="15">
        <f t="shared" si="12"/>
        <v>0</v>
      </c>
      <c r="AE26" s="15">
        <f t="shared" si="36"/>
        <v>0</v>
      </c>
      <c r="AF26" s="15">
        <f t="shared" si="37"/>
        <v>0</v>
      </c>
      <c r="AG26" s="15">
        <f t="shared" si="38"/>
        <v>0</v>
      </c>
      <c r="AH26" s="15">
        <f t="shared" si="13"/>
        <v>21709.161</v>
      </c>
      <c r="AI26" s="15">
        <f t="shared" si="14"/>
        <v>0</v>
      </c>
      <c r="AJ26" s="15">
        <f t="shared" si="15"/>
        <v>0</v>
      </c>
      <c r="AK26" s="15">
        <f t="shared" si="39"/>
        <v>0</v>
      </c>
      <c r="AL26" s="15">
        <f t="shared" si="40"/>
        <v>25012.648000000001</v>
      </c>
      <c r="AM26" s="15">
        <f t="shared" si="41"/>
        <v>0</v>
      </c>
      <c r="AN26" s="15">
        <f t="shared" si="16"/>
        <v>21709.161</v>
      </c>
      <c r="AO26" s="15">
        <f t="shared" si="42"/>
        <v>0</v>
      </c>
      <c r="AP26" s="70">
        <f t="shared" si="20"/>
        <v>21709.161</v>
      </c>
      <c r="AQ26" s="15">
        <f t="shared" si="17"/>
        <v>25012.648000000001</v>
      </c>
      <c r="AR26" s="15">
        <f t="shared" si="43"/>
        <v>0</v>
      </c>
      <c r="AS26" s="70">
        <f t="shared" si="21"/>
        <v>25012.648000000001</v>
      </c>
      <c r="AT26" s="73">
        <f t="shared" si="18"/>
        <v>0</v>
      </c>
      <c r="AU26" s="15">
        <f t="shared" si="43"/>
        <v>0</v>
      </c>
      <c r="AV26" s="24"/>
    </row>
    <row r="27" spans="1:49" x14ac:dyDescent="0.3">
      <c r="A27" s="61" t="s">
        <v>36</v>
      </c>
      <c r="B27" s="62">
        <v>400</v>
      </c>
      <c r="C27" s="61" t="s">
        <v>31</v>
      </c>
      <c r="D27" s="61" t="s">
        <v>32</v>
      </c>
      <c r="E27" s="63" t="s">
        <v>33</v>
      </c>
      <c r="F27" s="15"/>
      <c r="G27" s="15"/>
      <c r="H27" s="15"/>
      <c r="I27" s="15"/>
      <c r="J27" s="15"/>
      <c r="K27" s="15"/>
      <c r="L27" s="15"/>
      <c r="M27" s="15"/>
      <c r="N27" s="15"/>
      <c r="O27" s="15">
        <v>21618.881000000001</v>
      </c>
      <c r="P27" s="15"/>
      <c r="Q27" s="15"/>
      <c r="R27" s="15">
        <f t="shared" si="4"/>
        <v>21618.881000000001</v>
      </c>
      <c r="S27" s="15">
        <f t="shared" si="5"/>
        <v>0</v>
      </c>
      <c r="T27" s="15">
        <f t="shared" si="6"/>
        <v>0</v>
      </c>
      <c r="U27" s="15"/>
      <c r="V27" s="15">
        <f t="shared" si="7"/>
        <v>21618.881000000001</v>
      </c>
      <c r="W27" s="15">
        <f t="shared" si="8"/>
        <v>0</v>
      </c>
      <c r="X27" s="15">
        <f t="shared" si="9"/>
        <v>0</v>
      </c>
      <c r="Y27" s="15">
        <v>90.28</v>
      </c>
      <c r="Z27" s="15"/>
      <c r="AA27" s="15"/>
      <c r="AB27" s="15">
        <f t="shared" si="10"/>
        <v>21709.161</v>
      </c>
      <c r="AC27" s="15">
        <f t="shared" si="11"/>
        <v>0</v>
      </c>
      <c r="AD27" s="15">
        <f t="shared" si="12"/>
        <v>0</v>
      </c>
      <c r="AE27" s="15"/>
      <c r="AF27" s="15"/>
      <c r="AG27" s="15"/>
      <c r="AH27" s="15">
        <f t="shared" si="13"/>
        <v>21709.161</v>
      </c>
      <c r="AI27" s="15">
        <f t="shared" si="14"/>
        <v>0</v>
      </c>
      <c r="AJ27" s="15">
        <f t="shared" si="15"/>
        <v>0</v>
      </c>
      <c r="AK27" s="15"/>
      <c r="AL27" s="15">
        <v>25012.648000000001</v>
      </c>
      <c r="AM27" s="15"/>
      <c r="AN27" s="15">
        <f t="shared" si="16"/>
        <v>21709.161</v>
      </c>
      <c r="AO27" s="15"/>
      <c r="AP27" s="70">
        <f t="shared" si="20"/>
        <v>21709.161</v>
      </c>
      <c r="AQ27" s="15">
        <f t="shared" si="17"/>
        <v>25012.648000000001</v>
      </c>
      <c r="AR27" s="15"/>
      <c r="AS27" s="70">
        <f t="shared" si="21"/>
        <v>25012.648000000001</v>
      </c>
      <c r="AT27" s="73">
        <f t="shared" si="18"/>
        <v>0</v>
      </c>
      <c r="AU27" s="15"/>
      <c r="AV27" s="24"/>
    </row>
    <row r="28" spans="1:49" ht="62.4" x14ac:dyDescent="0.3">
      <c r="A28" s="61" t="s">
        <v>38</v>
      </c>
      <c r="B28" s="62"/>
      <c r="C28" s="61"/>
      <c r="D28" s="61"/>
      <c r="E28" s="63" t="s">
        <v>39</v>
      </c>
      <c r="F28" s="15">
        <f t="shared" si="23"/>
        <v>32708.6</v>
      </c>
      <c r="G28" s="15">
        <f t="shared" si="24"/>
        <v>0</v>
      </c>
      <c r="H28" s="15">
        <f t="shared" si="25"/>
        <v>0</v>
      </c>
      <c r="I28" s="15">
        <f t="shared" si="26"/>
        <v>0</v>
      </c>
      <c r="J28" s="15">
        <f t="shared" si="27"/>
        <v>0</v>
      </c>
      <c r="K28" s="15">
        <f t="shared" si="28"/>
        <v>0</v>
      </c>
      <c r="L28" s="15">
        <f t="shared" si="1"/>
        <v>32708.6</v>
      </c>
      <c r="M28" s="15">
        <f t="shared" si="2"/>
        <v>0</v>
      </c>
      <c r="N28" s="15">
        <f t="shared" si="3"/>
        <v>0</v>
      </c>
      <c r="O28" s="15">
        <f t="shared" si="29"/>
        <v>-31475.856</v>
      </c>
      <c r="P28" s="15">
        <f t="shared" si="30"/>
        <v>0</v>
      </c>
      <c r="Q28" s="15">
        <f t="shared" si="31"/>
        <v>31475.856</v>
      </c>
      <c r="R28" s="15">
        <f t="shared" si="4"/>
        <v>1232.7439999999988</v>
      </c>
      <c r="S28" s="15">
        <f t="shared" si="5"/>
        <v>0</v>
      </c>
      <c r="T28" s="15">
        <f t="shared" si="6"/>
        <v>31475.856</v>
      </c>
      <c r="U28" s="15">
        <f t="shared" si="32"/>
        <v>0</v>
      </c>
      <c r="V28" s="15">
        <f t="shared" si="7"/>
        <v>1232.7439999999988</v>
      </c>
      <c r="W28" s="15">
        <f t="shared" si="8"/>
        <v>0</v>
      </c>
      <c r="X28" s="15">
        <f t="shared" si="9"/>
        <v>31475.856</v>
      </c>
      <c r="Y28" s="15">
        <f t="shared" si="33"/>
        <v>0</v>
      </c>
      <c r="Z28" s="15">
        <f t="shared" si="34"/>
        <v>0</v>
      </c>
      <c r="AA28" s="15">
        <f t="shared" si="35"/>
        <v>0</v>
      </c>
      <c r="AB28" s="15">
        <f t="shared" si="10"/>
        <v>1232.7439999999988</v>
      </c>
      <c r="AC28" s="15">
        <f t="shared" si="11"/>
        <v>0</v>
      </c>
      <c r="AD28" s="15">
        <f t="shared" si="12"/>
        <v>31475.856</v>
      </c>
      <c r="AE28" s="15">
        <f t="shared" si="36"/>
        <v>0</v>
      </c>
      <c r="AF28" s="15">
        <f t="shared" si="37"/>
        <v>0</v>
      </c>
      <c r="AG28" s="15">
        <f t="shared" si="38"/>
        <v>0</v>
      </c>
      <c r="AH28" s="15">
        <f t="shared" si="13"/>
        <v>1232.7439999999988</v>
      </c>
      <c r="AI28" s="15">
        <f t="shared" si="14"/>
        <v>0</v>
      </c>
      <c r="AJ28" s="15">
        <f t="shared" si="15"/>
        <v>31475.856</v>
      </c>
      <c r="AK28" s="15">
        <f t="shared" si="39"/>
        <v>0</v>
      </c>
      <c r="AL28" s="15">
        <f t="shared" si="40"/>
        <v>0</v>
      </c>
      <c r="AM28" s="15">
        <f t="shared" si="41"/>
        <v>0</v>
      </c>
      <c r="AN28" s="15">
        <f t="shared" si="16"/>
        <v>1232.7439999999988</v>
      </c>
      <c r="AO28" s="15">
        <f t="shared" si="42"/>
        <v>0</v>
      </c>
      <c r="AP28" s="70">
        <f t="shared" si="20"/>
        <v>1232.7439999999988</v>
      </c>
      <c r="AQ28" s="15">
        <f t="shared" si="17"/>
        <v>0</v>
      </c>
      <c r="AR28" s="15">
        <f t="shared" si="43"/>
        <v>0</v>
      </c>
      <c r="AS28" s="70">
        <f t="shared" si="21"/>
        <v>0</v>
      </c>
      <c r="AT28" s="73">
        <f t="shared" si="18"/>
        <v>31475.856</v>
      </c>
      <c r="AU28" s="15">
        <f t="shared" si="43"/>
        <v>0</v>
      </c>
      <c r="AV28" s="24"/>
    </row>
    <row r="29" spans="1:49" ht="46.8" x14ac:dyDescent="0.3">
      <c r="A29" s="61" t="s">
        <v>38</v>
      </c>
      <c r="B29" s="62" t="s">
        <v>29</v>
      </c>
      <c r="C29" s="61"/>
      <c r="D29" s="61"/>
      <c r="E29" s="63" t="s">
        <v>30</v>
      </c>
      <c r="F29" s="15">
        <f t="shared" si="23"/>
        <v>32708.6</v>
      </c>
      <c r="G29" s="15">
        <f t="shared" si="24"/>
        <v>0</v>
      </c>
      <c r="H29" s="15">
        <f t="shared" si="25"/>
        <v>0</v>
      </c>
      <c r="I29" s="15">
        <f t="shared" si="26"/>
        <v>0</v>
      </c>
      <c r="J29" s="15">
        <f t="shared" si="27"/>
        <v>0</v>
      </c>
      <c r="K29" s="15">
        <f t="shared" si="28"/>
        <v>0</v>
      </c>
      <c r="L29" s="15">
        <f t="shared" si="1"/>
        <v>32708.6</v>
      </c>
      <c r="M29" s="15">
        <f t="shared" si="2"/>
        <v>0</v>
      </c>
      <c r="N29" s="15">
        <f t="shared" si="3"/>
        <v>0</v>
      </c>
      <c r="O29" s="15">
        <f t="shared" si="29"/>
        <v>-31475.856</v>
      </c>
      <c r="P29" s="15">
        <f t="shared" si="30"/>
        <v>0</v>
      </c>
      <c r="Q29" s="15">
        <f t="shared" si="31"/>
        <v>31475.856</v>
      </c>
      <c r="R29" s="15">
        <f t="shared" si="4"/>
        <v>1232.7439999999988</v>
      </c>
      <c r="S29" s="15">
        <f t="shared" si="5"/>
        <v>0</v>
      </c>
      <c r="T29" s="15">
        <f t="shared" si="6"/>
        <v>31475.856</v>
      </c>
      <c r="U29" s="15">
        <f t="shared" si="32"/>
        <v>0</v>
      </c>
      <c r="V29" s="15">
        <f t="shared" si="7"/>
        <v>1232.7439999999988</v>
      </c>
      <c r="W29" s="15">
        <f t="shared" si="8"/>
        <v>0</v>
      </c>
      <c r="X29" s="15">
        <f t="shared" si="9"/>
        <v>31475.856</v>
      </c>
      <c r="Y29" s="15">
        <f t="shared" si="33"/>
        <v>0</v>
      </c>
      <c r="Z29" s="15">
        <f t="shared" si="34"/>
        <v>0</v>
      </c>
      <c r="AA29" s="15">
        <f t="shared" si="35"/>
        <v>0</v>
      </c>
      <c r="AB29" s="15">
        <f t="shared" si="10"/>
        <v>1232.7439999999988</v>
      </c>
      <c r="AC29" s="15">
        <f t="shared" si="11"/>
        <v>0</v>
      </c>
      <c r="AD29" s="15">
        <f t="shared" si="12"/>
        <v>31475.856</v>
      </c>
      <c r="AE29" s="15">
        <f t="shared" si="36"/>
        <v>0</v>
      </c>
      <c r="AF29" s="15">
        <f t="shared" si="37"/>
        <v>0</v>
      </c>
      <c r="AG29" s="15">
        <f t="shared" si="38"/>
        <v>0</v>
      </c>
      <c r="AH29" s="15">
        <f t="shared" si="13"/>
        <v>1232.7439999999988</v>
      </c>
      <c r="AI29" s="15">
        <f t="shared" si="14"/>
        <v>0</v>
      </c>
      <c r="AJ29" s="15">
        <f t="shared" si="15"/>
        <v>31475.856</v>
      </c>
      <c r="AK29" s="15">
        <f t="shared" si="39"/>
        <v>0</v>
      </c>
      <c r="AL29" s="15">
        <f t="shared" si="40"/>
        <v>0</v>
      </c>
      <c r="AM29" s="15">
        <f t="shared" si="41"/>
        <v>0</v>
      </c>
      <c r="AN29" s="15">
        <f t="shared" si="16"/>
        <v>1232.7439999999988</v>
      </c>
      <c r="AO29" s="15">
        <f t="shared" si="42"/>
        <v>0</v>
      </c>
      <c r="AP29" s="70">
        <f t="shared" si="20"/>
        <v>1232.7439999999988</v>
      </c>
      <c r="AQ29" s="15">
        <f t="shared" si="17"/>
        <v>0</v>
      </c>
      <c r="AR29" s="15">
        <f t="shared" si="43"/>
        <v>0</v>
      </c>
      <c r="AS29" s="70">
        <f t="shared" si="21"/>
        <v>0</v>
      </c>
      <c r="AT29" s="73">
        <f t="shared" si="18"/>
        <v>31475.856</v>
      </c>
      <c r="AU29" s="15">
        <f t="shared" si="43"/>
        <v>0</v>
      </c>
      <c r="AV29" s="24"/>
    </row>
    <row r="30" spans="1:49" x14ac:dyDescent="0.3">
      <c r="A30" s="61" t="s">
        <v>38</v>
      </c>
      <c r="B30" s="62">
        <v>400</v>
      </c>
      <c r="C30" s="61" t="s">
        <v>31</v>
      </c>
      <c r="D30" s="61" t="s">
        <v>32</v>
      </c>
      <c r="E30" s="63" t="s">
        <v>33</v>
      </c>
      <c r="F30" s="15">
        <v>32708.6</v>
      </c>
      <c r="G30" s="15"/>
      <c r="H30" s="15"/>
      <c r="I30" s="15"/>
      <c r="J30" s="15"/>
      <c r="K30" s="15"/>
      <c r="L30" s="15">
        <f t="shared" si="1"/>
        <v>32708.6</v>
      </c>
      <c r="M30" s="15">
        <f t="shared" si="2"/>
        <v>0</v>
      </c>
      <c r="N30" s="15">
        <f t="shared" si="3"/>
        <v>0</v>
      </c>
      <c r="O30" s="15">
        <v>-31475.856</v>
      </c>
      <c r="P30" s="15"/>
      <c r="Q30" s="15">
        <v>31475.856</v>
      </c>
      <c r="R30" s="15">
        <f t="shared" si="4"/>
        <v>1232.7439999999988</v>
      </c>
      <c r="S30" s="15">
        <f t="shared" si="5"/>
        <v>0</v>
      </c>
      <c r="T30" s="15">
        <f t="shared" si="6"/>
        <v>31475.856</v>
      </c>
      <c r="U30" s="15"/>
      <c r="V30" s="15">
        <f t="shared" si="7"/>
        <v>1232.7439999999988</v>
      </c>
      <c r="W30" s="15">
        <f t="shared" si="8"/>
        <v>0</v>
      </c>
      <c r="X30" s="15">
        <f t="shared" si="9"/>
        <v>31475.856</v>
      </c>
      <c r="Y30" s="15"/>
      <c r="Z30" s="15"/>
      <c r="AA30" s="15"/>
      <c r="AB30" s="15">
        <f t="shared" si="10"/>
        <v>1232.7439999999988</v>
      </c>
      <c r="AC30" s="15">
        <f t="shared" si="11"/>
        <v>0</v>
      </c>
      <c r="AD30" s="15">
        <f t="shared" si="12"/>
        <v>31475.856</v>
      </c>
      <c r="AE30" s="15"/>
      <c r="AF30" s="15"/>
      <c r="AG30" s="15"/>
      <c r="AH30" s="15">
        <f t="shared" si="13"/>
        <v>1232.7439999999988</v>
      </c>
      <c r="AI30" s="15">
        <f t="shared" si="14"/>
        <v>0</v>
      </c>
      <c r="AJ30" s="15">
        <f t="shared" si="15"/>
        <v>31475.856</v>
      </c>
      <c r="AK30" s="15"/>
      <c r="AL30" s="15"/>
      <c r="AM30" s="15"/>
      <c r="AN30" s="15">
        <f t="shared" si="16"/>
        <v>1232.7439999999988</v>
      </c>
      <c r="AO30" s="15"/>
      <c r="AP30" s="70">
        <f t="shared" si="20"/>
        <v>1232.7439999999988</v>
      </c>
      <c r="AQ30" s="15">
        <f t="shared" si="17"/>
        <v>0</v>
      </c>
      <c r="AR30" s="15"/>
      <c r="AS30" s="70">
        <f t="shared" si="21"/>
        <v>0</v>
      </c>
      <c r="AT30" s="73">
        <f t="shared" si="18"/>
        <v>31475.856</v>
      </c>
      <c r="AU30" s="15"/>
      <c r="AV30" s="24"/>
    </row>
    <row r="31" spans="1:49" ht="46.8" x14ac:dyDescent="0.3">
      <c r="A31" s="61" t="s">
        <v>40</v>
      </c>
      <c r="B31" s="62"/>
      <c r="C31" s="61"/>
      <c r="D31" s="61"/>
      <c r="E31" s="63" t="s">
        <v>41</v>
      </c>
      <c r="F31" s="15">
        <f t="shared" ref="F31:K31" si="44">F32+F35+F40</f>
        <v>85333.4</v>
      </c>
      <c r="G31" s="15">
        <f t="shared" si="44"/>
        <v>90333.4</v>
      </c>
      <c r="H31" s="15">
        <f t="shared" si="44"/>
        <v>95333.4</v>
      </c>
      <c r="I31" s="15">
        <f t="shared" si="44"/>
        <v>0</v>
      </c>
      <c r="J31" s="15">
        <f t="shared" si="44"/>
        <v>0</v>
      </c>
      <c r="K31" s="15">
        <f t="shared" si="44"/>
        <v>0</v>
      </c>
      <c r="L31" s="15">
        <f t="shared" si="1"/>
        <v>85333.4</v>
      </c>
      <c r="M31" s="15">
        <f t="shared" si="2"/>
        <v>90333.4</v>
      </c>
      <c r="N31" s="15">
        <f t="shared" si="3"/>
        <v>95333.4</v>
      </c>
      <c r="O31" s="15">
        <f>O32+O35+O40</f>
        <v>8394.2799999999988</v>
      </c>
      <c r="P31" s="15">
        <f>P32+P35+P40</f>
        <v>0</v>
      </c>
      <c r="Q31" s="15">
        <f>Q32+Q35+Q40</f>
        <v>0</v>
      </c>
      <c r="R31" s="15">
        <f t="shared" si="4"/>
        <v>93727.679999999993</v>
      </c>
      <c r="S31" s="15">
        <f t="shared" si="5"/>
        <v>90333.4</v>
      </c>
      <c r="T31" s="15">
        <f t="shared" si="6"/>
        <v>95333.4</v>
      </c>
      <c r="U31" s="15">
        <f>U32+U35+U40</f>
        <v>-1242.69</v>
      </c>
      <c r="V31" s="15">
        <f t="shared" si="7"/>
        <v>92484.989999999991</v>
      </c>
      <c r="W31" s="15">
        <f t="shared" si="8"/>
        <v>90333.4</v>
      </c>
      <c r="X31" s="15">
        <f t="shared" si="9"/>
        <v>95333.4</v>
      </c>
      <c r="Y31" s="15">
        <f>Y32+Y35+Y40</f>
        <v>-4299.5370000000003</v>
      </c>
      <c r="Z31" s="15">
        <f>Z32+Z35+Z40</f>
        <v>0</v>
      </c>
      <c r="AA31" s="15">
        <f>AA32+AA35+AA40</f>
        <v>0</v>
      </c>
      <c r="AB31" s="15">
        <f t="shared" si="10"/>
        <v>88185.452999999994</v>
      </c>
      <c r="AC31" s="15">
        <f t="shared" si="11"/>
        <v>90333.4</v>
      </c>
      <c r="AD31" s="15">
        <f t="shared" si="12"/>
        <v>95333.4</v>
      </c>
      <c r="AE31" s="15">
        <f>AE32+AE35+AE40</f>
        <v>0</v>
      </c>
      <c r="AF31" s="15">
        <f>AF32+AF35+AF40</f>
        <v>0</v>
      </c>
      <c r="AG31" s="15">
        <f>AG32+AG35+AG40</f>
        <v>0</v>
      </c>
      <c r="AH31" s="15">
        <f t="shared" si="13"/>
        <v>88185.452999999994</v>
      </c>
      <c r="AI31" s="15">
        <f t="shared" si="14"/>
        <v>90333.4</v>
      </c>
      <c r="AJ31" s="15">
        <f t="shared" si="15"/>
        <v>95333.4</v>
      </c>
      <c r="AK31" s="15">
        <f>AK32+AK35+AK40</f>
        <v>-1692.509</v>
      </c>
      <c r="AL31" s="15">
        <f>AL32+AL35+AL40</f>
        <v>0</v>
      </c>
      <c r="AM31" s="15">
        <f>AM32+AM35+AM40</f>
        <v>0</v>
      </c>
      <c r="AN31" s="15">
        <f t="shared" si="16"/>
        <v>86492.943999999989</v>
      </c>
      <c r="AO31" s="15">
        <f>AO32+AO35+AO40</f>
        <v>0</v>
      </c>
      <c r="AP31" s="70">
        <f t="shared" si="20"/>
        <v>86492.943999999989</v>
      </c>
      <c r="AQ31" s="15">
        <f t="shared" si="17"/>
        <v>90333.4</v>
      </c>
      <c r="AR31" s="15">
        <f>AR32+AR35+AR40</f>
        <v>0</v>
      </c>
      <c r="AS31" s="70">
        <f t="shared" si="21"/>
        <v>90333.4</v>
      </c>
      <c r="AT31" s="73">
        <f t="shared" si="18"/>
        <v>95333.4</v>
      </c>
      <c r="AU31" s="15">
        <f>AU32+AU35+AU40</f>
        <v>0</v>
      </c>
      <c r="AV31" s="24"/>
    </row>
    <row r="32" spans="1:49" ht="46.8" x14ac:dyDescent="0.3">
      <c r="A32" s="61" t="s">
        <v>42</v>
      </c>
      <c r="B32" s="62"/>
      <c r="C32" s="61"/>
      <c r="D32" s="61"/>
      <c r="E32" s="63" t="s">
        <v>43</v>
      </c>
      <c r="F32" s="15">
        <f t="shared" ref="F32:F43" si="45">F33</f>
        <v>333.4</v>
      </c>
      <c r="G32" s="15">
        <f t="shared" ref="G32:G43" si="46">G33</f>
        <v>333.4</v>
      </c>
      <c r="H32" s="15">
        <f t="shared" ref="H32:H43" si="47">H33</f>
        <v>333.4</v>
      </c>
      <c r="I32" s="15">
        <f t="shared" ref="I32:I43" si="48">I33</f>
        <v>0</v>
      </c>
      <c r="J32" s="15">
        <f t="shared" ref="J32:J43" si="49">J33</f>
        <v>0</v>
      </c>
      <c r="K32" s="15">
        <f t="shared" ref="K32:K43" si="50">K33</f>
        <v>0</v>
      </c>
      <c r="L32" s="15">
        <f t="shared" si="1"/>
        <v>333.4</v>
      </c>
      <c r="M32" s="15">
        <f t="shared" si="2"/>
        <v>333.4</v>
      </c>
      <c r="N32" s="15">
        <f t="shared" si="3"/>
        <v>333.4</v>
      </c>
      <c r="O32" s="15">
        <f t="shared" ref="O32:O43" si="51">O33</f>
        <v>0</v>
      </c>
      <c r="P32" s="15">
        <f t="shared" ref="P32:P43" si="52">P33</f>
        <v>0</v>
      </c>
      <c r="Q32" s="15">
        <f t="shared" ref="Q32:Q43" si="53">Q33</f>
        <v>0</v>
      </c>
      <c r="R32" s="15">
        <f t="shared" si="4"/>
        <v>333.4</v>
      </c>
      <c r="S32" s="15">
        <f t="shared" si="5"/>
        <v>333.4</v>
      </c>
      <c r="T32" s="15">
        <f t="shared" si="6"/>
        <v>333.4</v>
      </c>
      <c r="U32" s="15">
        <f t="shared" ref="U32:U33" si="54">U33</f>
        <v>0</v>
      </c>
      <c r="V32" s="15">
        <f t="shared" si="7"/>
        <v>333.4</v>
      </c>
      <c r="W32" s="15">
        <f t="shared" si="8"/>
        <v>333.4</v>
      </c>
      <c r="X32" s="15">
        <f t="shared" si="9"/>
        <v>333.4</v>
      </c>
      <c r="Y32" s="15">
        <f t="shared" ref="Y32:Y33" si="55">Y33</f>
        <v>0</v>
      </c>
      <c r="Z32" s="15">
        <f t="shared" ref="Z32:Z33" si="56">Z33</f>
        <v>0</v>
      </c>
      <c r="AA32" s="15">
        <f t="shared" ref="AA32:AA33" si="57">AA33</f>
        <v>0</v>
      </c>
      <c r="AB32" s="15">
        <f t="shared" si="10"/>
        <v>333.4</v>
      </c>
      <c r="AC32" s="15">
        <f t="shared" si="11"/>
        <v>333.4</v>
      </c>
      <c r="AD32" s="15">
        <f t="shared" si="12"/>
        <v>333.4</v>
      </c>
      <c r="AE32" s="15">
        <f t="shared" ref="AE32:AE33" si="58">AE33</f>
        <v>0</v>
      </c>
      <c r="AF32" s="15">
        <f t="shared" ref="AF32:AF33" si="59">AF33</f>
        <v>0</v>
      </c>
      <c r="AG32" s="15">
        <f t="shared" ref="AG32:AG33" si="60">AG33</f>
        <v>0</v>
      </c>
      <c r="AH32" s="15">
        <f t="shared" si="13"/>
        <v>333.4</v>
      </c>
      <c r="AI32" s="15">
        <f t="shared" si="14"/>
        <v>333.4</v>
      </c>
      <c r="AJ32" s="15">
        <f t="shared" si="15"/>
        <v>333.4</v>
      </c>
      <c r="AK32" s="15">
        <f t="shared" ref="AK32:AK33" si="61">AK33</f>
        <v>0</v>
      </c>
      <c r="AL32" s="15">
        <f t="shared" ref="AL32:AL33" si="62">AL33</f>
        <v>0</v>
      </c>
      <c r="AM32" s="15">
        <f t="shared" ref="AM32:AM33" si="63">AM33</f>
        <v>0</v>
      </c>
      <c r="AN32" s="15">
        <f t="shared" si="16"/>
        <v>333.4</v>
      </c>
      <c r="AO32" s="15">
        <f t="shared" ref="AO32:AO33" si="64">AO33</f>
        <v>0</v>
      </c>
      <c r="AP32" s="70">
        <f t="shared" si="20"/>
        <v>333.4</v>
      </c>
      <c r="AQ32" s="15">
        <f t="shared" si="17"/>
        <v>333.4</v>
      </c>
      <c r="AR32" s="15">
        <f t="shared" ref="AR32:AU33" si="65">AR33</f>
        <v>0</v>
      </c>
      <c r="AS32" s="70">
        <f t="shared" si="21"/>
        <v>333.4</v>
      </c>
      <c r="AT32" s="73">
        <f t="shared" si="18"/>
        <v>333.4</v>
      </c>
      <c r="AU32" s="15">
        <f t="shared" si="65"/>
        <v>0</v>
      </c>
      <c r="AV32" s="24"/>
    </row>
    <row r="33" spans="1:49" x14ac:dyDescent="0.3">
      <c r="A33" s="61" t="s">
        <v>42</v>
      </c>
      <c r="B33" s="62" t="s">
        <v>44</v>
      </c>
      <c r="C33" s="61"/>
      <c r="D33" s="61"/>
      <c r="E33" s="63" t="s">
        <v>45</v>
      </c>
      <c r="F33" s="15">
        <f t="shared" si="45"/>
        <v>333.4</v>
      </c>
      <c r="G33" s="15">
        <f t="shared" si="46"/>
        <v>333.4</v>
      </c>
      <c r="H33" s="15">
        <f t="shared" si="47"/>
        <v>333.4</v>
      </c>
      <c r="I33" s="15">
        <f t="shared" si="48"/>
        <v>0</v>
      </c>
      <c r="J33" s="15">
        <f t="shared" si="49"/>
        <v>0</v>
      </c>
      <c r="K33" s="15">
        <f t="shared" si="50"/>
        <v>0</v>
      </c>
      <c r="L33" s="15">
        <f t="shared" si="1"/>
        <v>333.4</v>
      </c>
      <c r="M33" s="15">
        <f t="shared" si="2"/>
        <v>333.4</v>
      </c>
      <c r="N33" s="15">
        <f t="shared" si="3"/>
        <v>333.4</v>
      </c>
      <c r="O33" s="15">
        <f t="shared" si="51"/>
        <v>0</v>
      </c>
      <c r="P33" s="15">
        <f t="shared" si="52"/>
        <v>0</v>
      </c>
      <c r="Q33" s="15">
        <f t="shared" si="53"/>
        <v>0</v>
      </c>
      <c r="R33" s="15">
        <f t="shared" si="4"/>
        <v>333.4</v>
      </c>
      <c r="S33" s="15">
        <f t="shared" si="5"/>
        <v>333.4</v>
      </c>
      <c r="T33" s="15">
        <f t="shared" si="6"/>
        <v>333.4</v>
      </c>
      <c r="U33" s="15">
        <f t="shared" si="54"/>
        <v>0</v>
      </c>
      <c r="V33" s="15">
        <f t="shared" si="7"/>
        <v>333.4</v>
      </c>
      <c r="W33" s="15">
        <f t="shared" si="8"/>
        <v>333.4</v>
      </c>
      <c r="X33" s="15">
        <f t="shared" si="9"/>
        <v>333.4</v>
      </c>
      <c r="Y33" s="15">
        <f t="shared" si="55"/>
        <v>0</v>
      </c>
      <c r="Z33" s="15">
        <f t="shared" si="56"/>
        <v>0</v>
      </c>
      <c r="AA33" s="15">
        <f t="shared" si="57"/>
        <v>0</v>
      </c>
      <c r="AB33" s="15">
        <f t="shared" si="10"/>
        <v>333.4</v>
      </c>
      <c r="AC33" s="15">
        <f t="shared" si="11"/>
        <v>333.4</v>
      </c>
      <c r="AD33" s="15">
        <f t="shared" si="12"/>
        <v>333.4</v>
      </c>
      <c r="AE33" s="15">
        <f t="shared" si="58"/>
        <v>0</v>
      </c>
      <c r="AF33" s="15">
        <f t="shared" si="59"/>
        <v>0</v>
      </c>
      <c r="AG33" s="15">
        <f t="shared" si="60"/>
        <v>0</v>
      </c>
      <c r="AH33" s="15">
        <f t="shared" si="13"/>
        <v>333.4</v>
      </c>
      <c r="AI33" s="15">
        <f t="shared" si="14"/>
        <v>333.4</v>
      </c>
      <c r="AJ33" s="15">
        <f t="shared" si="15"/>
        <v>333.4</v>
      </c>
      <c r="AK33" s="15">
        <f t="shared" si="61"/>
        <v>0</v>
      </c>
      <c r="AL33" s="15">
        <f t="shared" si="62"/>
        <v>0</v>
      </c>
      <c r="AM33" s="15">
        <f t="shared" si="63"/>
        <v>0</v>
      </c>
      <c r="AN33" s="15">
        <f t="shared" si="16"/>
        <v>333.4</v>
      </c>
      <c r="AO33" s="15">
        <f t="shared" si="64"/>
        <v>0</v>
      </c>
      <c r="AP33" s="70">
        <f t="shared" si="20"/>
        <v>333.4</v>
      </c>
      <c r="AQ33" s="15">
        <f t="shared" si="17"/>
        <v>333.4</v>
      </c>
      <c r="AR33" s="15">
        <f t="shared" si="65"/>
        <v>0</v>
      </c>
      <c r="AS33" s="70">
        <f t="shared" si="21"/>
        <v>333.4</v>
      </c>
      <c r="AT33" s="73">
        <f t="shared" si="18"/>
        <v>333.4</v>
      </c>
      <c r="AU33" s="15">
        <f t="shared" si="65"/>
        <v>0</v>
      </c>
      <c r="AV33" s="24"/>
    </row>
    <row r="34" spans="1:49" x14ac:dyDescent="0.3">
      <c r="A34" s="61" t="s">
        <v>42</v>
      </c>
      <c r="B34" s="62">
        <v>800</v>
      </c>
      <c r="C34" s="61" t="s">
        <v>31</v>
      </c>
      <c r="D34" s="61" t="s">
        <v>32</v>
      </c>
      <c r="E34" s="63" t="s">
        <v>33</v>
      </c>
      <c r="F34" s="15">
        <v>333.4</v>
      </c>
      <c r="G34" s="15">
        <v>333.4</v>
      </c>
      <c r="H34" s="15">
        <v>333.4</v>
      </c>
      <c r="I34" s="15"/>
      <c r="J34" s="15"/>
      <c r="K34" s="15"/>
      <c r="L34" s="15">
        <f t="shared" si="1"/>
        <v>333.4</v>
      </c>
      <c r="M34" s="15">
        <f t="shared" si="2"/>
        <v>333.4</v>
      </c>
      <c r="N34" s="15">
        <f t="shared" si="3"/>
        <v>333.4</v>
      </c>
      <c r="O34" s="15"/>
      <c r="P34" s="15"/>
      <c r="Q34" s="15"/>
      <c r="R34" s="15">
        <f t="shared" si="4"/>
        <v>333.4</v>
      </c>
      <c r="S34" s="15">
        <f t="shared" si="5"/>
        <v>333.4</v>
      </c>
      <c r="T34" s="15">
        <f t="shared" si="6"/>
        <v>333.4</v>
      </c>
      <c r="U34" s="15"/>
      <c r="V34" s="15">
        <f t="shared" si="7"/>
        <v>333.4</v>
      </c>
      <c r="W34" s="15">
        <f t="shared" si="8"/>
        <v>333.4</v>
      </c>
      <c r="X34" s="15">
        <f t="shared" si="9"/>
        <v>333.4</v>
      </c>
      <c r="Y34" s="15"/>
      <c r="Z34" s="15"/>
      <c r="AA34" s="15"/>
      <c r="AB34" s="15">
        <f t="shared" si="10"/>
        <v>333.4</v>
      </c>
      <c r="AC34" s="15">
        <f t="shared" si="11"/>
        <v>333.4</v>
      </c>
      <c r="AD34" s="15">
        <f t="shared" si="12"/>
        <v>333.4</v>
      </c>
      <c r="AE34" s="15"/>
      <c r="AF34" s="15"/>
      <c r="AG34" s="15"/>
      <c r="AH34" s="15">
        <f t="shared" si="13"/>
        <v>333.4</v>
      </c>
      <c r="AI34" s="15">
        <f t="shared" si="14"/>
        <v>333.4</v>
      </c>
      <c r="AJ34" s="15">
        <f t="shared" si="15"/>
        <v>333.4</v>
      </c>
      <c r="AK34" s="15"/>
      <c r="AL34" s="15"/>
      <c r="AM34" s="15"/>
      <c r="AN34" s="15">
        <f t="shared" si="16"/>
        <v>333.4</v>
      </c>
      <c r="AO34" s="15"/>
      <c r="AP34" s="70">
        <f t="shared" si="20"/>
        <v>333.4</v>
      </c>
      <c r="AQ34" s="15">
        <f t="shared" si="17"/>
        <v>333.4</v>
      </c>
      <c r="AR34" s="15"/>
      <c r="AS34" s="70">
        <f t="shared" si="21"/>
        <v>333.4</v>
      </c>
      <c r="AT34" s="73">
        <f t="shared" si="18"/>
        <v>333.4</v>
      </c>
      <c r="AU34" s="15"/>
      <c r="AV34" s="24"/>
    </row>
    <row r="35" spans="1:49" ht="46.8" x14ac:dyDescent="0.3">
      <c r="A35" s="61" t="s">
        <v>46</v>
      </c>
      <c r="B35" s="62"/>
      <c r="C35" s="61"/>
      <c r="D35" s="61"/>
      <c r="E35" s="63" t="s">
        <v>47</v>
      </c>
      <c r="F35" s="15">
        <f t="shared" ref="F35:K35" si="66">F38</f>
        <v>50000</v>
      </c>
      <c r="G35" s="15">
        <f t="shared" si="66"/>
        <v>55000</v>
      </c>
      <c r="H35" s="15">
        <f t="shared" si="66"/>
        <v>60000</v>
      </c>
      <c r="I35" s="15">
        <f t="shared" si="66"/>
        <v>0</v>
      </c>
      <c r="J35" s="15">
        <f t="shared" si="66"/>
        <v>0</v>
      </c>
      <c r="K35" s="15">
        <f t="shared" si="66"/>
        <v>0</v>
      </c>
      <c r="L35" s="15">
        <f t="shared" si="1"/>
        <v>50000</v>
      </c>
      <c r="M35" s="15">
        <f t="shared" si="2"/>
        <v>55000</v>
      </c>
      <c r="N35" s="15">
        <f t="shared" si="3"/>
        <v>60000</v>
      </c>
      <c r="O35" s="15">
        <f>O38+O36</f>
        <v>8394.2799999999988</v>
      </c>
      <c r="P35" s="15">
        <f>P38+P36</f>
        <v>0</v>
      </c>
      <c r="Q35" s="15">
        <f>Q38+Q36</f>
        <v>0</v>
      </c>
      <c r="R35" s="15">
        <f t="shared" si="4"/>
        <v>58394.28</v>
      </c>
      <c r="S35" s="15">
        <f t="shared" si="5"/>
        <v>55000</v>
      </c>
      <c r="T35" s="15">
        <f t="shared" si="6"/>
        <v>60000</v>
      </c>
      <c r="U35" s="15">
        <f>U38+U36</f>
        <v>-1242.69</v>
      </c>
      <c r="V35" s="15">
        <f t="shared" si="7"/>
        <v>57151.59</v>
      </c>
      <c r="W35" s="15">
        <f t="shared" si="8"/>
        <v>55000</v>
      </c>
      <c r="X35" s="15">
        <f t="shared" si="9"/>
        <v>60000</v>
      </c>
      <c r="Y35" s="15">
        <f>Y38+Y36</f>
        <v>-4299.5370000000003</v>
      </c>
      <c r="Z35" s="15">
        <f>Z38+Z36</f>
        <v>0</v>
      </c>
      <c r="AA35" s="15">
        <f>AA38+AA36</f>
        <v>0</v>
      </c>
      <c r="AB35" s="15">
        <f t="shared" si="10"/>
        <v>52852.053</v>
      </c>
      <c r="AC35" s="15">
        <f t="shared" si="11"/>
        <v>55000</v>
      </c>
      <c r="AD35" s="15">
        <f t="shared" si="12"/>
        <v>60000</v>
      </c>
      <c r="AE35" s="15">
        <f>AE38+AE36</f>
        <v>0</v>
      </c>
      <c r="AF35" s="15">
        <f>AF38+AF36</f>
        <v>0</v>
      </c>
      <c r="AG35" s="15">
        <f>AG38+AG36</f>
        <v>0</v>
      </c>
      <c r="AH35" s="15">
        <f t="shared" si="13"/>
        <v>52852.053</v>
      </c>
      <c r="AI35" s="15">
        <f t="shared" si="14"/>
        <v>55000</v>
      </c>
      <c r="AJ35" s="15">
        <f t="shared" si="15"/>
        <v>60000</v>
      </c>
      <c r="AK35" s="15">
        <f>AK38+AK36</f>
        <v>-1692.509</v>
      </c>
      <c r="AL35" s="15">
        <f>AL38+AL36</f>
        <v>0</v>
      </c>
      <c r="AM35" s="15">
        <f>AM38+AM36</f>
        <v>0</v>
      </c>
      <c r="AN35" s="15">
        <f t="shared" si="16"/>
        <v>51159.544000000002</v>
      </c>
      <c r="AO35" s="15">
        <f>AO38+AO36</f>
        <v>0</v>
      </c>
      <c r="AP35" s="70">
        <f t="shared" si="20"/>
        <v>51159.544000000002</v>
      </c>
      <c r="AQ35" s="15">
        <f t="shared" si="17"/>
        <v>55000</v>
      </c>
      <c r="AR35" s="15">
        <f>AR38+AR36</f>
        <v>0</v>
      </c>
      <c r="AS35" s="70">
        <f t="shared" si="21"/>
        <v>55000</v>
      </c>
      <c r="AT35" s="73">
        <f t="shared" si="18"/>
        <v>60000</v>
      </c>
      <c r="AU35" s="15">
        <f>AU38+AU36</f>
        <v>0</v>
      </c>
      <c r="AV35" s="24"/>
    </row>
    <row r="36" spans="1:49" ht="31.2" x14ac:dyDescent="0.3">
      <c r="A36" s="61" t="s">
        <v>46</v>
      </c>
      <c r="B36" s="62" t="s">
        <v>48</v>
      </c>
      <c r="C36" s="61"/>
      <c r="D36" s="61"/>
      <c r="E36" s="63" t="s">
        <v>49</v>
      </c>
      <c r="F36" s="15"/>
      <c r="G36" s="15"/>
      <c r="H36" s="15"/>
      <c r="I36" s="15"/>
      <c r="J36" s="15"/>
      <c r="K36" s="15"/>
      <c r="L36" s="15"/>
      <c r="M36" s="15"/>
      <c r="N36" s="15"/>
      <c r="O36" s="15">
        <f>O37</f>
        <v>5639.1409999999996</v>
      </c>
      <c r="P36" s="15">
        <f>P37</f>
        <v>0</v>
      </c>
      <c r="Q36" s="15">
        <f>Q37</f>
        <v>0</v>
      </c>
      <c r="R36" s="15">
        <f t="shared" si="4"/>
        <v>5639.1409999999996</v>
      </c>
      <c r="S36" s="15">
        <f t="shared" si="5"/>
        <v>0</v>
      </c>
      <c r="T36" s="15">
        <f t="shared" si="6"/>
        <v>0</v>
      </c>
      <c r="U36" s="15">
        <f>U37</f>
        <v>-1242.69</v>
      </c>
      <c r="V36" s="15">
        <f t="shared" si="7"/>
        <v>4396.4509999999991</v>
      </c>
      <c r="W36" s="15">
        <f t="shared" si="8"/>
        <v>0</v>
      </c>
      <c r="X36" s="15">
        <f t="shared" si="9"/>
        <v>0</v>
      </c>
      <c r="Y36" s="15">
        <f>Y37</f>
        <v>0</v>
      </c>
      <c r="Z36" s="15">
        <f>Z37</f>
        <v>0</v>
      </c>
      <c r="AA36" s="15">
        <f>AA37</f>
        <v>0</v>
      </c>
      <c r="AB36" s="15">
        <f t="shared" si="10"/>
        <v>4396.4509999999991</v>
      </c>
      <c r="AC36" s="15">
        <f t="shared" si="11"/>
        <v>0</v>
      </c>
      <c r="AD36" s="15">
        <f t="shared" si="12"/>
        <v>0</v>
      </c>
      <c r="AE36" s="15">
        <f>AE37</f>
        <v>0</v>
      </c>
      <c r="AF36" s="15">
        <f>AF37</f>
        <v>0</v>
      </c>
      <c r="AG36" s="15">
        <f>AG37</f>
        <v>0</v>
      </c>
      <c r="AH36" s="15">
        <f t="shared" si="13"/>
        <v>4396.4509999999991</v>
      </c>
      <c r="AI36" s="15">
        <f t="shared" si="14"/>
        <v>0</v>
      </c>
      <c r="AJ36" s="15">
        <f t="shared" si="15"/>
        <v>0</v>
      </c>
      <c r="AK36" s="15">
        <f>AK37</f>
        <v>0</v>
      </c>
      <c r="AL36" s="15">
        <f>AL37</f>
        <v>0</v>
      </c>
      <c r="AM36" s="15">
        <f>AM37</f>
        <v>0</v>
      </c>
      <c r="AN36" s="15">
        <f t="shared" si="16"/>
        <v>4396.4509999999991</v>
      </c>
      <c r="AO36" s="15">
        <f>AO37</f>
        <v>0</v>
      </c>
      <c r="AP36" s="70">
        <f t="shared" si="20"/>
        <v>4396.4509999999991</v>
      </c>
      <c r="AQ36" s="15">
        <f t="shared" si="17"/>
        <v>0</v>
      </c>
      <c r="AR36" s="15">
        <f>AR37</f>
        <v>0</v>
      </c>
      <c r="AS36" s="70">
        <f t="shared" si="21"/>
        <v>0</v>
      </c>
      <c r="AT36" s="73">
        <f t="shared" si="18"/>
        <v>0</v>
      </c>
      <c r="AU36" s="15">
        <f>AU37</f>
        <v>0</v>
      </c>
      <c r="AV36" s="24"/>
    </row>
    <row r="37" spans="1:49" x14ac:dyDescent="0.3">
      <c r="A37" s="61" t="s">
        <v>46</v>
      </c>
      <c r="B37" s="62">
        <v>200</v>
      </c>
      <c r="C37" s="61" t="s">
        <v>50</v>
      </c>
      <c r="D37" s="61" t="s">
        <v>51</v>
      </c>
      <c r="E37" s="63" t="s">
        <v>52</v>
      </c>
      <c r="F37" s="15"/>
      <c r="G37" s="15"/>
      <c r="H37" s="15"/>
      <c r="I37" s="15"/>
      <c r="J37" s="15"/>
      <c r="K37" s="15"/>
      <c r="L37" s="15"/>
      <c r="M37" s="15"/>
      <c r="N37" s="15"/>
      <c r="O37" s="15">
        <v>5639.1409999999996</v>
      </c>
      <c r="P37" s="15"/>
      <c r="Q37" s="15"/>
      <c r="R37" s="15">
        <f t="shared" si="4"/>
        <v>5639.1409999999996</v>
      </c>
      <c r="S37" s="15">
        <f t="shared" si="5"/>
        <v>0</v>
      </c>
      <c r="T37" s="15">
        <f t="shared" si="6"/>
        <v>0</v>
      </c>
      <c r="U37" s="15">
        <v>-1242.69</v>
      </c>
      <c r="V37" s="15">
        <f t="shared" si="7"/>
        <v>4396.4509999999991</v>
      </c>
      <c r="W37" s="15">
        <f t="shared" si="8"/>
        <v>0</v>
      </c>
      <c r="X37" s="15">
        <f t="shared" si="9"/>
        <v>0</v>
      </c>
      <c r="Y37" s="15"/>
      <c r="Z37" s="15"/>
      <c r="AA37" s="15"/>
      <c r="AB37" s="15">
        <f t="shared" si="10"/>
        <v>4396.4509999999991</v>
      </c>
      <c r="AC37" s="15">
        <f t="shared" si="11"/>
        <v>0</v>
      </c>
      <c r="AD37" s="15">
        <f t="shared" si="12"/>
        <v>0</v>
      </c>
      <c r="AE37" s="15"/>
      <c r="AF37" s="15"/>
      <c r="AG37" s="15"/>
      <c r="AH37" s="15">
        <f t="shared" si="13"/>
        <v>4396.4509999999991</v>
      </c>
      <c r="AI37" s="15">
        <f t="shared" si="14"/>
        <v>0</v>
      </c>
      <c r="AJ37" s="15">
        <f t="shared" si="15"/>
        <v>0</v>
      </c>
      <c r="AK37" s="15"/>
      <c r="AL37" s="15"/>
      <c r="AM37" s="15"/>
      <c r="AN37" s="15">
        <f t="shared" si="16"/>
        <v>4396.4509999999991</v>
      </c>
      <c r="AO37" s="15"/>
      <c r="AP37" s="70">
        <f t="shared" si="20"/>
        <v>4396.4509999999991</v>
      </c>
      <c r="AQ37" s="15">
        <f t="shared" si="17"/>
        <v>0</v>
      </c>
      <c r="AR37" s="15"/>
      <c r="AS37" s="70">
        <f t="shared" si="21"/>
        <v>0</v>
      </c>
      <c r="AT37" s="73">
        <f t="shared" si="18"/>
        <v>0</v>
      </c>
      <c r="AU37" s="15"/>
      <c r="AV37" s="24"/>
    </row>
    <row r="38" spans="1:49" x14ac:dyDescent="0.3">
      <c r="A38" s="61" t="s">
        <v>46</v>
      </c>
      <c r="B38" s="62" t="s">
        <v>44</v>
      </c>
      <c r="C38" s="61"/>
      <c r="D38" s="61"/>
      <c r="E38" s="63" t="s">
        <v>45</v>
      </c>
      <c r="F38" s="15">
        <f t="shared" si="45"/>
        <v>50000</v>
      </c>
      <c r="G38" s="15">
        <f t="shared" si="46"/>
        <v>55000</v>
      </c>
      <c r="H38" s="15">
        <f t="shared" si="47"/>
        <v>60000</v>
      </c>
      <c r="I38" s="15">
        <f t="shared" si="48"/>
        <v>0</v>
      </c>
      <c r="J38" s="15">
        <f t="shared" si="49"/>
        <v>0</v>
      </c>
      <c r="K38" s="15">
        <f t="shared" si="50"/>
        <v>0</v>
      </c>
      <c r="L38" s="15">
        <f t="shared" si="1"/>
        <v>50000</v>
      </c>
      <c r="M38" s="15">
        <f t="shared" si="2"/>
        <v>55000</v>
      </c>
      <c r="N38" s="15">
        <f t="shared" si="3"/>
        <v>60000</v>
      </c>
      <c r="O38" s="15">
        <f t="shared" si="51"/>
        <v>2755.1390000000001</v>
      </c>
      <c r="P38" s="15">
        <f t="shared" si="52"/>
        <v>0</v>
      </c>
      <c r="Q38" s="15">
        <f t="shared" si="53"/>
        <v>0</v>
      </c>
      <c r="R38" s="15">
        <f t="shared" si="4"/>
        <v>52755.139000000003</v>
      </c>
      <c r="S38" s="15">
        <f t="shared" si="5"/>
        <v>55000</v>
      </c>
      <c r="T38" s="15">
        <f t="shared" si="6"/>
        <v>60000</v>
      </c>
      <c r="U38" s="15">
        <f>U39</f>
        <v>0</v>
      </c>
      <c r="V38" s="15">
        <f t="shared" si="7"/>
        <v>52755.139000000003</v>
      </c>
      <c r="W38" s="15">
        <f t="shared" si="8"/>
        <v>55000</v>
      </c>
      <c r="X38" s="15">
        <f t="shared" si="9"/>
        <v>60000</v>
      </c>
      <c r="Y38" s="15">
        <f>Y39</f>
        <v>-4299.5370000000003</v>
      </c>
      <c r="Z38" s="15">
        <f>Z39</f>
        <v>0</v>
      </c>
      <c r="AA38" s="15">
        <f>AA39</f>
        <v>0</v>
      </c>
      <c r="AB38" s="15">
        <f t="shared" si="10"/>
        <v>48455.601999999999</v>
      </c>
      <c r="AC38" s="15">
        <f t="shared" si="11"/>
        <v>55000</v>
      </c>
      <c r="AD38" s="15">
        <f t="shared" si="12"/>
        <v>60000</v>
      </c>
      <c r="AE38" s="15">
        <f>AE39</f>
        <v>0</v>
      </c>
      <c r="AF38" s="15">
        <f>AF39</f>
        <v>0</v>
      </c>
      <c r="AG38" s="15">
        <f>AG39</f>
        <v>0</v>
      </c>
      <c r="AH38" s="15">
        <f t="shared" si="13"/>
        <v>48455.601999999999</v>
      </c>
      <c r="AI38" s="15">
        <f t="shared" si="14"/>
        <v>55000</v>
      </c>
      <c r="AJ38" s="15">
        <f t="shared" si="15"/>
        <v>60000</v>
      </c>
      <c r="AK38" s="15">
        <f>AK39</f>
        <v>-1692.509</v>
      </c>
      <c r="AL38" s="15">
        <f>AL39</f>
        <v>0</v>
      </c>
      <c r="AM38" s="15">
        <f>AM39</f>
        <v>0</v>
      </c>
      <c r="AN38" s="15">
        <f t="shared" si="16"/>
        <v>46763.093000000001</v>
      </c>
      <c r="AO38" s="15">
        <f>AO39</f>
        <v>0</v>
      </c>
      <c r="AP38" s="70">
        <f t="shared" si="20"/>
        <v>46763.093000000001</v>
      </c>
      <c r="AQ38" s="15">
        <f t="shared" si="17"/>
        <v>55000</v>
      </c>
      <c r="AR38" s="15">
        <f>AR39</f>
        <v>0</v>
      </c>
      <c r="AS38" s="70">
        <f t="shared" si="21"/>
        <v>55000</v>
      </c>
      <c r="AT38" s="73">
        <f t="shared" si="18"/>
        <v>60000</v>
      </c>
      <c r="AU38" s="15">
        <f>AU39</f>
        <v>0</v>
      </c>
      <c r="AV38" s="24"/>
    </row>
    <row r="39" spans="1:49" x14ac:dyDescent="0.3">
      <c r="A39" s="61" t="s">
        <v>46</v>
      </c>
      <c r="B39" s="62">
        <v>800</v>
      </c>
      <c r="C39" s="61" t="s">
        <v>31</v>
      </c>
      <c r="D39" s="61" t="s">
        <v>32</v>
      </c>
      <c r="E39" s="63" t="s">
        <v>33</v>
      </c>
      <c r="F39" s="15">
        <v>50000</v>
      </c>
      <c r="G39" s="15">
        <v>55000</v>
      </c>
      <c r="H39" s="15">
        <v>60000</v>
      </c>
      <c r="I39" s="15"/>
      <c r="J39" s="15"/>
      <c r="K39" s="15"/>
      <c r="L39" s="15">
        <f t="shared" si="1"/>
        <v>50000</v>
      </c>
      <c r="M39" s="15">
        <f t="shared" si="2"/>
        <v>55000</v>
      </c>
      <c r="N39" s="15">
        <f t="shared" si="3"/>
        <v>60000</v>
      </c>
      <c r="O39" s="15">
        <v>2755.1390000000001</v>
      </c>
      <c r="P39" s="15"/>
      <c r="Q39" s="15"/>
      <c r="R39" s="15">
        <f t="shared" si="4"/>
        <v>52755.139000000003</v>
      </c>
      <c r="S39" s="15">
        <f t="shared" si="5"/>
        <v>55000</v>
      </c>
      <c r="T39" s="15">
        <f t="shared" si="6"/>
        <v>60000</v>
      </c>
      <c r="U39" s="15"/>
      <c r="V39" s="15">
        <f t="shared" si="7"/>
        <v>52755.139000000003</v>
      </c>
      <c r="W39" s="15">
        <f t="shared" si="8"/>
        <v>55000</v>
      </c>
      <c r="X39" s="15">
        <f t="shared" si="9"/>
        <v>60000</v>
      </c>
      <c r="Y39" s="15">
        <f>-2600-1699.537</f>
        <v>-4299.5370000000003</v>
      </c>
      <c r="Z39" s="15"/>
      <c r="AA39" s="15"/>
      <c r="AB39" s="15">
        <f t="shared" si="10"/>
        <v>48455.601999999999</v>
      </c>
      <c r="AC39" s="15">
        <f t="shared" si="11"/>
        <v>55000</v>
      </c>
      <c r="AD39" s="15">
        <f t="shared" si="12"/>
        <v>60000</v>
      </c>
      <c r="AE39" s="15"/>
      <c r="AF39" s="15"/>
      <c r="AG39" s="15"/>
      <c r="AH39" s="15">
        <f t="shared" si="13"/>
        <v>48455.601999999999</v>
      </c>
      <c r="AI39" s="15">
        <f t="shared" si="14"/>
        <v>55000</v>
      </c>
      <c r="AJ39" s="15">
        <f t="shared" si="15"/>
        <v>60000</v>
      </c>
      <c r="AK39" s="15">
        <v>-1692.509</v>
      </c>
      <c r="AL39" s="15"/>
      <c r="AM39" s="15"/>
      <c r="AN39" s="15">
        <f t="shared" si="16"/>
        <v>46763.093000000001</v>
      </c>
      <c r="AO39" s="15"/>
      <c r="AP39" s="70">
        <f t="shared" si="20"/>
        <v>46763.093000000001</v>
      </c>
      <c r="AQ39" s="15">
        <f t="shared" si="17"/>
        <v>55000</v>
      </c>
      <c r="AR39" s="15"/>
      <c r="AS39" s="70">
        <f t="shared" si="21"/>
        <v>55000</v>
      </c>
      <c r="AT39" s="73">
        <f t="shared" si="18"/>
        <v>60000</v>
      </c>
      <c r="AU39" s="15"/>
      <c r="AV39" s="24"/>
    </row>
    <row r="40" spans="1:49" ht="62.4" x14ac:dyDescent="0.3">
      <c r="A40" s="61" t="s">
        <v>53</v>
      </c>
      <c r="B40" s="62"/>
      <c r="C40" s="61"/>
      <c r="D40" s="61"/>
      <c r="E40" s="63" t="s">
        <v>54</v>
      </c>
      <c r="F40" s="15">
        <f t="shared" si="45"/>
        <v>35000</v>
      </c>
      <c r="G40" s="15">
        <f t="shared" si="46"/>
        <v>35000</v>
      </c>
      <c r="H40" s="15">
        <f t="shared" si="47"/>
        <v>35000</v>
      </c>
      <c r="I40" s="15">
        <f t="shared" si="48"/>
        <v>0</v>
      </c>
      <c r="J40" s="15">
        <f t="shared" si="49"/>
        <v>0</v>
      </c>
      <c r="K40" s="15">
        <f t="shared" si="50"/>
        <v>0</v>
      </c>
      <c r="L40" s="15">
        <f t="shared" si="1"/>
        <v>35000</v>
      </c>
      <c r="M40" s="15">
        <f t="shared" si="2"/>
        <v>35000</v>
      </c>
      <c r="N40" s="15">
        <f t="shared" si="3"/>
        <v>35000</v>
      </c>
      <c r="O40" s="15">
        <f t="shared" si="51"/>
        <v>0</v>
      </c>
      <c r="P40" s="15">
        <f t="shared" si="52"/>
        <v>0</v>
      </c>
      <c r="Q40" s="15">
        <f t="shared" si="53"/>
        <v>0</v>
      </c>
      <c r="R40" s="15">
        <f t="shared" si="4"/>
        <v>35000</v>
      </c>
      <c r="S40" s="15">
        <f t="shared" si="5"/>
        <v>35000</v>
      </c>
      <c r="T40" s="15">
        <f t="shared" si="6"/>
        <v>35000</v>
      </c>
      <c r="U40" s="15">
        <f t="shared" ref="U40:U43" si="67">U41</f>
        <v>0</v>
      </c>
      <c r="V40" s="15">
        <f t="shared" si="7"/>
        <v>35000</v>
      </c>
      <c r="W40" s="15">
        <f t="shared" si="8"/>
        <v>35000</v>
      </c>
      <c r="X40" s="15">
        <f t="shared" si="9"/>
        <v>35000</v>
      </c>
      <c r="Y40" s="15">
        <f t="shared" ref="Y40:Y43" si="68">Y41</f>
        <v>0</v>
      </c>
      <c r="Z40" s="15">
        <f t="shared" ref="Z40:Z43" si="69">Z41</f>
        <v>0</v>
      </c>
      <c r="AA40" s="15">
        <f t="shared" ref="AA40:AA43" si="70">AA41</f>
        <v>0</v>
      </c>
      <c r="AB40" s="15">
        <f t="shared" si="10"/>
        <v>35000</v>
      </c>
      <c r="AC40" s="15">
        <f t="shared" si="11"/>
        <v>35000</v>
      </c>
      <c r="AD40" s="15">
        <f t="shared" si="12"/>
        <v>35000</v>
      </c>
      <c r="AE40" s="15">
        <f t="shared" ref="AE40:AE43" si="71">AE41</f>
        <v>0</v>
      </c>
      <c r="AF40" s="15">
        <f t="shared" ref="AF40:AF43" si="72">AF41</f>
        <v>0</v>
      </c>
      <c r="AG40" s="15">
        <f t="shared" ref="AG40:AG43" si="73">AG41</f>
        <v>0</v>
      </c>
      <c r="AH40" s="15">
        <f t="shared" si="13"/>
        <v>35000</v>
      </c>
      <c r="AI40" s="15">
        <f t="shared" si="14"/>
        <v>35000</v>
      </c>
      <c r="AJ40" s="15">
        <f t="shared" si="15"/>
        <v>35000</v>
      </c>
      <c r="AK40" s="15">
        <f t="shared" ref="AK40:AK43" si="74">AK41</f>
        <v>0</v>
      </c>
      <c r="AL40" s="15">
        <f t="shared" ref="AL40:AL43" si="75">AL41</f>
        <v>0</v>
      </c>
      <c r="AM40" s="15">
        <f t="shared" ref="AM40:AM43" si="76">AM41</f>
        <v>0</v>
      </c>
      <c r="AN40" s="15">
        <f t="shared" si="16"/>
        <v>35000</v>
      </c>
      <c r="AO40" s="15">
        <f t="shared" ref="AO40:AO43" si="77">AO41</f>
        <v>0</v>
      </c>
      <c r="AP40" s="70">
        <f t="shared" si="20"/>
        <v>35000</v>
      </c>
      <c r="AQ40" s="15">
        <f t="shared" si="17"/>
        <v>35000</v>
      </c>
      <c r="AR40" s="15">
        <f t="shared" ref="AR40:AU43" si="78">AR41</f>
        <v>0</v>
      </c>
      <c r="AS40" s="70">
        <f t="shared" si="21"/>
        <v>35000</v>
      </c>
      <c r="AT40" s="73">
        <f t="shared" si="18"/>
        <v>35000</v>
      </c>
      <c r="AU40" s="15">
        <f t="shared" si="78"/>
        <v>0</v>
      </c>
      <c r="AV40" s="24"/>
    </row>
    <row r="41" spans="1:49" ht="46.8" x14ac:dyDescent="0.3">
      <c r="A41" s="61" t="s">
        <v>53</v>
      </c>
      <c r="B41" s="62" t="s">
        <v>55</v>
      </c>
      <c r="C41" s="61"/>
      <c r="D41" s="61"/>
      <c r="E41" s="63" t="s">
        <v>56</v>
      </c>
      <c r="F41" s="15">
        <f t="shared" si="45"/>
        <v>35000</v>
      </c>
      <c r="G41" s="15">
        <f t="shared" si="46"/>
        <v>35000</v>
      </c>
      <c r="H41" s="15">
        <f t="shared" si="47"/>
        <v>35000</v>
      </c>
      <c r="I41" s="15">
        <f t="shared" si="48"/>
        <v>0</v>
      </c>
      <c r="J41" s="15">
        <f t="shared" si="49"/>
        <v>0</v>
      </c>
      <c r="K41" s="15">
        <f t="shared" si="50"/>
        <v>0</v>
      </c>
      <c r="L41" s="15">
        <f t="shared" si="1"/>
        <v>35000</v>
      </c>
      <c r="M41" s="15">
        <f t="shared" si="2"/>
        <v>35000</v>
      </c>
      <c r="N41" s="15">
        <f t="shared" si="3"/>
        <v>35000</v>
      </c>
      <c r="O41" s="15">
        <f t="shared" si="51"/>
        <v>0</v>
      </c>
      <c r="P41" s="15">
        <f t="shared" si="52"/>
        <v>0</v>
      </c>
      <c r="Q41" s="15">
        <f t="shared" si="53"/>
        <v>0</v>
      </c>
      <c r="R41" s="15">
        <f t="shared" si="4"/>
        <v>35000</v>
      </c>
      <c r="S41" s="15">
        <f t="shared" si="5"/>
        <v>35000</v>
      </c>
      <c r="T41" s="15">
        <f t="shared" si="6"/>
        <v>35000</v>
      </c>
      <c r="U41" s="15">
        <f t="shared" si="67"/>
        <v>0</v>
      </c>
      <c r="V41" s="15">
        <f t="shared" si="7"/>
        <v>35000</v>
      </c>
      <c r="W41" s="15">
        <f t="shared" si="8"/>
        <v>35000</v>
      </c>
      <c r="X41" s="15">
        <f t="shared" si="9"/>
        <v>35000</v>
      </c>
      <c r="Y41" s="15">
        <f t="shared" si="68"/>
        <v>0</v>
      </c>
      <c r="Z41" s="15">
        <f t="shared" si="69"/>
        <v>0</v>
      </c>
      <c r="AA41" s="15">
        <f t="shared" si="70"/>
        <v>0</v>
      </c>
      <c r="AB41" s="15">
        <f t="shared" si="10"/>
        <v>35000</v>
      </c>
      <c r="AC41" s="15">
        <f t="shared" si="11"/>
        <v>35000</v>
      </c>
      <c r="AD41" s="15">
        <f t="shared" si="12"/>
        <v>35000</v>
      </c>
      <c r="AE41" s="15">
        <f t="shared" si="71"/>
        <v>0</v>
      </c>
      <c r="AF41" s="15">
        <f t="shared" si="72"/>
        <v>0</v>
      </c>
      <c r="AG41" s="15">
        <f t="shared" si="73"/>
        <v>0</v>
      </c>
      <c r="AH41" s="15">
        <f t="shared" si="13"/>
        <v>35000</v>
      </c>
      <c r="AI41" s="15">
        <f t="shared" si="14"/>
        <v>35000</v>
      </c>
      <c r="AJ41" s="15">
        <f t="shared" si="15"/>
        <v>35000</v>
      </c>
      <c r="AK41" s="15">
        <f t="shared" si="74"/>
        <v>0</v>
      </c>
      <c r="AL41" s="15">
        <f t="shared" si="75"/>
        <v>0</v>
      </c>
      <c r="AM41" s="15">
        <f t="shared" si="76"/>
        <v>0</v>
      </c>
      <c r="AN41" s="15">
        <f t="shared" si="16"/>
        <v>35000</v>
      </c>
      <c r="AO41" s="15">
        <f t="shared" si="77"/>
        <v>0</v>
      </c>
      <c r="AP41" s="70">
        <f t="shared" si="20"/>
        <v>35000</v>
      </c>
      <c r="AQ41" s="15">
        <f t="shared" si="17"/>
        <v>35000</v>
      </c>
      <c r="AR41" s="15">
        <f t="shared" si="78"/>
        <v>0</v>
      </c>
      <c r="AS41" s="70">
        <f t="shared" si="21"/>
        <v>35000</v>
      </c>
      <c r="AT41" s="73">
        <f t="shared" si="18"/>
        <v>35000</v>
      </c>
      <c r="AU41" s="15">
        <f t="shared" si="78"/>
        <v>0</v>
      </c>
      <c r="AV41" s="24"/>
    </row>
    <row r="42" spans="1:49" x14ac:dyDescent="0.3">
      <c r="A42" s="61" t="s">
        <v>53</v>
      </c>
      <c r="B42" s="62">
        <v>600</v>
      </c>
      <c r="C42" s="61" t="s">
        <v>31</v>
      </c>
      <c r="D42" s="61" t="s">
        <v>32</v>
      </c>
      <c r="E42" s="63" t="s">
        <v>33</v>
      </c>
      <c r="F42" s="15">
        <v>35000</v>
      </c>
      <c r="G42" s="15">
        <v>35000</v>
      </c>
      <c r="H42" s="15">
        <v>35000</v>
      </c>
      <c r="I42" s="15"/>
      <c r="J42" s="15"/>
      <c r="K42" s="15"/>
      <c r="L42" s="15">
        <f t="shared" si="1"/>
        <v>35000</v>
      </c>
      <c r="M42" s="15">
        <f t="shared" si="2"/>
        <v>35000</v>
      </c>
      <c r="N42" s="15">
        <f t="shared" si="3"/>
        <v>35000</v>
      </c>
      <c r="O42" s="15"/>
      <c r="P42" s="15"/>
      <c r="Q42" s="15"/>
      <c r="R42" s="15">
        <f t="shared" si="4"/>
        <v>35000</v>
      </c>
      <c r="S42" s="15">
        <f t="shared" si="5"/>
        <v>35000</v>
      </c>
      <c r="T42" s="15">
        <f t="shared" si="6"/>
        <v>35000</v>
      </c>
      <c r="U42" s="15"/>
      <c r="V42" s="15">
        <f t="shared" si="7"/>
        <v>35000</v>
      </c>
      <c r="W42" s="15">
        <f t="shared" si="8"/>
        <v>35000</v>
      </c>
      <c r="X42" s="15">
        <f t="shared" si="9"/>
        <v>35000</v>
      </c>
      <c r="Y42" s="15"/>
      <c r="Z42" s="15"/>
      <c r="AA42" s="15"/>
      <c r="AB42" s="15">
        <f t="shared" si="10"/>
        <v>35000</v>
      </c>
      <c r="AC42" s="15">
        <f t="shared" si="11"/>
        <v>35000</v>
      </c>
      <c r="AD42" s="15">
        <f t="shared" si="12"/>
        <v>35000</v>
      </c>
      <c r="AE42" s="15"/>
      <c r="AF42" s="15"/>
      <c r="AG42" s="15"/>
      <c r="AH42" s="15">
        <f t="shared" si="13"/>
        <v>35000</v>
      </c>
      <c r="AI42" s="15">
        <f t="shared" si="14"/>
        <v>35000</v>
      </c>
      <c r="AJ42" s="15">
        <f t="shared" si="15"/>
        <v>35000</v>
      </c>
      <c r="AK42" s="15"/>
      <c r="AL42" s="15"/>
      <c r="AM42" s="15"/>
      <c r="AN42" s="15">
        <f t="shared" si="16"/>
        <v>35000</v>
      </c>
      <c r="AO42" s="15"/>
      <c r="AP42" s="70">
        <f t="shared" si="20"/>
        <v>35000</v>
      </c>
      <c r="AQ42" s="15">
        <f t="shared" si="17"/>
        <v>35000</v>
      </c>
      <c r="AR42" s="15"/>
      <c r="AS42" s="70">
        <f t="shared" si="21"/>
        <v>35000</v>
      </c>
      <c r="AT42" s="73">
        <f t="shared" si="18"/>
        <v>35000</v>
      </c>
      <c r="AU42" s="15"/>
      <c r="AV42" s="24"/>
    </row>
    <row r="43" spans="1:49" s="75" customFormat="1" x14ac:dyDescent="0.3">
      <c r="A43" s="58" t="s">
        <v>57</v>
      </c>
      <c r="B43" s="59"/>
      <c r="C43" s="58"/>
      <c r="D43" s="58"/>
      <c r="E43" s="60" t="s">
        <v>58</v>
      </c>
      <c r="F43" s="21">
        <f t="shared" si="45"/>
        <v>166331.4</v>
      </c>
      <c r="G43" s="21">
        <f t="shared" si="46"/>
        <v>159760.9</v>
      </c>
      <c r="H43" s="21">
        <f t="shared" si="47"/>
        <v>157753.69999999998</v>
      </c>
      <c r="I43" s="21">
        <f t="shared" si="48"/>
        <v>0</v>
      </c>
      <c r="J43" s="21">
        <f t="shared" si="49"/>
        <v>0</v>
      </c>
      <c r="K43" s="21">
        <f t="shared" si="50"/>
        <v>0</v>
      </c>
      <c r="L43" s="21">
        <f t="shared" si="1"/>
        <v>166331.4</v>
      </c>
      <c r="M43" s="21">
        <f t="shared" si="2"/>
        <v>159760.9</v>
      </c>
      <c r="N43" s="21">
        <f t="shared" si="3"/>
        <v>157753.69999999998</v>
      </c>
      <c r="O43" s="21">
        <f t="shared" si="51"/>
        <v>3141.0389999999998</v>
      </c>
      <c r="P43" s="21">
        <f t="shared" si="52"/>
        <v>936.69999999999993</v>
      </c>
      <c r="Q43" s="21">
        <f t="shared" si="53"/>
        <v>936.69999999999993</v>
      </c>
      <c r="R43" s="21">
        <f t="shared" si="4"/>
        <v>169472.43899999998</v>
      </c>
      <c r="S43" s="21">
        <f t="shared" si="5"/>
        <v>160697.60000000001</v>
      </c>
      <c r="T43" s="21">
        <f t="shared" si="6"/>
        <v>158690.4</v>
      </c>
      <c r="U43" s="21">
        <f t="shared" si="67"/>
        <v>0</v>
      </c>
      <c r="V43" s="21">
        <f t="shared" si="7"/>
        <v>169472.43899999998</v>
      </c>
      <c r="W43" s="21">
        <f t="shared" si="8"/>
        <v>160697.60000000001</v>
      </c>
      <c r="X43" s="21">
        <f t="shared" si="9"/>
        <v>158690.4</v>
      </c>
      <c r="Y43" s="21">
        <f t="shared" si="68"/>
        <v>-1654.3539999999998</v>
      </c>
      <c r="Z43" s="21">
        <f t="shared" si="69"/>
        <v>0</v>
      </c>
      <c r="AA43" s="21">
        <f t="shared" si="70"/>
        <v>0</v>
      </c>
      <c r="AB43" s="21">
        <f t="shared" si="10"/>
        <v>167818.08499999999</v>
      </c>
      <c r="AC43" s="21">
        <f t="shared" si="11"/>
        <v>160697.60000000001</v>
      </c>
      <c r="AD43" s="21">
        <f t="shared" si="12"/>
        <v>158690.4</v>
      </c>
      <c r="AE43" s="21">
        <f t="shared" si="71"/>
        <v>0</v>
      </c>
      <c r="AF43" s="21">
        <f t="shared" si="72"/>
        <v>0</v>
      </c>
      <c r="AG43" s="21">
        <f t="shared" si="73"/>
        <v>0</v>
      </c>
      <c r="AH43" s="21">
        <f t="shared" si="13"/>
        <v>167818.08499999999</v>
      </c>
      <c r="AI43" s="21">
        <f t="shared" si="14"/>
        <v>160697.60000000001</v>
      </c>
      <c r="AJ43" s="21">
        <f t="shared" si="15"/>
        <v>158690.4</v>
      </c>
      <c r="AK43" s="21">
        <f t="shared" si="74"/>
        <v>0</v>
      </c>
      <c r="AL43" s="21">
        <f t="shared" si="75"/>
        <v>0</v>
      </c>
      <c r="AM43" s="21">
        <f t="shared" si="76"/>
        <v>0</v>
      </c>
      <c r="AN43" s="21">
        <f t="shared" si="16"/>
        <v>167818.08499999999</v>
      </c>
      <c r="AO43" s="21">
        <f t="shared" si="77"/>
        <v>0</v>
      </c>
      <c r="AP43" s="69">
        <f t="shared" si="20"/>
        <v>167818.08499999999</v>
      </c>
      <c r="AQ43" s="21">
        <f t="shared" si="17"/>
        <v>160697.60000000001</v>
      </c>
      <c r="AR43" s="21">
        <f t="shared" si="78"/>
        <v>0</v>
      </c>
      <c r="AS43" s="69">
        <f t="shared" si="21"/>
        <v>160697.60000000001</v>
      </c>
      <c r="AT43" s="72">
        <f t="shared" si="18"/>
        <v>158690.4</v>
      </c>
      <c r="AU43" s="21">
        <f t="shared" si="78"/>
        <v>0</v>
      </c>
      <c r="AV43" s="22"/>
      <c r="AW43" s="17"/>
    </row>
    <row r="44" spans="1:49" ht="93.6" x14ac:dyDescent="0.3">
      <c r="A44" s="61" t="s">
        <v>59</v>
      </c>
      <c r="B44" s="62"/>
      <c r="C44" s="61"/>
      <c r="D44" s="61"/>
      <c r="E44" s="64" t="s">
        <v>60</v>
      </c>
      <c r="F44" s="15">
        <f t="shared" ref="F44:K44" si="79">F45+F50+F56+F59+F86+F62+F65+F68+F71+F74+F77+F80+F83</f>
        <v>166331.4</v>
      </c>
      <c r="G44" s="15">
        <f t="shared" si="79"/>
        <v>159760.9</v>
      </c>
      <c r="H44" s="15">
        <f t="shared" si="79"/>
        <v>157753.69999999998</v>
      </c>
      <c r="I44" s="15">
        <f t="shared" si="79"/>
        <v>0</v>
      </c>
      <c r="J44" s="15">
        <f t="shared" si="79"/>
        <v>0</v>
      </c>
      <c r="K44" s="15">
        <f t="shared" si="79"/>
        <v>0</v>
      </c>
      <c r="L44" s="15">
        <f t="shared" si="1"/>
        <v>166331.4</v>
      </c>
      <c r="M44" s="15">
        <f t="shared" si="2"/>
        <v>159760.9</v>
      </c>
      <c r="N44" s="15">
        <f t="shared" si="3"/>
        <v>157753.69999999998</v>
      </c>
      <c r="O44" s="15">
        <f>O45+O50+O56+O59+O86+O62+O65+O68+O71+O74+O77+O80+O83</f>
        <v>3141.0389999999998</v>
      </c>
      <c r="P44" s="15">
        <f>P45+P50+P56+P59+P86+P62+P65+P68+P71+P74+P77+P80+P83</f>
        <v>936.69999999999993</v>
      </c>
      <c r="Q44" s="15">
        <f>Q45+Q50+Q56+Q59+Q86+Q62+Q65+Q68+Q71+Q74+Q77+Q80+Q83</f>
        <v>936.69999999999993</v>
      </c>
      <c r="R44" s="15">
        <f t="shared" si="4"/>
        <v>169472.43899999998</v>
      </c>
      <c r="S44" s="15">
        <f t="shared" si="5"/>
        <v>160697.60000000001</v>
      </c>
      <c r="T44" s="15">
        <f t="shared" si="6"/>
        <v>158690.4</v>
      </c>
      <c r="U44" s="15">
        <f>U45+U50+U56+U59+U86+U62+U65+U68+U71+U74+U77+U80+U83</f>
        <v>0</v>
      </c>
      <c r="V44" s="15">
        <f t="shared" si="7"/>
        <v>169472.43899999998</v>
      </c>
      <c r="W44" s="15">
        <f t="shared" si="8"/>
        <v>160697.60000000001</v>
      </c>
      <c r="X44" s="15">
        <f t="shared" si="9"/>
        <v>158690.4</v>
      </c>
      <c r="Y44" s="15">
        <f>Y45+Y50+Y56+Y59+Y86+Y62+Y65+Y68+Y71+Y74+Y77+Y80+Y83</f>
        <v>-1654.3539999999998</v>
      </c>
      <c r="Z44" s="15">
        <f>Z45+Z50+Z56+Z59+Z86+Z62+Z65+Z68+Z71+Z74+Z77+Z80+Z83</f>
        <v>0</v>
      </c>
      <c r="AA44" s="15">
        <f>AA45+AA50+AA56+AA59+AA86+AA62+AA65+AA68+AA71+AA74+AA77+AA80+AA83</f>
        <v>0</v>
      </c>
      <c r="AB44" s="15">
        <f t="shared" si="10"/>
        <v>167818.08499999999</v>
      </c>
      <c r="AC44" s="15">
        <f t="shared" si="11"/>
        <v>160697.60000000001</v>
      </c>
      <c r="AD44" s="15">
        <f t="shared" si="12"/>
        <v>158690.4</v>
      </c>
      <c r="AE44" s="15">
        <f>AE45+AE50+AE56+AE59+AE86+AE62+AE65+AE68+AE71+AE74+AE77+AE80+AE83</f>
        <v>0</v>
      </c>
      <c r="AF44" s="15">
        <f>AF45+AF50+AF56+AF59+AF86+AF62+AF65+AF68+AF71+AF74+AF77+AF80+AF83</f>
        <v>0</v>
      </c>
      <c r="AG44" s="15">
        <f>AG45+AG50+AG56+AG59+AG86+AG62+AG65+AG68+AG71+AG74+AG77+AG80+AG83</f>
        <v>0</v>
      </c>
      <c r="AH44" s="15">
        <f t="shared" si="13"/>
        <v>167818.08499999999</v>
      </c>
      <c r="AI44" s="15">
        <f t="shared" si="14"/>
        <v>160697.60000000001</v>
      </c>
      <c r="AJ44" s="15">
        <f t="shared" si="15"/>
        <v>158690.4</v>
      </c>
      <c r="AK44" s="15">
        <f>AK45+AK50+AK56+AK59+AK86+AK62+AK65+AK68+AK71+AK74+AK77+AK80+AK83</f>
        <v>0</v>
      </c>
      <c r="AL44" s="15">
        <f>AL45+AL50+AL56+AL59+AL86+AL62+AL65+AL68+AL71+AL74+AL77+AL80+AL83</f>
        <v>0</v>
      </c>
      <c r="AM44" s="15">
        <f>AM45+AM50+AM56+AM59+AM86+AM62+AM65+AM68+AM71+AM74+AM77+AM80+AM83</f>
        <v>0</v>
      </c>
      <c r="AN44" s="15">
        <f t="shared" si="16"/>
        <v>167818.08499999999</v>
      </c>
      <c r="AO44" s="15">
        <f>AO45+AO50+AO56+AO59+AO86+AO62+AO65+AO68+AO71+AO74+AO77+AO80+AO83</f>
        <v>0</v>
      </c>
      <c r="AP44" s="70">
        <f t="shared" si="20"/>
        <v>167818.08499999999</v>
      </c>
      <c r="AQ44" s="15">
        <f t="shared" si="17"/>
        <v>160697.60000000001</v>
      </c>
      <c r="AR44" s="15">
        <f>AR45+AR50+AR56+AR59+AR86+AR62+AR65+AR68+AR71+AR74+AR77+AR80+AR83</f>
        <v>0</v>
      </c>
      <c r="AS44" s="70">
        <f t="shared" si="21"/>
        <v>160697.60000000001</v>
      </c>
      <c r="AT44" s="73">
        <f t="shared" si="18"/>
        <v>158690.4</v>
      </c>
      <c r="AU44" s="15">
        <f>AU45+AU50+AU56+AU59+AU86+AU62+AU65+AU68+AU71+AU74+AU77+AU80+AU83</f>
        <v>0</v>
      </c>
      <c r="AV44" s="24"/>
    </row>
    <row r="45" spans="1:49" ht="31.2" x14ac:dyDescent="0.3">
      <c r="A45" s="61" t="s">
        <v>61</v>
      </c>
      <c r="B45" s="62"/>
      <c r="C45" s="61"/>
      <c r="D45" s="61"/>
      <c r="E45" s="63" t="s">
        <v>62</v>
      </c>
      <c r="F45" s="15">
        <f t="shared" ref="F45:K45" si="80">F46+F48</f>
        <v>75908.800000000003</v>
      </c>
      <c r="G45" s="15">
        <f t="shared" si="80"/>
        <v>69073.8</v>
      </c>
      <c r="H45" s="15">
        <f t="shared" si="80"/>
        <v>62969.9</v>
      </c>
      <c r="I45" s="15">
        <f t="shared" si="80"/>
        <v>0</v>
      </c>
      <c r="J45" s="15">
        <f t="shared" si="80"/>
        <v>0</v>
      </c>
      <c r="K45" s="15">
        <f t="shared" si="80"/>
        <v>0</v>
      </c>
      <c r="L45" s="15">
        <f t="shared" si="1"/>
        <v>75908.800000000003</v>
      </c>
      <c r="M45" s="15">
        <f t="shared" si="2"/>
        <v>69073.8</v>
      </c>
      <c r="N45" s="15">
        <f t="shared" si="3"/>
        <v>62969.9</v>
      </c>
      <c r="O45" s="15">
        <f>O46+O48</f>
        <v>759.43899999999996</v>
      </c>
      <c r="P45" s="15">
        <f>P46+P48</f>
        <v>936.69999999999993</v>
      </c>
      <c r="Q45" s="15">
        <f>Q46+Q48</f>
        <v>936.69999999999993</v>
      </c>
      <c r="R45" s="15">
        <f t="shared" si="4"/>
        <v>76668.239000000001</v>
      </c>
      <c r="S45" s="15">
        <f t="shared" si="5"/>
        <v>70010.5</v>
      </c>
      <c r="T45" s="15">
        <f t="shared" si="6"/>
        <v>63906.6</v>
      </c>
      <c r="U45" s="15">
        <f>U46+U48</f>
        <v>0</v>
      </c>
      <c r="V45" s="15">
        <f t="shared" si="7"/>
        <v>76668.239000000001</v>
      </c>
      <c r="W45" s="15">
        <f t="shared" si="8"/>
        <v>70010.5</v>
      </c>
      <c r="X45" s="15">
        <f t="shared" si="9"/>
        <v>63906.6</v>
      </c>
      <c r="Y45" s="15">
        <f>Y46+Y48</f>
        <v>-6156.2539999999999</v>
      </c>
      <c r="Z45" s="15">
        <f>Z46+Z48</f>
        <v>0</v>
      </c>
      <c r="AA45" s="15">
        <f>AA46+AA48</f>
        <v>0</v>
      </c>
      <c r="AB45" s="15">
        <f t="shared" si="10"/>
        <v>70511.985000000001</v>
      </c>
      <c r="AC45" s="15">
        <f t="shared" si="11"/>
        <v>70010.5</v>
      </c>
      <c r="AD45" s="15">
        <f t="shared" si="12"/>
        <v>63906.6</v>
      </c>
      <c r="AE45" s="15">
        <f>AE46+AE48</f>
        <v>0</v>
      </c>
      <c r="AF45" s="15">
        <f>AF46+AF48</f>
        <v>0</v>
      </c>
      <c r="AG45" s="15">
        <f>AG46+AG48</f>
        <v>0</v>
      </c>
      <c r="AH45" s="15">
        <f t="shared" si="13"/>
        <v>70511.985000000001</v>
      </c>
      <c r="AI45" s="15">
        <f t="shared" si="14"/>
        <v>70010.5</v>
      </c>
      <c r="AJ45" s="15">
        <f t="shared" si="15"/>
        <v>63906.6</v>
      </c>
      <c r="AK45" s="15">
        <f>AK46+AK48</f>
        <v>0</v>
      </c>
      <c r="AL45" s="15">
        <f>AL46+AL48</f>
        <v>0</v>
      </c>
      <c r="AM45" s="15">
        <f>AM46+AM48</f>
        <v>0</v>
      </c>
      <c r="AN45" s="15">
        <f t="shared" si="16"/>
        <v>70511.985000000001</v>
      </c>
      <c r="AO45" s="15">
        <f>AO46+AO48</f>
        <v>0</v>
      </c>
      <c r="AP45" s="70">
        <f t="shared" si="20"/>
        <v>70511.985000000001</v>
      </c>
      <c r="AQ45" s="15">
        <f t="shared" si="17"/>
        <v>70010.5</v>
      </c>
      <c r="AR45" s="15">
        <f>AR46+AR48</f>
        <v>0</v>
      </c>
      <c r="AS45" s="70">
        <f t="shared" si="21"/>
        <v>70010.5</v>
      </c>
      <c r="AT45" s="73">
        <f t="shared" si="18"/>
        <v>63906.6</v>
      </c>
      <c r="AU45" s="15">
        <f>AU46+AU48</f>
        <v>0</v>
      </c>
      <c r="AV45" s="24"/>
    </row>
    <row r="46" spans="1:49" ht="31.2" x14ac:dyDescent="0.3">
      <c r="A46" s="61" t="s">
        <v>61</v>
      </c>
      <c r="B46" s="62" t="s">
        <v>48</v>
      </c>
      <c r="C46" s="61"/>
      <c r="D46" s="61"/>
      <c r="E46" s="63" t="s">
        <v>49</v>
      </c>
      <c r="F46" s="15">
        <f t="shared" ref="F46:K46" si="81">F47</f>
        <v>75176.800000000003</v>
      </c>
      <c r="G46" s="15">
        <f t="shared" si="81"/>
        <v>68358.5</v>
      </c>
      <c r="H46" s="15">
        <f t="shared" si="81"/>
        <v>62270.3</v>
      </c>
      <c r="I46" s="15">
        <f t="shared" si="81"/>
        <v>0</v>
      </c>
      <c r="J46" s="15">
        <f t="shared" si="81"/>
        <v>0</v>
      </c>
      <c r="K46" s="15">
        <f t="shared" si="81"/>
        <v>0</v>
      </c>
      <c r="L46" s="15">
        <f t="shared" si="1"/>
        <v>75176.800000000003</v>
      </c>
      <c r="M46" s="15">
        <f t="shared" si="2"/>
        <v>68358.5</v>
      </c>
      <c r="N46" s="15">
        <f t="shared" si="3"/>
        <v>62270.3</v>
      </c>
      <c r="O46" s="15">
        <f>O47</f>
        <v>231.68799999999999</v>
      </c>
      <c r="P46" s="15">
        <f>P47</f>
        <v>314.97699999999998</v>
      </c>
      <c r="Q46" s="15">
        <f>Q47</f>
        <v>314.97699999999998</v>
      </c>
      <c r="R46" s="15">
        <f t="shared" si="4"/>
        <v>75408.487999999998</v>
      </c>
      <c r="S46" s="15">
        <f t="shared" si="5"/>
        <v>68673.476999999999</v>
      </c>
      <c r="T46" s="15">
        <f t="shared" si="6"/>
        <v>62585.277000000002</v>
      </c>
      <c r="U46" s="15">
        <f>U47</f>
        <v>0</v>
      </c>
      <c r="V46" s="15">
        <f t="shared" si="7"/>
        <v>75408.487999999998</v>
      </c>
      <c r="W46" s="15">
        <f t="shared" si="8"/>
        <v>68673.476999999999</v>
      </c>
      <c r="X46" s="15">
        <f t="shared" si="9"/>
        <v>62585.277000000002</v>
      </c>
      <c r="Y46" s="15">
        <f>Y47</f>
        <v>-6156.2539999999999</v>
      </c>
      <c r="Z46" s="15">
        <f>Z47</f>
        <v>0</v>
      </c>
      <c r="AA46" s="15">
        <f>AA47</f>
        <v>0</v>
      </c>
      <c r="AB46" s="15">
        <f t="shared" si="10"/>
        <v>69252.233999999997</v>
      </c>
      <c r="AC46" s="15">
        <f t="shared" si="11"/>
        <v>68673.476999999999</v>
      </c>
      <c r="AD46" s="15">
        <f t="shared" si="12"/>
        <v>62585.277000000002</v>
      </c>
      <c r="AE46" s="15">
        <f>AE47</f>
        <v>0</v>
      </c>
      <c r="AF46" s="15">
        <f>AF47</f>
        <v>0</v>
      </c>
      <c r="AG46" s="15">
        <f>AG47</f>
        <v>0</v>
      </c>
      <c r="AH46" s="15">
        <f t="shared" si="13"/>
        <v>69252.233999999997</v>
      </c>
      <c r="AI46" s="15">
        <f t="shared" si="14"/>
        <v>68673.476999999999</v>
      </c>
      <c r="AJ46" s="15">
        <f t="shared" si="15"/>
        <v>62585.277000000002</v>
      </c>
      <c r="AK46" s="15">
        <f>AK47</f>
        <v>0</v>
      </c>
      <c r="AL46" s="15">
        <f>AL47</f>
        <v>0</v>
      </c>
      <c r="AM46" s="15">
        <f>AM47</f>
        <v>0</v>
      </c>
      <c r="AN46" s="15">
        <f t="shared" si="16"/>
        <v>69252.233999999997</v>
      </c>
      <c r="AO46" s="15">
        <f>AO47</f>
        <v>0</v>
      </c>
      <c r="AP46" s="70">
        <f t="shared" si="20"/>
        <v>69252.233999999997</v>
      </c>
      <c r="AQ46" s="15">
        <f t="shared" si="17"/>
        <v>68673.476999999999</v>
      </c>
      <c r="AR46" s="15">
        <f>AR47</f>
        <v>0</v>
      </c>
      <c r="AS46" s="70">
        <f t="shared" si="21"/>
        <v>68673.476999999999</v>
      </c>
      <c r="AT46" s="73">
        <f t="shared" si="18"/>
        <v>62585.277000000002</v>
      </c>
      <c r="AU46" s="15">
        <f>AU47</f>
        <v>0</v>
      </c>
      <c r="AV46" s="24"/>
    </row>
    <row r="47" spans="1:49" x14ac:dyDescent="0.3">
      <c r="A47" s="61" t="s">
        <v>61</v>
      </c>
      <c r="B47" s="62">
        <v>200</v>
      </c>
      <c r="C47" s="61" t="s">
        <v>31</v>
      </c>
      <c r="D47" s="61" t="s">
        <v>32</v>
      </c>
      <c r="E47" s="63" t="s">
        <v>33</v>
      </c>
      <c r="F47" s="15">
        <v>75176.800000000003</v>
      </c>
      <c r="G47" s="15">
        <v>68358.5</v>
      </c>
      <c r="H47" s="15">
        <v>62270.3</v>
      </c>
      <c r="I47" s="15"/>
      <c r="J47" s="15"/>
      <c r="K47" s="15"/>
      <c r="L47" s="15">
        <f t="shared" si="1"/>
        <v>75176.800000000003</v>
      </c>
      <c r="M47" s="15">
        <f t="shared" si="2"/>
        <v>68358.5</v>
      </c>
      <c r="N47" s="15">
        <f t="shared" si="3"/>
        <v>62270.3</v>
      </c>
      <c r="O47" s="15">
        <f>409.849-174.321-3.84</f>
        <v>231.68799999999999</v>
      </c>
      <c r="P47" s="15">
        <v>314.97699999999998</v>
      </c>
      <c r="Q47" s="15">
        <v>314.97699999999998</v>
      </c>
      <c r="R47" s="15">
        <f t="shared" si="4"/>
        <v>75408.487999999998</v>
      </c>
      <c r="S47" s="15">
        <f t="shared" si="5"/>
        <v>68673.476999999999</v>
      </c>
      <c r="T47" s="15">
        <f t="shared" si="6"/>
        <v>62585.277000000002</v>
      </c>
      <c r="U47" s="15"/>
      <c r="V47" s="15">
        <f t="shared" si="7"/>
        <v>75408.487999999998</v>
      </c>
      <c r="W47" s="15">
        <f t="shared" si="8"/>
        <v>68673.476999999999</v>
      </c>
      <c r="X47" s="15">
        <f t="shared" si="9"/>
        <v>62585.277000000002</v>
      </c>
      <c r="Y47" s="15">
        <f>-1901.9-525.64-1990.6-1736.581-1.533</f>
        <v>-6156.2539999999999</v>
      </c>
      <c r="Z47" s="15"/>
      <c r="AA47" s="15"/>
      <c r="AB47" s="15">
        <f t="shared" si="10"/>
        <v>69252.233999999997</v>
      </c>
      <c r="AC47" s="15">
        <f t="shared" si="11"/>
        <v>68673.476999999999</v>
      </c>
      <c r="AD47" s="15">
        <f t="shared" si="12"/>
        <v>62585.277000000002</v>
      </c>
      <c r="AE47" s="15"/>
      <c r="AF47" s="15"/>
      <c r="AG47" s="15"/>
      <c r="AH47" s="15">
        <f t="shared" si="13"/>
        <v>69252.233999999997</v>
      </c>
      <c r="AI47" s="15">
        <f t="shared" si="14"/>
        <v>68673.476999999999</v>
      </c>
      <c r="AJ47" s="15">
        <f t="shared" si="15"/>
        <v>62585.277000000002</v>
      </c>
      <c r="AK47" s="15"/>
      <c r="AL47" s="15"/>
      <c r="AM47" s="15"/>
      <c r="AN47" s="15">
        <f t="shared" si="16"/>
        <v>69252.233999999997</v>
      </c>
      <c r="AO47" s="15"/>
      <c r="AP47" s="70">
        <f t="shared" si="20"/>
        <v>69252.233999999997</v>
      </c>
      <c r="AQ47" s="15">
        <f t="shared" si="17"/>
        <v>68673.476999999999</v>
      </c>
      <c r="AR47" s="15"/>
      <c r="AS47" s="70">
        <f t="shared" si="21"/>
        <v>68673.476999999999</v>
      </c>
      <c r="AT47" s="73">
        <f t="shared" si="18"/>
        <v>62585.277000000002</v>
      </c>
      <c r="AU47" s="15"/>
      <c r="AV47" s="24"/>
    </row>
    <row r="48" spans="1:49" x14ac:dyDescent="0.3">
      <c r="A48" s="61" t="s">
        <v>61</v>
      </c>
      <c r="B48" s="62" t="s">
        <v>44</v>
      </c>
      <c r="C48" s="61"/>
      <c r="D48" s="61"/>
      <c r="E48" s="63" t="s">
        <v>45</v>
      </c>
      <c r="F48" s="15">
        <f t="shared" ref="F48:K48" si="82">F49</f>
        <v>732</v>
      </c>
      <c r="G48" s="15">
        <f t="shared" si="82"/>
        <v>715.3</v>
      </c>
      <c r="H48" s="15">
        <f t="shared" si="82"/>
        <v>699.6</v>
      </c>
      <c r="I48" s="15">
        <f t="shared" si="82"/>
        <v>0</v>
      </c>
      <c r="J48" s="15">
        <f t="shared" si="82"/>
        <v>0</v>
      </c>
      <c r="K48" s="15">
        <f t="shared" si="82"/>
        <v>0</v>
      </c>
      <c r="L48" s="15">
        <f t="shared" si="1"/>
        <v>732</v>
      </c>
      <c r="M48" s="15">
        <f t="shared" si="2"/>
        <v>715.3</v>
      </c>
      <c r="N48" s="15">
        <f t="shared" si="3"/>
        <v>699.6</v>
      </c>
      <c r="O48" s="15">
        <f>O49</f>
        <v>527.75099999999998</v>
      </c>
      <c r="P48" s="15">
        <f>P49</f>
        <v>621.72299999999996</v>
      </c>
      <c r="Q48" s="15">
        <f>Q49</f>
        <v>621.72299999999996</v>
      </c>
      <c r="R48" s="15">
        <f t="shared" si="4"/>
        <v>1259.751</v>
      </c>
      <c r="S48" s="15">
        <f t="shared" si="5"/>
        <v>1337.0229999999999</v>
      </c>
      <c r="T48" s="15">
        <f t="shared" si="6"/>
        <v>1321.3229999999999</v>
      </c>
      <c r="U48" s="15">
        <f>U49</f>
        <v>0</v>
      </c>
      <c r="V48" s="15">
        <f t="shared" si="7"/>
        <v>1259.751</v>
      </c>
      <c r="W48" s="15">
        <f t="shared" si="8"/>
        <v>1337.0229999999999</v>
      </c>
      <c r="X48" s="15">
        <f t="shared" si="9"/>
        <v>1321.3229999999999</v>
      </c>
      <c r="Y48" s="15">
        <f>Y49</f>
        <v>0</v>
      </c>
      <c r="Z48" s="15">
        <f>Z49</f>
        <v>0</v>
      </c>
      <c r="AA48" s="15">
        <f>AA49</f>
        <v>0</v>
      </c>
      <c r="AB48" s="15">
        <f t="shared" si="10"/>
        <v>1259.751</v>
      </c>
      <c r="AC48" s="15">
        <f t="shared" si="11"/>
        <v>1337.0229999999999</v>
      </c>
      <c r="AD48" s="15">
        <f t="shared" si="12"/>
        <v>1321.3229999999999</v>
      </c>
      <c r="AE48" s="15">
        <f>AE49</f>
        <v>0</v>
      </c>
      <c r="AF48" s="15">
        <f>AF49</f>
        <v>0</v>
      </c>
      <c r="AG48" s="15">
        <f>AG49</f>
        <v>0</v>
      </c>
      <c r="AH48" s="15">
        <f t="shared" si="13"/>
        <v>1259.751</v>
      </c>
      <c r="AI48" s="15">
        <f t="shared" si="14"/>
        <v>1337.0229999999999</v>
      </c>
      <c r="AJ48" s="15">
        <f t="shared" si="15"/>
        <v>1321.3229999999999</v>
      </c>
      <c r="AK48" s="15">
        <f>AK49</f>
        <v>0</v>
      </c>
      <c r="AL48" s="15">
        <f>AL49</f>
        <v>0</v>
      </c>
      <c r="AM48" s="15">
        <f>AM49</f>
        <v>0</v>
      </c>
      <c r="AN48" s="15">
        <f t="shared" si="16"/>
        <v>1259.751</v>
      </c>
      <c r="AO48" s="15">
        <f>AO49</f>
        <v>0</v>
      </c>
      <c r="AP48" s="70">
        <f t="shared" si="20"/>
        <v>1259.751</v>
      </c>
      <c r="AQ48" s="15">
        <f t="shared" si="17"/>
        <v>1337.0229999999999</v>
      </c>
      <c r="AR48" s="15">
        <f>AR49</f>
        <v>0</v>
      </c>
      <c r="AS48" s="70">
        <f t="shared" si="21"/>
        <v>1337.0229999999999</v>
      </c>
      <c r="AT48" s="73">
        <f t="shared" si="18"/>
        <v>1321.3229999999999</v>
      </c>
      <c r="AU48" s="15">
        <f>AU49</f>
        <v>0</v>
      </c>
      <c r="AV48" s="24"/>
    </row>
    <row r="49" spans="1:48" x14ac:dyDescent="0.3">
      <c r="A49" s="61" t="s">
        <v>61</v>
      </c>
      <c r="B49" s="62">
        <v>800</v>
      </c>
      <c r="C49" s="61" t="s">
        <v>31</v>
      </c>
      <c r="D49" s="61" t="s">
        <v>32</v>
      </c>
      <c r="E49" s="63" t="s">
        <v>33</v>
      </c>
      <c r="F49" s="15">
        <v>732</v>
      </c>
      <c r="G49" s="15">
        <v>715.3</v>
      </c>
      <c r="H49" s="15">
        <v>699.6</v>
      </c>
      <c r="I49" s="15"/>
      <c r="J49" s="15"/>
      <c r="K49" s="15"/>
      <c r="L49" s="15">
        <f t="shared" si="1"/>
        <v>732</v>
      </c>
      <c r="M49" s="15">
        <f t="shared" si="2"/>
        <v>715.3</v>
      </c>
      <c r="N49" s="15">
        <f t="shared" si="3"/>
        <v>699.6</v>
      </c>
      <c r="O49" s="15">
        <v>527.75099999999998</v>
      </c>
      <c r="P49" s="15">
        <v>621.72299999999996</v>
      </c>
      <c r="Q49" s="15">
        <v>621.72299999999996</v>
      </c>
      <c r="R49" s="15">
        <f t="shared" si="4"/>
        <v>1259.751</v>
      </c>
      <c r="S49" s="15">
        <f t="shared" si="5"/>
        <v>1337.0229999999999</v>
      </c>
      <c r="T49" s="15">
        <f t="shared" si="6"/>
        <v>1321.3229999999999</v>
      </c>
      <c r="U49" s="15"/>
      <c r="V49" s="15">
        <f t="shared" si="7"/>
        <v>1259.751</v>
      </c>
      <c r="W49" s="15">
        <f t="shared" si="8"/>
        <v>1337.0229999999999</v>
      </c>
      <c r="X49" s="15">
        <f t="shared" si="9"/>
        <v>1321.3229999999999</v>
      </c>
      <c r="Y49" s="15"/>
      <c r="Z49" s="15"/>
      <c r="AA49" s="15"/>
      <c r="AB49" s="15">
        <f t="shared" si="10"/>
        <v>1259.751</v>
      </c>
      <c r="AC49" s="15">
        <f t="shared" si="11"/>
        <v>1337.0229999999999</v>
      </c>
      <c r="AD49" s="15">
        <f t="shared" si="12"/>
        <v>1321.3229999999999</v>
      </c>
      <c r="AE49" s="15"/>
      <c r="AF49" s="15"/>
      <c r="AG49" s="15"/>
      <c r="AH49" s="15">
        <f t="shared" si="13"/>
        <v>1259.751</v>
      </c>
      <c r="AI49" s="15">
        <f t="shared" si="14"/>
        <v>1337.0229999999999</v>
      </c>
      <c r="AJ49" s="15">
        <f t="shared" si="15"/>
        <v>1321.3229999999999</v>
      </c>
      <c r="AK49" s="15"/>
      <c r="AL49" s="15"/>
      <c r="AM49" s="15"/>
      <c r="AN49" s="15">
        <f t="shared" si="16"/>
        <v>1259.751</v>
      </c>
      <c r="AO49" s="15"/>
      <c r="AP49" s="70">
        <f t="shared" si="20"/>
        <v>1259.751</v>
      </c>
      <c r="AQ49" s="15">
        <f t="shared" si="17"/>
        <v>1337.0229999999999</v>
      </c>
      <c r="AR49" s="15"/>
      <c r="AS49" s="70">
        <f t="shared" si="21"/>
        <v>1337.0229999999999</v>
      </c>
      <c r="AT49" s="73">
        <f t="shared" si="18"/>
        <v>1321.3229999999999</v>
      </c>
      <c r="AU49" s="15"/>
      <c r="AV49" s="24"/>
    </row>
    <row r="50" spans="1:48" ht="46.8" x14ac:dyDescent="0.3">
      <c r="A50" s="61" t="s">
        <v>63</v>
      </c>
      <c r="B50" s="62"/>
      <c r="C50" s="61"/>
      <c r="D50" s="61"/>
      <c r="E50" s="63" t="s">
        <v>64</v>
      </c>
      <c r="F50" s="15">
        <f t="shared" ref="F50:K50" si="83">F51</f>
        <v>16917.599999999999</v>
      </c>
      <c r="G50" s="15">
        <f t="shared" si="83"/>
        <v>16917.599999999999</v>
      </c>
      <c r="H50" s="15">
        <f t="shared" si="83"/>
        <v>21014.3</v>
      </c>
      <c r="I50" s="15">
        <f t="shared" si="83"/>
        <v>0</v>
      </c>
      <c r="J50" s="15">
        <f t="shared" si="83"/>
        <v>0</v>
      </c>
      <c r="K50" s="15">
        <f t="shared" si="83"/>
        <v>0</v>
      </c>
      <c r="L50" s="15">
        <f t="shared" si="1"/>
        <v>16917.599999999999</v>
      </c>
      <c r="M50" s="15">
        <f t="shared" si="2"/>
        <v>16917.599999999999</v>
      </c>
      <c r="N50" s="15">
        <f t="shared" si="3"/>
        <v>21014.3</v>
      </c>
      <c r="O50" s="15">
        <f>O51</f>
        <v>2381.6</v>
      </c>
      <c r="P50" s="15">
        <f>P51</f>
        <v>0</v>
      </c>
      <c r="Q50" s="15">
        <f>Q51</f>
        <v>0</v>
      </c>
      <c r="R50" s="15">
        <f t="shared" si="4"/>
        <v>19299.199999999997</v>
      </c>
      <c r="S50" s="15">
        <f t="shared" si="5"/>
        <v>16917.599999999999</v>
      </c>
      <c r="T50" s="15">
        <f t="shared" si="6"/>
        <v>21014.3</v>
      </c>
      <c r="U50" s="15">
        <f>U51</f>
        <v>0</v>
      </c>
      <c r="V50" s="15">
        <f t="shared" si="7"/>
        <v>19299.199999999997</v>
      </c>
      <c r="W50" s="15">
        <f t="shared" si="8"/>
        <v>16917.599999999999</v>
      </c>
      <c r="X50" s="15">
        <f t="shared" si="9"/>
        <v>21014.3</v>
      </c>
      <c r="Y50" s="15">
        <f>Y51</f>
        <v>650</v>
      </c>
      <c r="Z50" s="15">
        <f>Z51</f>
        <v>0</v>
      </c>
      <c r="AA50" s="15">
        <f>AA51</f>
        <v>0</v>
      </c>
      <c r="AB50" s="15">
        <f t="shared" si="10"/>
        <v>19949.199999999997</v>
      </c>
      <c r="AC50" s="15">
        <f t="shared" si="11"/>
        <v>16917.599999999999</v>
      </c>
      <c r="AD50" s="15">
        <f t="shared" si="12"/>
        <v>21014.3</v>
      </c>
      <c r="AE50" s="15">
        <f>AE51</f>
        <v>0</v>
      </c>
      <c r="AF50" s="15">
        <f>AF51</f>
        <v>0</v>
      </c>
      <c r="AG50" s="15">
        <f>AG51</f>
        <v>0</v>
      </c>
      <c r="AH50" s="15">
        <f t="shared" si="13"/>
        <v>19949.199999999997</v>
      </c>
      <c r="AI50" s="15">
        <f t="shared" si="14"/>
        <v>16917.599999999999</v>
      </c>
      <c r="AJ50" s="15">
        <f t="shared" si="15"/>
        <v>21014.3</v>
      </c>
      <c r="AK50" s="15">
        <f>AK51</f>
        <v>0</v>
      </c>
      <c r="AL50" s="15">
        <f>AL51</f>
        <v>0</v>
      </c>
      <c r="AM50" s="15">
        <f>AM51</f>
        <v>0</v>
      </c>
      <c r="AN50" s="15">
        <f t="shared" si="16"/>
        <v>19949.199999999997</v>
      </c>
      <c r="AO50" s="15">
        <f>AO51</f>
        <v>0</v>
      </c>
      <c r="AP50" s="70">
        <f t="shared" si="20"/>
        <v>19949.199999999997</v>
      </c>
      <c r="AQ50" s="15">
        <f t="shared" si="17"/>
        <v>16917.599999999999</v>
      </c>
      <c r="AR50" s="15">
        <f>AR51</f>
        <v>0</v>
      </c>
      <c r="AS50" s="70">
        <f t="shared" si="21"/>
        <v>16917.599999999999</v>
      </c>
      <c r="AT50" s="73">
        <f t="shared" si="18"/>
        <v>21014.3</v>
      </c>
      <c r="AU50" s="15">
        <f>AU51</f>
        <v>0</v>
      </c>
      <c r="AV50" s="24"/>
    </row>
    <row r="51" spans="1:48" ht="46.8" x14ac:dyDescent="0.3">
      <c r="A51" s="61" t="s">
        <v>63</v>
      </c>
      <c r="B51" s="62" t="s">
        <v>55</v>
      </c>
      <c r="C51" s="61"/>
      <c r="D51" s="61"/>
      <c r="E51" s="63" t="s">
        <v>56</v>
      </c>
      <c r="F51" s="15">
        <f t="shared" ref="F51:K51" si="84">F52+F53+F54+F55</f>
        <v>16917.599999999999</v>
      </c>
      <c r="G51" s="15">
        <f t="shared" si="84"/>
        <v>16917.599999999999</v>
      </c>
      <c r="H51" s="15">
        <f t="shared" si="84"/>
        <v>21014.3</v>
      </c>
      <c r="I51" s="15">
        <f t="shared" si="84"/>
        <v>0</v>
      </c>
      <c r="J51" s="15">
        <f t="shared" si="84"/>
        <v>0</v>
      </c>
      <c r="K51" s="15">
        <f t="shared" si="84"/>
        <v>0</v>
      </c>
      <c r="L51" s="15">
        <f t="shared" si="1"/>
        <v>16917.599999999999</v>
      </c>
      <c r="M51" s="15">
        <f t="shared" si="2"/>
        <v>16917.599999999999</v>
      </c>
      <c r="N51" s="15">
        <f t="shared" si="3"/>
        <v>21014.3</v>
      </c>
      <c r="O51" s="15">
        <f>O52+O53+O54+O55</f>
        <v>2381.6</v>
      </c>
      <c r="P51" s="15">
        <f>P52+P53+P54+P55</f>
        <v>0</v>
      </c>
      <c r="Q51" s="15">
        <f>Q52+Q53+Q54+Q55</f>
        <v>0</v>
      </c>
      <c r="R51" s="15">
        <f t="shared" si="4"/>
        <v>19299.199999999997</v>
      </c>
      <c r="S51" s="15">
        <f t="shared" si="5"/>
        <v>16917.599999999999</v>
      </c>
      <c r="T51" s="15">
        <f t="shared" si="6"/>
        <v>21014.3</v>
      </c>
      <c r="U51" s="15">
        <f>U52+U53+U54+U55</f>
        <v>0</v>
      </c>
      <c r="V51" s="15">
        <f t="shared" si="7"/>
        <v>19299.199999999997</v>
      </c>
      <c r="W51" s="15">
        <f t="shared" si="8"/>
        <v>16917.599999999999</v>
      </c>
      <c r="X51" s="15">
        <f t="shared" si="9"/>
        <v>21014.3</v>
      </c>
      <c r="Y51" s="15">
        <f>Y52+Y53+Y54+Y55</f>
        <v>650</v>
      </c>
      <c r="Z51" s="15">
        <f>Z52+Z53+Z54+Z55</f>
        <v>0</v>
      </c>
      <c r="AA51" s="15">
        <f>AA52+AA53+AA54+AA55</f>
        <v>0</v>
      </c>
      <c r="AB51" s="15">
        <f t="shared" si="10"/>
        <v>19949.199999999997</v>
      </c>
      <c r="AC51" s="15">
        <f t="shared" si="11"/>
        <v>16917.599999999999</v>
      </c>
      <c r="AD51" s="15">
        <f t="shared" si="12"/>
        <v>21014.3</v>
      </c>
      <c r="AE51" s="15">
        <f>AE52+AE53+AE54+AE55</f>
        <v>0</v>
      </c>
      <c r="AF51" s="15">
        <f>AF52+AF53+AF54+AF55</f>
        <v>0</v>
      </c>
      <c r="AG51" s="15">
        <f>AG52+AG53+AG54+AG55</f>
        <v>0</v>
      </c>
      <c r="AH51" s="15">
        <f t="shared" si="13"/>
        <v>19949.199999999997</v>
      </c>
      <c r="AI51" s="15">
        <f t="shared" si="14"/>
        <v>16917.599999999999</v>
      </c>
      <c r="AJ51" s="15">
        <f t="shared" si="15"/>
        <v>21014.3</v>
      </c>
      <c r="AK51" s="15">
        <f>AK52+AK53+AK54+AK55</f>
        <v>0</v>
      </c>
      <c r="AL51" s="15">
        <f>AL52+AL53+AL54+AL55</f>
        <v>0</v>
      </c>
      <c r="AM51" s="15">
        <f>AM52+AM53+AM54+AM55</f>
        <v>0</v>
      </c>
      <c r="AN51" s="15">
        <f t="shared" si="16"/>
        <v>19949.199999999997</v>
      </c>
      <c r="AO51" s="15">
        <f>AO52+AO53+AO54+AO55</f>
        <v>0</v>
      </c>
      <c r="AP51" s="70">
        <f t="shared" si="20"/>
        <v>19949.199999999997</v>
      </c>
      <c r="AQ51" s="15">
        <f t="shared" si="17"/>
        <v>16917.599999999999</v>
      </c>
      <c r="AR51" s="15">
        <f>AR52+AR53+AR54+AR55</f>
        <v>0</v>
      </c>
      <c r="AS51" s="70">
        <f t="shared" si="21"/>
        <v>16917.599999999999</v>
      </c>
      <c r="AT51" s="73">
        <f t="shared" si="18"/>
        <v>21014.3</v>
      </c>
      <c r="AU51" s="15">
        <f>AU52+AU53+AU54+AU55</f>
        <v>0</v>
      </c>
      <c r="AV51" s="24"/>
    </row>
    <row r="52" spans="1:48" x14ac:dyDescent="0.3">
      <c r="A52" s="61" t="s">
        <v>63</v>
      </c>
      <c r="B52" s="62">
        <v>600</v>
      </c>
      <c r="C52" s="61" t="s">
        <v>31</v>
      </c>
      <c r="D52" s="61" t="s">
        <v>32</v>
      </c>
      <c r="E52" s="63" t="s">
        <v>33</v>
      </c>
      <c r="F52" s="15">
        <v>9035.2000000000007</v>
      </c>
      <c r="G52" s="15">
        <v>9035.2000000000007</v>
      </c>
      <c r="H52" s="15">
        <v>13131.9</v>
      </c>
      <c r="I52" s="15"/>
      <c r="J52" s="15"/>
      <c r="K52" s="15"/>
      <c r="L52" s="15">
        <f t="shared" si="1"/>
        <v>9035.2000000000007</v>
      </c>
      <c r="M52" s="15">
        <f t="shared" si="2"/>
        <v>9035.2000000000007</v>
      </c>
      <c r="N52" s="15">
        <f t="shared" si="3"/>
        <v>13131.9</v>
      </c>
      <c r="O52" s="15"/>
      <c r="P52" s="15"/>
      <c r="Q52" s="15"/>
      <c r="R52" s="15">
        <f t="shared" si="4"/>
        <v>9035.2000000000007</v>
      </c>
      <c r="S52" s="15">
        <f t="shared" si="5"/>
        <v>9035.2000000000007</v>
      </c>
      <c r="T52" s="15">
        <f t="shared" si="6"/>
        <v>13131.9</v>
      </c>
      <c r="U52" s="15"/>
      <c r="V52" s="15">
        <f t="shared" si="7"/>
        <v>9035.2000000000007</v>
      </c>
      <c r="W52" s="15">
        <f t="shared" si="8"/>
        <v>9035.2000000000007</v>
      </c>
      <c r="X52" s="15">
        <f t="shared" si="9"/>
        <v>13131.9</v>
      </c>
      <c r="Y52" s="15">
        <v>650</v>
      </c>
      <c r="Z52" s="15"/>
      <c r="AA52" s="15"/>
      <c r="AB52" s="15">
        <f t="shared" si="10"/>
        <v>9685.2000000000007</v>
      </c>
      <c r="AC52" s="15">
        <f t="shared" si="11"/>
        <v>9035.2000000000007</v>
      </c>
      <c r="AD52" s="15">
        <f t="shared" si="12"/>
        <v>13131.9</v>
      </c>
      <c r="AE52" s="15"/>
      <c r="AF52" s="15"/>
      <c r="AG52" s="15"/>
      <c r="AH52" s="15">
        <f t="shared" si="13"/>
        <v>9685.2000000000007</v>
      </c>
      <c r="AI52" s="15">
        <f t="shared" si="14"/>
        <v>9035.2000000000007</v>
      </c>
      <c r="AJ52" s="15">
        <f t="shared" si="15"/>
        <v>13131.9</v>
      </c>
      <c r="AK52" s="15"/>
      <c r="AL52" s="15"/>
      <c r="AM52" s="15"/>
      <c r="AN52" s="15">
        <f t="shared" si="16"/>
        <v>9685.2000000000007</v>
      </c>
      <c r="AO52" s="15"/>
      <c r="AP52" s="70">
        <f t="shared" si="20"/>
        <v>9685.2000000000007</v>
      </c>
      <c r="AQ52" s="15">
        <f t="shared" si="17"/>
        <v>9035.2000000000007</v>
      </c>
      <c r="AR52" s="15"/>
      <c r="AS52" s="70">
        <f t="shared" si="21"/>
        <v>9035.2000000000007</v>
      </c>
      <c r="AT52" s="73">
        <f t="shared" si="18"/>
        <v>13131.9</v>
      </c>
      <c r="AU52" s="15"/>
      <c r="AV52" s="24"/>
    </row>
    <row r="53" spans="1:48" x14ac:dyDescent="0.3">
      <c r="A53" s="61" t="s">
        <v>63</v>
      </c>
      <c r="B53" s="62">
        <v>600</v>
      </c>
      <c r="C53" s="61" t="s">
        <v>65</v>
      </c>
      <c r="D53" s="61" t="s">
        <v>65</v>
      </c>
      <c r="E53" s="63" t="s">
        <v>66</v>
      </c>
      <c r="F53" s="15">
        <v>1850</v>
      </c>
      <c r="G53" s="15">
        <v>1850</v>
      </c>
      <c r="H53" s="15">
        <v>1850</v>
      </c>
      <c r="I53" s="15"/>
      <c r="J53" s="15"/>
      <c r="K53" s="15"/>
      <c r="L53" s="15">
        <f t="shared" si="1"/>
        <v>1850</v>
      </c>
      <c r="M53" s="15">
        <f t="shared" si="2"/>
        <v>1850</v>
      </c>
      <c r="N53" s="15">
        <f t="shared" si="3"/>
        <v>1850</v>
      </c>
      <c r="O53" s="15">
        <v>931</v>
      </c>
      <c r="P53" s="15"/>
      <c r="Q53" s="15"/>
      <c r="R53" s="15">
        <f t="shared" si="4"/>
        <v>2781</v>
      </c>
      <c r="S53" s="15">
        <f t="shared" si="5"/>
        <v>1850</v>
      </c>
      <c r="T53" s="15">
        <f t="shared" si="6"/>
        <v>1850</v>
      </c>
      <c r="U53" s="15"/>
      <c r="V53" s="15">
        <f t="shared" si="7"/>
        <v>2781</v>
      </c>
      <c r="W53" s="15">
        <f t="shared" si="8"/>
        <v>1850</v>
      </c>
      <c r="X53" s="15">
        <f t="shared" si="9"/>
        <v>1850</v>
      </c>
      <c r="Y53" s="15"/>
      <c r="Z53" s="15"/>
      <c r="AA53" s="15"/>
      <c r="AB53" s="15">
        <f t="shared" si="10"/>
        <v>2781</v>
      </c>
      <c r="AC53" s="15">
        <f t="shared" si="11"/>
        <v>1850</v>
      </c>
      <c r="AD53" s="15">
        <f t="shared" si="12"/>
        <v>1850</v>
      </c>
      <c r="AE53" s="15"/>
      <c r="AF53" s="15"/>
      <c r="AG53" s="15"/>
      <c r="AH53" s="15">
        <f t="shared" si="13"/>
        <v>2781</v>
      </c>
      <c r="AI53" s="15">
        <f t="shared" si="14"/>
        <v>1850</v>
      </c>
      <c r="AJ53" s="15">
        <f t="shared" si="15"/>
        <v>1850</v>
      </c>
      <c r="AK53" s="15"/>
      <c r="AL53" s="15"/>
      <c r="AM53" s="15"/>
      <c r="AN53" s="15">
        <f t="shared" si="16"/>
        <v>2781</v>
      </c>
      <c r="AO53" s="15"/>
      <c r="AP53" s="70">
        <f t="shared" si="20"/>
        <v>2781</v>
      </c>
      <c r="AQ53" s="15">
        <f t="shared" si="17"/>
        <v>1850</v>
      </c>
      <c r="AR53" s="15"/>
      <c r="AS53" s="70">
        <f t="shared" si="21"/>
        <v>1850</v>
      </c>
      <c r="AT53" s="73">
        <f t="shared" si="18"/>
        <v>1850</v>
      </c>
      <c r="AU53" s="15"/>
      <c r="AV53" s="24"/>
    </row>
    <row r="54" spans="1:48" x14ac:dyDescent="0.3">
      <c r="A54" s="61" t="s">
        <v>63</v>
      </c>
      <c r="B54" s="62">
        <v>600</v>
      </c>
      <c r="C54" s="61" t="s">
        <v>65</v>
      </c>
      <c r="D54" s="61" t="s">
        <v>67</v>
      </c>
      <c r="E54" s="63" t="s">
        <v>68</v>
      </c>
      <c r="F54" s="15">
        <v>200</v>
      </c>
      <c r="G54" s="15">
        <v>200</v>
      </c>
      <c r="H54" s="15">
        <v>200</v>
      </c>
      <c r="I54" s="15"/>
      <c r="J54" s="15"/>
      <c r="K54" s="15"/>
      <c r="L54" s="15">
        <f t="shared" si="1"/>
        <v>200</v>
      </c>
      <c r="M54" s="15">
        <f t="shared" si="2"/>
        <v>200</v>
      </c>
      <c r="N54" s="15">
        <f t="shared" si="3"/>
        <v>200</v>
      </c>
      <c r="O54" s="15"/>
      <c r="P54" s="15"/>
      <c r="Q54" s="15"/>
      <c r="R54" s="15">
        <f t="shared" si="4"/>
        <v>200</v>
      </c>
      <c r="S54" s="15">
        <f t="shared" si="5"/>
        <v>200</v>
      </c>
      <c r="T54" s="15">
        <f t="shared" si="6"/>
        <v>200</v>
      </c>
      <c r="U54" s="15"/>
      <c r="V54" s="15">
        <f t="shared" si="7"/>
        <v>200</v>
      </c>
      <c r="W54" s="15">
        <f t="shared" si="8"/>
        <v>200</v>
      </c>
      <c r="X54" s="15">
        <f t="shared" si="9"/>
        <v>200</v>
      </c>
      <c r="Y54" s="15"/>
      <c r="Z54" s="15"/>
      <c r="AA54" s="15"/>
      <c r="AB54" s="15">
        <f t="shared" si="10"/>
        <v>200</v>
      </c>
      <c r="AC54" s="15">
        <f t="shared" si="11"/>
        <v>200</v>
      </c>
      <c r="AD54" s="15">
        <f t="shared" si="12"/>
        <v>200</v>
      </c>
      <c r="AE54" s="15"/>
      <c r="AF54" s="15"/>
      <c r="AG54" s="15"/>
      <c r="AH54" s="15">
        <f t="shared" si="13"/>
        <v>200</v>
      </c>
      <c r="AI54" s="15">
        <f t="shared" si="14"/>
        <v>200</v>
      </c>
      <c r="AJ54" s="15">
        <f t="shared" si="15"/>
        <v>200</v>
      </c>
      <c r="AK54" s="15"/>
      <c r="AL54" s="15"/>
      <c r="AM54" s="15"/>
      <c r="AN54" s="15">
        <f t="shared" si="16"/>
        <v>200</v>
      </c>
      <c r="AO54" s="15"/>
      <c r="AP54" s="70">
        <f t="shared" si="20"/>
        <v>200</v>
      </c>
      <c r="AQ54" s="15">
        <f t="shared" si="17"/>
        <v>200</v>
      </c>
      <c r="AR54" s="15"/>
      <c r="AS54" s="70">
        <f t="shared" si="21"/>
        <v>200</v>
      </c>
      <c r="AT54" s="73">
        <f t="shared" si="18"/>
        <v>200</v>
      </c>
      <c r="AU54" s="15"/>
      <c r="AV54" s="24"/>
    </row>
    <row r="55" spans="1:48" x14ac:dyDescent="0.3">
      <c r="A55" s="61" t="s">
        <v>63</v>
      </c>
      <c r="B55" s="62">
        <v>600</v>
      </c>
      <c r="C55" s="61" t="s">
        <v>69</v>
      </c>
      <c r="D55" s="61" t="s">
        <v>31</v>
      </c>
      <c r="E55" s="63" t="s">
        <v>70</v>
      </c>
      <c r="F55" s="15">
        <v>5832.4</v>
      </c>
      <c r="G55" s="15">
        <v>5832.4</v>
      </c>
      <c r="H55" s="15">
        <v>5832.4</v>
      </c>
      <c r="I55" s="15"/>
      <c r="J55" s="15"/>
      <c r="K55" s="15"/>
      <c r="L55" s="15">
        <f t="shared" si="1"/>
        <v>5832.4</v>
      </c>
      <c r="M55" s="15">
        <f t="shared" si="2"/>
        <v>5832.4</v>
      </c>
      <c r="N55" s="15">
        <f t="shared" si="3"/>
        <v>5832.4</v>
      </c>
      <c r="O55" s="15">
        <v>1450.6</v>
      </c>
      <c r="P55" s="15"/>
      <c r="Q55" s="15"/>
      <c r="R55" s="15">
        <f t="shared" si="4"/>
        <v>7283</v>
      </c>
      <c r="S55" s="15">
        <f t="shared" si="5"/>
        <v>5832.4</v>
      </c>
      <c r="T55" s="15">
        <f t="shared" si="6"/>
        <v>5832.4</v>
      </c>
      <c r="U55" s="15"/>
      <c r="V55" s="15">
        <f t="shared" si="7"/>
        <v>7283</v>
      </c>
      <c r="W55" s="15">
        <f t="shared" si="8"/>
        <v>5832.4</v>
      </c>
      <c r="X55" s="15">
        <f t="shared" si="9"/>
        <v>5832.4</v>
      </c>
      <c r="Y55" s="15"/>
      <c r="Z55" s="15"/>
      <c r="AA55" s="15"/>
      <c r="AB55" s="15">
        <f t="shared" si="10"/>
        <v>7283</v>
      </c>
      <c r="AC55" s="15">
        <f t="shared" si="11"/>
        <v>5832.4</v>
      </c>
      <c r="AD55" s="15">
        <f t="shared" si="12"/>
        <v>5832.4</v>
      </c>
      <c r="AE55" s="15"/>
      <c r="AF55" s="15"/>
      <c r="AG55" s="15"/>
      <c r="AH55" s="15">
        <f t="shared" si="13"/>
        <v>7283</v>
      </c>
      <c r="AI55" s="15">
        <f t="shared" si="14"/>
        <v>5832.4</v>
      </c>
      <c r="AJ55" s="15">
        <f t="shared" si="15"/>
        <v>5832.4</v>
      </c>
      <c r="AK55" s="15"/>
      <c r="AL55" s="15"/>
      <c r="AM55" s="15"/>
      <c r="AN55" s="15">
        <f t="shared" si="16"/>
        <v>7283</v>
      </c>
      <c r="AO55" s="15"/>
      <c r="AP55" s="70">
        <f t="shared" si="20"/>
        <v>7283</v>
      </c>
      <c r="AQ55" s="15">
        <f t="shared" si="17"/>
        <v>5832.4</v>
      </c>
      <c r="AR55" s="15"/>
      <c r="AS55" s="70">
        <f t="shared" si="21"/>
        <v>5832.4</v>
      </c>
      <c r="AT55" s="73">
        <f t="shared" si="18"/>
        <v>5832.4</v>
      </c>
      <c r="AU55" s="15"/>
      <c r="AV55" s="24"/>
    </row>
    <row r="56" spans="1:48" ht="46.8" x14ac:dyDescent="0.3">
      <c r="A56" s="61" t="s">
        <v>71</v>
      </c>
      <c r="B56" s="62"/>
      <c r="C56" s="61"/>
      <c r="D56" s="61"/>
      <c r="E56" s="63" t="s">
        <v>72</v>
      </c>
      <c r="F56" s="15">
        <f t="shared" ref="F56:F86" si="85">F57</f>
        <v>49816.6</v>
      </c>
      <c r="G56" s="15">
        <f t="shared" ref="G56:G86" si="86">G57</f>
        <v>49816.6</v>
      </c>
      <c r="H56" s="15">
        <f t="shared" ref="H56:H86" si="87">H57</f>
        <v>49816.6</v>
      </c>
      <c r="I56" s="15">
        <f t="shared" ref="I56:I86" si="88">I57</f>
        <v>0</v>
      </c>
      <c r="J56" s="15">
        <f t="shared" ref="J56:J86" si="89">J57</f>
        <v>0</v>
      </c>
      <c r="K56" s="15">
        <f t="shared" ref="K56:K86" si="90">K57</f>
        <v>0</v>
      </c>
      <c r="L56" s="15">
        <f t="shared" si="1"/>
        <v>49816.6</v>
      </c>
      <c r="M56" s="15">
        <f t="shared" si="2"/>
        <v>49816.6</v>
      </c>
      <c r="N56" s="15">
        <f t="shared" si="3"/>
        <v>49816.6</v>
      </c>
      <c r="O56" s="15">
        <f t="shared" ref="O56:O86" si="91">O57</f>
        <v>0</v>
      </c>
      <c r="P56" s="15">
        <f t="shared" ref="P56:P86" si="92">P57</f>
        <v>0</v>
      </c>
      <c r="Q56" s="15">
        <f t="shared" ref="Q56:Q86" si="93">Q57</f>
        <v>0</v>
      </c>
      <c r="R56" s="15">
        <f t="shared" si="4"/>
        <v>49816.6</v>
      </c>
      <c r="S56" s="15">
        <f t="shared" si="5"/>
        <v>49816.6</v>
      </c>
      <c r="T56" s="15">
        <f t="shared" si="6"/>
        <v>49816.6</v>
      </c>
      <c r="U56" s="15">
        <f t="shared" ref="U56:U86" si="94">U57</f>
        <v>0</v>
      </c>
      <c r="V56" s="15">
        <f t="shared" si="7"/>
        <v>49816.6</v>
      </c>
      <c r="W56" s="15">
        <f t="shared" si="8"/>
        <v>49816.6</v>
      </c>
      <c r="X56" s="15">
        <f t="shared" si="9"/>
        <v>49816.6</v>
      </c>
      <c r="Y56" s="15">
        <f t="shared" ref="Y56:Y86" si="95">Y57</f>
        <v>0</v>
      </c>
      <c r="Z56" s="15">
        <f t="shared" ref="Z56:Z86" si="96">Z57</f>
        <v>0</v>
      </c>
      <c r="AA56" s="15">
        <f t="shared" ref="AA56:AA86" si="97">AA57</f>
        <v>0</v>
      </c>
      <c r="AB56" s="15">
        <f t="shared" si="10"/>
        <v>49816.6</v>
      </c>
      <c r="AC56" s="15">
        <f t="shared" si="11"/>
        <v>49816.6</v>
      </c>
      <c r="AD56" s="15">
        <f t="shared" si="12"/>
        <v>49816.6</v>
      </c>
      <c r="AE56" s="15">
        <f t="shared" ref="AE56:AE86" si="98">AE57</f>
        <v>0</v>
      </c>
      <c r="AF56" s="15">
        <f t="shared" ref="AF56:AF86" si="99">AF57</f>
        <v>0</v>
      </c>
      <c r="AG56" s="15">
        <f t="shared" ref="AG56:AG86" si="100">AG57</f>
        <v>0</v>
      </c>
      <c r="AH56" s="15">
        <f t="shared" si="13"/>
        <v>49816.6</v>
      </c>
      <c r="AI56" s="15">
        <f t="shared" si="14"/>
        <v>49816.6</v>
      </c>
      <c r="AJ56" s="15">
        <f t="shared" si="15"/>
        <v>49816.6</v>
      </c>
      <c r="AK56" s="15">
        <f t="shared" ref="AK56:AK86" si="101">AK57</f>
        <v>0</v>
      </c>
      <c r="AL56" s="15">
        <f t="shared" ref="AL56:AL86" si="102">AL57</f>
        <v>0</v>
      </c>
      <c r="AM56" s="15">
        <f t="shared" ref="AM56:AM86" si="103">AM57</f>
        <v>0</v>
      </c>
      <c r="AN56" s="15">
        <f t="shared" si="16"/>
        <v>49816.6</v>
      </c>
      <c r="AO56" s="15">
        <f t="shared" ref="AO56:AO86" si="104">AO57</f>
        <v>0</v>
      </c>
      <c r="AP56" s="70">
        <f t="shared" si="20"/>
        <v>49816.6</v>
      </c>
      <c r="AQ56" s="15">
        <f t="shared" si="17"/>
        <v>49816.6</v>
      </c>
      <c r="AR56" s="15">
        <f t="shared" ref="AR56:AU86" si="105">AR57</f>
        <v>0</v>
      </c>
      <c r="AS56" s="70">
        <f t="shared" si="21"/>
        <v>49816.6</v>
      </c>
      <c r="AT56" s="73">
        <f t="shared" si="18"/>
        <v>49816.6</v>
      </c>
      <c r="AU56" s="15">
        <f t="shared" si="105"/>
        <v>0</v>
      </c>
      <c r="AV56" s="24"/>
    </row>
    <row r="57" spans="1:48" ht="46.8" x14ac:dyDescent="0.3">
      <c r="A57" s="61" t="s">
        <v>71</v>
      </c>
      <c r="B57" s="62" t="s">
        <v>55</v>
      </c>
      <c r="C57" s="61"/>
      <c r="D57" s="61"/>
      <c r="E57" s="63" t="s">
        <v>56</v>
      </c>
      <c r="F57" s="15">
        <f t="shared" si="85"/>
        <v>49816.6</v>
      </c>
      <c r="G57" s="15">
        <f t="shared" si="86"/>
        <v>49816.6</v>
      </c>
      <c r="H57" s="15">
        <f t="shared" si="87"/>
        <v>49816.6</v>
      </c>
      <c r="I57" s="15">
        <f t="shared" si="88"/>
        <v>0</v>
      </c>
      <c r="J57" s="15">
        <f t="shared" si="89"/>
        <v>0</v>
      </c>
      <c r="K57" s="15">
        <f t="shared" si="90"/>
        <v>0</v>
      </c>
      <c r="L57" s="15">
        <f t="shared" si="1"/>
        <v>49816.6</v>
      </c>
      <c r="M57" s="15">
        <f t="shared" si="2"/>
        <v>49816.6</v>
      </c>
      <c r="N57" s="15">
        <f t="shared" si="3"/>
        <v>49816.6</v>
      </c>
      <c r="O57" s="15">
        <f t="shared" si="91"/>
        <v>0</v>
      </c>
      <c r="P57" s="15">
        <f t="shared" si="92"/>
        <v>0</v>
      </c>
      <c r="Q57" s="15">
        <f t="shared" si="93"/>
        <v>0</v>
      </c>
      <c r="R57" s="15">
        <f t="shared" si="4"/>
        <v>49816.6</v>
      </c>
      <c r="S57" s="15">
        <f t="shared" si="5"/>
        <v>49816.6</v>
      </c>
      <c r="T57" s="15">
        <f t="shared" si="6"/>
        <v>49816.6</v>
      </c>
      <c r="U57" s="15">
        <f t="shared" si="94"/>
        <v>0</v>
      </c>
      <c r="V57" s="15">
        <f t="shared" si="7"/>
        <v>49816.6</v>
      </c>
      <c r="W57" s="15">
        <f t="shared" si="8"/>
        <v>49816.6</v>
      </c>
      <c r="X57" s="15">
        <f t="shared" si="9"/>
        <v>49816.6</v>
      </c>
      <c r="Y57" s="15">
        <f t="shared" si="95"/>
        <v>0</v>
      </c>
      <c r="Z57" s="15">
        <f t="shared" si="96"/>
        <v>0</v>
      </c>
      <c r="AA57" s="15">
        <f t="shared" si="97"/>
        <v>0</v>
      </c>
      <c r="AB57" s="15">
        <f t="shared" si="10"/>
        <v>49816.6</v>
      </c>
      <c r="AC57" s="15">
        <f t="shared" si="11"/>
        <v>49816.6</v>
      </c>
      <c r="AD57" s="15">
        <f t="shared" si="12"/>
        <v>49816.6</v>
      </c>
      <c r="AE57" s="15">
        <f t="shared" si="98"/>
        <v>0</v>
      </c>
      <c r="AF57" s="15">
        <f t="shared" si="99"/>
        <v>0</v>
      </c>
      <c r="AG57" s="15">
        <f t="shared" si="100"/>
        <v>0</v>
      </c>
      <c r="AH57" s="15">
        <f t="shared" si="13"/>
        <v>49816.6</v>
      </c>
      <c r="AI57" s="15">
        <f t="shared" si="14"/>
        <v>49816.6</v>
      </c>
      <c r="AJ57" s="15">
        <f t="shared" si="15"/>
        <v>49816.6</v>
      </c>
      <c r="AK57" s="15">
        <f t="shared" si="101"/>
        <v>0</v>
      </c>
      <c r="AL57" s="15">
        <f t="shared" si="102"/>
        <v>0</v>
      </c>
      <c r="AM57" s="15">
        <f t="shared" si="103"/>
        <v>0</v>
      </c>
      <c r="AN57" s="15">
        <f t="shared" si="16"/>
        <v>49816.6</v>
      </c>
      <c r="AO57" s="15">
        <f t="shared" si="104"/>
        <v>0</v>
      </c>
      <c r="AP57" s="70">
        <f t="shared" si="20"/>
        <v>49816.6</v>
      </c>
      <c r="AQ57" s="15">
        <f t="shared" si="17"/>
        <v>49816.6</v>
      </c>
      <c r="AR57" s="15">
        <f t="shared" si="105"/>
        <v>0</v>
      </c>
      <c r="AS57" s="70">
        <f t="shared" si="21"/>
        <v>49816.6</v>
      </c>
      <c r="AT57" s="73">
        <f t="shared" si="18"/>
        <v>49816.6</v>
      </c>
      <c r="AU57" s="15">
        <f t="shared" si="105"/>
        <v>0</v>
      </c>
      <c r="AV57" s="24"/>
    </row>
    <row r="58" spans="1:48" x14ac:dyDescent="0.3">
      <c r="A58" s="61" t="s">
        <v>71</v>
      </c>
      <c r="B58" s="62">
        <v>600</v>
      </c>
      <c r="C58" s="61" t="s">
        <v>31</v>
      </c>
      <c r="D58" s="61" t="s">
        <v>32</v>
      </c>
      <c r="E58" s="63" t="s">
        <v>33</v>
      </c>
      <c r="F58" s="15">
        <v>49816.6</v>
      </c>
      <c r="G58" s="15">
        <v>49816.6</v>
      </c>
      <c r="H58" s="15">
        <v>49816.6</v>
      </c>
      <c r="I58" s="15"/>
      <c r="J58" s="15"/>
      <c r="K58" s="15"/>
      <c r="L58" s="15">
        <f t="shared" si="1"/>
        <v>49816.6</v>
      </c>
      <c r="M58" s="15">
        <f t="shared" si="2"/>
        <v>49816.6</v>
      </c>
      <c r="N58" s="15">
        <f t="shared" si="3"/>
        <v>49816.6</v>
      </c>
      <c r="O58" s="15"/>
      <c r="P58" s="15"/>
      <c r="Q58" s="15"/>
      <c r="R58" s="15">
        <f t="shared" si="4"/>
        <v>49816.6</v>
      </c>
      <c r="S58" s="15">
        <f t="shared" si="5"/>
        <v>49816.6</v>
      </c>
      <c r="T58" s="15">
        <f t="shared" si="6"/>
        <v>49816.6</v>
      </c>
      <c r="U58" s="15"/>
      <c r="V58" s="15">
        <f t="shared" si="7"/>
        <v>49816.6</v>
      </c>
      <c r="W58" s="15">
        <f t="shared" si="8"/>
        <v>49816.6</v>
      </c>
      <c r="X58" s="15">
        <f t="shared" si="9"/>
        <v>49816.6</v>
      </c>
      <c r="Y58" s="15"/>
      <c r="Z58" s="15"/>
      <c r="AA58" s="15"/>
      <c r="AB58" s="15">
        <f t="shared" si="10"/>
        <v>49816.6</v>
      </c>
      <c r="AC58" s="15">
        <f t="shared" si="11"/>
        <v>49816.6</v>
      </c>
      <c r="AD58" s="15">
        <f t="shared" si="12"/>
        <v>49816.6</v>
      </c>
      <c r="AE58" s="15"/>
      <c r="AF58" s="15"/>
      <c r="AG58" s="15"/>
      <c r="AH58" s="15">
        <f t="shared" si="13"/>
        <v>49816.6</v>
      </c>
      <c r="AI58" s="15">
        <f t="shared" si="14"/>
        <v>49816.6</v>
      </c>
      <c r="AJ58" s="15">
        <f t="shared" si="15"/>
        <v>49816.6</v>
      </c>
      <c r="AK58" s="15"/>
      <c r="AL58" s="15"/>
      <c r="AM58" s="15"/>
      <c r="AN58" s="15">
        <f t="shared" si="16"/>
        <v>49816.6</v>
      </c>
      <c r="AO58" s="15"/>
      <c r="AP58" s="70">
        <f t="shared" si="20"/>
        <v>49816.6</v>
      </c>
      <c r="AQ58" s="15">
        <f t="shared" si="17"/>
        <v>49816.6</v>
      </c>
      <c r="AR58" s="15"/>
      <c r="AS58" s="70">
        <f t="shared" si="21"/>
        <v>49816.6</v>
      </c>
      <c r="AT58" s="73">
        <f t="shared" si="18"/>
        <v>49816.6</v>
      </c>
      <c r="AU58" s="15"/>
      <c r="AV58" s="24"/>
    </row>
    <row r="59" spans="1:48" ht="62.4" x14ac:dyDescent="0.3">
      <c r="A59" s="61" t="s">
        <v>73</v>
      </c>
      <c r="B59" s="62"/>
      <c r="C59" s="61"/>
      <c r="D59" s="61"/>
      <c r="E59" s="63" t="s">
        <v>74</v>
      </c>
      <c r="F59" s="15">
        <f t="shared" si="85"/>
        <v>6592</v>
      </c>
      <c r="G59" s="15">
        <f t="shared" si="86"/>
        <v>6592</v>
      </c>
      <c r="H59" s="15">
        <f t="shared" si="87"/>
        <v>6592</v>
      </c>
      <c r="I59" s="15">
        <f t="shared" si="88"/>
        <v>0</v>
      </c>
      <c r="J59" s="15">
        <f t="shared" si="89"/>
        <v>0</v>
      </c>
      <c r="K59" s="15">
        <f t="shared" si="90"/>
        <v>0</v>
      </c>
      <c r="L59" s="15">
        <f t="shared" si="1"/>
        <v>6592</v>
      </c>
      <c r="M59" s="15">
        <f t="shared" si="2"/>
        <v>6592</v>
      </c>
      <c r="N59" s="15">
        <f t="shared" si="3"/>
        <v>6592</v>
      </c>
      <c r="O59" s="15">
        <f t="shared" si="91"/>
        <v>0</v>
      </c>
      <c r="P59" s="15">
        <f t="shared" si="92"/>
        <v>0</v>
      </c>
      <c r="Q59" s="15">
        <f t="shared" si="93"/>
        <v>0</v>
      </c>
      <c r="R59" s="15">
        <f t="shared" si="4"/>
        <v>6592</v>
      </c>
      <c r="S59" s="15">
        <f t="shared" si="5"/>
        <v>6592</v>
      </c>
      <c r="T59" s="15">
        <f t="shared" si="6"/>
        <v>6592</v>
      </c>
      <c r="U59" s="15">
        <f t="shared" si="94"/>
        <v>0</v>
      </c>
      <c r="V59" s="15">
        <f t="shared" si="7"/>
        <v>6592</v>
      </c>
      <c r="W59" s="15">
        <f t="shared" si="8"/>
        <v>6592</v>
      </c>
      <c r="X59" s="15">
        <f t="shared" si="9"/>
        <v>6592</v>
      </c>
      <c r="Y59" s="15">
        <f t="shared" si="95"/>
        <v>0</v>
      </c>
      <c r="Z59" s="15">
        <f t="shared" si="96"/>
        <v>0</v>
      </c>
      <c r="AA59" s="15">
        <f t="shared" si="97"/>
        <v>0</v>
      </c>
      <c r="AB59" s="15">
        <f t="shared" si="10"/>
        <v>6592</v>
      </c>
      <c r="AC59" s="15">
        <f t="shared" si="11"/>
        <v>6592</v>
      </c>
      <c r="AD59" s="15">
        <f t="shared" si="12"/>
        <v>6592</v>
      </c>
      <c r="AE59" s="15">
        <f t="shared" si="98"/>
        <v>0</v>
      </c>
      <c r="AF59" s="15">
        <f t="shared" si="99"/>
        <v>0</v>
      </c>
      <c r="AG59" s="15">
        <f t="shared" si="100"/>
        <v>0</v>
      </c>
      <c r="AH59" s="15">
        <f t="shared" si="13"/>
        <v>6592</v>
      </c>
      <c r="AI59" s="15">
        <f t="shared" si="14"/>
        <v>6592</v>
      </c>
      <c r="AJ59" s="15">
        <f t="shared" si="15"/>
        <v>6592</v>
      </c>
      <c r="AK59" s="15">
        <f t="shared" si="101"/>
        <v>0</v>
      </c>
      <c r="AL59" s="15">
        <f t="shared" si="102"/>
        <v>0</v>
      </c>
      <c r="AM59" s="15">
        <f t="shared" si="103"/>
        <v>0</v>
      </c>
      <c r="AN59" s="15">
        <f t="shared" si="16"/>
        <v>6592</v>
      </c>
      <c r="AO59" s="15">
        <f t="shared" si="104"/>
        <v>0</v>
      </c>
      <c r="AP59" s="70">
        <f t="shared" si="20"/>
        <v>6592</v>
      </c>
      <c r="AQ59" s="15">
        <f t="shared" si="17"/>
        <v>6592</v>
      </c>
      <c r="AR59" s="15">
        <f t="shared" si="105"/>
        <v>0</v>
      </c>
      <c r="AS59" s="70">
        <f t="shared" si="21"/>
        <v>6592</v>
      </c>
      <c r="AT59" s="73">
        <f t="shared" si="18"/>
        <v>6592</v>
      </c>
      <c r="AU59" s="15">
        <f t="shared" si="105"/>
        <v>0</v>
      </c>
      <c r="AV59" s="24"/>
    </row>
    <row r="60" spans="1:48" ht="46.8" x14ac:dyDescent="0.3">
      <c r="A60" s="61" t="s">
        <v>73</v>
      </c>
      <c r="B60" s="62" t="s">
        <v>55</v>
      </c>
      <c r="C60" s="61"/>
      <c r="D60" s="61"/>
      <c r="E60" s="63" t="s">
        <v>56</v>
      </c>
      <c r="F60" s="15">
        <f t="shared" si="85"/>
        <v>6592</v>
      </c>
      <c r="G60" s="15">
        <f t="shared" si="86"/>
        <v>6592</v>
      </c>
      <c r="H60" s="15">
        <f t="shared" si="87"/>
        <v>6592</v>
      </c>
      <c r="I60" s="15">
        <f t="shared" si="88"/>
        <v>0</v>
      </c>
      <c r="J60" s="15">
        <f t="shared" si="89"/>
        <v>0</v>
      </c>
      <c r="K60" s="15">
        <f t="shared" si="90"/>
        <v>0</v>
      </c>
      <c r="L60" s="15">
        <f t="shared" si="1"/>
        <v>6592</v>
      </c>
      <c r="M60" s="15">
        <f t="shared" si="2"/>
        <v>6592</v>
      </c>
      <c r="N60" s="15">
        <f t="shared" si="3"/>
        <v>6592</v>
      </c>
      <c r="O60" s="15">
        <f t="shared" si="91"/>
        <v>0</v>
      </c>
      <c r="P60" s="15">
        <f t="shared" si="92"/>
        <v>0</v>
      </c>
      <c r="Q60" s="15">
        <f t="shared" si="93"/>
        <v>0</v>
      </c>
      <c r="R60" s="15">
        <f t="shared" si="4"/>
        <v>6592</v>
      </c>
      <c r="S60" s="15">
        <f t="shared" si="5"/>
        <v>6592</v>
      </c>
      <c r="T60" s="15">
        <f t="shared" si="6"/>
        <v>6592</v>
      </c>
      <c r="U60" s="15">
        <f t="shared" si="94"/>
        <v>0</v>
      </c>
      <c r="V60" s="15">
        <f t="shared" si="7"/>
        <v>6592</v>
      </c>
      <c r="W60" s="15">
        <f t="shared" si="8"/>
        <v>6592</v>
      </c>
      <c r="X60" s="15">
        <f t="shared" si="9"/>
        <v>6592</v>
      </c>
      <c r="Y60" s="15">
        <f t="shared" si="95"/>
        <v>0</v>
      </c>
      <c r="Z60" s="15">
        <f t="shared" si="96"/>
        <v>0</v>
      </c>
      <c r="AA60" s="15">
        <f t="shared" si="97"/>
        <v>0</v>
      </c>
      <c r="AB60" s="15">
        <f t="shared" si="10"/>
        <v>6592</v>
      </c>
      <c r="AC60" s="15">
        <f t="shared" si="11"/>
        <v>6592</v>
      </c>
      <c r="AD60" s="15">
        <f t="shared" si="12"/>
        <v>6592</v>
      </c>
      <c r="AE60" s="15">
        <f t="shared" si="98"/>
        <v>0</v>
      </c>
      <c r="AF60" s="15">
        <f t="shared" si="99"/>
        <v>0</v>
      </c>
      <c r="AG60" s="15">
        <f t="shared" si="100"/>
        <v>0</v>
      </c>
      <c r="AH60" s="15">
        <f t="shared" si="13"/>
        <v>6592</v>
      </c>
      <c r="AI60" s="15">
        <f t="shared" si="14"/>
        <v>6592</v>
      </c>
      <c r="AJ60" s="15">
        <f t="shared" si="15"/>
        <v>6592</v>
      </c>
      <c r="AK60" s="15">
        <f t="shared" si="101"/>
        <v>0</v>
      </c>
      <c r="AL60" s="15">
        <f t="shared" si="102"/>
        <v>0</v>
      </c>
      <c r="AM60" s="15">
        <f t="shared" si="103"/>
        <v>0</v>
      </c>
      <c r="AN60" s="15">
        <f t="shared" si="16"/>
        <v>6592</v>
      </c>
      <c r="AO60" s="15">
        <f t="shared" si="104"/>
        <v>0</v>
      </c>
      <c r="AP60" s="70">
        <f t="shared" si="20"/>
        <v>6592</v>
      </c>
      <c r="AQ60" s="15">
        <f t="shared" si="17"/>
        <v>6592</v>
      </c>
      <c r="AR60" s="15">
        <f t="shared" si="105"/>
        <v>0</v>
      </c>
      <c r="AS60" s="70">
        <f t="shared" si="21"/>
        <v>6592</v>
      </c>
      <c r="AT60" s="73">
        <f t="shared" si="18"/>
        <v>6592</v>
      </c>
      <c r="AU60" s="15">
        <f t="shared" si="105"/>
        <v>0</v>
      </c>
      <c r="AV60" s="24"/>
    </row>
    <row r="61" spans="1:48" x14ac:dyDescent="0.3">
      <c r="A61" s="61" t="s">
        <v>73</v>
      </c>
      <c r="B61" s="62">
        <v>600</v>
      </c>
      <c r="C61" s="61" t="s">
        <v>31</v>
      </c>
      <c r="D61" s="61" t="s">
        <v>32</v>
      </c>
      <c r="E61" s="63" t="s">
        <v>33</v>
      </c>
      <c r="F61" s="15">
        <v>6592</v>
      </c>
      <c r="G61" s="15">
        <v>6592</v>
      </c>
      <c r="H61" s="15">
        <v>6592</v>
      </c>
      <c r="I61" s="15"/>
      <c r="J61" s="15"/>
      <c r="K61" s="15"/>
      <c r="L61" s="15">
        <f t="shared" si="1"/>
        <v>6592</v>
      </c>
      <c r="M61" s="15">
        <f t="shared" si="2"/>
        <v>6592</v>
      </c>
      <c r="N61" s="15">
        <f t="shared" si="3"/>
        <v>6592</v>
      </c>
      <c r="O61" s="15"/>
      <c r="P61" s="15"/>
      <c r="Q61" s="15"/>
      <c r="R61" s="15">
        <f t="shared" si="4"/>
        <v>6592</v>
      </c>
      <c r="S61" s="15">
        <f t="shared" si="5"/>
        <v>6592</v>
      </c>
      <c r="T61" s="15">
        <f t="shared" si="6"/>
        <v>6592</v>
      </c>
      <c r="U61" s="15"/>
      <c r="V61" s="15">
        <f t="shared" si="7"/>
        <v>6592</v>
      </c>
      <c r="W61" s="15">
        <f t="shared" si="8"/>
        <v>6592</v>
      </c>
      <c r="X61" s="15">
        <f t="shared" si="9"/>
        <v>6592</v>
      </c>
      <c r="Y61" s="15"/>
      <c r="Z61" s="15"/>
      <c r="AA61" s="15"/>
      <c r="AB61" s="15">
        <f t="shared" si="10"/>
        <v>6592</v>
      </c>
      <c r="AC61" s="15">
        <f t="shared" si="11"/>
        <v>6592</v>
      </c>
      <c r="AD61" s="15">
        <f t="shared" si="12"/>
        <v>6592</v>
      </c>
      <c r="AE61" s="15"/>
      <c r="AF61" s="15"/>
      <c r="AG61" s="15"/>
      <c r="AH61" s="15">
        <f t="shared" si="13"/>
        <v>6592</v>
      </c>
      <c r="AI61" s="15">
        <f t="shared" si="14"/>
        <v>6592</v>
      </c>
      <c r="AJ61" s="15">
        <f t="shared" si="15"/>
        <v>6592</v>
      </c>
      <c r="AK61" s="15"/>
      <c r="AL61" s="15"/>
      <c r="AM61" s="15"/>
      <c r="AN61" s="15">
        <f t="shared" si="16"/>
        <v>6592</v>
      </c>
      <c r="AO61" s="15"/>
      <c r="AP61" s="70">
        <f t="shared" si="20"/>
        <v>6592</v>
      </c>
      <c r="AQ61" s="15">
        <f t="shared" si="17"/>
        <v>6592</v>
      </c>
      <c r="AR61" s="15"/>
      <c r="AS61" s="70">
        <f t="shared" si="21"/>
        <v>6592</v>
      </c>
      <c r="AT61" s="73">
        <f t="shared" si="18"/>
        <v>6592</v>
      </c>
      <c r="AU61" s="15"/>
      <c r="AV61" s="24"/>
    </row>
    <row r="62" spans="1:48" ht="62.4" x14ac:dyDescent="0.3">
      <c r="A62" s="61" t="s">
        <v>75</v>
      </c>
      <c r="B62" s="62"/>
      <c r="C62" s="61"/>
      <c r="D62" s="61"/>
      <c r="E62" s="63" t="s">
        <v>76</v>
      </c>
      <c r="F62" s="15">
        <f t="shared" si="85"/>
        <v>760.1</v>
      </c>
      <c r="G62" s="15">
        <f t="shared" si="86"/>
        <v>760.1</v>
      </c>
      <c r="H62" s="15">
        <f t="shared" si="87"/>
        <v>760.1</v>
      </c>
      <c r="I62" s="15">
        <f t="shared" si="88"/>
        <v>0</v>
      </c>
      <c r="J62" s="15">
        <f t="shared" si="89"/>
        <v>0</v>
      </c>
      <c r="K62" s="15">
        <f t="shared" si="90"/>
        <v>0</v>
      </c>
      <c r="L62" s="15">
        <f t="shared" si="1"/>
        <v>760.1</v>
      </c>
      <c r="M62" s="15">
        <f t="shared" si="2"/>
        <v>760.1</v>
      </c>
      <c r="N62" s="15">
        <f t="shared" si="3"/>
        <v>760.1</v>
      </c>
      <c r="O62" s="15">
        <f t="shared" si="91"/>
        <v>0</v>
      </c>
      <c r="P62" s="15">
        <f t="shared" si="92"/>
        <v>0</v>
      </c>
      <c r="Q62" s="15">
        <f t="shared" si="93"/>
        <v>0</v>
      </c>
      <c r="R62" s="15">
        <f t="shared" si="4"/>
        <v>760.1</v>
      </c>
      <c r="S62" s="15">
        <f t="shared" si="5"/>
        <v>760.1</v>
      </c>
      <c r="T62" s="15">
        <f t="shared" si="6"/>
        <v>760.1</v>
      </c>
      <c r="U62" s="15">
        <f t="shared" si="94"/>
        <v>0</v>
      </c>
      <c r="V62" s="15">
        <f t="shared" si="7"/>
        <v>760.1</v>
      </c>
      <c r="W62" s="15">
        <f t="shared" si="8"/>
        <v>760.1</v>
      </c>
      <c r="X62" s="15">
        <f t="shared" si="9"/>
        <v>760.1</v>
      </c>
      <c r="Y62" s="15">
        <f t="shared" si="95"/>
        <v>0</v>
      </c>
      <c r="Z62" s="15">
        <f t="shared" si="96"/>
        <v>0</v>
      </c>
      <c r="AA62" s="15">
        <f t="shared" si="97"/>
        <v>0</v>
      </c>
      <c r="AB62" s="15">
        <f t="shared" si="10"/>
        <v>760.1</v>
      </c>
      <c r="AC62" s="15">
        <f t="shared" si="11"/>
        <v>760.1</v>
      </c>
      <c r="AD62" s="15">
        <f t="shared" si="12"/>
        <v>760.1</v>
      </c>
      <c r="AE62" s="15">
        <f t="shared" si="98"/>
        <v>0</v>
      </c>
      <c r="AF62" s="15">
        <f t="shared" si="99"/>
        <v>0</v>
      </c>
      <c r="AG62" s="15">
        <f t="shared" si="100"/>
        <v>0</v>
      </c>
      <c r="AH62" s="15">
        <f t="shared" si="13"/>
        <v>760.1</v>
      </c>
      <c r="AI62" s="15">
        <f t="shared" si="14"/>
        <v>760.1</v>
      </c>
      <c r="AJ62" s="15">
        <f t="shared" si="15"/>
        <v>760.1</v>
      </c>
      <c r="AK62" s="15">
        <f t="shared" si="101"/>
        <v>0</v>
      </c>
      <c r="AL62" s="15">
        <f t="shared" si="102"/>
        <v>0</v>
      </c>
      <c r="AM62" s="15">
        <f t="shared" si="103"/>
        <v>0</v>
      </c>
      <c r="AN62" s="15">
        <f t="shared" si="16"/>
        <v>760.1</v>
      </c>
      <c r="AO62" s="15">
        <f t="shared" si="104"/>
        <v>0</v>
      </c>
      <c r="AP62" s="70">
        <f t="shared" si="20"/>
        <v>760.1</v>
      </c>
      <c r="AQ62" s="15">
        <f t="shared" si="17"/>
        <v>760.1</v>
      </c>
      <c r="AR62" s="15">
        <f t="shared" si="105"/>
        <v>0</v>
      </c>
      <c r="AS62" s="70">
        <f t="shared" si="21"/>
        <v>760.1</v>
      </c>
      <c r="AT62" s="73">
        <f t="shared" si="18"/>
        <v>760.1</v>
      </c>
      <c r="AU62" s="15">
        <f t="shared" si="105"/>
        <v>0</v>
      </c>
      <c r="AV62" s="24"/>
    </row>
    <row r="63" spans="1:48" ht="46.8" x14ac:dyDescent="0.3">
      <c r="A63" s="61" t="s">
        <v>75</v>
      </c>
      <c r="B63" s="62" t="s">
        <v>55</v>
      </c>
      <c r="C63" s="61"/>
      <c r="D63" s="61"/>
      <c r="E63" s="63" t="s">
        <v>56</v>
      </c>
      <c r="F63" s="15">
        <f t="shared" si="85"/>
        <v>760.1</v>
      </c>
      <c r="G63" s="15">
        <f t="shared" si="86"/>
        <v>760.1</v>
      </c>
      <c r="H63" s="15">
        <f t="shared" si="87"/>
        <v>760.1</v>
      </c>
      <c r="I63" s="15">
        <f t="shared" si="88"/>
        <v>0</v>
      </c>
      <c r="J63" s="15">
        <f t="shared" si="89"/>
        <v>0</v>
      </c>
      <c r="K63" s="15">
        <f t="shared" si="90"/>
        <v>0</v>
      </c>
      <c r="L63" s="15">
        <f t="shared" si="1"/>
        <v>760.1</v>
      </c>
      <c r="M63" s="15">
        <f t="shared" si="2"/>
        <v>760.1</v>
      </c>
      <c r="N63" s="15">
        <f t="shared" si="3"/>
        <v>760.1</v>
      </c>
      <c r="O63" s="15">
        <f t="shared" si="91"/>
        <v>0</v>
      </c>
      <c r="P63" s="15">
        <f t="shared" si="92"/>
        <v>0</v>
      </c>
      <c r="Q63" s="15">
        <f t="shared" si="93"/>
        <v>0</v>
      </c>
      <c r="R63" s="15">
        <f t="shared" si="4"/>
        <v>760.1</v>
      </c>
      <c r="S63" s="15">
        <f t="shared" si="5"/>
        <v>760.1</v>
      </c>
      <c r="T63" s="15">
        <f t="shared" si="6"/>
        <v>760.1</v>
      </c>
      <c r="U63" s="15">
        <f t="shared" si="94"/>
        <v>0</v>
      </c>
      <c r="V63" s="15">
        <f t="shared" si="7"/>
        <v>760.1</v>
      </c>
      <c r="W63" s="15">
        <f t="shared" si="8"/>
        <v>760.1</v>
      </c>
      <c r="X63" s="15">
        <f t="shared" si="9"/>
        <v>760.1</v>
      </c>
      <c r="Y63" s="15">
        <f t="shared" si="95"/>
        <v>0</v>
      </c>
      <c r="Z63" s="15">
        <f t="shared" si="96"/>
        <v>0</v>
      </c>
      <c r="AA63" s="15">
        <f t="shared" si="97"/>
        <v>0</v>
      </c>
      <c r="AB63" s="15">
        <f t="shared" si="10"/>
        <v>760.1</v>
      </c>
      <c r="AC63" s="15">
        <f t="shared" si="11"/>
        <v>760.1</v>
      </c>
      <c r="AD63" s="15">
        <f t="shared" si="12"/>
        <v>760.1</v>
      </c>
      <c r="AE63" s="15">
        <f t="shared" si="98"/>
        <v>0</v>
      </c>
      <c r="AF63" s="15">
        <f t="shared" si="99"/>
        <v>0</v>
      </c>
      <c r="AG63" s="15">
        <f t="shared" si="100"/>
        <v>0</v>
      </c>
      <c r="AH63" s="15">
        <f t="shared" si="13"/>
        <v>760.1</v>
      </c>
      <c r="AI63" s="15">
        <f t="shared" si="14"/>
        <v>760.1</v>
      </c>
      <c r="AJ63" s="15">
        <f t="shared" si="15"/>
        <v>760.1</v>
      </c>
      <c r="AK63" s="15">
        <f t="shared" si="101"/>
        <v>0</v>
      </c>
      <c r="AL63" s="15">
        <f t="shared" si="102"/>
        <v>0</v>
      </c>
      <c r="AM63" s="15">
        <f t="shared" si="103"/>
        <v>0</v>
      </c>
      <c r="AN63" s="15">
        <f t="shared" si="16"/>
        <v>760.1</v>
      </c>
      <c r="AO63" s="15">
        <f t="shared" si="104"/>
        <v>0</v>
      </c>
      <c r="AP63" s="70">
        <f t="shared" si="20"/>
        <v>760.1</v>
      </c>
      <c r="AQ63" s="15">
        <f t="shared" si="17"/>
        <v>760.1</v>
      </c>
      <c r="AR63" s="15">
        <f t="shared" si="105"/>
        <v>0</v>
      </c>
      <c r="AS63" s="70">
        <f t="shared" si="21"/>
        <v>760.1</v>
      </c>
      <c r="AT63" s="73">
        <f t="shared" si="18"/>
        <v>760.1</v>
      </c>
      <c r="AU63" s="15">
        <f t="shared" si="105"/>
        <v>0</v>
      </c>
      <c r="AV63" s="24"/>
    </row>
    <row r="64" spans="1:48" x14ac:dyDescent="0.3">
      <c r="A64" s="61" t="s">
        <v>75</v>
      </c>
      <c r="B64" s="62">
        <v>600</v>
      </c>
      <c r="C64" s="61" t="s">
        <v>31</v>
      </c>
      <c r="D64" s="61" t="s">
        <v>32</v>
      </c>
      <c r="E64" s="63" t="s">
        <v>33</v>
      </c>
      <c r="F64" s="15">
        <v>760.1</v>
      </c>
      <c r="G64" s="15">
        <v>760.1</v>
      </c>
      <c r="H64" s="15">
        <v>760.1</v>
      </c>
      <c r="I64" s="15"/>
      <c r="J64" s="15"/>
      <c r="K64" s="15"/>
      <c r="L64" s="15">
        <f t="shared" si="1"/>
        <v>760.1</v>
      </c>
      <c r="M64" s="15">
        <f t="shared" si="2"/>
        <v>760.1</v>
      </c>
      <c r="N64" s="15">
        <f t="shared" si="3"/>
        <v>760.1</v>
      </c>
      <c r="O64" s="15"/>
      <c r="P64" s="15"/>
      <c r="Q64" s="15"/>
      <c r="R64" s="15">
        <f t="shared" si="4"/>
        <v>760.1</v>
      </c>
      <c r="S64" s="15">
        <f t="shared" si="5"/>
        <v>760.1</v>
      </c>
      <c r="T64" s="15">
        <f t="shared" si="6"/>
        <v>760.1</v>
      </c>
      <c r="U64" s="15"/>
      <c r="V64" s="15">
        <f t="shared" si="7"/>
        <v>760.1</v>
      </c>
      <c r="W64" s="15">
        <f t="shared" si="8"/>
        <v>760.1</v>
      </c>
      <c r="X64" s="15">
        <f t="shared" si="9"/>
        <v>760.1</v>
      </c>
      <c r="Y64" s="15"/>
      <c r="Z64" s="15"/>
      <c r="AA64" s="15"/>
      <c r="AB64" s="15">
        <f t="shared" si="10"/>
        <v>760.1</v>
      </c>
      <c r="AC64" s="15">
        <f t="shared" si="11"/>
        <v>760.1</v>
      </c>
      <c r="AD64" s="15">
        <f t="shared" si="12"/>
        <v>760.1</v>
      </c>
      <c r="AE64" s="15"/>
      <c r="AF64" s="15"/>
      <c r="AG64" s="15"/>
      <c r="AH64" s="15">
        <f t="shared" si="13"/>
        <v>760.1</v>
      </c>
      <c r="AI64" s="15">
        <f t="shared" si="14"/>
        <v>760.1</v>
      </c>
      <c r="AJ64" s="15">
        <f t="shared" si="15"/>
        <v>760.1</v>
      </c>
      <c r="AK64" s="15"/>
      <c r="AL64" s="15"/>
      <c r="AM64" s="15"/>
      <c r="AN64" s="15">
        <f t="shared" si="16"/>
        <v>760.1</v>
      </c>
      <c r="AO64" s="15"/>
      <c r="AP64" s="70">
        <f t="shared" si="20"/>
        <v>760.1</v>
      </c>
      <c r="AQ64" s="15">
        <f t="shared" si="17"/>
        <v>760.1</v>
      </c>
      <c r="AR64" s="15"/>
      <c r="AS64" s="70">
        <f t="shared" si="21"/>
        <v>760.1</v>
      </c>
      <c r="AT64" s="73">
        <f t="shared" si="18"/>
        <v>760.1</v>
      </c>
      <c r="AU64" s="15"/>
      <c r="AV64" s="24"/>
    </row>
    <row r="65" spans="1:48" ht="62.4" x14ac:dyDescent="0.3">
      <c r="A65" s="61" t="s">
        <v>77</v>
      </c>
      <c r="B65" s="62"/>
      <c r="C65" s="61"/>
      <c r="D65" s="61"/>
      <c r="E65" s="63" t="s">
        <v>78</v>
      </c>
      <c r="F65" s="15">
        <f t="shared" si="85"/>
        <v>1299.2</v>
      </c>
      <c r="G65" s="15">
        <f t="shared" si="86"/>
        <v>1299.2</v>
      </c>
      <c r="H65" s="15">
        <f t="shared" si="87"/>
        <v>1299.2</v>
      </c>
      <c r="I65" s="15">
        <f t="shared" si="88"/>
        <v>0</v>
      </c>
      <c r="J65" s="15">
        <f t="shared" si="89"/>
        <v>0</v>
      </c>
      <c r="K65" s="15">
        <f t="shared" si="90"/>
        <v>0</v>
      </c>
      <c r="L65" s="15">
        <f t="shared" si="1"/>
        <v>1299.2</v>
      </c>
      <c r="M65" s="15">
        <f t="shared" si="2"/>
        <v>1299.2</v>
      </c>
      <c r="N65" s="15">
        <f t="shared" si="3"/>
        <v>1299.2</v>
      </c>
      <c r="O65" s="15">
        <f t="shared" si="91"/>
        <v>0</v>
      </c>
      <c r="P65" s="15">
        <f t="shared" si="92"/>
        <v>0</v>
      </c>
      <c r="Q65" s="15">
        <f t="shared" si="93"/>
        <v>0</v>
      </c>
      <c r="R65" s="15">
        <f t="shared" si="4"/>
        <v>1299.2</v>
      </c>
      <c r="S65" s="15">
        <f t="shared" si="5"/>
        <v>1299.2</v>
      </c>
      <c r="T65" s="15">
        <f t="shared" si="6"/>
        <v>1299.2</v>
      </c>
      <c r="U65" s="15">
        <f t="shared" si="94"/>
        <v>0</v>
      </c>
      <c r="V65" s="15">
        <f t="shared" si="7"/>
        <v>1299.2</v>
      </c>
      <c r="W65" s="15">
        <f t="shared" si="8"/>
        <v>1299.2</v>
      </c>
      <c r="X65" s="15">
        <f t="shared" si="9"/>
        <v>1299.2</v>
      </c>
      <c r="Y65" s="15">
        <f t="shared" si="95"/>
        <v>0</v>
      </c>
      <c r="Z65" s="15">
        <f t="shared" si="96"/>
        <v>0</v>
      </c>
      <c r="AA65" s="15">
        <f t="shared" si="97"/>
        <v>0</v>
      </c>
      <c r="AB65" s="15">
        <f t="shared" si="10"/>
        <v>1299.2</v>
      </c>
      <c r="AC65" s="15">
        <f t="shared" si="11"/>
        <v>1299.2</v>
      </c>
      <c r="AD65" s="15">
        <f t="shared" si="12"/>
        <v>1299.2</v>
      </c>
      <c r="AE65" s="15">
        <f t="shared" si="98"/>
        <v>0</v>
      </c>
      <c r="AF65" s="15">
        <f t="shared" si="99"/>
        <v>0</v>
      </c>
      <c r="AG65" s="15">
        <f t="shared" si="100"/>
        <v>0</v>
      </c>
      <c r="AH65" s="15">
        <f t="shared" si="13"/>
        <v>1299.2</v>
      </c>
      <c r="AI65" s="15">
        <f t="shared" si="14"/>
        <v>1299.2</v>
      </c>
      <c r="AJ65" s="15">
        <f t="shared" si="15"/>
        <v>1299.2</v>
      </c>
      <c r="AK65" s="15">
        <f t="shared" si="101"/>
        <v>0</v>
      </c>
      <c r="AL65" s="15">
        <f t="shared" si="102"/>
        <v>0</v>
      </c>
      <c r="AM65" s="15">
        <f t="shared" si="103"/>
        <v>0</v>
      </c>
      <c r="AN65" s="15">
        <f t="shared" si="16"/>
        <v>1299.2</v>
      </c>
      <c r="AO65" s="15">
        <f t="shared" si="104"/>
        <v>0</v>
      </c>
      <c r="AP65" s="70">
        <f t="shared" si="20"/>
        <v>1299.2</v>
      </c>
      <c r="AQ65" s="15">
        <f t="shared" si="17"/>
        <v>1299.2</v>
      </c>
      <c r="AR65" s="15">
        <f t="shared" si="105"/>
        <v>0</v>
      </c>
      <c r="AS65" s="70">
        <f t="shared" si="21"/>
        <v>1299.2</v>
      </c>
      <c r="AT65" s="73">
        <f t="shared" si="18"/>
        <v>1299.2</v>
      </c>
      <c r="AU65" s="15">
        <f t="shared" si="105"/>
        <v>0</v>
      </c>
      <c r="AV65" s="24"/>
    </row>
    <row r="66" spans="1:48" ht="46.8" x14ac:dyDescent="0.3">
      <c r="A66" s="61" t="s">
        <v>77</v>
      </c>
      <c r="B66" s="62" t="s">
        <v>55</v>
      </c>
      <c r="C66" s="61"/>
      <c r="D66" s="61"/>
      <c r="E66" s="63" t="s">
        <v>56</v>
      </c>
      <c r="F66" s="15">
        <f t="shared" si="85"/>
        <v>1299.2</v>
      </c>
      <c r="G66" s="15">
        <f t="shared" si="86"/>
        <v>1299.2</v>
      </c>
      <c r="H66" s="15">
        <f t="shared" si="87"/>
        <v>1299.2</v>
      </c>
      <c r="I66" s="15">
        <f t="shared" si="88"/>
        <v>0</v>
      </c>
      <c r="J66" s="15">
        <f t="shared" si="89"/>
        <v>0</v>
      </c>
      <c r="K66" s="15">
        <f t="shared" si="90"/>
        <v>0</v>
      </c>
      <c r="L66" s="15">
        <f t="shared" si="1"/>
        <v>1299.2</v>
      </c>
      <c r="M66" s="15">
        <f t="shared" si="2"/>
        <v>1299.2</v>
      </c>
      <c r="N66" s="15">
        <f t="shared" si="3"/>
        <v>1299.2</v>
      </c>
      <c r="O66" s="15">
        <f t="shared" si="91"/>
        <v>0</v>
      </c>
      <c r="P66" s="15">
        <f t="shared" si="92"/>
        <v>0</v>
      </c>
      <c r="Q66" s="15">
        <f t="shared" si="93"/>
        <v>0</v>
      </c>
      <c r="R66" s="15">
        <f t="shared" si="4"/>
        <v>1299.2</v>
      </c>
      <c r="S66" s="15">
        <f t="shared" si="5"/>
        <v>1299.2</v>
      </c>
      <c r="T66" s="15">
        <f t="shared" si="6"/>
        <v>1299.2</v>
      </c>
      <c r="U66" s="15">
        <f t="shared" si="94"/>
        <v>0</v>
      </c>
      <c r="V66" s="15">
        <f t="shared" si="7"/>
        <v>1299.2</v>
      </c>
      <c r="W66" s="15">
        <f t="shared" si="8"/>
        <v>1299.2</v>
      </c>
      <c r="X66" s="15">
        <f t="shared" si="9"/>
        <v>1299.2</v>
      </c>
      <c r="Y66" s="15">
        <f t="shared" si="95"/>
        <v>0</v>
      </c>
      <c r="Z66" s="15">
        <f t="shared" si="96"/>
        <v>0</v>
      </c>
      <c r="AA66" s="15">
        <f t="shared" si="97"/>
        <v>0</v>
      </c>
      <c r="AB66" s="15">
        <f t="shared" si="10"/>
        <v>1299.2</v>
      </c>
      <c r="AC66" s="15">
        <f t="shared" si="11"/>
        <v>1299.2</v>
      </c>
      <c r="AD66" s="15">
        <f t="shared" si="12"/>
        <v>1299.2</v>
      </c>
      <c r="AE66" s="15">
        <f t="shared" si="98"/>
        <v>0</v>
      </c>
      <c r="AF66" s="15">
        <f t="shared" si="99"/>
        <v>0</v>
      </c>
      <c r="AG66" s="15">
        <f t="shared" si="100"/>
        <v>0</v>
      </c>
      <c r="AH66" s="15">
        <f t="shared" si="13"/>
        <v>1299.2</v>
      </c>
      <c r="AI66" s="15">
        <f t="shared" si="14"/>
        <v>1299.2</v>
      </c>
      <c r="AJ66" s="15">
        <f t="shared" si="15"/>
        <v>1299.2</v>
      </c>
      <c r="AK66" s="15">
        <f t="shared" si="101"/>
        <v>0</v>
      </c>
      <c r="AL66" s="15">
        <f t="shared" si="102"/>
        <v>0</v>
      </c>
      <c r="AM66" s="15">
        <f t="shared" si="103"/>
        <v>0</v>
      </c>
      <c r="AN66" s="15">
        <f t="shared" si="16"/>
        <v>1299.2</v>
      </c>
      <c r="AO66" s="15">
        <f t="shared" si="104"/>
        <v>0</v>
      </c>
      <c r="AP66" s="70">
        <f t="shared" si="20"/>
        <v>1299.2</v>
      </c>
      <c r="AQ66" s="15">
        <f t="shared" si="17"/>
        <v>1299.2</v>
      </c>
      <c r="AR66" s="15">
        <f t="shared" si="105"/>
        <v>0</v>
      </c>
      <c r="AS66" s="70">
        <f t="shared" si="21"/>
        <v>1299.2</v>
      </c>
      <c r="AT66" s="73">
        <f t="shared" si="18"/>
        <v>1299.2</v>
      </c>
      <c r="AU66" s="15">
        <f t="shared" si="105"/>
        <v>0</v>
      </c>
      <c r="AV66" s="24"/>
    </row>
    <row r="67" spans="1:48" x14ac:dyDescent="0.3">
      <c r="A67" s="61" t="s">
        <v>77</v>
      </c>
      <c r="B67" s="62">
        <v>600</v>
      </c>
      <c r="C67" s="61" t="s">
        <v>31</v>
      </c>
      <c r="D67" s="61" t="s">
        <v>32</v>
      </c>
      <c r="E67" s="63" t="s">
        <v>33</v>
      </c>
      <c r="F67" s="15">
        <v>1299.2</v>
      </c>
      <c r="G67" s="15">
        <v>1299.2</v>
      </c>
      <c r="H67" s="15">
        <v>1299.2</v>
      </c>
      <c r="I67" s="15"/>
      <c r="J67" s="15"/>
      <c r="K67" s="15"/>
      <c r="L67" s="15">
        <f t="shared" si="1"/>
        <v>1299.2</v>
      </c>
      <c r="M67" s="15">
        <f t="shared" si="2"/>
        <v>1299.2</v>
      </c>
      <c r="N67" s="15">
        <f t="shared" si="3"/>
        <v>1299.2</v>
      </c>
      <c r="O67" s="15"/>
      <c r="P67" s="15"/>
      <c r="Q67" s="15"/>
      <c r="R67" s="15">
        <f t="shared" si="4"/>
        <v>1299.2</v>
      </c>
      <c r="S67" s="15">
        <f t="shared" si="5"/>
        <v>1299.2</v>
      </c>
      <c r="T67" s="15">
        <f t="shared" si="6"/>
        <v>1299.2</v>
      </c>
      <c r="U67" s="15"/>
      <c r="V67" s="15">
        <f t="shared" si="7"/>
        <v>1299.2</v>
      </c>
      <c r="W67" s="15">
        <f t="shared" si="8"/>
        <v>1299.2</v>
      </c>
      <c r="X67" s="15">
        <f t="shared" si="9"/>
        <v>1299.2</v>
      </c>
      <c r="Y67" s="15"/>
      <c r="Z67" s="15"/>
      <c r="AA67" s="15"/>
      <c r="AB67" s="15">
        <f t="shared" si="10"/>
        <v>1299.2</v>
      </c>
      <c r="AC67" s="15">
        <f t="shared" si="11"/>
        <v>1299.2</v>
      </c>
      <c r="AD67" s="15">
        <f t="shared" si="12"/>
        <v>1299.2</v>
      </c>
      <c r="AE67" s="15"/>
      <c r="AF67" s="15"/>
      <c r="AG67" s="15"/>
      <c r="AH67" s="15">
        <f t="shared" si="13"/>
        <v>1299.2</v>
      </c>
      <c r="AI67" s="15">
        <f t="shared" si="14"/>
        <v>1299.2</v>
      </c>
      <c r="AJ67" s="15">
        <f t="shared" si="15"/>
        <v>1299.2</v>
      </c>
      <c r="AK67" s="15"/>
      <c r="AL67" s="15"/>
      <c r="AM67" s="15"/>
      <c r="AN67" s="15">
        <f t="shared" si="16"/>
        <v>1299.2</v>
      </c>
      <c r="AO67" s="15"/>
      <c r="AP67" s="70">
        <f t="shared" si="20"/>
        <v>1299.2</v>
      </c>
      <c r="AQ67" s="15">
        <f t="shared" si="17"/>
        <v>1299.2</v>
      </c>
      <c r="AR67" s="15"/>
      <c r="AS67" s="70">
        <f t="shared" si="21"/>
        <v>1299.2</v>
      </c>
      <c r="AT67" s="73">
        <f t="shared" si="18"/>
        <v>1299.2</v>
      </c>
      <c r="AU67" s="15"/>
      <c r="AV67" s="24"/>
    </row>
    <row r="68" spans="1:48" ht="62.4" x14ac:dyDescent="0.3">
      <c r="A68" s="61" t="s">
        <v>79</v>
      </c>
      <c r="B68" s="62"/>
      <c r="C68" s="61"/>
      <c r="D68" s="61"/>
      <c r="E68" s="63" t="s">
        <v>80</v>
      </c>
      <c r="F68" s="15">
        <f t="shared" si="85"/>
        <v>1169.3</v>
      </c>
      <c r="G68" s="15">
        <f t="shared" si="86"/>
        <v>1169.3</v>
      </c>
      <c r="H68" s="15">
        <f t="shared" si="87"/>
        <v>1169.3</v>
      </c>
      <c r="I68" s="15">
        <f t="shared" si="88"/>
        <v>0</v>
      </c>
      <c r="J68" s="15">
        <f t="shared" si="89"/>
        <v>0</v>
      </c>
      <c r="K68" s="15">
        <f t="shared" si="90"/>
        <v>0</v>
      </c>
      <c r="L68" s="15">
        <f t="shared" si="1"/>
        <v>1169.3</v>
      </c>
      <c r="M68" s="15">
        <f t="shared" si="2"/>
        <v>1169.3</v>
      </c>
      <c r="N68" s="15">
        <f t="shared" si="3"/>
        <v>1169.3</v>
      </c>
      <c r="O68" s="15">
        <f t="shared" si="91"/>
        <v>0</v>
      </c>
      <c r="P68" s="15">
        <f t="shared" si="92"/>
        <v>0</v>
      </c>
      <c r="Q68" s="15">
        <f t="shared" si="93"/>
        <v>0</v>
      </c>
      <c r="R68" s="15">
        <f t="shared" si="4"/>
        <v>1169.3</v>
      </c>
      <c r="S68" s="15">
        <f t="shared" si="5"/>
        <v>1169.3</v>
      </c>
      <c r="T68" s="15">
        <f t="shared" si="6"/>
        <v>1169.3</v>
      </c>
      <c r="U68" s="15">
        <f t="shared" si="94"/>
        <v>0</v>
      </c>
      <c r="V68" s="15">
        <f t="shared" si="7"/>
        <v>1169.3</v>
      </c>
      <c r="W68" s="15">
        <f t="shared" si="8"/>
        <v>1169.3</v>
      </c>
      <c r="X68" s="15">
        <f t="shared" si="9"/>
        <v>1169.3</v>
      </c>
      <c r="Y68" s="15">
        <f t="shared" si="95"/>
        <v>0</v>
      </c>
      <c r="Z68" s="15">
        <f t="shared" si="96"/>
        <v>0</v>
      </c>
      <c r="AA68" s="15">
        <f t="shared" si="97"/>
        <v>0</v>
      </c>
      <c r="AB68" s="15">
        <f t="shared" si="10"/>
        <v>1169.3</v>
      </c>
      <c r="AC68" s="15">
        <f t="shared" si="11"/>
        <v>1169.3</v>
      </c>
      <c r="AD68" s="15">
        <f t="shared" si="12"/>
        <v>1169.3</v>
      </c>
      <c r="AE68" s="15">
        <f t="shared" si="98"/>
        <v>0</v>
      </c>
      <c r="AF68" s="15">
        <f t="shared" si="99"/>
        <v>0</v>
      </c>
      <c r="AG68" s="15">
        <f t="shared" si="100"/>
        <v>0</v>
      </c>
      <c r="AH68" s="15">
        <f t="shared" si="13"/>
        <v>1169.3</v>
      </c>
      <c r="AI68" s="15">
        <f t="shared" si="14"/>
        <v>1169.3</v>
      </c>
      <c r="AJ68" s="15">
        <f t="shared" si="15"/>
        <v>1169.3</v>
      </c>
      <c r="AK68" s="15">
        <f t="shared" si="101"/>
        <v>0</v>
      </c>
      <c r="AL68" s="15">
        <f t="shared" si="102"/>
        <v>0</v>
      </c>
      <c r="AM68" s="15">
        <f t="shared" si="103"/>
        <v>0</v>
      </c>
      <c r="AN68" s="15">
        <f t="shared" si="16"/>
        <v>1169.3</v>
      </c>
      <c r="AO68" s="15">
        <f t="shared" si="104"/>
        <v>0</v>
      </c>
      <c r="AP68" s="70">
        <f t="shared" si="20"/>
        <v>1169.3</v>
      </c>
      <c r="AQ68" s="15">
        <f t="shared" si="17"/>
        <v>1169.3</v>
      </c>
      <c r="AR68" s="15">
        <f t="shared" si="105"/>
        <v>0</v>
      </c>
      <c r="AS68" s="70">
        <f t="shared" si="21"/>
        <v>1169.3</v>
      </c>
      <c r="AT68" s="73">
        <f t="shared" si="18"/>
        <v>1169.3</v>
      </c>
      <c r="AU68" s="15">
        <f t="shared" si="105"/>
        <v>0</v>
      </c>
      <c r="AV68" s="24"/>
    </row>
    <row r="69" spans="1:48" ht="46.8" x14ac:dyDescent="0.3">
      <c r="A69" s="61" t="s">
        <v>79</v>
      </c>
      <c r="B69" s="62" t="s">
        <v>55</v>
      </c>
      <c r="C69" s="61"/>
      <c r="D69" s="61"/>
      <c r="E69" s="63" t="s">
        <v>56</v>
      </c>
      <c r="F69" s="15">
        <f t="shared" si="85"/>
        <v>1169.3</v>
      </c>
      <c r="G69" s="15">
        <f t="shared" si="86"/>
        <v>1169.3</v>
      </c>
      <c r="H69" s="15">
        <f t="shared" si="87"/>
        <v>1169.3</v>
      </c>
      <c r="I69" s="15">
        <f t="shared" si="88"/>
        <v>0</v>
      </c>
      <c r="J69" s="15">
        <f t="shared" si="89"/>
        <v>0</v>
      </c>
      <c r="K69" s="15">
        <f t="shared" si="90"/>
        <v>0</v>
      </c>
      <c r="L69" s="15">
        <f t="shared" si="1"/>
        <v>1169.3</v>
      </c>
      <c r="M69" s="15">
        <f t="shared" si="2"/>
        <v>1169.3</v>
      </c>
      <c r="N69" s="15">
        <f t="shared" si="3"/>
        <v>1169.3</v>
      </c>
      <c r="O69" s="15">
        <f t="shared" si="91"/>
        <v>0</v>
      </c>
      <c r="P69" s="15">
        <f t="shared" si="92"/>
        <v>0</v>
      </c>
      <c r="Q69" s="15">
        <f t="shared" si="93"/>
        <v>0</v>
      </c>
      <c r="R69" s="15">
        <f t="shared" si="4"/>
        <v>1169.3</v>
      </c>
      <c r="S69" s="15">
        <f t="shared" si="5"/>
        <v>1169.3</v>
      </c>
      <c r="T69" s="15">
        <f t="shared" si="6"/>
        <v>1169.3</v>
      </c>
      <c r="U69" s="15">
        <f t="shared" si="94"/>
        <v>0</v>
      </c>
      <c r="V69" s="15">
        <f t="shared" si="7"/>
        <v>1169.3</v>
      </c>
      <c r="W69" s="15">
        <f t="shared" si="8"/>
        <v>1169.3</v>
      </c>
      <c r="X69" s="15">
        <f t="shared" si="9"/>
        <v>1169.3</v>
      </c>
      <c r="Y69" s="15">
        <f t="shared" si="95"/>
        <v>0</v>
      </c>
      <c r="Z69" s="15">
        <f t="shared" si="96"/>
        <v>0</v>
      </c>
      <c r="AA69" s="15">
        <f t="shared" si="97"/>
        <v>0</v>
      </c>
      <c r="AB69" s="15">
        <f t="shared" si="10"/>
        <v>1169.3</v>
      </c>
      <c r="AC69" s="15">
        <f t="shared" si="11"/>
        <v>1169.3</v>
      </c>
      <c r="AD69" s="15">
        <f t="shared" si="12"/>
        <v>1169.3</v>
      </c>
      <c r="AE69" s="15">
        <f t="shared" si="98"/>
        <v>0</v>
      </c>
      <c r="AF69" s="15">
        <f t="shared" si="99"/>
        <v>0</v>
      </c>
      <c r="AG69" s="15">
        <f t="shared" si="100"/>
        <v>0</v>
      </c>
      <c r="AH69" s="15">
        <f t="shared" si="13"/>
        <v>1169.3</v>
      </c>
      <c r="AI69" s="15">
        <f t="shared" si="14"/>
        <v>1169.3</v>
      </c>
      <c r="AJ69" s="15">
        <f t="shared" si="15"/>
        <v>1169.3</v>
      </c>
      <c r="AK69" s="15">
        <f t="shared" si="101"/>
        <v>0</v>
      </c>
      <c r="AL69" s="15">
        <f t="shared" si="102"/>
        <v>0</v>
      </c>
      <c r="AM69" s="15">
        <f t="shared" si="103"/>
        <v>0</v>
      </c>
      <c r="AN69" s="15">
        <f t="shared" si="16"/>
        <v>1169.3</v>
      </c>
      <c r="AO69" s="15">
        <f t="shared" si="104"/>
        <v>0</v>
      </c>
      <c r="AP69" s="70">
        <f t="shared" si="20"/>
        <v>1169.3</v>
      </c>
      <c r="AQ69" s="15">
        <f t="shared" si="17"/>
        <v>1169.3</v>
      </c>
      <c r="AR69" s="15">
        <f t="shared" si="105"/>
        <v>0</v>
      </c>
      <c r="AS69" s="70">
        <f t="shared" si="21"/>
        <v>1169.3</v>
      </c>
      <c r="AT69" s="73">
        <f t="shared" si="18"/>
        <v>1169.3</v>
      </c>
      <c r="AU69" s="15">
        <f t="shared" si="105"/>
        <v>0</v>
      </c>
      <c r="AV69" s="24"/>
    </row>
    <row r="70" spans="1:48" x14ac:dyDescent="0.3">
      <c r="A70" s="61" t="s">
        <v>79</v>
      </c>
      <c r="B70" s="62">
        <v>600</v>
      </c>
      <c r="C70" s="61" t="s">
        <v>31</v>
      </c>
      <c r="D70" s="61" t="s">
        <v>32</v>
      </c>
      <c r="E70" s="63" t="s">
        <v>33</v>
      </c>
      <c r="F70" s="15">
        <v>1169.3</v>
      </c>
      <c r="G70" s="15">
        <v>1169.3</v>
      </c>
      <c r="H70" s="15">
        <v>1169.3</v>
      </c>
      <c r="I70" s="15"/>
      <c r="J70" s="15"/>
      <c r="K70" s="15"/>
      <c r="L70" s="15">
        <f t="shared" si="1"/>
        <v>1169.3</v>
      </c>
      <c r="M70" s="15">
        <f t="shared" si="2"/>
        <v>1169.3</v>
      </c>
      <c r="N70" s="15">
        <f t="shared" si="3"/>
        <v>1169.3</v>
      </c>
      <c r="O70" s="15"/>
      <c r="P70" s="15"/>
      <c r="Q70" s="15"/>
      <c r="R70" s="15">
        <f t="shared" si="4"/>
        <v>1169.3</v>
      </c>
      <c r="S70" s="15">
        <f t="shared" si="5"/>
        <v>1169.3</v>
      </c>
      <c r="T70" s="15">
        <f t="shared" si="6"/>
        <v>1169.3</v>
      </c>
      <c r="U70" s="15"/>
      <c r="V70" s="15">
        <f t="shared" si="7"/>
        <v>1169.3</v>
      </c>
      <c r="W70" s="15">
        <f t="shared" si="8"/>
        <v>1169.3</v>
      </c>
      <c r="X70" s="15">
        <f t="shared" si="9"/>
        <v>1169.3</v>
      </c>
      <c r="Y70" s="15"/>
      <c r="Z70" s="15"/>
      <c r="AA70" s="15"/>
      <c r="AB70" s="15">
        <f t="shared" si="10"/>
        <v>1169.3</v>
      </c>
      <c r="AC70" s="15">
        <f t="shared" si="11"/>
        <v>1169.3</v>
      </c>
      <c r="AD70" s="15">
        <f t="shared" si="12"/>
        <v>1169.3</v>
      </c>
      <c r="AE70" s="15"/>
      <c r="AF70" s="15"/>
      <c r="AG70" s="15"/>
      <c r="AH70" s="15">
        <f t="shared" si="13"/>
        <v>1169.3</v>
      </c>
      <c r="AI70" s="15">
        <f t="shared" si="14"/>
        <v>1169.3</v>
      </c>
      <c r="AJ70" s="15">
        <f t="shared" si="15"/>
        <v>1169.3</v>
      </c>
      <c r="AK70" s="15"/>
      <c r="AL70" s="15"/>
      <c r="AM70" s="15"/>
      <c r="AN70" s="15">
        <f t="shared" si="16"/>
        <v>1169.3</v>
      </c>
      <c r="AO70" s="15"/>
      <c r="AP70" s="70">
        <f t="shared" si="20"/>
        <v>1169.3</v>
      </c>
      <c r="AQ70" s="15">
        <f t="shared" si="17"/>
        <v>1169.3</v>
      </c>
      <c r="AR70" s="15"/>
      <c r="AS70" s="70">
        <f t="shared" si="21"/>
        <v>1169.3</v>
      </c>
      <c r="AT70" s="73">
        <f t="shared" si="18"/>
        <v>1169.3</v>
      </c>
      <c r="AU70" s="15"/>
      <c r="AV70" s="24"/>
    </row>
    <row r="71" spans="1:48" ht="62.4" x14ac:dyDescent="0.3">
      <c r="A71" s="61" t="s">
        <v>81</v>
      </c>
      <c r="B71" s="62"/>
      <c r="C71" s="61"/>
      <c r="D71" s="61"/>
      <c r="E71" s="63" t="s">
        <v>82</v>
      </c>
      <c r="F71" s="15">
        <f t="shared" si="85"/>
        <v>1110.9000000000001</v>
      </c>
      <c r="G71" s="15">
        <f t="shared" si="86"/>
        <v>1110.9000000000001</v>
      </c>
      <c r="H71" s="15">
        <f t="shared" si="87"/>
        <v>1110.9000000000001</v>
      </c>
      <c r="I71" s="15">
        <f t="shared" si="88"/>
        <v>0</v>
      </c>
      <c r="J71" s="15">
        <f t="shared" si="89"/>
        <v>0</v>
      </c>
      <c r="K71" s="15">
        <f t="shared" si="90"/>
        <v>0</v>
      </c>
      <c r="L71" s="15">
        <f t="shared" si="1"/>
        <v>1110.9000000000001</v>
      </c>
      <c r="M71" s="15">
        <f t="shared" si="2"/>
        <v>1110.9000000000001</v>
      </c>
      <c r="N71" s="15">
        <f t="shared" si="3"/>
        <v>1110.9000000000001</v>
      </c>
      <c r="O71" s="15">
        <f t="shared" si="91"/>
        <v>0</v>
      </c>
      <c r="P71" s="15">
        <f t="shared" si="92"/>
        <v>0</v>
      </c>
      <c r="Q71" s="15">
        <f t="shared" si="93"/>
        <v>0</v>
      </c>
      <c r="R71" s="15">
        <f t="shared" si="4"/>
        <v>1110.9000000000001</v>
      </c>
      <c r="S71" s="15">
        <f t="shared" si="5"/>
        <v>1110.9000000000001</v>
      </c>
      <c r="T71" s="15">
        <f t="shared" si="6"/>
        <v>1110.9000000000001</v>
      </c>
      <c r="U71" s="15">
        <f t="shared" si="94"/>
        <v>0</v>
      </c>
      <c r="V71" s="15">
        <f t="shared" si="7"/>
        <v>1110.9000000000001</v>
      </c>
      <c r="W71" s="15">
        <f t="shared" si="8"/>
        <v>1110.9000000000001</v>
      </c>
      <c r="X71" s="15">
        <f t="shared" si="9"/>
        <v>1110.9000000000001</v>
      </c>
      <c r="Y71" s="15">
        <f t="shared" si="95"/>
        <v>0</v>
      </c>
      <c r="Z71" s="15">
        <f t="shared" si="96"/>
        <v>0</v>
      </c>
      <c r="AA71" s="15">
        <f t="shared" si="97"/>
        <v>0</v>
      </c>
      <c r="AB71" s="15">
        <f t="shared" si="10"/>
        <v>1110.9000000000001</v>
      </c>
      <c r="AC71" s="15">
        <f t="shared" si="11"/>
        <v>1110.9000000000001</v>
      </c>
      <c r="AD71" s="15">
        <f t="shared" si="12"/>
        <v>1110.9000000000001</v>
      </c>
      <c r="AE71" s="15">
        <f t="shared" si="98"/>
        <v>0</v>
      </c>
      <c r="AF71" s="15">
        <f t="shared" si="99"/>
        <v>0</v>
      </c>
      <c r="AG71" s="15">
        <f t="shared" si="100"/>
        <v>0</v>
      </c>
      <c r="AH71" s="15">
        <f t="shared" si="13"/>
        <v>1110.9000000000001</v>
      </c>
      <c r="AI71" s="15">
        <f t="shared" si="14"/>
        <v>1110.9000000000001</v>
      </c>
      <c r="AJ71" s="15">
        <f t="shared" si="15"/>
        <v>1110.9000000000001</v>
      </c>
      <c r="AK71" s="15">
        <f t="shared" si="101"/>
        <v>0</v>
      </c>
      <c r="AL71" s="15">
        <f t="shared" si="102"/>
        <v>0</v>
      </c>
      <c r="AM71" s="15">
        <f t="shared" si="103"/>
        <v>0</v>
      </c>
      <c r="AN71" s="15">
        <f t="shared" si="16"/>
        <v>1110.9000000000001</v>
      </c>
      <c r="AO71" s="15">
        <f t="shared" si="104"/>
        <v>0</v>
      </c>
      <c r="AP71" s="70">
        <f t="shared" si="20"/>
        <v>1110.9000000000001</v>
      </c>
      <c r="AQ71" s="15">
        <f t="shared" si="17"/>
        <v>1110.9000000000001</v>
      </c>
      <c r="AR71" s="15">
        <f t="shared" si="105"/>
        <v>0</v>
      </c>
      <c r="AS71" s="70">
        <f t="shared" si="21"/>
        <v>1110.9000000000001</v>
      </c>
      <c r="AT71" s="73">
        <f t="shared" si="18"/>
        <v>1110.9000000000001</v>
      </c>
      <c r="AU71" s="15">
        <f t="shared" si="105"/>
        <v>0</v>
      </c>
      <c r="AV71" s="24"/>
    </row>
    <row r="72" spans="1:48" ht="46.8" x14ac:dyDescent="0.3">
      <c r="A72" s="61" t="s">
        <v>81</v>
      </c>
      <c r="B72" s="62" t="s">
        <v>55</v>
      </c>
      <c r="C72" s="61"/>
      <c r="D72" s="61"/>
      <c r="E72" s="63" t="s">
        <v>56</v>
      </c>
      <c r="F72" s="15">
        <f t="shared" si="85"/>
        <v>1110.9000000000001</v>
      </c>
      <c r="G72" s="15">
        <f t="shared" si="86"/>
        <v>1110.9000000000001</v>
      </c>
      <c r="H72" s="15">
        <f t="shared" si="87"/>
        <v>1110.9000000000001</v>
      </c>
      <c r="I72" s="15">
        <f t="shared" si="88"/>
        <v>0</v>
      </c>
      <c r="J72" s="15">
        <f t="shared" si="89"/>
        <v>0</v>
      </c>
      <c r="K72" s="15">
        <f t="shared" si="90"/>
        <v>0</v>
      </c>
      <c r="L72" s="15">
        <f t="shared" si="1"/>
        <v>1110.9000000000001</v>
      </c>
      <c r="M72" s="15">
        <f t="shared" si="2"/>
        <v>1110.9000000000001</v>
      </c>
      <c r="N72" s="15">
        <f t="shared" si="3"/>
        <v>1110.9000000000001</v>
      </c>
      <c r="O72" s="15">
        <f t="shared" si="91"/>
        <v>0</v>
      </c>
      <c r="P72" s="15">
        <f t="shared" si="92"/>
        <v>0</v>
      </c>
      <c r="Q72" s="15">
        <f t="shared" si="93"/>
        <v>0</v>
      </c>
      <c r="R72" s="15">
        <f t="shared" si="4"/>
        <v>1110.9000000000001</v>
      </c>
      <c r="S72" s="15">
        <f t="shared" si="5"/>
        <v>1110.9000000000001</v>
      </c>
      <c r="T72" s="15">
        <f t="shared" si="6"/>
        <v>1110.9000000000001</v>
      </c>
      <c r="U72" s="15">
        <f t="shared" si="94"/>
        <v>0</v>
      </c>
      <c r="V72" s="15">
        <f t="shared" si="7"/>
        <v>1110.9000000000001</v>
      </c>
      <c r="W72" s="15">
        <f t="shared" si="8"/>
        <v>1110.9000000000001</v>
      </c>
      <c r="X72" s="15">
        <f t="shared" si="9"/>
        <v>1110.9000000000001</v>
      </c>
      <c r="Y72" s="15">
        <f t="shared" si="95"/>
        <v>0</v>
      </c>
      <c r="Z72" s="15">
        <f t="shared" si="96"/>
        <v>0</v>
      </c>
      <c r="AA72" s="15">
        <f t="shared" si="97"/>
        <v>0</v>
      </c>
      <c r="AB72" s="15">
        <f t="shared" si="10"/>
        <v>1110.9000000000001</v>
      </c>
      <c r="AC72" s="15">
        <f t="shared" si="11"/>
        <v>1110.9000000000001</v>
      </c>
      <c r="AD72" s="15">
        <f t="shared" si="12"/>
        <v>1110.9000000000001</v>
      </c>
      <c r="AE72" s="15">
        <f t="shared" si="98"/>
        <v>0</v>
      </c>
      <c r="AF72" s="15">
        <f t="shared" si="99"/>
        <v>0</v>
      </c>
      <c r="AG72" s="15">
        <f t="shared" si="100"/>
        <v>0</v>
      </c>
      <c r="AH72" s="15">
        <f t="shared" si="13"/>
        <v>1110.9000000000001</v>
      </c>
      <c r="AI72" s="15">
        <f t="shared" si="14"/>
        <v>1110.9000000000001</v>
      </c>
      <c r="AJ72" s="15">
        <f t="shared" si="15"/>
        <v>1110.9000000000001</v>
      </c>
      <c r="AK72" s="15">
        <f t="shared" si="101"/>
        <v>0</v>
      </c>
      <c r="AL72" s="15">
        <f t="shared" si="102"/>
        <v>0</v>
      </c>
      <c r="AM72" s="15">
        <f t="shared" si="103"/>
        <v>0</v>
      </c>
      <c r="AN72" s="15">
        <f t="shared" si="16"/>
        <v>1110.9000000000001</v>
      </c>
      <c r="AO72" s="15">
        <f t="shared" si="104"/>
        <v>0</v>
      </c>
      <c r="AP72" s="70">
        <f t="shared" si="20"/>
        <v>1110.9000000000001</v>
      </c>
      <c r="AQ72" s="15">
        <f t="shared" si="17"/>
        <v>1110.9000000000001</v>
      </c>
      <c r="AR72" s="15">
        <f t="shared" si="105"/>
        <v>0</v>
      </c>
      <c r="AS72" s="70">
        <f t="shared" si="21"/>
        <v>1110.9000000000001</v>
      </c>
      <c r="AT72" s="73">
        <f t="shared" si="18"/>
        <v>1110.9000000000001</v>
      </c>
      <c r="AU72" s="15">
        <f t="shared" si="105"/>
        <v>0</v>
      </c>
      <c r="AV72" s="24"/>
    </row>
    <row r="73" spans="1:48" x14ac:dyDescent="0.3">
      <c r="A73" s="61" t="s">
        <v>81</v>
      </c>
      <c r="B73" s="62">
        <v>600</v>
      </c>
      <c r="C73" s="61" t="s">
        <v>31</v>
      </c>
      <c r="D73" s="61" t="s">
        <v>32</v>
      </c>
      <c r="E73" s="63" t="s">
        <v>33</v>
      </c>
      <c r="F73" s="15">
        <v>1110.9000000000001</v>
      </c>
      <c r="G73" s="15">
        <v>1110.9000000000001</v>
      </c>
      <c r="H73" s="15">
        <v>1110.9000000000001</v>
      </c>
      <c r="I73" s="15"/>
      <c r="J73" s="15"/>
      <c r="K73" s="15"/>
      <c r="L73" s="15">
        <f t="shared" si="1"/>
        <v>1110.9000000000001</v>
      </c>
      <c r="M73" s="15">
        <f t="shared" si="2"/>
        <v>1110.9000000000001</v>
      </c>
      <c r="N73" s="15">
        <f t="shared" si="3"/>
        <v>1110.9000000000001</v>
      </c>
      <c r="O73" s="15"/>
      <c r="P73" s="15"/>
      <c r="Q73" s="15"/>
      <c r="R73" s="15">
        <f t="shared" si="4"/>
        <v>1110.9000000000001</v>
      </c>
      <c r="S73" s="15">
        <f t="shared" si="5"/>
        <v>1110.9000000000001</v>
      </c>
      <c r="T73" s="15">
        <f t="shared" si="6"/>
        <v>1110.9000000000001</v>
      </c>
      <c r="U73" s="15"/>
      <c r="V73" s="15">
        <f t="shared" si="7"/>
        <v>1110.9000000000001</v>
      </c>
      <c r="W73" s="15">
        <f t="shared" si="8"/>
        <v>1110.9000000000001</v>
      </c>
      <c r="X73" s="15">
        <f t="shared" si="9"/>
        <v>1110.9000000000001</v>
      </c>
      <c r="Y73" s="15"/>
      <c r="Z73" s="15"/>
      <c r="AA73" s="15"/>
      <c r="AB73" s="15">
        <f t="shared" si="10"/>
        <v>1110.9000000000001</v>
      </c>
      <c r="AC73" s="15">
        <f t="shared" si="11"/>
        <v>1110.9000000000001</v>
      </c>
      <c r="AD73" s="15">
        <f t="shared" si="12"/>
        <v>1110.9000000000001</v>
      </c>
      <c r="AE73" s="15"/>
      <c r="AF73" s="15"/>
      <c r="AG73" s="15"/>
      <c r="AH73" s="15">
        <f t="shared" si="13"/>
        <v>1110.9000000000001</v>
      </c>
      <c r="AI73" s="15">
        <f t="shared" si="14"/>
        <v>1110.9000000000001</v>
      </c>
      <c r="AJ73" s="15">
        <f t="shared" si="15"/>
        <v>1110.9000000000001</v>
      </c>
      <c r="AK73" s="15"/>
      <c r="AL73" s="15"/>
      <c r="AM73" s="15"/>
      <c r="AN73" s="15">
        <f t="shared" si="16"/>
        <v>1110.9000000000001</v>
      </c>
      <c r="AO73" s="15"/>
      <c r="AP73" s="70">
        <f t="shared" si="20"/>
        <v>1110.9000000000001</v>
      </c>
      <c r="AQ73" s="15">
        <f t="shared" si="17"/>
        <v>1110.9000000000001</v>
      </c>
      <c r="AR73" s="15"/>
      <c r="AS73" s="70">
        <f t="shared" si="21"/>
        <v>1110.9000000000001</v>
      </c>
      <c r="AT73" s="73">
        <f t="shared" si="18"/>
        <v>1110.9000000000001</v>
      </c>
      <c r="AU73" s="15"/>
      <c r="AV73" s="24"/>
    </row>
    <row r="74" spans="1:48" ht="62.4" x14ac:dyDescent="0.3">
      <c r="A74" s="61" t="s">
        <v>83</v>
      </c>
      <c r="B74" s="62"/>
      <c r="C74" s="61"/>
      <c r="D74" s="61"/>
      <c r="E74" s="63" t="s">
        <v>84</v>
      </c>
      <c r="F74" s="15">
        <f t="shared" si="85"/>
        <v>1110.9000000000001</v>
      </c>
      <c r="G74" s="15">
        <f t="shared" si="86"/>
        <v>1110.9000000000001</v>
      </c>
      <c r="H74" s="15">
        <f t="shared" si="87"/>
        <v>1110.9000000000001</v>
      </c>
      <c r="I74" s="15">
        <f t="shared" si="88"/>
        <v>0</v>
      </c>
      <c r="J74" s="15">
        <f t="shared" si="89"/>
        <v>0</v>
      </c>
      <c r="K74" s="15">
        <f t="shared" si="90"/>
        <v>0</v>
      </c>
      <c r="L74" s="15">
        <f t="shared" si="1"/>
        <v>1110.9000000000001</v>
      </c>
      <c r="M74" s="15">
        <f t="shared" si="2"/>
        <v>1110.9000000000001</v>
      </c>
      <c r="N74" s="15">
        <f t="shared" si="3"/>
        <v>1110.9000000000001</v>
      </c>
      <c r="O74" s="15">
        <f t="shared" si="91"/>
        <v>0</v>
      </c>
      <c r="P74" s="15">
        <f t="shared" si="92"/>
        <v>0</v>
      </c>
      <c r="Q74" s="15">
        <f t="shared" si="93"/>
        <v>0</v>
      </c>
      <c r="R74" s="15">
        <f t="shared" si="4"/>
        <v>1110.9000000000001</v>
      </c>
      <c r="S74" s="15">
        <f t="shared" si="5"/>
        <v>1110.9000000000001</v>
      </c>
      <c r="T74" s="15">
        <f t="shared" si="6"/>
        <v>1110.9000000000001</v>
      </c>
      <c r="U74" s="15">
        <f t="shared" si="94"/>
        <v>0</v>
      </c>
      <c r="V74" s="15">
        <f t="shared" si="7"/>
        <v>1110.9000000000001</v>
      </c>
      <c r="W74" s="15">
        <f t="shared" si="8"/>
        <v>1110.9000000000001</v>
      </c>
      <c r="X74" s="15">
        <f t="shared" si="9"/>
        <v>1110.9000000000001</v>
      </c>
      <c r="Y74" s="15">
        <f t="shared" si="95"/>
        <v>0</v>
      </c>
      <c r="Z74" s="15">
        <f t="shared" si="96"/>
        <v>0</v>
      </c>
      <c r="AA74" s="15">
        <f t="shared" si="97"/>
        <v>0</v>
      </c>
      <c r="AB74" s="15">
        <f t="shared" si="10"/>
        <v>1110.9000000000001</v>
      </c>
      <c r="AC74" s="15">
        <f t="shared" si="11"/>
        <v>1110.9000000000001</v>
      </c>
      <c r="AD74" s="15">
        <f t="shared" si="12"/>
        <v>1110.9000000000001</v>
      </c>
      <c r="AE74" s="15">
        <f t="shared" si="98"/>
        <v>0</v>
      </c>
      <c r="AF74" s="15">
        <f t="shared" si="99"/>
        <v>0</v>
      </c>
      <c r="AG74" s="15">
        <f t="shared" si="100"/>
        <v>0</v>
      </c>
      <c r="AH74" s="15">
        <f t="shared" si="13"/>
        <v>1110.9000000000001</v>
      </c>
      <c r="AI74" s="15">
        <f t="shared" si="14"/>
        <v>1110.9000000000001</v>
      </c>
      <c r="AJ74" s="15">
        <f t="shared" si="15"/>
        <v>1110.9000000000001</v>
      </c>
      <c r="AK74" s="15">
        <f t="shared" si="101"/>
        <v>0</v>
      </c>
      <c r="AL74" s="15">
        <f t="shared" si="102"/>
        <v>0</v>
      </c>
      <c r="AM74" s="15">
        <f t="shared" si="103"/>
        <v>0</v>
      </c>
      <c r="AN74" s="15">
        <f t="shared" si="16"/>
        <v>1110.9000000000001</v>
      </c>
      <c r="AO74" s="15">
        <f t="shared" si="104"/>
        <v>0</v>
      </c>
      <c r="AP74" s="70">
        <f t="shared" si="20"/>
        <v>1110.9000000000001</v>
      </c>
      <c r="AQ74" s="15">
        <f t="shared" si="17"/>
        <v>1110.9000000000001</v>
      </c>
      <c r="AR74" s="15">
        <f t="shared" si="105"/>
        <v>0</v>
      </c>
      <c r="AS74" s="70">
        <f t="shared" si="21"/>
        <v>1110.9000000000001</v>
      </c>
      <c r="AT74" s="73">
        <f t="shared" si="18"/>
        <v>1110.9000000000001</v>
      </c>
      <c r="AU74" s="15">
        <f t="shared" si="105"/>
        <v>0</v>
      </c>
      <c r="AV74" s="24"/>
    </row>
    <row r="75" spans="1:48" ht="46.8" x14ac:dyDescent="0.3">
      <c r="A75" s="61" t="s">
        <v>83</v>
      </c>
      <c r="B75" s="62" t="s">
        <v>55</v>
      </c>
      <c r="C75" s="61"/>
      <c r="D75" s="61"/>
      <c r="E75" s="63" t="s">
        <v>56</v>
      </c>
      <c r="F75" s="15">
        <f t="shared" si="85"/>
        <v>1110.9000000000001</v>
      </c>
      <c r="G75" s="15">
        <f t="shared" si="86"/>
        <v>1110.9000000000001</v>
      </c>
      <c r="H75" s="15">
        <f t="shared" si="87"/>
        <v>1110.9000000000001</v>
      </c>
      <c r="I75" s="15">
        <f t="shared" si="88"/>
        <v>0</v>
      </c>
      <c r="J75" s="15">
        <f t="shared" si="89"/>
        <v>0</v>
      </c>
      <c r="K75" s="15">
        <f t="shared" si="90"/>
        <v>0</v>
      </c>
      <c r="L75" s="15">
        <f t="shared" si="1"/>
        <v>1110.9000000000001</v>
      </c>
      <c r="M75" s="15">
        <f t="shared" si="2"/>
        <v>1110.9000000000001</v>
      </c>
      <c r="N75" s="15">
        <f t="shared" si="3"/>
        <v>1110.9000000000001</v>
      </c>
      <c r="O75" s="15">
        <f t="shared" si="91"/>
        <v>0</v>
      </c>
      <c r="P75" s="15">
        <f t="shared" si="92"/>
        <v>0</v>
      </c>
      <c r="Q75" s="15">
        <f t="shared" si="93"/>
        <v>0</v>
      </c>
      <c r="R75" s="15">
        <f t="shared" si="4"/>
        <v>1110.9000000000001</v>
      </c>
      <c r="S75" s="15">
        <f t="shared" si="5"/>
        <v>1110.9000000000001</v>
      </c>
      <c r="T75" s="15">
        <f t="shared" si="6"/>
        <v>1110.9000000000001</v>
      </c>
      <c r="U75" s="15">
        <f t="shared" si="94"/>
        <v>0</v>
      </c>
      <c r="V75" s="15">
        <f t="shared" si="7"/>
        <v>1110.9000000000001</v>
      </c>
      <c r="W75" s="15">
        <f t="shared" si="8"/>
        <v>1110.9000000000001</v>
      </c>
      <c r="X75" s="15">
        <f t="shared" si="9"/>
        <v>1110.9000000000001</v>
      </c>
      <c r="Y75" s="15">
        <f t="shared" si="95"/>
        <v>0</v>
      </c>
      <c r="Z75" s="15">
        <f t="shared" si="96"/>
        <v>0</v>
      </c>
      <c r="AA75" s="15">
        <f t="shared" si="97"/>
        <v>0</v>
      </c>
      <c r="AB75" s="15">
        <f t="shared" si="10"/>
        <v>1110.9000000000001</v>
      </c>
      <c r="AC75" s="15">
        <f t="shared" si="11"/>
        <v>1110.9000000000001</v>
      </c>
      <c r="AD75" s="15">
        <f t="shared" si="12"/>
        <v>1110.9000000000001</v>
      </c>
      <c r="AE75" s="15">
        <f t="shared" si="98"/>
        <v>0</v>
      </c>
      <c r="AF75" s="15">
        <f t="shared" si="99"/>
        <v>0</v>
      </c>
      <c r="AG75" s="15">
        <f t="shared" si="100"/>
        <v>0</v>
      </c>
      <c r="AH75" s="15">
        <f t="shared" si="13"/>
        <v>1110.9000000000001</v>
      </c>
      <c r="AI75" s="15">
        <f t="shared" si="14"/>
        <v>1110.9000000000001</v>
      </c>
      <c r="AJ75" s="15">
        <f t="shared" si="15"/>
        <v>1110.9000000000001</v>
      </c>
      <c r="AK75" s="15">
        <f t="shared" si="101"/>
        <v>0</v>
      </c>
      <c r="AL75" s="15">
        <f t="shared" si="102"/>
        <v>0</v>
      </c>
      <c r="AM75" s="15">
        <f t="shared" si="103"/>
        <v>0</v>
      </c>
      <c r="AN75" s="15">
        <f t="shared" si="16"/>
        <v>1110.9000000000001</v>
      </c>
      <c r="AO75" s="15">
        <f t="shared" si="104"/>
        <v>0</v>
      </c>
      <c r="AP75" s="70">
        <f t="shared" si="20"/>
        <v>1110.9000000000001</v>
      </c>
      <c r="AQ75" s="15">
        <f t="shared" si="17"/>
        <v>1110.9000000000001</v>
      </c>
      <c r="AR75" s="15">
        <f t="shared" si="105"/>
        <v>0</v>
      </c>
      <c r="AS75" s="70">
        <f t="shared" si="21"/>
        <v>1110.9000000000001</v>
      </c>
      <c r="AT75" s="73">
        <f t="shared" si="18"/>
        <v>1110.9000000000001</v>
      </c>
      <c r="AU75" s="15">
        <f t="shared" si="105"/>
        <v>0</v>
      </c>
      <c r="AV75" s="24"/>
    </row>
    <row r="76" spans="1:48" x14ac:dyDescent="0.3">
      <c r="A76" s="61" t="s">
        <v>83</v>
      </c>
      <c r="B76" s="62">
        <v>600</v>
      </c>
      <c r="C76" s="61" t="s">
        <v>31</v>
      </c>
      <c r="D76" s="61" t="s">
        <v>32</v>
      </c>
      <c r="E76" s="63" t="s">
        <v>33</v>
      </c>
      <c r="F76" s="15">
        <v>1110.9000000000001</v>
      </c>
      <c r="G76" s="15">
        <v>1110.9000000000001</v>
      </c>
      <c r="H76" s="15">
        <v>1110.9000000000001</v>
      </c>
      <c r="I76" s="15"/>
      <c r="J76" s="15"/>
      <c r="K76" s="15"/>
      <c r="L76" s="15">
        <f t="shared" si="1"/>
        <v>1110.9000000000001</v>
      </c>
      <c r="M76" s="15">
        <f t="shared" si="2"/>
        <v>1110.9000000000001</v>
      </c>
      <c r="N76" s="15">
        <f t="shared" si="3"/>
        <v>1110.9000000000001</v>
      </c>
      <c r="O76" s="15"/>
      <c r="P76" s="15"/>
      <c r="Q76" s="15"/>
      <c r="R76" s="15">
        <f t="shared" si="4"/>
        <v>1110.9000000000001</v>
      </c>
      <c r="S76" s="15">
        <f t="shared" si="5"/>
        <v>1110.9000000000001</v>
      </c>
      <c r="T76" s="15">
        <f t="shared" si="6"/>
        <v>1110.9000000000001</v>
      </c>
      <c r="U76" s="15"/>
      <c r="V76" s="15">
        <f t="shared" si="7"/>
        <v>1110.9000000000001</v>
      </c>
      <c r="W76" s="15">
        <f t="shared" si="8"/>
        <v>1110.9000000000001</v>
      </c>
      <c r="X76" s="15">
        <f t="shared" si="9"/>
        <v>1110.9000000000001</v>
      </c>
      <c r="Y76" s="15"/>
      <c r="Z76" s="15"/>
      <c r="AA76" s="15"/>
      <c r="AB76" s="15">
        <f t="shared" si="10"/>
        <v>1110.9000000000001</v>
      </c>
      <c r="AC76" s="15">
        <f t="shared" si="11"/>
        <v>1110.9000000000001</v>
      </c>
      <c r="AD76" s="15">
        <f t="shared" si="12"/>
        <v>1110.9000000000001</v>
      </c>
      <c r="AE76" s="15"/>
      <c r="AF76" s="15"/>
      <c r="AG76" s="15"/>
      <c r="AH76" s="15">
        <f t="shared" si="13"/>
        <v>1110.9000000000001</v>
      </c>
      <c r="AI76" s="15">
        <f t="shared" si="14"/>
        <v>1110.9000000000001</v>
      </c>
      <c r="AJ76" s="15">
        <f t="shared" si="15"/>
        <v>1110.9000000000001</v>
      </c>
      <c r="AK76" s="15"/>
      <c r="AL76" s="15"/>
      <c r="AM76" s="15"/>
      <c r="AN76" s="15">
        <f t="shared" si="16"/>
        <v>1110.9000000000001</v>
      </c>
      <c r="AO76" s="15"/>
      <c r="AP76" s="70">
        <f t="shared" si="20"/>
        <v>1110.9000000000001</v>
      </c>
      <c r="AQ76" s="15">
        <f t="shared" si="17"/>
        <v>1110.9000000000001</v>
      </c>
      <c r="AR76" s="15"/>
      <c r="AS76" s="70">
        <f t="shared" si="21"/>
        <v>1110.9000000000001</v>
      </c>
      <c r="AT76" s="73">
        <f t="shared" si="18"/>
        <v>1110.9000000000001</v>
      </c>
      <c r="AU76" s="15"/>
      <c r="AV76" s="24"/>
    </row>
    <row r="77" spans="1:48" ht="62.4" x14ac:dyDescent="0.3">
      <c r="A77" s="61" t="s">
        <v>85</v>
      </c>
      <c r="B77" s="62"/>
      <c r="C77" s="61"/>
      <c r="D77" s="61"/>
      <c r="E77" s="63" t="s">
        <v>86</v>
      </c>
      <c r="F77" s="15">
        <f t="shared" si="85"/>
        <v>1110.9000000000001</v>
      </c>
      <c r="G77" s="15">
        <f t="shared" si="86"/>
        <v>1110.9000000000001</v>
      </c>
      <c r="H77" s="15">
        <f t="shared" si="87"/>
        <v>1110.9000000000001</v>
      </c>
      <c r="I77" s="15">
        <f t="shared" si="88"/>
        <v>0</v>
      </c>
      <c r="J77" s="15">
        <f t="shared" si="89"/>
        <v>0</v>
      </c>
      <c r="K77" s="15">
        <f t="shared" si="90"/>
        <v>0</v>
      </c>
      <c r="L77" s="15">
        <f t="shared" si="1"/>
        <v>1110.9000000000001</v>
      </c>
      <c r="M77" s="15">
        <f t="shared" si="2"/>
        <v>1110.9000000000001</v>
      </c>
      <c r="N77" s="15">
        <f t="shared" si="3"/>
        <v>1110.9000000000001</v>
      </c>
      <c r="O77" s="15">
        <f t="shared" si="91"/>
        <v>0</v>
      </c>
      <c r="P77" s="15">
        <f t="shared" si="92"/>
        <v>0</v>
      </c>
      <c r="Q77" s="15">
        <f t="shared" si="93"/>
        <v>0</v>
      </c>
      <c r="R77" s="15">
        <f t="shared" si="4"/>
        <v>1110.9000000000001</v>
      </c>
      <c r="S77" s="15">
        <f t="shared" si="5"/>
        <v>1110.9000000000001</v>
      </c>
      <c r="T77" s="15">
        <f t="shared" si="6"/>
        <v>1110.9000000000001</v>
      </c>
      <c r="U77" s="15">
        <f t="shared" si="94"/>
        <v>0</v>
      </c>
      <c r="V77" s="15">
        <f t="shared" si="7"/>
        <v>1110.9000000000001</v>
      </c>
      <c r="W77" s="15">
        <f t="shared" si="8"/>
        <v>1110.9000000000001</v>
      </c>
      <c r="X77" s="15">
        <f t="shared" si="9"/>
        <v>1110.9000000000001</v>
      </c>
      <c r="Y77" s="15">
        <f t="shared" si="95"/>
        <v>0</v>
      </c>
      <c r="Z77" s="15">
        <f t="shared" si="96"/>
        <v>0</v>
      </c>
      <c r="AA77" s="15">
        <f t="shared" si="97"/>
        <v>0</v>
      </c>
      <c r="AB77" s="15">
        <f t="shared" si="10"/>
        <v>1110.9000000000001</v>
      </c>
      <c r="AC77" s="15">
        <f t="shared" si="11"/>
        <v>1110.9000000000001</v>
      </c>
      <c r="AD77" s="15">
        <f t="shared" si="12"/>
        <v>1110.9000000000001</v>
      </c>
      <c r="AE77" s="15">
        <f t="shared" si="98"/>
        <v>0</v>
      </c>
      <c r="AF77" s="15">
        <f t="shared" si="99"/>
        <v>0</v>
      </c>
      <c r="AG77" s="15">
        <f t="shared" si="100"/>
        <v>0</v>
      </c>
      <c r="AH77" s="15">
        <f t="shared" si="13"/>
        <v>1110.9000000000001</v>
      </c>
      <c r="AI77" s="15">
        <f t="shared" si="14"/>
        <v>1110.9000000000001</v>
      </c>
      <c r="AJ77" s="15">
        <f t="shared" si="15"/>
        <v>1110.9000000000001</v>
      </c>
      <c r="AK77" s="15">
        <f t="shared" si="101"/>
        <v>0</v>
      </c>
      <c r="AL77" s="15">
        <f t="shared" si="102"/>
        <v>0</v>
      </c>
      <c r="AM77" s="15">
        <f t="shared" si="103"/>
        <v>0</v>
      </c>
      <c r="AN77" s="15">
        <f t="shared" si="16"/>
        <v>1110.9000000000001</v>
      </c>
      <c r="AO77" s="15">
        <f t="shared" si="104"/>
        <v>0</v>
      </c>
      <c r="AP77" s="70">
        <f t="shared" si="20"/>
        <v>1110.9000000000001</v>
      </c>
      <c r="AQ77" s="15">
        <f t="shared" si="17"/>
        <v>1110.9000000000001</v>
      </c>
      <c r="AR77" s="15">
        <f t="shared" si="105"/>
        <v>0</v>
      </c>
      <c r="AS77" s="70">
        <f t="shared" si="21"/>
        <v>1110.9000000000001</v>
      </c>
      <c r="AT77" s="73">
        <f t="shared" si="18"/>
        <v>1110.9000000000001</v>
      </c>
      <c r="AU77" s="15">
        <f t="shared" si="105"/>
        <v>0</v>
      </c>
      <c r="AV77" s="24"/>
    </row>
    <row r="78" spans="1:48" ht="46.8" x14ac:dyDescent="0.3">
      <c r="A78" s="61" t="s">
        <v>85</v>
      </c>
      <c r="B78" s="62" t="s">
        <v>55</v>
      </c>
      <c r="C78" s="61"/>
      <c r="D78" s="61"/>
      <c r="E78" s="63" t="s">
        <v>56</v>
      </c>
      <c r="F78" s="15">
        <f t="shared" si="85"/>
        <v>1110.9000000000001</v>
      </c>
      <c r="G78" s="15">
        <f t="shared" si="86"/>
        <v>1110.9000000000001</v>
      </c>
      <c r="H78" s="15">
        <f t="shared" si="87"/>
        <v>1110.9000000000001</v>
      </c>
      <c r="I78" s="15">
        <f t="shared" si="88"/>
        <v>0</v>
      </c>
      <c r="J78" s="15">
        <f t="shared" si="89"/>
        <v>0</v>
      </c>
      <c r="K78" s="15">
        <f t="shared" si="90"/>
        <v>0</v>
      </c>
      <c r="L78" s="15">
        <f t="shared" si="1"/>
        <v>1110.9000000000001</v>
      </c>
      <c r="M78" s="15">
        <f t="shared" si="2"/>
        <v>1110.9000000000001</v>
      </c>
      <c r="N78" s="15">
        <f t="shared" si="3"/>
        <v>1110.9000000000001</v>
      </c>
      <c r="O78" s="15">
        <f t="shared" si="91"/>
        <v>0</v>
      </c>
      <c r="P78" s="15">
        <f t="shared" si="92"/>
        <v>0</v>
      </c>
      <c r="Q78" s="15">
        <f t="shared" si="93"/>
        <v>0</v>
      </c>
      <c r="R78" s="15">
        <f t="shared" si="4"/>
        <v>1110.9000000000001</v>
      </c>
      <c r="S78" s="15">
        <f t="shared" si="5"/>
        <v>1110.9000000000001</v>
      </c>
      <c r="T78" s="15">
        <f t="shared" si="6"/>
        <v>1110.9000000000001</v>
      </c>
      <c r="U78" s="15">
        <f t="shared" si="94"/>
        <v>0</v>
      </c>
      <c r="V78" s="15">
        <f t="shared" si="7"/>
        <v>1110.9000000000001</v>
      </c>
      <c r="W78" s="15">
        <f t="shared" si="8"/>
        <v>1110.9000000000001</v>
      </c>
      <c r="X78" s="15">
        <f t="shared" si="9"/>
        <v>1110.9000000000001</v>
      </c>
      <c r="Y78" s="15">
        <f t="shared" si="95"/>
        <v>0</v>
      </c>
      <c r="Z78" s="15">
        <f t="shared" si="96"/>
        <v>0</v>
      </c>
      <c r="AA78" s="15">
        <f t="shared" si="97"/>
        <v>0</v>
      </c>
      <c r="AB78" s="15">
        <f t="shared" si="10"/>
        <v>1110.9000000000001</v>
      </c>
      <c r="AC78" s="15">
        <f t="shared" si="11"/>
        <v>1110.9000000000001</v>
      </c>
      <c r="AD78" s="15">
        <f t="shared" si="12"/>
        <v>1110.9000000000001</v>
      </c>
      <c r="AE78" s="15">
        <f t="shared" si="98"/>
        <v>0</v>
      </c>
      <c r="AF78" s="15">
        <f t="shared" si="99"/>
        <v>0</v>
      </c>
      <c r="AG78" s="15">
        <f t="shared" si="100"/>
        <v>0</v>
      </c>
      <c r="AH78" s="15">
        <f t="shared" si="13"/>
        <v>1110.9000000000001</v>
      </c>
      <c r="AI78" s="15">
        <f t="shared" si="14"/>
        <v>1110.9000000000001</v>
      </c>
      <c r="AJ78" s="15">
        <f t="shared" si="15"/>
        <v>1110.9000000000001</v>
      </c>
      <c r="AK78" s="15">
        <f t="shared" si="101"/>
        <v>0</v>
      </c>
      <c r="AL78" s="15">
        <f t="shared" si="102"/>
        <v>0</v>
      </c>
      <c r="AM78" s="15">
        <f t="shared" si="103"/>
        <v>0</v>
      </c>
      <c r="AN78" s="15">
        <f t="shared" si="16"/>
        <v>1110.9000000000001</v>
      </c>
      <c r="AO78" s="15">
        <f t="shared" si="104"/>
        <v>0</v>
      </c>
      <c r="AP78" s="70">
        <f t="shared" si="20"/>
        <v>1110.9000000000001</v>
      </c>
      <c r="AQ78" s="15">
        <f t="shared" si="17"/>
        <v>1110.9000000000001</v>
      </c>
      <c r="AR78" s="15">
        <f t="shared" si="105"/>
        <v>0</v>
      </c>
      <c r="AS78" s="70">
        <f t="shared" si="21"/>
        <v>1110.9000000000001</v>
      </c>
      <c r="AT78" s="73">
        <f t="shared" si="18"/>
        <v>1110.9000000000001</v>
      </c>
      <c r="AU78" s="15">
        <f t="shared" si="105"/>
        <v>0</v>
      </c>
      <c r="AV78" s="24"/>
    </row>
    <row r="79" spans="1:48" x14ac:dyDescent="0.3">
      <c r="A79" s="61" t="s">
        <v>85</v>
      </c>
      <c r="B79" s="62">
        <v>600</v>
      </c>
      <c r="C79" s="61" t="s">
        <v>31</v>
      </c>
      <c r="D79" s="61" t="s">
        <v>32</v>
      </c>
      <c r="E79" s="63" t="s">
        <v>33</v>
      </c>
      <c r="F79" s="15">
        <v>1110.9000000000001</v>
      </c>
      <c r="G79" s="15">
        <v>1110.9000000000001</v>
      </c>
      <c r="H79" s="15">
        <v>1110.9000000000001</v>
      </c>
      <c r="I79" s="15"/>
      <c r="J79" s="15"/>
      <c r="K79" s="15"/>
      <c r="L79" s="15">
        <f t="shared" si="1"/>
        <v>1110.9000000000001</v>
      </c>
      <c r="M79" s="15">
        <f t="shared" si="2"/>
        <v>1110.9000000000001</v>
      </c>
      <c r="N79" s="15">
        <f t="shared" si="3"/>
        <v>1110.9000000000001</v>
      </c>
      <c r="O79" s="15"/>
      <c r="P79" s="15"/>
      <c r="Q79" s="15"/>
      <c r="R79" s="15">
        <f t="shared" si="4"/>
        <v>1110.9000000000001</v>
      </c>
      <c r="S79" s="15">
        <f t="shared" si="5"/>
        <v>1110.9000000000001</v>
      </c>
      <c r="T79" s="15">
        <f t="shared" si="6"/>
        <v>1110.9000000000001</v>
      </c>
      <c r="U79" s="15"/>
      <c r="V79" s="15">
        <f t="shared" si="7"/>
        <v>1110.9000000000001</v>
      </c>
      <c r="W79" s="15">
        <f t="shared" si="8"/>
        <v>1110.9000000000001</v>
      </c>
      <c r="X79" s="15">
        <f t="shared" si="9"/>
        <v>1110.9000000000001</v>
      </c>
      <c r="Y79" s="15"/>
      <c r="Z79" s="15"/>
      <c r="AA79" s="15"/>
      <c r="AB79" s="15">
        <f t="shared" si="10"/>
        <v>1110.9000000000001</v>
      </c>
      <c r="AC79" s="15">
        <f t="shared" si="11"/>
        <v>1110.9000000000001</v>
      </c>
      <c r="AD79" s="15">
        <f t="shared" si="12"/>
        <v>1110.9000000000001</v>
      </c>
      <c r="AE79" s="15"/>
      <c r="AF79" s="15"/>
      <c r="AG79" s="15"/>
      <c r="AH79" s="15">
        <f t="shared" si="13"/>
        <v>1110.9000000000001</v>
      </c>
      <c r="AI79" s="15">
        <f t="shared" si="14"/>
        <v>1110.9000000000001</v>
      </c>
      <c r="AJ79" s="15">
        <f t="shared" si="15"/>
        <v>1110.9000000000001</v>
      </c>
      <c r="AK79" s="15"/>
      <c r="AL79" s="15"/>
      <c r="AM79" s="15"/>
      <c r="AN79" s="15">
        <f t="shared" si="16"/>
        <v>1110.9000000000001</v>
      </c>
      <c r="AO79" s="15"/>
      <c r="AP79" s="70">
        <f t="shared" si="20"/>
        <v>1110.9000000000001</v>
      </c>
      <c r="AQ79" s="15">
        <f t="shared" si="17"/>
        <v>1110.9000000000001</v>
      </c>
      <c r="AR79" s="15"/>
      <c r="AS79" s="70">
        <f t="shared" si="21"/>
        <v>1110.9000000000001</v>
      </c>
      <c r="AT79" s="73">
        <f t="shared" si="18"/>
        <v>1110.9000000000001</v>
      </c>
      <c r="AU79" s="15"/>
      <c r="AV79" s="24"/>
    </row>
    <row r="80" spans="1:48" ht="62.4" x14ac:dyDescent="0.3">
      <c r="A80" s="61" t="s">
        <v>87</v>
      </c>
      <c r="B80" s="62"/>
      <c r="C80" s="61"/>
      <c r="D80" s="61"/>
      <c r="E80" s="63" t="s">
        <v>88</v>
      </c>
      <c r="F80" s="15">
        <f t="shared" si="85"/>
        <v>1049.0999999999999</v>
      </c>
      <c r="G80" s="15">
        <f t="shared" si="86"/>
        <v>1049.0999999999999</v>
      </c>
      <c r="H80" s="15">
        <f t="shared" si="87"/>
        <v>1049.0999999999999</v>
      </c>
      <c r="I80" s="15">
        <f t="shared" si="88"/>
        <v>0</v>
      </c>
      <c r="J80" s="15">
        <f t="shared" si="89"/>
        <v>0</v>
      </c>
      <c r="K80" s="15">
        <f t="shared" si="90"/>
        <v>0</v>
      </c>
      <c r="L80" s="15">
        <f t="shared" ref="L80:L110" si="106">F80+I80</f>
        <v>1049.0999999999999</v>
      </c>
      <c r="M80" s="15">
        <f t="shared" ref="M80:M110" si="107">G80+J80</f>
        <v>1049.0999999999999</v>
      </c>
      <c r="N80" s="15">
        <f t="shared" ref="N80:N110" si="108">H80+K80</f>
        <v>1049.0999999999999</v>
      </c>
      <c r="O80" s="15">
        <f t="shared" si="91"/>
        <v>0</v>
      </c>
      <c r="P80" s="15">
        <f t="shared" si="92"/>
        <v>0</v>
      </c>
      <c r="Q80" s="15">
        <f t="shared" si="93"/>
        <v>0</v>
      </c>
      <c r="R80" s="15">
        <f t="shared" ref="R80:R100" si="109">L80+O80</f>
        <v>1049.0999999999999</v>
      </c>
      <c r="S80" s="15">
        <f t="shared" ref="S80:S100" si="110">M80+P80</f>
        <v>1049.0999999999999</v>
      </c>
      <c r="T80" s="15">
        <f t="shared" ref="T80:T100" si="111">N80+Q80</f>
        <v>1049.0999999999999</v>
      </c>
      <c r="U80" s="15">
        <f t="shared" si="94"/>
        <v>0</v>
      </c>
      <c r="V80" s="15">
        <f t="shared" ref="V80:V100" si="112">R80+U80</f>
        <v>1049.0999999999999</v>
      </c>
      <c r="W80" s="15">
        <f t="shared" ref="W80:W100" si="113">S80</f>
        <v>1049.0999999999999</v>
      </c>
      <c r="X80" s="15">
        <f t="shared" ref="X80:X100" si="114">T80</f>
        <v>1049.0999999999999</v>
      </c>
      <c r="Y80" s="15">
        <f t="shared" si="95"/>
        <v>0</v>
      </c>
      <c r="Z80" s="15">
        <f t="shared" si="96"/>
        <v>0</v>
      </c>
      <c r="AA80" s="15">
        <f t="shared" si="97"/>
        <v>0</v>
      </c>
      <c r="AB80" s="15">
        <f t="shared" ref="AB80:AB100" si="115">V80+Y80</f>
        <v>1049.0999999999999</v>
      </c>
      <c r="AC80" s="15">
        <f t="shared" ref="AC80:AC100" si="116">W80+Z80</f>
        <v>1049.0999999999999</v>
      </c>
      <c r="AD80" s="15">
        <f t="shared" ref="AD80:AD100" si="117">X80+AA80</f>
        <v>1049.0999999999999</v>
      </c>
      <c r="AE80" s="15">
        <f t="shared" si="98"/>
        <v>0</v>
      </c>
      <c r="AF80" s="15">
        <f t="shared" si="99"/>
        <v>0</v>
      </c>
      <c r="AG80" s="15">
        <f t="shared" si="100"/>
        <v>0</v>
      </c>
      <c r="AH80" s="15">
        <f t="shared" ref="AH80:AH100" si="118">AB80+AE80</f>
        <v>1049.0999999999999</v>
      </c>
      <c r="AI80" s="15">
        <f t="shared" ref="AI80:AI100" si="119">AC80+AF80</f>
        <v>1049.0999999999999</v>
      </c>
      <c r="AJ80" s="15">
        <f t="shared" ref="AJ80:AJ100" si="120">AD80+AG80</f>
        <v>1049.0999999999999</v>
      </c>
      <c r="AK80" s="15">
        <f t="shared" si="101"/>
        <v>0</v>
      </c>
      <c r="AL80" s="15">
        <f t="shared" si="102"/>
        <v>0</v>
      </c>
      <c r="AM80" s="15">
        <f t="shared" si="103"/>
        <v>0</v>
      </c>
      <c r="AN80" s="15">
        <f t="shared" ref="AN80:AN100" si="121">AH80+AK80</f>
        <v>1049.0999999999999</v>
      </c>
      <c r="AO80" s="15">
        <f t="shared" si="104"/>
        <v>0</v>
      </c>
      <c r="AP80" s="70">
        <f t="shared" si="20"/>
        <v>1049.0999999999999</v>
      </c>
      <c r="AQ80" s="15">
        <f t="shared" ref="AQ80:AQ100" si="122">AI80+AL80</f>
        <v>1049.0999999999999</v>
      </c>
      <c r="AR80" s="15">
        <f t="shared" si="105"/>
        <v>0</v>
      </c>
      <c r="AS80" s="70">
        <f t="shared" si="21"/>
        <v>1049.0999999999999</v>
      </c>
      <c r="AT80" s="73">
        <f t="shared" ref="AT80:AT100" si="123">AJ80+AM80</f>
        <v>1049.0999999999999</v>
      </c>
      <c r="AU80" s="15">
        <f t="shared" si="105"/>
        <v>0</v>
      </c>
      <c r="AV80" s="24"/>
    </row>
    <row r="81" spans="1:49" ht="46.8" x14ac:dyDescent="0.3">
      <c r="A81" s="61" t="s">
        <v>87</v>
      </c>
      <c r="B81" s="62" t="s">
        <v>55</v>
      </c>
      <c r="C81" s="61"/>
      <c r="D81" s="61"/>
      <c r="E81" s="63" t="s">
        <v>56</v>
      </c>
      <c r="F81" s="15">
        <f t="shared" si="85"/>
        <v>1049.0999999999999</v>
      </c>
      <c r="G81" s="15">
        <f t="shared" si="86"/>
        <v>1049.0999999999999</v>
      </c>
      <c r="H81" s="15">
        <f t="shared" si="87"/>
        <v>1049.0999999999999</v>
      </c>
      <c r="I81" s="15">
        <f t="shared" si="88"/>
        <v>0</v>
      </c>
      <c r="J81" s="15">
        <f t="shared" si="89"/>
        <v>0</v>
      </c>
      <c r="K81" s="15">
        <f t="shared" si="90"/>
        <v>0</v>
      </c>
      <c r="L81" s="15">
        <f t="shared" si="106"/>
        <v>1049.0999999999999</v>
      </c>
      <c r="M81" s="15">
        <f t="shared" si="107"/>
        <v>1049.0999999999999</v>
      </c>
      <c r="N81" s="15">
        <f t="shared" si="108"/>
        <v>1049.0999999999999</v>
      </c>
      <c r="O81" s="15">
        <f t="shared" si="91"/>
        <v>0</v>
      </c>
      <c r="P81" s="15">
        <f t="shared" si="92"/>
        <v>0</v>
      </c>
      <c r="Q81" s="15">
        <f t="shared" si="93"/>
        <v>0</v>
      </c>
      <c r="R81" s="15">
        <f t="shared" si="109"/>
        <v>1049.0999999999999</v>
      </c>
      <c r="S81" s="15">
        <f t="shared" si="110"/>
        <v>1049.0999999999999</v>
      </c>
      <c r="T81" s="15">
        <f t="shared" si="111"/>
        <v>1049.0999999999999</v>
      </c>
      <c r="U81" s="15">
        <f t="shared" si="94"/>
        <v>0</v>
      </c>
      <c r="V81" s="15">
        <f t="shared" si="112"/>
        <v>1049.0999999999999</v>
      </c>
      <c r="W81" s="15">
        <f t="shared" si="113"/>
        <v>1049.0999999999999</v>
      </c>
      <c r="X81" s="15">
        <f t="shared" si="114"/>
        <v>1049.0999999999999</v>
      </c>
      <c r="Y81" s="15">
        <f t="shared" si="95"/>
        <v>0</v>
      </c>
      <c r="Z81" s="15">
        <f t="shared" si="96"/>
        <v>0</v>
      </c>
      <c r="AA81" s="15">
        <f t="shared" si="97"/>
        <v>0</v>
      </c>
      <c r="AB81" s="15">
        <f t="shared" si="115"/>
        <v>1049.0999999999999</v>
      </c>
      <c r="AC81" s="15">
        <f t="shared" si="116"/>
        <v>1049.0999999999999</v>
      </c>
      <c r="AD81" s="15">
        <f t="shared" si="117"/>
        <v>1049.0999999999999</v>
      </c>
      <c r="AE81" s="15">
        <f t="shared" si="98"/>
        <v>0</v>
      </c>
      <c r="AF81" s="15">
        <f t="shared" si="99"/>
        <v>0</v>
      </c>
      <c r="AG81" s="15">
        <f t="shared" si="100"/>
        <v>0</v>
      </c>
      <c r="AH81" s="15">
        <f t="shared" si="118"/>
        <v>1049.0999999999999</v>
      </c>
      <c r="AI81" s="15">
        <f t="shared" si="119"/>
        <v>1049.0999999999999</v>
      </c>
      <c r="AJ81" s="15">
        <f t="shared" si="120"/>
        <v>1049.0999999999999</v>
      </c>
      <c r="AK81" s="15">
        <f t="shared" si="101"/>
        <v>0</v>
      </c>
      <c r="AL81" s="15">
        <f t="shared" si="102"/>
        <v>0</v>
      </c>
      <c r="AM81" s="15">
        <f t="shared" si="103"/>
        <v>0</v>
      </c>
      <c r="AN81" s="15">
        <f t="shared" si="121"/>
        <v>1049.0999999999999</v>
      </c>
      <c r="AO81" s="15">
        <f t="shared" si="104"/>
        <v>0</v>
      </c>
      <c r="AP81" s="70">
        <f t="shared" ref="AP81:AP144" si="124">AN81+AO81</f>
        <v>1049.0999999999999</v>
      </c>
      <c r="AQ81" s="15">
        <f t="shared" si="122"/>
        <v>1049.0999999999999</v>
      </c>
      <c r="AR81" s="15">
        <f t="shared" si="105"/>
        <v>0</v>
      </c>
      <c r="AS81" s="70">
        <f t="shared" ref="AS81:AS144" si="125">AQ81+AR81</f>
        <v>1049.0999999999999</v>
      </c>
      <c r="AT81" s="73">
        <f t="shared" si="123"/>
        <v>1049.0999999999999</v>
      </c>
      <c r="AU81" s="15">
        <f t="shared" si="105"/>
        <v>0</v>
      </c>
      <c r="AV81" s="24"/>
    </row>
    <row r="82" spans="1:49" x14ac:dyDescent="0.3">
      <c r="A82" s="61" t="s">
        <v>87</v>
      </c>
      <c r="B82" s="62">
        <v>600</v>
      </c>
      <c r="C82" s="61" t="s">
        <v>31</v>
      </c>
      <c r="D82" s="61" t="s">
        <v>32</v>
      </c>
      <c r="E82" s="63" t="s">
        <v>33</v>
      </c>
      <c r="F82" s="15">
        <v>1049.0999999999999</v>
      </c>
      <c r="G82" s="15">
        <v>1049.0999999999999</v>
      </c>
      <c r="H82" s="15">
        <v>1049.0999999999999</v>
      </c>
      <c r="I82" s="15"/>
      <c r="J82" s="15"/>
      <c r="K82" s="15"/>
      <c r="L82" s="15">
        <f t="shared" si="106"/>
        <v>1049.0999999999999</v>
      </c>
      <c r="M82" s="15">
        <f t="shared" si="107"/>
        <v>1049.0999999999999</v>
      </c>
      <c r="N82" s="15">
        <f t="shared" si="108"/>
        <v>1049.0999999999999</v>
      </c>
      <c r="O82" s="15"/>
      <c r="P82" s="15"/>
      <c r="Q82" s="15"/>
      <c r="R82" s="15">
        <f t="shared" si="109"/>
        <v>1049.0999999999999</v>
      </c>
      <c r="S82" s="15">
        <f t="shared" si="110"/>
        <v>1049.0999999999999</v>
      </c>
      <c r="T82" s="15">
        <f t="shared" si="111"/>
        <v>1049.0999999999999</v>
      </c>
      <c r="U82" s="15"/>
      <c r="V82" s="15">
        <f t="shared" si="112"/>
        <v>1049.0999999999999</v>
      </c>
      <c r="W82" s="15">
        <f t="shared" si="113"/>
        <v>1049.0999999999999</v>
      </c>
      <c r="X82" s="15">
        <f t="shared" si="114"/>
        <v>1049.0999999999999</v>
      </c>
      <c r="Y82" s="15"/>
      <c r="Z82" s="15"/>
      <c r="AA82" s="15"/>
      <c r="AB82" s="15">
        <f t="shared" si="115"/>
        <v>1049.0999999999999</v>
      </c>
      <c r="AC82" s="15">
        <f t="shared" si="116"/>
        <v>1049.0999999999999</v>
      </c>
      <c r="AD82" s="15">
        <f t="shared" si="117"/>
        <v>1049.0999999999999</v>
      </c>
      <c r="AE82" s="15"/>
      <c r="AF82" s="15"/>
      <c r="AG82" s="15"/>
      <c r="AH82" s="15">
        <f t="shared" si="118"/>
        <v>1049.0999999999999</v>
      </c>
      <c r="AI82" s="15">
        <f t="shared" si="119"/>
        <v>1049.0999999999999</v>
      </c>
      <c r="AJ82" s="15">
        <f t="shared" si="120"/>
        <v>1049.0999999999999</v>
      </c>
      <c r="AK82" s="15"/>
      <c r="AL82" s="15"/>
      <c r="AM82" s="15"/>
      <c r="AN82" s="15">
        <f t="shared" si="121"/>
        <v>1049.0999999999999</v>
      </c>
      <c r="AO82" s="15"/>
      <c r="AP82" s="70">
        <f t="shared" si="124"/>
        <v>1049.0999999999999</v>
      </c>
      <c r="AQ82" s="15">
        <f t="shared" si="122"/>
        <v>1049.0999999999999</v>
      </c>
      <c r="AR82" s="15"/>
      <c r="AS82" s="70">
        <f t="shared" si="125"/>
        <v>1049.0999999999999</v>
      </c>
      <c r="AT82" s="73">
        <f t="shared" si="123"/>
        <v>1049.0999999999999</v>
      </c>
      <c r="AU82" s="15"/>
      <c r="AV82" s="24"/>
    </row>
    <row r="83" spans="1:49" ht="62.4" x14ac:dyDescent="0.3">
      <c r="A83" s="61" t="s">
        <v>89</v>
      </c>
      <c r="B83" s="62"/>
      <c r="C83" s="61"/>
      <c r="D83" s="61"/>
      <c r="E83" s="63" t="s">
        <v>90</v>
      </c>
      <c r="F83" s="15">
        <f t="shared" si="85"/>
        <v>324.8</v>
      </c>
      <c r="G83" s="15">
        <f t="shared" si="86"/>
        <v>324.8</v>
      </c>
      <c r="H83" s="15">
        <f t="shared" si="87"/>
        <v>324.8</v>
      </c>
      <c r="I83" s="15">
        <f t="shared" si="88"/>
        <v>0</v>
      </c>
      <c r="J83" s="15">
        <f t="shared" si="89"/>
        <v>0</v>
      </c>
      <c r="K83" s="15">
        <f t="shared" si="90"/>
        <v>0</v>
      </c>
      <c r="L83" s="15">
        <f t="shared" si="106"/>
        <v>324.8</v>
      </c>
      <c r="M83" s="15">
        <f t="shared" si="107"/>
        <v>324.8</v>
      </c>
      <c r="N83" s="15">
        <f t="shared" si="108"/>
        <v>324.8</v>
      </c>
      <c r="O83" s="15">
        <f t="shared" si="91"/>
        <v>0</v>
      </c>
      <c r="P83" s="15">
        <f t="shared" si="92"/>
        <v>0</v>
      </c>
      <c r="Q83" s="15">
        <f t="shared" si="93"/>
        <v>0</v>
      </c>
      <c r="R83" s="15">
        <f t="shared" si="109"/>
        <v>324.8</v>
      </c>
      <c r="S83" s="15">
        <f t="shared" si="110"/>
        <v>324.8</v>
      </c>
      <c r="T83" s="15">
        <f t="shared" si="111"/>
        <v>324.8</v>
      </c>
      <c r="U83" s="15">
        <f t="shared" si="94"/>
        <v>0</v>
      </c>
      <c r="V83" s="15">
        <f t="shared" si="112"/>
        <v>324.8</v>
      </c>
      <c r="W83" s="15">
        <f t="shared" si="113"/>
        <v>324.8</v>
      </c>
      <c r="X83" s="15">
        <f t="shared" si="114"/>
        <v>324.8</v>
      </c>
      <c r="Y83" s="15">
        <f t="shared" si="95"/>
        <v>0</v>
      </c>
      <c r="Z83" s="15">
        <f t="shared" si="96"/>
        <v>0</v>
      </c>
      <c r="AA83" s="15">
        <f t="shared" si="97"/>
        <v>0</v>
      </c>
      <c r="AB83" s="15">
        <f t="shared" si="115"/>
        <v>324.8</v>
      </c>
      <c r="AC83" s="15">
        <f t="shared" si="116"/>
        <v>324.8</v>
      </c>
      <c r="AD83" s="15">
        <f t="shared" si="117"/>
        <v>324.8</v>
      </c>
      <c r="AE83" s="15">
        <f t="shared" si="98"/>
        <v>0</v>
      </c>
      <c r="AF83" s="15">
        <f t="shared" si="99"/>
        <v>0</v>
      </c>
      <c r="AG83" s="15">
        <f t="shared" si="100"/>
        <v>0</v>
      </c>
      <c r="AH83" s="15">
        <f t="shared" si="118"/>
        <v>324.8</v>
      </c>
      <c r="AI83" s="15">
        <f t="shared" si="119"/>
        <v>324.8</v>
      </c>
      <c r="AJ83" s="15">
        <f t="shared" si="120"/>
        <v>324.8</v>
      </c>
      <c r="AK83" s="15">
        <f t="shared" si="101"/>
        <v>0</v>
      </c>
      <c r="AL83" s="15">
        <f t="shared" si="102"/>
        <v>0</v>
      </c>
      <c r="AM83" s="15">
        <f t="shared" si="103"/>
        <v>0</v>
      </c>
      <c r="AN83" s="15">
        <f t="shared" si="121"/>
        <v>324.8</v>
      </c>
      <c r="AO83" s="15">
        <f t="shared" si="104"/>
        <v>0</v>
      </c>
      <c r="AP83" s="70">
        <f t="shared" si="124"/>
        <v>324.8</v>
      </c>
      <c r="AQ83" s="15">
        <f t="shared" si="122"/>
        <v>324.8</v>
      </c>
      <c r="AR83" s="15">
        <f t="shared" si="105"/>
        <v>0</v>
      </c>
      <c r="AS83" s="70">
        <f t="shared" si="125"/>
        <v>324.8</v>
      </c>
      <c r="AT83" s="73">
        <f t="shared" si="123"/>
        <v>324.8</v>
      </c>
      <c r="AU83" s="15">
        <f t="shared" si="105"/>
        <v>0</v>
      </c>
      <c r="AV83" s="24"/>
    </row>
    <row r="84" spans="1:49" ht="46.8" x14ac:dyDescent="0.3">
      <c r="A84" s="61" t="s">
        <v>89</v>
      </c>
      <c r="B84" s="62" t="s">
        <v>55</v>
      </c>
      <c r="C84" s="61"/>
      <c r="D84" s="61"/>
      <c r="E84" s="63" t="s">
        <v>56</v>
      </c>
      <c r="F84" s="15">
        <f t="shared" si="85"/>
        <v>324.8</v>
      </c>
      <c r="G84" s="15">
        <f t="shared" si="86"/>
        <v>324.8</v>
      </c>
      <c r="H84" s="15">
        <f t="shared" si="87"/>
        <v>324.8</v>
      </c>
      <c r="I84" s="15">
        <f t="shared" si="88"/>
        <v>0</v>
      </c>
      <c r="J84" s="15">
        <f t="shared" si="89"/>
        <v>0</v>
      </c>
      <c r="K84" s="15">
        <f t="shared" si="90"/>
        <v>0</v>
      </c>
      <c r="L84" s="15">
        <f t="shared" si="106"/>
        <v>324.8</v>
      </c>
      <c r="M84" s="15">
        <f t="shared" si="107"/>
        <v>324.8</v>
      </c>
      <c r="N84" s="15">
        <f t="shared" si="108"/>
        <v>324.8</v>
      </c>
      <c r="O84" s="15">
        <f t="shared" si="91"/>
        <v>0</v>
      </c>
      <c r="P84" s="15">
        <f t="shared" si="92"/>
        <v>0</v>
      </c>
      <c r="Q84" s="15">
        <f t="shared" si="93"/>
        <v>0</v>
      </c>
      <c r="R84" s="15">
        <f t="shared" si="109"/>
        <v>324.8</v>
      </c>
      <c r="S84" s="15">
        <f t="shared" si="110"/>
        <v>324.8</v>
      </c>
      <c r="T84" s="15">
        <f t="shared" si="111"/>
        <v>324.8</v>
      </c>
      <c r="U84" s="15">
        <f t="shared" si="94"/>
        <v>0</v>
      </c>
      <c r="V84" s="15">
        <f t="shared" si="112"/>
        <v>324.8</v>
      </c>
      <c r="W84" s="15">
        <f t="shared" si="113"/>
        <v>324.8</v>
      </c>
      <c r="X84" s="15">
        <f t="shared" si="114"/>
        <v>324.8</v>
      </c>
      <c r="Y84" s="15">
        <f t="shared" si="95"/>
        <v>0</v>
      </c>
      <c r="Z84" s="15">
        <f t="shared" si="96"/>
        <v>0</v>
      </c>
      <c r="AA84" s="15">
        <f t="shared" si="97"/>
        <v>0</v>
      </c>
      <c r="AB84" s="15">
        <f t="shared" si="115"/>
        <v>324.8</v>
      </c>
      <c r="AC84" s="15">
        <f t="shared" si="116"/>
        <v>324.8</v>
      </c>
      <c r="AD84" s="15">
        <f t="shared" si="117"/>
        <v>324.8</v>
      </c>
      <c r="AE84" s="15">
        <f t="shared" si="98"/>
        <v>0</v>
      </c>
      <c r="AF84" s="15">
        <f t="shared" si="99"/>
        <v>0</v>
      </c>
      <c r="AG84" s="15">
        <f t="shared" si="100"/>
        <v>0</v>
      </c>
      <c r="AH84" s="15">
        <f t="shared" si="118"/>
        <v>324.8</v>
      </c>
      <c r="AI84" s="15">
        <f t="shared" si="119"/>
        <v>324.8</v>
      </c>
      <c r="AJ84" s="15">
        <f t="shared" si="120"/>
        <v>324.8</v>
      </c>
      <c r="AK84" s="15">
        <f t="shared" si="101"/>
        <v>0</v>
      </c>
      <c r="AL84" s="15">
        <f t="shared" si="102"/>
        <v>0</v>
      </c>
      <c r="AM84" s="15">
        <f t="shared" si="103"/>
        <v>0</v>
      </c>
      <c r="AN84" s="15">
        <f t="shared" si="121"/>
        <v>324.8</v>
      </c>
      <c r="AO84" s="15">
        <f t="shared" si="104"/>
        <v>0</v>
      </c>
      <c r="AP84" s="70">
        <f t="shared" si="124"/>
        <v>324.8</v>
      </c>
      <c r="AQ84" s="15">
        <f t="shared" si="122"/>
        <v>324.8</v>
      </c>
      <c r="AR84" s="15">
        <f t="shared" si="105"/>
        <v>0</v>
      </c>
      <c r="AS84" s="70">
        <f t="shared" si="125"/>
        <v>324.8</v>
      </c>
      <c r="AT84" s="73">
        <f t="shared" si="123"/>
        <v>324.8</v>
      </c>
      <c r="AU84" s="15">
        <f t="shared" si="105"/>
        <v>0</v>
      </c>
      <c r="AV84" s="24"/>
    </row>
    <row r="85" spans="1:49" x14ac:dyDescent="0.3">
      <c r="A85" s="61" t="s">
        <v>89</v>
      </c>
      <c r="B85" s="62">
        <v>600</v>
      </c>
      <c r="C85" s="61" t="s">
        <v>31</v>
      </c>
      <c r="D85" s="61" t="s">
        <v>32</v>
      </c>
      <c r="E85" s="63" t="s">
        <v>33</v>
      </c>
      <c r="F85" s="15">
        <v>324.8</v>
      </c>
      <c r="G85" s="15">
        <v>324.8</v>
      </c>
      <c r="H85" s="15">
        <v>324.8</v>
      </c>
      <c r="I85" s="15"/>
      <c r="J85" s="15"/>
      <c r="K85" s="15"/>
      <c r="L85" s="15">
        <f t="shared" si="106"/>
        <v>324.8</v>
      </c>
      <c r="M85" s="15">
        <f t="shared" si="107"/>
        <v>324.8</v>
      </c>
      <c r="N85" s="15">
        <f t="shared" si="108"/>
        <v>324.8</v>
      </c>
      <c r="O85" s="15"/>
      <c r="P85" s="15"/>
      <c r="Q85" s="15"/>
      <c r="R85" s="15">
        <f t="shared" si="109"/>
        <v>324.8</v>
      </c>
      <c r="S85" s="15">
        <f t="shared" si="110"/>
        <v>324.8</v>
      </c>
      <c r="T85" s="15">
        <f t="shared" si="111"/>
        <v>324.8</v>
      </c>
      <c r="U85" s="15"/>
      <c r="V85" s="15">
        <f t="shared" si="112"/>
        <v>324.8</v>
      </c>
      <c r="W85" s="15">
        <f t="shared" si="113"/>
        <v>324.8</v>
      </c>
      <c r="X85" s="15">
        <f t="shared" si="114"/>
        <v>324.8</v>
      </c>
      <c r="Y85" s="15"/>
      <c r="Z85" s="15"/>
      <c r="AA85" s="15"/>
      <c r="AB85" s="15">
        <f t="shared" si="115"/>
        <v>324.8</v>
      </c>
      <c r="AC85" s="15">
        <f t="shared" si="116"/>
        <v>324.8</v>
      </c>
      <c r="AD85" s="15">
        <f t="shared" si="117"/>
        <v>324.8</v>
      </c>
      <c r="AE85" s="15"/>
      <c r="AF85" s="15"/>
      <c r="AG85" s="15"/>
      <c r="AH85" s="15">
        <f t="shared" si="118"/>
        <v>324.8</v>
      </c>
      <c r="AI85" s="15">
        <f t="shared" si="119"/>
        <v>324.8</v>
      </c>
      <c r="AJ85" s="15">
        <f t="shared" si="120"/>
        <v>324.8</v>
      </c>
      <c r="AK85" s="15"/>
      <c r="AL85" s="15"/>
      <c r="AM85" s="15"/>
      <c r="AN85" s="15">
        <f t="shared" si="121"/>
        <v>324.8</v>
      </c>
      <c r="AO85" s="15"/>
      <c r="AP85" s="70">
        <f t="shared" si="124"/>
        <v>324.8</v>
      </c>
      <c r="AQ85" s="15">
        <f t="shared" si="122"/>
        <v>324.8</v>
      </c>
      <c r="AR85" s="15"/>
      <c r="AS85" s="70">
        <f t="shared" si="125"/>
        <v>324.8</v>
      </c>
      <c r="AT85" s="73">
        <f t="shared" si="123"/>
        <v>324.8</v>
      </c>
      <c r="AU85" s="15"/>
      <c r="AV85" s="24"/>
    </row>
    <row r="86" spans="1:49" ht="62.4" x14ac:dyDescent="0.3">
      <c r="A86" s="61" t="s">
        <v>91</v>
      </c>
      <c r="B86" s="62"/>
      <c r="C86" s="61"/>
      <c r="D86" s="61"/>
      <c r="E86" s="63" t="s">
        <v>92</v>
      </c>
      <c r="F86" s="15">
        <f t="shared" si="85"/>
        <v>9161.2000000000007</v>
      </c>
      <c r="G86" s="15">
        <f t="shared" si="86"/>
        <v>9425.7000000000007</v>
      </c>
      <c r="H86" s="15">
        <f t="shared" si="87"/>
        <v>9425.7000000000007</v>
      </c>
      <c r="I86" s="15">
        <f t="shared" si="88"/>
        <v>0</v>
      </c>
      <c r="J86" s="15">
        <f t="shared" si="89"/>
        <v>0</v>
      </c>
      <c r="K86" s="15">
        <f t="shared" si="90"/>
        <v>0</v>
      </c>
      <c r="L86" s="15">
        <f t="shared" si="106"/>
        <v>9161.2000000000007</v>
      </c>
      <c r="M86" s="15">
        <f t="shared" si="107"/>
        <v>9425.7000000000007</v>
      </c>
      <c r="N86" s="15">
        <f t="shared" si="108"/>
        <v>9425.7000000000007</v>
      </c>
      <c r="O86" s="15">
        <f t="shared" si="91"/>
        <v>0</v>
      </c>
      <c r="P86" s="15">
        <f t="shared" si="92"/>
        <v>0</v>
      </c>
      <c r="Q86" s="15">
        <f t="shared" si="93"/>
        <v>0</v>
      </c>
      <c r="R86" s="15">
        <f t="shared" si="109"/>
        <v>9161.2000000000007</v>
      </c>
      <c r="S86" s="15">
        <f t="shared" si="110"/>
        <v>9425.7000000000007</v>
      </c>
      <c r="T86" s="15">
        <f t="shared" si="111"/>
        <v>9425.7000000000007</v>
      </c>
      <c r="U86" s="15">
        <f t="shared" si="94"/>
        <v>0</v>
      </c>
      <c r="V86" s="15">
        <f t="shared" si="112"/>
        <v>9161.2000000000007</v>
      </c>
      <c r="W86" s="15">
        <f t="shared" si="113"/>
        <v>9425.7000000000007</v>
      </c>
      <c r="X86" s="15">
        <f t="shared" si="114"/>
        <v>9425.7000000000007</v>
      </c>
      <c r="Y86" s="15">
        <f t="shared" si="95"/>
        <v>3851.9</v>
      </c>
      <c r="Z86" s="15">
        <f t="shared" si="96"/>
        <v>0</v>
      </c>
      <c r="AA86" s="15">
        <f t="shared" si="97"/>
        <v>0</v>
      </c>
      <c r="AB86" s="15">
        <f t="shared" si="115"/>
        <v>13013.1</v>
      </c>
      <c r="AC86" s="15">
        <f t="shared" si="116"/>
        <v>9425.7000000000007</v>
      </c>
      <c r="AD86" s="15">
        <f t="shared" si="117"/>
        <v>9425.7000000000007</v>
      </c>
      <c r="AE86" s="15">
        <f t="shared" si="98"/>
        <v>0</v>
      </c>
      <c r="AF86" s="15">
        <f t="shared" si="99"/>
        <v>0</v>
      </c>
      <c r="AG86" s="15">
        <f t="shared" si="100"/>
        <v>0</v>
      </c>
      <c r="AH86" s="15">
        <f t="shared" si="118"/>
        <v>13013.1</v>
      </c>
      <c r="AI86" s="15">
        <f t="shared" si="119"/>
        <v>9425.7000000000007</v>
      </c>
      <c r="AJ86" s="15">
        <f t="shared" si="120"/>
        <v>9425.7000000000007</v>
      </c>
      <c r="AK86" s="15">
        <f t="shared" si="101"/>
        <v>0</v>
      </c>
      <c r="AL86" s="15">
        <f t="shared" si="102"/>
        <v>0</v>
      </c>
      <c r="AM86" s="15">
        <f t="shared" si="103"/>
        <v>0</v>
      </c>
      <c r="AN86" s="15">
        <f t="shared" si="121"/>
        <v>13013.1</v>
      </c>
      <c r="AO86" s="15">
        <f t="shared" si="104"/>
        <v>0</v>
      </c>
      <c r="AP86" s="70">
        <f t="shared" si="124"/>
        <v>13013.1</v>
      </c>
      <c r="AQ86" s="15">
        <f t="shared" si="122"/>
        <v>9425.7000000000007</v>
      </c>
      <c r="AR86" s="15">
        <f t="shared" si="105"/>
        <v>0</v>
      </c>
      <c r="AS86" s="70">
        <f t="shared" si="125"/>
        <v>9425.7000000000007</v>
      </c>
      <c r="AT86" s="73">
        <f t="shared" si="123"/>
        <v>9425.7000000000007</v>
      </c>
      <c r="AU86" s="15">
        <f t="shared" si="105"/>
        <v>0</v>
      </c>
      <c r="AV86" s="24"/>
    </row>
    <row r="87" spans="1:49" ht="46.8" x14ac:dyDescent="0.3">
      <c r="A87" s="61" t="s">
        <v>91</v>
      </c>
      <c r="B87" s="62" t="s">
        <v>55</v>
      </c>
      <c r="C87" s="61"/>
      <c r="D87" s="61"/>
      <c r="E87" s="63" t="s">
        <v>56</v>
      </c>
      <c r="F87" s="15">
        <f t="shared" ref="F87:K87" si="126">F88+F89</f>
        <v>9161.2000000000007</v>
      </c>
      <c r="G87" s="15">
        <f t="shared" si="126"/>
        <v>9425.7000000000007</v>
      </c>
      <c r="H87" s="15">
        <f t="shared" si="126"/>
        <v>9425.7000000000007</v>
      </c>
      <c r="I87" s="15">
        <f t="shared" si="126"/>
        <v>0</v>
      </c>
      <c r="J87" s="15">
        <f t="shared" si="126"/>
        <v>0</v>
      </c>
      <c r="K87" s="15">
        <f t="shared" si="126"/>
        <v>0</v>
      </c>
      <c r="L87" s="15">
        <f t="shared" si="106"/>
        <v>9161.2000000000007</v>
      </c>
      <c r="M87" s="15">
        <f t="shared" si="107"/>
        <v>9425.7000000000007</v>
      </c>
      <c r="N87" s="15">
        <f t="shared" si="108"/>
        <v>9425.7000000000007</v>
      </c>
      <c r="O87" s="15">
        <f>O88+O89</f>
        <v>0</v>
      </c>
      <c r="P87" s="15">
        <f>P88+P89</f>
        <v>0</v>
      </c>
      <c r="Q87" s="15">
        <f>Q88+Q89</f>
        <v>0</v>
      </c>
      <c r="R87" s="15">
        <f t="shared" si="109"/>
        <v>9161.2000000000007</v>
      </c>
      <c r="S87" s="15">
        <f t="shared" si="110"/>
        <v>9425.7000000000007</v>
      </c>
      <c r="T87" s="15">
        <f t="shared" si="111"/>
        <v>9425.7000000000007</v>
      </c>
      <c r="U87" s="15">
        <f>U88+U89</f>
        <v>0</v>
      </c>
      <c r="V87" s="15">
        <f t="shared" si="112"/>
        <v>9161.2000000000007</v>
      </c>
      <c r="W87" s="15">
        <f t="shared" si="113"/>
        <v>9425.7000000000007</v>
      </c>
      <c r="X87" s="15">
        <f t="shared" si="114"/>
        <v>9425.7000000000007</v>
      </c>
      <c r="Y87" s="15">
        <f>Y88+Y89</f>
        <v>3851.9</v>
      </c>
      <c r="Z87" s="15">
        <f>Z88+Z89</f>
        <v>0</v>
      </c>
      <c r="AA87" s="15">
        <f>AA88+AA89</f>
        <v>0</v>
      </c>
      <c r="AB87" s="15">
        <f t="shared" si="115"/>
        <v>13013.1</v>
      </c>
      <c r="AC87" s="15">
        <f t="shared" si="116"/>
        <v>9425.7000000000007</v>
      </c>
      <c r="AD87" s="15">
        <f t="shared" si="117"/>
        <v>9425.7000000000007</v>
      </c>
      <c r="AE87" s="15">
        <f>AE88+AE89</f>
        <v>0</v>
      </c>
      <c r="AF87" s="15">
        <f>AF88+AF89</f>
        <v>0</v>
      </c>
      <c r="AG87" s="15">
        <f>AG88+AG89</f>
        <v>0</v>
      </c>
      <c r="AH87" s="15">
        <f t="shared" si="118"/>
        <v>13013.1</v>
      </c>
      <c r="AI87" s="15">
        <f t="shared" si="119"/>
        <v>9425.7000000000007</v>
      </c>
      <c r="AJ87" s="15">
        <f t="shared" si="120"/>
        <v>9425.7000000000007</v>
      </c>
      <c r="AK87" s="15">
        <f>AK88+AK89</f>
        <v>0</v>
      </c>
      <c r="AL87" s="15">
        <f>AL88+AL89</f>
        <v>0</v>
      </c>
      <c r="AM87" s="15">
        <f>AM88+AM89</f>
        <v>0</v>
      </c>
      <c r="AN87" s="15">
        <f t="shared" si="121"/>
        <v>13013.1</v>
      </c>
      <c r="AO87" s="15">
        <f>AO88+AO89</f>
        <v>0</v>
      </c>
      <c r="AP87" s="70">
        <f t="shared" si="124"/>
        <v>13013.1</v>
      </c>
      <c r="AQ87" s="15">
        <f t="shared" si="122"/>
        <v>9425.7000000000007</v>
      </c>
      <c r="AR87" s="15">
        <f>AR88+AR89</f>
        <v>0</v>
      </c>
      <c r="AS87" s="70">
        <f t="shared" si="125"/>
        <v>9425.7000000000007</v>
      </c>
      <c r="AT87" s="73">
        <f t="shared" si="123"/>
        <v>9425.7000000000007</v>
      </c>
      <c r="AU87" s="15">
        <f>AU88+AU89</f>
        <v>0</v>
      </c>
      <c r="AV87" s="24"/>
    </row>
    <row r="88" spans="1:49" x14ac:dyDescent="0.3">
      <c r="A88" s="61" t="s">
        <v>91</v>
      </c>
      <c r="B88" s="62">
        <v>600</v>
      </c>
      <c r="C88" s="61" t="s">
        <v>31</v>
      </c>
      <c r="D88" s="61" t="s">
        <v>32</v>
      </c>
      <c r="E88" s="63" t="s">
        <v>33</v>
      </c>
      <c r="F88" s="15">
        <v>7013.6</v>
      </c>
      <c r="G88" s="15">
        <v>7278.1</v>
      </c>
      <c r="H88" s="15">
        <v>7278.1</v>
      </c>
      <c r="I88" s="15"/>
      <c r="J88" s="15"/>
      <c r="K88" s="15"/>
      <c r="L88" s="15">
        <f t="shared" si="106"/>
        <v>7013.6</v>
      </c>
      <c r="M88" s="15">
        <f t="shared" si="107"/>
        <v>7278.1</v>
      </c>
      <c r="N88" s="15">
        <f t="shared" si="108"/>
        <v>7278.1</v>
      </c>
      <c r="O88" s="15"/>
      <c r="P88" s="15"/>
      <c r="Q88" s="15"/>
      <c r="R88" s="15">
        <f t="shared" si="109"/>
        <v>7013.6</v>
      </c>
      <c r="S88" s="15">
        <f t="shared" si="110"/>
        <v>7278.1</v>
      </c>
      <c r="T88" s="15">
        <f t="shared" si="111"/>
        <v>7278.1</v>
      </c>
      <c r="U88" s="15"/>
      <c r="V88" s="15">
        <f t="shared" si="112"/>
        <v>7013.6</v>
      </c>
      <c r="W88" s="15">
        <f t="shared" si="113"/>
        <v>7278.1</v>
      </c>
      <c r="X88" s="15">
        <f t="shared" si="114"/>
        <v>7278.1</v>
      </c>
      <c r="Y88" s="15">
        <v>3851.9</v>
      </c>
      <c r="Z88" s="15"/>
      <c r="AA88" s="15"/>
      <c r="AB88" s="15">
        <f t="shared" si="115"/>
        <v>10865.5</v>
      </c>
      <c r="AC88" s="15">
        <f t="shared" si="116"/>
        <v>7278.1</v>
      </c>
      <c r="AD88" s="15">
        <f t="shared" si="117"/>
        <v>7278.1</v>
      </c>
      <c r="AE88" s="15"/>
      <c r="AF88" s="15"/>
      <c r="AG88" s="15"/>
      <c r="AH88" s="15">
        <f t="shared" si="118"/>
        <v>10865.5</v>
      </c>
      <c r="AI88" s="15">
        <f t="shared" si="119"/>
        <v>7278.1</v>
      </c>
      <c r="AJ88" s="15">
        <f t="shared" si="120"/>
        <v>7278.1</v>
      </c>
      <c r="AK88" s="15"/>
      <c r="AL88" s="15"/>
      <c r="AM88" s="15"/>
      <c r="AN88" s="15">
        <f t="shared" si="121"/>
        <v>10865.5</v>
      </c>
      <c r="AO88" s="15"/>
      <c r="AP88" s="70">
        <f t="shared" si="124"/>
        <v>10865.5</v>
      </c>
      <c r="AQ88" s="15">
        <f t="shared" si="122"/>
        <v>7278.1</v>
      </c>
      <c r="AR88" s="15"/>
      <c r="AS88" s="70">
        <f t="shared" si="125"/>
        <v>7278.1</v>
      </c>
      <c r="AT88" s="73">
        <f t="shared" si="123"/>
        <v>7278.1</v>
      </c>
      <c r="AU88" s="15"/>
      <c r="AV88" s="24"/>
    </row>
    <row r="89" spans="1:49" x14ac:dyDescent="0.3">
      <c r="A89" s="61" t="s">
        <v>91</v>
      </c>
      <c r="B89" s="62">
        <v>600</v>
      </c>
      <c r="C89" s="61" t="s">
        <v>69</v>
      </c>
      <c r="D89" s="61" t="s">
        <v>31</v>
      </c>
      <c r="E89" s="63" t="s">
        <v>70</v>
      </c>
      <c r="F89" s="15">
        <v>2147.6</v>
      </c>
      <c r="G89" s="15">
        <v>2147.6</v>
      </c>
      <c r="H89" s="15">
        <v>2147.6</v>
      </c>
      <c r="I89" s="15"/>
      <c r="J89" s="15"/>
      <c r="K89" s="15"/>
      <c r="L89" s="15">
        <f t="shared" si="106"/>
        <v>2147.6</v>
      </c>
      <c r="M89" s="15">
        <f t="shared" si="107"/>
        <v>2147.6</v>
      </c>
      <c r="N89" s="15">
        <f t="shared" si="108"/>
        <v>2147.6</v>
      </c>
      <c r="O89" s="15"/>
      <c r="P89" s="15"/>
      <c r="Q89" s="15"/>
      <c r="R89" s="15">
        <f t="shared" si="109"/>
        <v>2147.6</v>
      </c>
      <c r="S89" s="15">
        <f t="shared" si="110"/>
        <v>2147.6</v>
      </c>
      <c r="T89" s="15">
        <f t="shared" si="111"/>
        <v>2147.6</v>
      </c>
      <c r="U89" s="15"/>
      <c r="V89" s="15">
        <f t="shared" si="112"/>
        <v>2147.6</v>
      </c>
      <c r="W89" s="15">
        <f t="shared" si="113"/>
        <v>2147.6</v>
      </c>
      <c r="X89" s="15">
        <f t="shared" si="114"/>
        <v>2147.6</v>
      </c>
      <c r="Y89" s="15"/>
      <c r="Z89" s="15"/>
      <c r="AA89" s="15"/>
      <c r="AB89" s="15">
        <f t="shared" si="115"/>
        <v>2147.6</v>
      </c>
      <c r="AC89" s="15">
        <f t="shared" si="116"/>
        <v>2147.6</v>
      </c>
      <c r="AD89" s="15">
        <f t="shared" si="117"/>
        <v>2147.6</v>
      </c>
      <c r="AE89" s="15"/>
      <c r="AF89" s="15"/>
      <c r="AG89" s="15"/>
      <c r="AH89" s="15">
        <f t="shared" si="118"/>
        <v>2147.6</v>
      </c>
      <c r="AI89" s="15">
        <f t="shared" si="119"/>
        <v>2147.6</v>
      </c>
      <c r="AJ89" s="15">
        <f t="shared" si="120"/>
        <v>2147.6</v>
      </c>
      <c r="AK89" s="15"/>
      <c r="AL89" s="15"/>
      <c r="AM89" s="15"/>
      <c r="AN89" s="15">
        <f t="shared" si="121"/>
        <v>2147.6</v>
      </c>
      <c r="AO89" s="15"/>
      <c r="AP89" s="70">
        <f t="shared" si="124"/>
        <v>2147.6</v>
      </c>
      <c r="AQ89" s="15">
        <f t="shared" si="122"/>
        <v>2147.6</v>
      </c>
      <c r="AR89" s="15"/>
      <c r="AS89" s="70">
        <f t="shared" si="125"/>
        <v>2147.6</v>
      </c>
      <c r="AT89" s="73">
        <f t="shared" si="123"/>
        <v>2147.6</v>
      </c>
      <c r="AU89" s="15"/>
      <c r="AV89" s="24"/>
    </row>
    <row r="90" spans="1:49" s="74" customFormat="1" ht="31.2" x14ac:dyDescent="0.3">
      <c r="A90" s="55" t="s">
        <v>93</v>
      </c>
      <c r="B90" s="56"/>
      <c r="C90" s="55"/>
      <c r="D90" s="55"/>
      <c r="E90" s="57" t="s">
        <v>94</v>
      </c>
      <c r="F90" s="14">
        <f t="shared" ref="F90:K90" si="127">F91+F160</f>
        <v>606164.69999999995</v>
      </c>
      <c r="G90" s="14">
        <f t="shared" si="127"/>
        <v>480143.7</v>
      </c>
      <c r="H90" s="14">
        <f t="shared" si="127"/>
        <v>416668.2</v>
      </c>
      <c r="I90" s="14">
        <f t="shared" si="127"/>
        <v>-11050.267</v>
      </c>
      <c r="J90" s="14">
        <f t="shared" si="127"/>
        <v>-18871.2</v>
      </c>
      <c r="K90" s="14">
        <f t="shared" si="127"/>
        <v>-3339.2</v>
      </c>
      <c r="L90" s="14">
        <f t="shared" si="106"/>
        <v>595114.43299999996</v>
      </c>
      <c r="M90" s="14">
        <f t="shared" si="107"/>
        <v>461272.5</v>
      </c>
      <c r="N90" s="14">
        <f t="shared" si="108"/>
        <v>413329</v>
      </c>
      <c r="O90" s="14">
        <f>O91+O160</f>
        <v>27287.742999999999</v>
      </c>
      <c r="P90" s="14">
        <f>P91+P160</f>
        <v>-4935.0000000000036</v>
      </c>
      <c r="Q90" s="14">
        <f>Q91+Q160</f>
        <v>33989.1</v>
      </c>
      <c r="R90" s="14">
        <f t="shared" si="109"/>
        <v>622402.17599999998</v>
      </c>
      <c r="S90" s="14">
        <f t="shared" si="110"/>
        <v>456337.5</v>
      </c>
      <c r="T90" s="14">
        <f t="shared" si="111"/>
        <v>447318.1</v>
      </c>
      <c r="U90" s="14">
        <f>U91+U160</f>
        <v>0</v>
      </c>
      <c r="V90" s="14">
        <f t="shared" si="112"/>
        <v>622402.17599999998</v>
      </c>
      <c r="W90" s="14">
        <f t="shared" si="113"/>
        <v>456337.5</v>
      </c>
      <c r="X90" s="14">
        <f t="shared" si="114"/>
        <v>447318.1</v>
      </c>
      <c r="Y90" s="14">
        <f>Y91+Y160</f>
        <v>-4769.3499999999995</v>
      </c>
      <c r="Z90" s="14">
        <f>Z91+Z160</f>
        <v>0</v>
      </c>
      <c r="AA90" s="14">
        <f>AA91+AA160</f>
        <v>0</v>
      </c>
      <c r="AB90" s="14">
        <f t="shared" si="115"/>
        <v>617632.826</v>
      </c>
      <c r="AC90" s="14">
        <f t="shared" si="116"/>
        <v>456337.5</v>
      </c>
      <c r="AD90" s="14">
        <f t="shared" si="117"/>
        <v>447318.1</v>
      </c>
      <c r="AE90" s="14">
        <f>AE91+AE160</f>
        <v>0</v>
      </c>
      <c r="AF90" s="14">
        <f>AF91+AF160</f>
        <v>0</v>
      </c>
      <c r="AG90" s="14">
        <f>AG91+AG160</f>
        <v>0</v>
      </c>
      <c r="AH90" s="14">
        <f t="shared" si="118"/>
        <v>617632.826</v>
      </c>
      <c r="AI90" s="14">
        <f t="shared" si="119"/>
        <v>456337.5</v>
      </c>
      <c r="AJ90" s="14">
        <f t="shared" si="120"/>
        <v>447318.1</v>
      </c>
      <c r="AK90" s="14">
        <f>AK91+AK160</f>
        <v>-422.08</v>
      </c>
      <c r="AL90" s="14">
        <f>AL91+AL160</f>
        <v>0</v>
      </c>
      <c r="AM90" s="14">
        <f>AM91+AM160</f>
        <v>0</v>
      </c>
      <c r="AN90" s="14">
        <f t="shared" si="121"/>
        <v>617210.74600000004</v>
      </c>
      <c r="AO90" s="14">
        <f>AO91+AO160</f>
        <v>0</v>
      </c>
      <c r="AP90" s="68">
        <f t="shared" si="124"/>
        <v>617210.74600000004</v>
      </c>
      <c r="AQ90" s="14">
        <f t="shared" si="122"/>
        <v>456337.5</v>
      </c>
      <c r="AR90" s="14">
        <f>AR91+AR160</f>
        <v>0</v>
      </c>
      <c r="AS90" s="68">
        <f t="shared" si="125"/>
        <v>456337.5</v>
      </c>
      <c r="AT90" s="71">
        <f t="shared" si="123"/>
        <v>447318.1</v>
      </c>
      <c r="AU90" s="14">
        <f>AU91+AU160</f>
        <v>0</v>
      </c>
      <c r="AV90" s="16"/>
      <c r="AW90" s="13"/>
    </row>
    <row r="91" spans="1:49" s="75" customFormat="1" x14ac:dyDescent="0.3">
      <c r="A91" s="58" t="s">
        <v>95</v>
      </c>
      <c r="B91" s="59"/>
      <c r="C91" s="58"/>
      <c r="D91" s="58"/>
      <c r="E91" s="60" t="s">
        <v>24</v>
      </c>
      <c r="F91" s="21">
        <f t="shared" ref="F91:K91" si="128">F92</f>
        <v>30099.799999999996</v>
      </c>
      <c r="G91" s="21">
        <f t="shared" si="128"/>
        <v>89360.400000000009</v>
      </c>
      <c r="H91" s="21">
        <f t="shared" si="128"/>
        <v>51708.000000000015</v>
      </c>
      <c r="I91" s="21">
        <f t="shared" si="128"/>
        <v>-4809.567</v>
      </c>
      <c r="J91" s="21">
        <f t="shared" si="128"/>
        <v>-1302</v>
      </c>
      <c r="K91" s="21">
        <f t="shared" si="128"/>
        <v>0</v>
      </c>
      <c r="L91" s="21">
        <f t="shared" si="106"/>
        <v>25290.232999999997</v>
      </c>
      <c r="M91" s="21">
        <f t="shared" si="107"/>
        <v>88058.400000000009</v>
      </c>
      <c r="N91" s="21">
        <f t="shared" si="108"/>
        <v>51708.000000000015</v>
      </c>
      <c r="O91" s="21">
        <f>O92+O156</f>
        <v>21177.657999999999</v>
      </c>
      <c r="P91" s="21">
        <f>P92+P156</f>
        <v>-17269.300000000003</v>
      </c>
      <c r="Q91" s="21">
        <f>Q92+Q156</f>
        <v>21654.799999999999</v>
      </c>
      <c r="R91" s="21">
        <f t="shared" si="109"/>
        <v>46467.890999999996</v>
      </c>
      <c r="S91" s="21">
        <f t="shared" si="110"/>
        <v>70789.100000000006</v>
      </c>
      <c r="T91" s="21">
        <f t="shared" si="111"/>
        <v>73362.800000000017</v>
      </c>
      <c r="U91" s="21">
        <f>U92+U156</f>
        <v>0</v>
      </c>
      <c r="V91" s="21">
        <f t="shared" si="112"/>
        <v>46467.890999999996</v>
      </c>
      <c r="W91" s="21">
        <f t="shared" si="113"/>
        <v>70789.100000000006</v>
      </c>
      <c r="X91" s="21">
        <f t="shared" si="114"/>
        <v>73362.800000000017</v>
      </c>
      <c r="Y91" s="21">
        <f>Y92+Y156</f>
        <v>-90.28</v>
      </c>
      <c r="Z91" s="21">
        <f>Z92+Z156</f>
        <v>0</v>
      </c>
      <c r="AA91" s="21">
        <f>AA92+AA156</f>
        <v>0</v>
      </c>
      <c r="AB91" s="21">
        <f t="shared" si="115"/>
        <v>46377.610999999997</v>
      </c>
      <c r="AC91" s="21">
        <f t="shared" si="116"/>
        <v>70789.100000000006</v>
      </c>
      <c r="AD91" s="21">
        <f t="shared" si="117"/>
        <v>73362.800000000017</v>
      </c>
      <c r="AE91" s="21">
        <f>AE92+AE156</f>
        <v>0</v>
      </c>
      <c r="AF91" s="21">
        <f>AF92+AF156</f>
        <v>0</v>
      </c>
      <c r="AG91" s="21">
        <f>AG92+AG156</f>
        <v>0</v>
      </c>
      <c r="AH91" s="21">
        <f t="shared" si="118"/>
        <v>46377.610999999997</v>
      </c>
      <c r="AI91" s="21">
        <f t="shared" si="119"/>
        <v>70789.100000000006</v>
      </c>
      <c r="AJ91" s="21">
        <f t="shared" si="120"/>
        <v>73362.800000000017</v>
      </c>
      <c r="AK91" s="21">
        <f>AK92+AK156</f>
        <v>-422.08</v>
      </c>
      <c r="AL91" s="21">
        <f>AL92+AL156</f>
        <v>0</v>
      </c>
      <c r="AM91" s="21">
        <f>AM92+AM156</f>
        <v>0</v>
      </c>
      <c r="AN91" s="21">
        <f t="shared" si="121"/>
        <v>45955.530999999995</v>
      </c>
      <c r="AO91" s="21">
        <f>AO92+AO156</f>
        <v>0</v>
      </c>
      <c r="AP91" s="69">
        <f t="shared" si="124"/>
        <v>45955.530999999995</v>
      </c>
      <c r="AQ91" s="21">
        <f t="shared" si="122"/>
        <v>70789.100000000006</v>
      </c>
      <c r="AR91" s="21">
        <f>AR92+AR156</f>
        <v>0</v>
      </c>
      <c r="AS91" s="69">
        <f t="shared" si="125"/>
        <v>70789.100000000006</v>
      </c>
      <c r="AT91" s="72">
        <f t="shared" si="123"/>
        <v>73362.800000000017</v>
      </c>
      <c r="AU91" s="21">
        <f>AU92+AU156</f>
        <v>0</v>
      </c>
      <c r="AV91" s="22"/>
      <c r="AW91" s="17"/>
    </row>
    <row r="92" spans="1:49" ht="31.2" x14ac:dyDescent="0.3">
      <c r="A92" s="61" t="s">
        <v>96</v>
      </c>
      <c r="B92" s="62"/>
      <c r="C92" s="61"/>
      <c r="D92" s="61"/>
      <c r="E92" s="63" t="s">
        <v>97</v>
      </c>
      <c r="F92" s="15">
        <f t="shared" ref="F92:K92" si="129">F93+F96+F99+F102+F105+F108+F111+F144+F147+F150+F153+F114+F117+F120+F123+F126+F129+F132+F135+F138+F141</f>
        <v>30099.799999999996</v>
      </c>
      <c r="G92" s="15">
        <f t="shared" si="129"/>
        <v>89360.400000000009</v>
      </c>
      <c r="H92" s="15">
        <f t="shared" si="129"/>
        <v>51708.000000000015</v>
      </c>
      <c r="I92" s="15">
        <f t="shared" si="129"/>
        <v>-4809.567</v>
      </c>
      <c r="J92" s="15">
        <f t="shared" si="129"/>
        <v>-1302</v>
      </c>
      <c r="K92" s="15">
        <f t="shared" si="129"/>
        <v>0</v>
      </c>
      <c r="L92" s="15">
        <f t="shared" si="106"/>
        <v>25290.232999999997</v>
      </c>
      <c r="M92" s="15">
        <f t="shared" si="107"/>
        <v>88058.400000000009</v>
      </c>
      <c r="N92" s="15">
        <f t="shared" si="108"/>
        <v>51708.000000000015</v>
      </c>
      <c r="O92" s="15">
        <f>O93+O96+O99+O102+O105+O108+O111+O144+O147+O150+O153+O114+O117+O120+O123+O126+O129+O132+O135+O138+O141</f>
        <v>-4385.5</v>
      </c>
      <c r="P92" s="15">
        <f>P93+P96+P99+P102+P105+P108+P111+P144+P147+P150+P153+P114+P117+P120+P123+P126+P129+P132+P135+P138+P141</f>
        <v>-17269.300000000003</v>
      </c>
      <c r="Q92" s="15">
        <f>Q93+Q96+Q99+Q102+Q105+Q108+Q111+Q144+Q147+Q150+Q153+Q114+Q117+Q120+Q123+Q126+Q129+Q132+Q135+Q138+Q141</f>
        <v>21654.799999999999</v>
      </c>
      <c r="R92" s="15">
        <f t="shared" si="109"/>
        <v>20904.732999999997</v>
      </c>
      <c r="S92" s="15">
        <f t="shared" si="110"/>
        <v>70789.100000000006</v>
      </c>
      <c r="T92" s="15">
        <f t="shared" si="111"/>
        <v>73362.800000000017</v>
      </c>
      <c r="U92" s="15">
        <f>U93+U96+U99+U102+U105+U108+U111+U144+U147+U150+U153+U114+U117+U120+U123+U126+U129+U132+U135+U138+U141</f>
        <v>0</v>
      </c>
      <c r="V92" s="15">
        <f t="shared" si="112"/>
        <v>20904.732999999997</v>
      </c>
      <c r="W92" s="15">
        <f t="shared" si="113"/>
        <v>70789.100000000006</v>
      </c>
      <c r="X92" s="15">
        <f t="shared" si="114"/>
        <v>73362.800000000017</v>
      </c>
      <c r="Y92" s="15">
        <f>Y93+Y96+Y99+Y102+Y105+Y108+Y111+Y144+Y147+Y150+Y153+Y114+Y117+Y120+Y123+Y126+Y129+Y132+Y135+Y138+Y141</f>
        <v>-90.28</v>
      </c>
      <c r="Z92" s="15">
        <f>Z93+Z96+Z99+Z102+Z105+Z108+Z111+Z144+Z147+Z150+Z153+Z114+Z117+Z120+Z123+Z126+Z129+Z132+Z135+Z138+Z141</f>
        <v>0</v>
      </c>
      <c r="AA92" s="15">
        <f>AA93+AA96+AA99+AA102+AA105+AA108+AA111+AA144+AA147+AA150+AA153+AA114+AA117+AA120+AA123+AA126+AA129+AA132+AA135+AA138+AA141</f>
        <v>0</v>
      </c>
      <c r="AB92" s="15">
        <f t="shared" si="115"/>
        <v>20814.452999999998</v>
      </c>
      <c r="AC92" s="15">
        <f t="shared" si="116"/>
        <v>70789.100000000006</v>
      </c>
      <c r="AD92" s="15">
        <f t="shared" si="117"/>
        <v>73362.800000000017</v>
      </c>
      <c r="AE92" s="15">
        <f>AE93+AE96+AE99+AE102+AE105+AE108+AE111+AE144+AE147+AE150+AE153+AE114+AE117+AE120+AE123+AE126+AE129+AE132+AE135+AE138+AE141</f>
        <v>0</v>
      </c>
      <c r="AF92" s="15">
        <f>AF93+AF96+AF99+AF102+AF105+AF108+AF111+AF144+AF147+AF150+AF153+AF114+AF117+AF120+AF123+AF126+AF129+AF132+AF135+AF138+AF141</f>
        <v>0</v>
      </c>
      <c r="AG92" s="15">
        <f>AG93+AG96+AG99+AG102+AG105+AG108+AG111+AG144+AG147+AG150+AG153+AG114+AG117+AG120+AG123+AG126+AG129+AG132+AG135+AG138+AG141</f>
        <v>0</v>
      </c>
      <c r="AH92" s="15">
        <f t="shared" si="118"/>
        <v>20814.452999999998</v>
      </c>
      <c r="AI92" s="15">
        <f t="shared" si="119"/>
        <v>70789.100000000006</v>
      </c>
      <c r="AJ92" s="15">
        <f t="shared" si="120"/>
        <v>73362.800000000017</v>
      </c>
      <c r="AK92" s="15">
        <f>AK93+AK96+AK99+AK102+AK105+AK108+AK111+AK144+AK147+AK150+AK153+AK114+AK117+AK120+AK123+AK126+AK129+AK132+AK135+AK138+AK141</f>
        <v>-422.08</v>
      </c>
      <c r="AL92" s="15">
        <f>AL93+AL96+AL99+AL102+AL105+AL108+AL111+AL144+AL147+AL150+AL153+AL114+AL117+AL120+AL123+AL126+AL129+AL132+AL135+AL138+AL141</f>
        <v>0</v>
      </c>
      <c r="AM92" s="15">
        <f>AM93+AM96+AM99+AM102+AM105+AM108+AM111+AM144+AM147+AM150+AM153+AM114+AM117+AM120+AM123+AM126+AM129+AM132+AM135+AM138+AM141</f>
        <v>0</v>
      </c>
      <c r="AN92" s="15">
        <f t="shared" si="121"/>
        <v>20392.372999999996</v>
      </c>
      <c r="AO92" s="15">
        <f>AO93+AO96+AO99+AO102+AO105+AO108+AO111+AO144+AO147+AO150+AO153+AO114+AO117+AO120+AO123+AO126+AO129+AO132+AO135+AO138+AO141</f>
        <v>0</v>
      </c>
      <c r="AP92" s="70">
        <f t="shared" si="124"/>
        <v>20392.372999999996</v>
      </c>
      <c r="AQ92" s="15">
        <f t="shared" si="122"/>
        <v>70789.100000000006</v>
      </c>
      <c r="AR92" s="15">
        <f>AR93+AR96+AR99+AR102+AR105+AR108+AR111+AR144+AR147+AR150+AR153+AR114+AR117+AR120+AR123+AR126+AR129+AR132+AR135+AR138+AR141</f>
        <v>0</v>
      </c>
      <c r="AS92" s="70">
        <f t="shared" si="125"/>
        <v>70789.100000000006</v>
      </c>
      <c r="AT92" s="73">
        <f t="shared" si="123"/>
        <v>73362.800000000017</v>
      </c>
      <c r="AU92" s="15">
        <f>AU93+AU96+AU99+AU102+AU105+AU108+AU111+AU144+AU147+AU150+AU153+AU114+AU117+AU120+AU123+AU126+AU129+AU132+AU135+AU138+AU141</f>
        <v>0</v>
      </c>
      <c r="AV92" s="24"/>
    </row>
    <row r="93" spans="1:49" ht="46.8" x14ac:dyDescent="0.3">
      <c r="A93" s="61" t="s">
        <v>98</v>
      </c>
      <c r="B93" s="62"/>
      <c r="C93" s="61"/>
      <c r="D93" s="61"/>
      <c r="E93" s="63" t="s">
        <v>99</v>
      </c>
      <c r="F93" s="15">
        <f t="shared" ref="F93:F145" si="130">F94</f>
        <v>14551.8</v>
      </c>
      <c r="G93" s="15">
        <f t="shared" ref="G93:G145" si="131">G94</f>
        <v>0</v>
      </c>
      <c r="H93" s="15">
        <f t="shared" ref="H93:H145" si="132">H94</f>
        <v>0</v>
      </c>
      <c r="I93" s="15">
        <f t="shared" ref="I93:I109" si="133">I94</f>
        <v>-4994.7</v>
      </c>
      <c r="J93" s="15">
        <f t="shared" ref="J93:J109" si="134">J94</f>
        <v>0</v>
      </c>
      <c r="K93" s="15">
        <f t="shared" ref="K93:K109" si="135">K94</f>
        <v>0</v>
      </c>
      <c r="L93" s="15">
        <f t="shared" si="106"/>
        <v>9557.0999999999985</v>
      </c>
      <c r="M93" s="15">
        <f t="shared" si="107"/>
        <v>0</v>
      </c>
      <c r="N93" s="15">
        <f t="shared" si="108"/>
        <v>0</v>
      </c>
      <c r="O93" s="15">
        <f t="shared" ref="O93:O109" si="136">O94</f>
        <v>0</v>
      </c>
      <c r="P93" s="15">
        <f t="shared" ref="P93:P109" si="137">P94</f>
        <v>0</v>
      </c>
      <c r="Q93" s="15">
        <f t="shared" ref="Q93:Q109" si="138">Q94</f>
        <v>0</v>
      </c>
      <c r="R93" s="15">
        <f t="shared" si="109"/>
        <v>9557.0999999999985</v>
      </c>
      <c r="S93" s="15">
        <f t="shared" si="110"/>
        <v>0</v>
      </c>
      <c r="T93" s="15">
        <f t="shared" si="111"/>
        <v>0</v>
      </c>
      <c r="U93" s="15">
        <f t="shared" ref="U93:U99" si="139">U94</f>
        <v>0</v>
      </c>
      <c r="V93" s="15">
        <f t="shared" si="112"/>
        <v>9557.0999999999985</v>
      </c>
      <c r="W93" s="15">
        <f t="shared" si="113"/>
        <v>0</v>
      </c>
      <c r="X93" s="15">
        <f t="shared" si="114"/>
        <v>0</v>
      </c>
      <c r="Y93" s="15">
        <f t="shared" ref="Y93:Y99" si="140">Y94</f>
        <v>-90.28</v>
      </c>
      <c r="Z93" s="15">
        <f t="shared" ref="Z93:Z99" si="141">Z94</f>
        <v>0</v>
      </c>
      <c r="AA93" s="15">
        <f t="shared" ref="AA93:AA99" si="142">AA94</f>
        <v>0</v>
      </c>
      <c r="AB93" s="15">
        <f t="shared" si="115"/>
        <v>9466.8199999999979</v>
      </c>
      <c r="AC93" s="15">
        <f t="shared" si="116"/>
        <v>0</v>
      </c>
      <c r="AD93" s="15">
        <f t="shared" si="117"/>
        <v>0</v>
      </c>
      <c r="AE93" s="15">
        <f t="shared" ref="AE93:AE99" si="143">AE94</f>
        <v>0</v>
      </c>
      <c r="AF93" s="15">
        <f t="shared" ref="AF93:AF99" si="144">AF94</f>
        <v>0</v>
      </c>
      <c r="AG93" s="15">
        <f t="shared" ref="AG93:AG99" si="145">AG94</f>
        <v>0</v>
      </c>
      <c r="AH93" s="15">
        <f t="shared" si="118"/>
        <v>9466.8199999999979</v>
      </c>
      <c r="AI93" s="15">
        <f t="shared" si="119"/>
        <v>0</v>
      </c>
      <c r="AJ93" s="15">
        <f t="shared" si="120"/>
        <v>0</v>
      </c>
      <c r="AK93" s="15">
        <f t="shared" ref="AK93:AK99" si="146">AK94</f>
        <v>-422.08</v>
      </c>
      <c r="AL93" s="15">
        <f t="shared" ref="AL93:AL99" si="147">AL94</f>
        <v>0</v>
      </c>
      <c r="AM93" s="15">
        <f t="shared" ref="AM93:AM99" si="148">AM94</f>
        <v>0</v>
      </c>
      <c r="AN93" s="15">
        <f t="shared" si="121"/>
        <v>9044.739999999998</v>
      </c>
      <c r="AO93" s="15">
        <f t="shared" ref="AO93:AO99" si="149">AO94</f>
        <v>0</v>
      </c>
      <c r="AP93" s="70">
        <f t="shared" si="124"/>
        <v>9044.739999999998</v>
      </c>
      <c r="AQ93" s="15">
        <f t="shared" si="122"/>
        <v>0</v>
      </c>
      <c r="AR93" s="15">
        <f t="shared" ref="AR93:AU99" si="150">AR94</f>
        <v>0</v>
      </c>
      <c r="AS93" s="70">
        <f t="shared" si="125"/>
        <v>0</v>
      </c>
      <c r="AT93" s="73">
        <f t="shared" si="123"/>
        <v>0</v>
      </c>
      <c r="AU93" s="15">
        <f t="shared" si="150"/>
        <v>0</v>
      </c>
      <c r="AV93" s="24"/>
    </row>
    <row r="94" spans="1:49" ht="46.8" x14ac:dyDescent="0.3">
      <c r="A94" s="61" t="s">
        <v>98</v>
      </c>
      <c r="B94" s="62" t="s">
        <v>29</v>
      </c>
      <c r="C94" s="61"/>
      <c r="D94" s="61"/>
      <c r="E94" s="63" t="s">
        <v>30</v>
      </c>
      <c r="F94" s="15">
        <f t="shared" si="130"/>
        <v>14551.8</v>
      </c>
      <c r="G94" s="15">
        <f t="shared" si="131"/>
        <v>0</v>
      </c>
      <c r="H94" s="15">
        <f t="shared" si="132"/>
        <v>0</v>
      </c>
      <c r="I94" s="15">
        <f t="shared" si="133"/>
        <v>-4994.7</v>
      </c>
      <c r="J94" s="15">
        <f t="shared" si="134"/>
        <v>0</v>
      </c>
      <c r="K94" s="15">
        <f t="shared" si="135"/>
        <v>0</v>
      </c>
      <c r="L94" s="15">
        <f t="shared" si="106"/>
        <v>9557.0999999999985</v>
      </c>
      <c r="M94" s="15">
        <f t="shared" si="107"/>
        <v>0</v>
      </c>
      <c r="N94" s="15">
        <f t="shared" si="108"/>
        <v>0</v>
      </c>
      <c r="O94" s="15">
        <f t="shared" si="136"/>
        <v>0</v>
      </c>
      <c r="P94" s="15">
        <f t="shared" si="137"/>
        <v>0</v>
      </c>
      <c r="Q94" s="15">
        <f t="shared" si="138"/>
        <v>0</v>
      </c>
      <c r="R94" s="15">
        <f t="shared" si="109"/>
        <v>9557.0999999999985</v>
      </c>
      <c r="S94" s="15">
        <f t="shared" si="110"/>
        <v>0</v>
      </c>
      <c r="T94" s="15">
        <f t="shared" si="111"/>
        <v>0</v>
      </c>
      <c r="U94" s="15">
        <f t="shared" si="139"/>
        <v>0</v>
      </c>
      <c r="V94" s="15">
        <f t="shared" si="112"/>
        <v>9557.0999999999985</v>
      </c>
      <c r="W94" s="15">
        <f t="shared" si="113"/>
        <v>0</v>
      </c>
      <c r="X94" s="15">
        <f t="shared" si="114"/>
        <v>0</v>
      </c>
      <c r="Y94" s="15">
        <f t="shared" si="140"/>
        <v>-90.28</v>
      </c>
      <c r="Z94" s="15">
        <f t="shared" si="141"/>
        <v>0</v>
      </c>
      <c r="AA94" s="15">
        <f t="shared" si="142"/>
        <v>0</v>
      </c>
      <c r="AB94" s="15">
        <f t="shared" si="115"/>
        <v>9466.8199999999979</v>
      </c>
      <c r="AC94" s="15">
        <f t="shared" si="116"/>
        <v>0</v>
      </c>
      <c r="AD94" s="15">
        <f t="shared" si="117"/>
        <v>0</v>
      </c>
      <c r="AE94" s="15">
        <f t="shared" si="143"/>
        <v>0</v>
      </c>
      <c r="AF94" s="15">
        <f t="shared" si="144"/>
        <v>0</v>
      </c>
      <c r="AG94" s="15">
        <f t="shared" si="145"/>
        <v>0</v>
      </c>
      <c r="AH94" s="15">
        <f t="shared" si="118"/>
        <v>9466.8199999999979</v>
      </c>
      <c r="AI94" s="15">
        <f t="shared" si="119"/>
        <v>0</v>
      </c>
      <c r="AJ94" s="15">
        <f t="shared" si="120"/>
        <v>0</v>
      </c>
      <c r="AK94" s="15">
        <f t="shared" si="146"/>
        <v>-422.08</v>
      </c>
      <c r="AL94" s="15">
        <f t="shared" si="147"/>
        <v>0</v>
      </c>
      <c r="AM94" s="15">
        <f t="shared" si="148"/>
        <v>0</v>
      </c>
      <c r="AN94" s="15">
        <f t="shared" si="121"/>
        <v>9044.739999999998</v>
      </c>
      <c r="AO94" s="15">
        <f t="shared" si="149"/>
        <v>0</v>
      </c>
      <c r="AP94" s="70">
        <f t="shared" si="124"/>
        <v>9044.739999999998</v>
      </c>
      <c r="AQ94" s="15">
        <f t="shared" si="122"/>
        <v>0</v>
      </c>
      <c r="AR94" s="15">
        <f t="shared" si="150"/>
        <v>0</v>
      </c>
      <c r="AS94" s="70">
        <f t="shared" si="125"/>
        <v>0</v>
      </c>
      <c r="AT94" s="73">
        <f t="shared" si="123"/>
        <v>0</v>
      </c>
      <c r="AU94" s="15">
        <f t="shared" si="150"/>
        <v>0</v>
      </c>
      <c r="AV94" s="24"/>
    </row>
    <row r="95" spans="1:49" ht="46.8" x14ac:dyDescent="0.3">
      <c r="A95" s="61" t="s">
        <v>98</v>
      </c>
      <c r="B95" s="62" t="s">
        <v>29</v>
      </c>
      <c r="C95" s="61" t="s">
        <v>51</v>
      </c>
      <c r="D95" s="61" t="s">
        <v>100</v>
      </c>
      <c r="E95" s="63" t="s">
        <v>101</v>
      </c>
      <c r="F95" s="15">
        <v>14551.8</v>
      </c>
      <c r="G95" s="15"/>
      <c r="H95" s="15"/>
      <c r="I95" s="26">
        <v>-4994.7</v>
      </c>
      <c r="J95" s="15"/>
      <c r="K95" s="15"/>
      <c r="L95" s="15">
        <f t="shared" si="106"/>
        <v>9557.0999999999985</v>
      </c>
      <c r="M95" s="15">
        <f t="shared" si="107"/>
        <v>0</v>
      </c>
      <c r="N95" s="15">
        <f t="shared" si="108"/>
        <v>0</v>
      </c>
      <c r="O95" s="15"/>
      <c r="P95" s="15"/>
      <c r="Q95" s="15"/>
      <c r="R95" s="15">
        <f t="shared" si="109"/>
        <v>9557.0999999999985</v>
      </c>
      <c r="S95" s="15">
        <f t="shared" si="110"/>
        <v>0</v>
      </c>
      <c r="T95" s="15">
        <f t="shared" si="111"/>
        <v>0</v>
      </c>
      <c r="U95" s="15"/>
      <c r="V95" s="15">
        <f t="shared" si="112"/>
        <v>9557.0999999999985</v>
      </c>
      <c r="W95" s="15">
        <f t="shared" si="113"/>
        <v>0</v>
      </c>
      <c r="X95" s="15">
        <f t="shared" si="114"/>
        <v>0</v>
      </c>
      <c r="Y95" s="15">
        <v>-90.28</v>
      </c>
      <c r="Z95" s="15"/>
      <c r="AA95" s="15"/>
      <c r="AB95" s="15">
        <f t="shared" si="115"/>
        <v>9466.8199999999979</v>
      </c>
      <c r="AC95" s="15">
        <f t="shared" si="116"/>
        <v>0</v>
      </c>
      <c r="AD95" s="15">
        <f t="shared" si="117"/>
        <v>0</v>
      </c>
      <c r="AE95" s="15"/>
      <c r="AF95" s="15"/>
      <c r="AG95" s="15"/>
      <c r="AH95" s="15">
        <f t="shared" si="118"/>
        <v>9466.8199999999979</v>
      </c>
      <c r="AI95" s="15">
        <f t="shared" si="119"/>
        <v>0</v>
      </c>
      <c r="AJ95" s="15">
        <f t="shared" si="120"/>
        <v>0</v>
      </c>
      <c r="AK95" s="15">
        <v>-422.08</v>
      </c>
      <c r="AL95" s="15"/>
      <c r="AM95" s="15"/>
      <c r="AN95" s="15">
        <f t="shared" si="121"/>
        <v>9044.739999999998</v>
      </c>
      <c r="AO95" s="15"/>
      <c r="AP95" s="70">
        <f t="shared" si="124"/>
        <v>9044.739999999998</v>
      </c>
      <c r="AQ95" s="15">
        <f t="shared" si="122"/>
        <v>0</v>
      </c>
      <c r="AR95" s="15"/>
      <c r="AS95" s="70">
        <f t="shared" si="125"/>
        <v>0</v>
      </c>
      <c r="AT95" s="73">
        <f t="shared" si="123"/>
        <v>0</v>
      </c>
      <c r="AU95" s="15"/>
      <c r="AV95" s="24"/>
    </row>
    <row r="96" spans="1:49" ht="46.8" x14ac:dyDescent="0.3">
      <c r="A96" s="61" t="s">
        <v>102</v>
      </c>
      <c r="B96" s="62"/>
      <c r="C96" s="61"/>
      <c r="D96" s="61"/>
      <c r="E96" s="63" t="s">
        <v>103</v>
      </c>
      <c r="F96" s="15">
        <f t="shared" si="130"/>
        <v>877.1</v>
      </c>
      <c r="G96" s="15">
        <f t="shared" si="131"/>
        <v>10827.4</v>
      </c>
      <c r="H96" s="15">
        <f t="shared" si="132"/>
        <v>0</v>
      </c>
      <c r="I96" s="15">
        <f t="shared" si="133"/>
        <v>0</v>
      </c>
      <c r="J96" s="15">
        <f t="shared" si="134"/>
        <v>0</v>
      </c>
      <c r="K96" s="15">
        <f t="shared" si="135"/>
        <v>0</v>
      </c>
      <c r="L96" s="15">
        <f t="shared" si="106"/>
        <v>877.1</v>
      </c>
      <c r="M96" s="15">
        <f t="shared" si="107"/>
        <v>10827.4</v>
      </c>
      <c r="N96" s="15">
        <f t="shared" si="108"/>
        <v>0</v>
      </c>
      <c r="O96" s="15">
        <f t="shared" si="136"/>
        <v>-877.1</v>
      </c>
      <c r="P96" s="15">
        <f t="shared" si="137"/>
        <v>877.1</v>
      </c>
      <c r="Q96" s="15">
        <f t="shared" si="138"/>
        <v>0</v>
      </c>
      <c r="R96" s="15">
        <f t="shared" si="109"/>
        <v>0</v>
      </c>
      <c r="S96" s="15">
        <f t="shared" si="110"/>
        <v>11704.5</v>
      </c>
      <c r="T96" s="15">
        <f t="shared" si="111"/>
        <v>0</v>
      </c>
      <c r="U96" s="15">
        <f t="shared" si="139"/>
        <v>0</v>
      </c>
      <c r="V96" s="15">
        <f t="shared" si="112"/>
        <v>0</v>
      </c>
      <c r="W96" s="15">
        <f t="shared" si="113"/>
        <v>11704.5</v>
      </c>
      <c r="X96" s="15">
        <f t="shared" si="114"/>
        <v>0</v>
      </c>
      <c r="Y96" s="15">
        <f t="shared" si="140"/>
        <v>0</v>
      </c>
      <c r="Z96" s="15">
        <f t="shared" si="141"/>
        <v>0</v>
      </c>
      <c r="AA96" s="15">
        <f t="shared" si="142"/>
        <v>0</v>
      </c>
      <c r="AB96" s="15">
        <f t="shared" si="115"/>
        <v>0</v>
      </c>
      <c r="AC96" s="15">
        <f t="shared" si="116"/>
        <v>11704.5</v>
      </c>
      <c r="AD96" s="15">
        <f t="shared" si="117"/>
        <v>0</v>
      </c>
      <c r="AE96" s="15">
        <f t="shared" si="143"/>
        <v>0</v>
      </c>
      <c r="AF96" s="15">
        <f t="shared" si="144"/>
        <v>0</v>
      </c>
      <c r="AG96" s="15">
        <f t="shared" si="145"/>
        <v>0</v>
      </c>
      <c r="AH96" s="15">
        <f t="shared" si="118"/>
        <v>0</v>
      </c>
      <c r="AI96" s="15">
        <f t="shared" si="119"/>
        <v>11704.5</v>
      </c>
      <c r="AJ96" s="15">
        <f t="shared" si="120"/>
        <v>0</v>
      </c>
      <c r="AK96" s="15">
        <f t="shared" si="146"/>
        <v>0</v>
      </c>
      <c r="AL96" s="15">
        <f t="shared" si="147"/>
        <v>0</v>
      </c>
      <c r="AM96" s="15">
        <f t="shared" si="148"/>
        <v>0</v>
      </c>
      <c r="AN96" s="15">
        <f t="shared" si="121"/>
        <v>0</v>
      </c>
      <c r="AO96" s="15">
        <f t="shared" si="149"/>
        <v>0</v>
      </c>
      <c r="AP96" s="70">
        <f t="shared" si="124"/>
        <v>0</v>
      </c>
      <c r="AQ96" s="15">
        <f t="shared" si="122"/>
        <v>11704.5</v>
      </c>
      <c r="AR96" s="15">
        <f t="shared" si="150"/>
        <v>0</v>
      </c>
      <c r="AS96" s="70">
        <f t="shared" si="125"/>
        <v>11704.5</v>
      </c>
      <c r="AT96" s="73">
        <f t="shared" si="123"/>
        <v>0</v>
      </c>
      <c r="AU96" s="15">
        <f t="shared" si="150"/>
        <v>0</v>
      </c>
      <c r="AV96" s="24"/>
    </row>
    <row r="97" spans="1:48" ht="46.8" x14ac:dyDescent="0.3">
      <c r="A97" s="61" t="s">
        <v>102</v>
      </c>
      <c r="B97" s="62" t="s">
        <v>29</v>
      </c>
      <c r="C97" s="61"/>
      <c r="D97" s="61"/>
      <c r="E97" s="63" t="s">
        <v>30</v>
      </c>
      <c r="F97" s="15">
        <f t="shared" si="130"/>
        <v>877.1</v>
      </c>
      <c r="G97" s="15">
        <f t="shared" si="131"/>
        <v>10827.4</v>
      </c>
      <c r="H97" s="15">
        <f t="shared" si="132"/>
        <v>0</v>
      </c>
      <c r="I97" s="15">
        <f t="shared" si="133"/>
        <v>0</v>
      </c>
      <c r="J97" s="15">
        <f t="shared" si="134"/>
        <v>0</v>
      </c>
      <c r="K97" s="15">
        <f t="shared" si="135"/>
        <v>0</v>
      </c>
      <c r="L97" s="15">
        <f t="shared" si="106"/>
        <v>877.1</v>
      </c>
      <c r="M97" s="15">
        <f t="shared" si="107"/>
        <v>10827.4</v>
      </c>
      <c r="N97" s="15">
        <f t="shared" si="108"/>
        <v>0</v>
      </c>
      <c r="O97" s="15">
        <f t="shared" si="136"/>
        <v>-877.1</v>
      </c>
      <c r="P97" s="15">
        <f t="shared" si="137"/>
        <v>877.1</v>
      </c>
      <c r="Q97" s="15">
        <f t="shared" si="138"/>
        <v>0</v>
      </c>
      <c r="R97" s="15">
        <f t="shared" si="109"/>
        <v>0</v>
      </c>
      <c r="S97" s="15">
        <f t="shared" si="110"/>
        <v>11704.5</v>
      </c>
      <c r="T97" s="15">
        <f t="shared" si="111"/>
        <v>0</v>
      </c>
      <c r="U97" s="15">
        <f t="shared" si="139"/>
        <v>0</v>
      </c>
      <c r="V97" s="15">
        <f t="shared" si="112"/>
        <v>0</v>
      </c>
      <c r="W97" s="15">
        <f t="shared" si="113"/>
        <v>11704.5</v>
      </c>
      <c r="X97" s="15">
        <f t="shared" si="114"/>
        <v>0</v>
      </c>
      <c r="Y97" s="15">
        <f t="shared" si="140"/>
        <v>0</v>
      </c>
      <c r="Z97" s="15">
        <f t="shared" si="141"/>
        <v>0</v>
      </c>
      <c r="AA97" s="15">
        <f t="shared" si="142"/>
        <v>0</v>
      </c>
      <c r="AB97" s="15">
        <f t="shared" si="115"/>
        <v>0</v>
      </c>
      <c r="AC97" s="15">
        <f t="shared" si="116"/>
        <v>11704.5</v>
      </c>
      <c r="AD97" s="15">
        <f t="shared" si="117"/>
        <v>0</v>
      </c>
      <c r="AE97" s="15">
        <f t="shared" si="143"/>
        <v>0</v>
      </c>
      <c r="AF97" s="15">
        <f t="shared" si="144"/>
        <v>0</v>
      </c>
      <c r="AG97" s="15">
        <f t="shared" si="145"/>
        <v>0</v>
      </c>
      <c r="AH97" s="15">
        <f t="shared" si="118"/>
        <v>0</v>
      </c>
      <c r="AI97" s="15">
        <f t="shared" si="119"/>
        <v>11704.5</v>
      </c>
      <c r="AJ97" s="15">
        <f t="shared" si="120"/>
        <v>0</v>
      </c>
      <c r="AK97" s="15">
        <f t="shared" si="146"/>
        <v>0</v>
      </c>
      <c r="AL97" s="15">
        <f t="shared" si="147"/>
        <v>0</v>
      </c>
      <c r="AM97" s="15">
        <f t="shared" si="148"/>
        <v>0</v>
      </c>
      <c r="AN97" s="15">
        <f t="shared" si="121"/>
        <v>0</v>
      </c>
      <c r="AO97" s="15">
        <f t="shared" si="149"/>
        <v>0</v>
      </c>
      <c r="AP97" s="70">
        <f t="shared" si="124"/>
        <v>0</v>
      </c>
      <c r="AQ97" s="15">
        <f t="shared" si="122"/>
        <v>11704.5</v>
      </c>
      <c r="AR97" s="15">
        <f t="shared" si="150"/>
        <v>0</v>
      </c>
      <c r="AS97" s="70">
        <f t="shared" si="125"/>
        <v>11704.5</v>
      </c>
      <c r="AT97" s="73">
        <f t="shared" si="123"/>
        <v>0</v>
      </c>
      <c r="AU97" s="15">
        <f t="shared" si="150"/>
        <v>0</v>
      </c>
      <c r="AV97" s="24"/>
    </row>
    <row r="98" spans="1:48" ht="46.8" x14ac:dyDescent="0.3">
      <c r="A98" s="61" t="s">
        <v>102</v>
      </c>
      <c r="B98" s="62" t="s">
        <v>29</v>
      </c>
      <c r="C98" s="61" t="s">
        <v>51</v>
      </c>
      <c r="D98" s="61" t="s">
        <v>100</v>
      </c>
      <c r="E98" s="63" t="s">
        <v>101</v>
      </c>
      <c r="F98" s="15">
        <v>877.1</v>
      </c>
      <c r="G98" s="15">
        <v>10827.4</v>
      </c>
      <c r="H98" s="15"/>
      <c r="I98" s="15"/>
      <c r="J98" s="15"/>
      <c r="K98" s="15"/>
      <c r="L98" s="15">
        <f t="shared" si="106"/>
        <v>877.1</v>
      </c>
      <c r="M98" s="15">
        <f t="shared" si="107"/>
        <v>10827.4</v>
      </c>
      <c r="N98" s="15">
        <f t="shared" si="108"/>
        <v>0</v>
      </c>
      <c r="O98" s="15">
        <v>-877.1</v>
      </c>
      <c r="P98" s="15">
        <v>877.1</v>
      </c>
      <c r="Q98" s="15"/>
      <c r="R98" s="15">
        <f t="shared" si="109"/>
        <v>0</v>
      </c>
      <c r="S98" s="15">
        <f t="shared" si="110"/>
        <v>11704.5</v>
      </c>
      <c r="T98" s="15">
        <f t="shared" si="111"/>
        <v>0</v>
      </c>
      <c r="U98" s="15"/>
      <c r="V98" s="15">
        <f t="shared" si="112"/>
        <v>0</v>
      </c>
      <c r="W98" s="15">
        <f t="shared" si="113"/>
        <v>11704.5</v>
      </c>
      <c r="X98" s="15">
        <f t="shared" si="114"/>
        <v>0</v>
      </c>
      <c r="Y98" s="15"/>
      <c r="Z98" s="15"/>
      <c r="AA98" s="15"/>
      <c r="AB98" s="15">
        <f t="shared" si="115"/>
        <v>0</v>
      </c>
      <c r="AC98" s="15">
        <f t="shared" si="116"/>
        <v>11704.5</v>
      </c>
      <c r="AD98" s="15">
        <f t="shared" si="117"/>
        <v>0</v>
      </c>
      <c r="AE98" s="15"/>
      <c r="AF98" s="15"/>
      <c r="AG98" s="15"/>
      <c r="AH98" s="15">
        <f t="shared" si="118"/>
        <v>0</v>
      </c>
      <c r="AI98" s="15">
        <f t="shared" si="119"/>
        <v>11704.5</v>
      </c>
      <c r="AJ98" s="15">
        <f t="shared" si="120"/>
        <v>0</v>
      </c>
      <c r="AK98" s="15"/>
      <c r="AL98" s="15"/>
      <c r="AM98" s="15"/>
      <c r="AN98" s="15">
        <f t="shared" si="121"/>
        <v>0</v>
      </c>
      <c r="AO98" s="15"/>
      <c r="AP98" s="70">
        <f t="shared" si="124"/>
        <v>0</v>
      </c>
      <c r="AQ98" s="15">
        <f t="shared" si="122"/>
        <v>11704.5</v>
      </c>
      <c r="AR98" s="15"/>
      <c r="AS98" s="70">
        <f t="shared" si="125"/>
        <v>11704.5</v>
      </c>
      <c r="AT98" s="73">
        <f t="shared" si="123"/>
        <v>0</v>
      </c>
      <c r="AU98" s="15"/>
      <c r="AV98" s="24"/>
    </row>
    <row r="99" spans="1:48" ht="46.8" x14ac:dyDescent="0.3">
      <c r="A99" s="61" t="s">
        <v>104</v>
      </c>
      <c r="B99" s="62"/>
      <c r="C99" s="61"/>
      <c r="D99" s="61"/>
      <c r="E99" s="63" t="s">
        <v>105</v>
      </c>
      <c r="F99" s="15">
        <f t="shared" si="130"/>
        <v>877.1</v>
      </c>
      <c r="G99" s="15">
        <f t="shared" si="131"/>
        <v>10827.4</v>
      </c>
      <c r="H99" s="15">
        <f t="shared" si="132"/>
        <v>0</v>
      </c>
      <c r="I99" s="15">
        <f t="shared" si="133"/>
        <v>0</v>
      </c>
      <c r="J99" s="15">
        <f t="shared" si="134"/>
        <v>0</v>
      </c>
      <c r="K99" s="15">
        <f t="shared" si="135"/>
        <v>0</v>
      </c>
      <c r="L99" s="15">
        <f t="shared" si="106"/>
        <v>877.1</v>
      </c>
      <c r="M99" s="15">
        <f t="shared" si="107"/>
        <v>10827.4</v>
      </c>
      <c r="N99" s="15">
        <f t="shared" si="108"/>
        <v>0</v>
      </c>
      <c r="O99" s="15">
        <f t="shared" si="136"/>
        <v>-877.1</v>
      </c>
      <c r="P99" s="15">
        <f t="shared" si="137"/>
        <v>-9950.2999999999993</v>
      </c>
      <c r="Q99" s="15">
        <f t="shared" si="138"/>
        <v>10827.4</v>
      </c>
      <c r="R99" s="15">
        <f t="shared" si="109"/>
        <v>0</v>
      </c>
      <c r="S99" s="15">
        <f t="shared" si="110"/>
        <v>877.10000000000036</v>
      </c>
      <c r="T99" s="15">
        <f t="shared" si="111"/>
        <v>10827.4</v>
      </c>
      <c r="U99" s="15">
        <f t="shared" si="139"/>
        <v>0</v>
      </c>
      <c r="V99" s="15">
        <f t="shared" si="112"/>
        <v>0</v>
      </c>
      <c r="W99" s="15">
        <f t="shared" si="113"/>
        <v>877.10000000000036</v>
      </c>
      <c r="X99" s="15">
        <f t="shared" si="114"/>
        <v>10827.4</v>
      </c>
      <c r="Y99" s="15">
        <f t="shared" si="140"/>
        <v>0</v>
      </c>
      <c r="Z99" s="15">
        <f t="shared" si="141"/>
        <v>0</v>
      </c>
      <c r="AA99" s="15">
        <f t="shared" si="142"/>
        <v>0</v>
      </c>
      <c r="AB99" s="15">
        <f t="shared" si="115"/>
        <v>0</v>
      </c>
      <c r="AC99" s="15">
        <f t="shared" si="116"/>
        <v>877.10000000000036</v>
      </c>
      <c r="AD99" s="15">
        <f t="shared" si="117"/>
        <v>10827.4</v>
      </c>
      <c r="AE99" s="15">
        <f t="shared" si="143"/>
        <v>0</v>
      </c>
      <c r="AF99" s="15">
        <f t="shared" si="144"/>
        <v>0</v>
      </c>
      <c r="AG99" s="15">
        <f t="shared" si="145"/>
        <v>0</v>
      </c>
      <c r="AH99" s="15">
        <f t="shared" si="118"/>
        <v>0</v>
      </c>
      <c r="AI99" s="15">
        <f t="shared" si="119"/>
        <v>877.10000000000036</v>
      </c>
      <c r="AJ99" s="15">
        <f t="shared" si="120"/>
        <v>10827.4</v>
      </c>
      <c r="AK99" s="15">
        <f t="shared" si="146"/>
        <v>0</v>
      </c>
      <c r="AL99" s="15">
        <f t="shared" si="147"/>
        <v>0</v>
      </c>
      <c r="AM99" s="15">
        <f t="shared" si="148"/>
        <v>0</v>
      </c>
      <c r="AN99" s="15">
        <f t="shared" si="121"/>
        <v>0</v>
      </c>
      <c r="AO99" s="15">
        <f t="shared" si="149"/>
        <v>0</v>
      </c>
      <c r="AP99" s="70">
        <f t="shared" si="124"/>
        <v>0</v>
      </c>
      <c r="AQ99" s="15">
        <f t="shared" si="122"/>
        <v>877.10000000000036</v>
      </c>
      <c r="AR99" s="15">
        <f t="shared" si="150"/>
        <v>0</v>
      </c>
      <c r="AS99" s="70">
        <f t="shared" si="125"/>
        <v>877.10000000000036</v>
      </c>
      <c r="AT99" s="73">
        <f t="shared" si="123"/>
        <v>10827.4</v>
      </c>
      <c r="AU99" s="15">
        <f t="shared" si="150"/>
        <v>0</v>
      </c>
      <c r="AV99" s="24"/>
    </row>
    <row r="100" spans="1:48" ht="46.8" x14ac:dyDescent="0.3">
      <c r="A100" s="61" t="s">
        <v>104</v>
      </c>
      <c r="B100" s="62" t="s">
        <v>29</v>
      </c>
      <c r="C100" s="61"/>
      <c r="D100" s="61"/>
      <c r="E100" s="63" t="s">
        <v>30</v>
      </c>
      <c r="F100" s="15">
        <f t="shared" si="130"/>
        <v>877.1</v>
      </c>
      <c r="G100" s="15">
        <f t="shared" si="131"/>
        <v>10827.4</v>
      </c>
      <c r="H100" s="15">
        <f t="shared" si="132"/>
        <v>0</v>
      </c>
      <c r="I100" s="15">
        <f t="shared" si="133"/>
        <v>0</v>
      </c>
      <c r="J100" s="15">
        <f t="shared" si="134"/>
        <v>0</v>
      </c>
      <c r="K100" s="15">
        <f t="shared" si="135"/>
        <v>0</v>
      </c>
      <c r="L100" s="15">
        <f t="shared" si="106"/>
        <v>877.1</v>
      </c>
      <c r="M100" s="15">
        <f t="shared" si="107"/>
        <v>10827.4</v>
      </c>
      <c r="N100" s="15">
        <f t="shared" si="108"/>
        <v>0</v>
      </c>
      <c r="O100" s="15">
        <f t="shared" si="136"/>
        <v>-877.1</v>
      </c>
      <c r="P100" s="15">
        <f t="shared" si="137"/>
        <v>-9950.2999999999993</v>
      </c>
      <c r="Q100" s="15">
        <f t="shared" si="138"/>
        <v>10827.4</v>
      </c>
      <c r="R100" s="15">
        <f t="shared" si="109"/>
        <v>0</v>
      </c>
      <c r="S100" s="15">
        <f t="shared" si="110"/>
        <v>877.10000000000036</v>
      </c>
      <c r="T100" s="15">
        <f t="shared" si="111"/>
        <v>10827.4</v>
      </c>
      <c r="U100" s="15">
        <f>U101</f>
        <v>0</v>
      </c>
      <c r="V100" s="15">
        <f t="shared" si="112"/>
        <v>0</v>
      </c>
      <c r="W100" s="15">
        <f t="shared" si="113"/>
        <v>877.10000000000036</v>
      </c>
      <c r="X100" s="15">
        <f t="shared" si="114"/>
        <v>10827.4</v>
      </c>
      <c r="Y100" s="15">
        <f>Y101</f>
        <v>0</v>
      </c>
      <c r="Z100" s="15">
        <f>Z101</f>
        <v>0</v>
      </c>
      <c r="AA100" s="15">
        <f>AA101</f>
        <v>0</v>
      </c>
      <c r="AB100" s="15">
        <f t="shared" si="115"/>
        <v>0</v>
      </c>
      <c r="AC100" s="15">
        <f t="shared" si="116"/>
        <v>877.10000000000036</v>
      </c>
      <c r="AD100" s="15">
        <f t="shared" si="117"/>
        <v>10827.4</v>
      </c>
      <c r="AE100" s="15">
        <f>AE101</f>
        <v>0</v>
      </c>
      <c r="AF100" s="15">
        <f>AF101</f>
        <v>0</v>
      </c>
      <c r="AG100" s="15">
        <f>AG101</f>
        <v>0</v>
      </c>
      <c r="AH100" s="15">
        <f t="shared" si="118"/>
        <v>0</v>
      </c>
      <c r="AI100" s="15">
        <f t="shared" si="119"/>
        <v>877.10000000000036</v>
      </c>
      <c r="AJ100" s="15">
        <f t="shared" si="120"/>
        <v>10827.4</v>
      </c>
      <c r="AK100" s="15">
        <f>AK101</f>
        <v>0</v>
      </c>
      <c r="AL100" s="15">
        <f>AL101</f>
        <v>0</v>
      </c>
      <c r="AM100" s="15">
        <f>AM101</f>
        <v>0</v>
      </c>
      <c r="AN100" s="15">
        <f t="shared" si="121"/>
        <v>0</v>
      </c>
      <c r="AO100" s="15">
        <f>AO101</f>
        <v>0</v>
      </c>
      <c r="AP100" s="70">
        <f t="shared" si="124"/>
        <v>0</v>
      </c>
      <c r="AQ100" s="15">
        <f t="shared" si="122"/>
        <v>877.10000000000036</v>
      </c>
      <c r="AR100" s="15">
        <f>AR101</f>
        <v>0</v>
      </c>
      <c r="AS100" s="70">
        <f t="shared" si="125"/>
        <v>877.10000000000036</v>
      </c>
      <c r="AT100" s="73">
        <f t="shared" si="123"/>
        <v>10827.4</v>
      </c>
      <c r="AU100" s="15">
        <f>AU101</f>
        <v>0</v>
      </c>
      <c r="AV100" s="24"/>
    </row>
    <row r="101" spans="1:48" ht="46.8" x14ac:dyDescent="0.3">
      <c r="A101" s="61" t="s">
        <v>104</v>
      </c>
      <c r="B101" s="62" t="s">
        <v>29</v>
      </c>
      <c r="C101" s="61" t="s">
        <v>51</v>
      </c>
      <c r="D101" s="61" t="s">
        <v>100</v>
      </c>
      <c r="E101" s="63" t="s">
        <v>101</v>
      </c>
      <c r="F101" s="15">
        <v>877.1</v>
      </c>
      <c r="G101" s="15">
        <v>10827.4</v>
      </c>
      <c r="H101" s="15"/>
      <c r="I101" s="15"/>
      <c r="J101" s="15"/>
      <c r="K101" s="15"/>
      <c r="L101" s="15">
        <f t="shared" si="106"/>
        <v>877.1</v>
      </c>
      <c r="M101" s="15">
        <f t="shared" si="107"/>
        <v>10827.4</v>
      </c>
      <c r="N101" s="15">
        <f t="shared" si="108"/>
        <v>0</v>
      </c>
      <c r="O101" s="15">
        <v>-877.1</v>
      </c>
      <c r="P101" s="15">
        <v>-9950.2999999999993</v>
      </c>
      <c r="Q101" s="15">
        <v>10827.4</v>
      </c>
      <c r="R101" s="15">
        <f t="shared" ref="R101:R164" si="151">L101+O101</f>
        <v>0</v>
      </c>
      <c r="S101" s="15">
        <f t="shared" ref="S101:S164" si="152">M101+P101</f>
        <v>877.10000000000036</v>
      </c>
      <c r="T101" s="15">
        <f t="shared" ref="T101:T164" si="153">N101+Q101</f>
        <v>10827.4</v>
      </c>
      <c r="U101" s="15"/>
      <c r="V101" s="15">
        <f t="shared" ref="V101:V164" si="154">R101+U101</f>
        <v>0</v>
      </c>
      <c r="W101" s="15">
        <f t="shared" ref="W101:W164" si="155">S101</f>
        <v>877.10000000000036</v>
      </c>
      <c r="X101" s="15">
        <f t="shared" ref="X101:X164" si="156">T101</f>
        <v>10827.4</v>
      </c>
      <c r="Y101" s="15"/>
      <c r="Z101" s="15"/>
      <c r="AA101" s="15"/>
      <c r="AB101" s="15">
        <f t="shared" ref="AB101:AB164" si="157">V101+Y101</f>
        <v>0</v>
      </c>
      <c r="AC101" s="15">
        <f t="shared" ref="AC101:AC164" si="158">W101+Z101</f>
        <v>877.10000000000036</v>
      </c>
      <c r="AD101" s="15">
        <f t="shared" ref="AD101:AD164" si="159">X101+AA101</f>
        <v>10827.4</v>
      </c>
      <c r="AE101" s="15"/>
      <c r="AF101" s="15"/>
      <c r="AG101" s="15"/>
      <c r="AH101" s="15">
        <f t="shared" ref="AH101:AH164" si="160">AB101+AE101</f>
        <v>0</v>
      </c>
      <c r="AI101" s="15">
        <f t="shared" ref="AI101:AI164" si="161">AC101+AF101</f>
        <v>877.10000000000036</v>
      </c>
      <c r="AJ101" s="15">
        <f t="shared" ref="AJ101:AJ164" si="162">AD101+AG101</f>
        <v>10827.4</v>
      </c>
      <c r="AK101" s="15"/>
      <c r="AL101" s="15"/>
      <c r="AM101" s="15"/>
      <c r="AN101" s="15">
        <f t="shared" ref="AN101:AN164" si="163">AH101+AK101</f>
        <v>0</v>
      </c>
      <c r="AO101" s="15"/>
      <c r="AP101" s="70">
        <f t="shared" si="124"/>
        <v>0</v>
      </c>
      <c r="AQ101" s="15">
        <f t="shared" ref="AQ101:AQ164" si="164">AI101+AL101</f>
        <v>877.10000000000036</v>
      </c>
      <c r="AR101" s="15"/>
      <c r="AS101" s="70">
        <f t="shared" si="125"/>
        <v>877.10000000000036</v>
      </c>
      <c r="AT101" s="73">
        <f t="shared" ref="AT101:AT164" si="165">AJ101+AM101</f>
        <v>10827.4</v>
      </c>
      <c r="AU101" s="15"/>
      <c r="AV101" s="24"/>
    </row>
    <row r="102" spans="1:48" ht="46.8" x14ac:dyDescent="0.3">
      <c r="A102" s="61" t="s">
        <v>106</v>
      </c>
      <c r="B102" s="62"/>
      <c r="C102" s="61"/>
      <c r="D102" s="61"/>
      <c r="E102" s="63" t="s">
        <v>107</v>
      </c>
      <c r="F102" s="15">
        <f t="shared" si="130"/>
        <v>0</v>
      </c>
      <c r="G102" s="15">
        <f t="shared" si="131"/>
        <v>915.7</v>
      </c>
      <c r="H102" s="15">
        <f t="shared" si="132"/>
        <v>11260.5</v>
      </c>
      <c r="I102" s="15">
        <f t="shared" si="133"/>
        <v>0</v>
      </c>
      <c r="J102" s="15">
        <f t="shared" si="134"/>
        <v>0</v>
      </c>
      <c r="K102" s="15">
        <f t="shared" si="135"/>
        <v>0</v>
      </c>
      <c r="L102" s="15">
        <f t="shared" si="106"/>
        <v>0</v>
      </c>
      <c r="M102" s="15">
        <f t="shared" si="107"/>
        <v>915.7</v>
      </c>
      <c r="N102" s="15">
        <f t="shared" si="108"/>
        <v>11260.5</v>
      </c>
      <c r="O102" s="15">
        <f t="shared" si="136"/>
        <v>0</v>
      </c>
      <c r="P102" s="15">
        <f t="shared" si="137"/>
        <v>0</v>
      </c>
      <c r="Q102" s="15">
        <f t="shared" si="138"/>
        <v>0</v>
      </c>
      <c r="R102" s="15">
        <f t="shared" si="151"/>
        <v>0</v>
      </c>
      <c r="S102" s="15">
        <f t="shared" si="152"/>
        <v>915.7</v>
      </c>
      <c r="T102" s="15">
        <f t="shared" si="153"/>
        <v>11260.5</v>
      </c>
      <c r="U102" s="15">
        <f t="shared" ref="U102:U158" si="166">U103</f>
        <v>0</v>
      </c>
      <c r="V102" s="15">
        <f t="shared" si="154"/>
        <v>0</v>
      </c>
      <c r="W102" s="15">
        <f t="shared" si="155"/>
        <v>915.7</v>
      </c>
      <c r="X102" s="15">
        <f t="shared" si="156"/>
        <v>11260.5</v>
      </c>
      <c r="Y102" s="15">
        <f t="shared" ref="Y102:Y158" si="167">Y103</f>
        <v>0</v>
      </c>
      <c r="Z102" s="15">
        <f t="shared" ref="Z102:Z158" si="168">Z103</f>
        <v>0</v>
      </c>
      <c r="AA102" s="15">
        <f t="shared" ref="AA102:AA158" si="169">AA103</f>
        <v>0</v>
      </c>
      <c r="AB102" s="15">
        <f t="shared" si="157"/>
        <v>0</v>
      </c>
      <c r="AC102" s="15">
        <f t="shared" si="158"/>
        <v>915.7</v>
      </c>
      <c r="AD102" s="15">
        <f t="shared" si="159"/>
        <v>11260.5</v>
      </c>
      <c r="AE102" s="15">
        <f t="shared" ref="AE102:AE158" si="170">AE103</f>
        <v>0</v>
      </c>
      <c r="AF102" s="15">
        <f t="shared" ref="AF102:AF158" si="171">AF103</f>
        <v>0</v>
      </c>
      <c r="AG102" s="15">
        <f t="shared" ref="AG102:AG158" si="172">AG103</f>
        <v>0</v>
      </c>
      <c r="AH102" s="15">
        <f t="shared" si="160"/>
        <v>0</v>
      </c>
      <c r="AI102" s="15">
        <f t="shared" si="161"/>
        <v>915.7</v>
      </c>
      <c r="AJ102" s="15">
        <f t="shared" si="162"/>
        <v>11260.5</v>
      </c>
      <c r="AK102" s="15">
        <f t="shared" ref="AK102:AK158" si="173">AK103</f>
        <v>0</v>
      </c>
      <c r="AL102" s="15">
        <f t="shared" ref="AL102:AL158" si="174">AL103</f>
        <v>0</v>
      </c>
      <c r="AM102" s="15">
        <f t="shared" ref="AM102:AM158" si="175">AM103</f>
        <v>0</v>
      </c>
      <c r="AN102" s="15">
        <f t="shared" si="163"/>
        <v>0</v>
      </c>
      <c r="AO102" s="15">
        <f t="shared" ref="AO102:AO158" si="176">AO103</f>
        <v>0</v>
      </c>
      <c r="AP102" s="70">
        <f t="shared" si="124"/>
        <v>0</v>
      </c>
      <c r="AQ102" s="15">
        <f t="shared" si="164"/>
        <v>915.7</v>
      </c>
      <c r="AR102" s="15">
        <f t="shared" ref="AR102:AU158" si="177">AR103</f>
        <v>0</v>
      </c>
      <c r="AS102" s="70">
        <f t="shared" si="125"/>
        <v>915.7</v>
      </c>
      <c r="AT102" s="73">
        <f t="shared" si="165"/>
        <v>11260.5</v>
      </c>
      <c r="AU102" s="15">
        <f t="shared" si="177"/>
        <v>0</v>
      </c>
      <c r="AV102" s="24"/>
    </row>
    <row r="103" spans="1:48" ht="46.8" x14ac:dyDescent="0.3">
      <c r="A103" s="61" t="s">
        <v>106</v>
      </c>
      <c r="B103" s="62" t="s">
        <v>29</v>
      </c>
      <c r="C103" s="61"/>
      <c r="D103" s="61"/>
      <c r="E103" s="63" t="s">
        <v>30</v>
      </c>
      <c r="F103" s="15">
        <f t="shared" si="130"/>
        <v>0</v>
      </c>
      <c r="G103" s="15">
        <f t="shared" si="131"/>
        <v>915.7</v>
      </c>
      <c r="H103" s="15">
        <f t="shared" si="132"/>
        <v>11260.5</v>
      </c>
      <c r="I103" s="15">
        <f t="shared" si="133"/>
        <v>0</v>
      </c>
      <c r="J103" s="15">
        <f t="shared" si="134"/>
        <v>0</v>
      </c>
      <c r="K103" s="15">
        <f t="shared" si="135"/>
        <v>0</v>
      </c>
      <c r="L103" s="15">
        <f t="shared" si="106"/>
        <v>0</v>
      </c>
      <c r="M103" s="15">
        <f t="shared" si="107"/>
        <v>915.7</v>
      </c>
      <c r="N103" s="15">
        <f t="shared" si="108"/>
        <v>11260.5</v>
      </c>
      <c r="O103" s="15">
        <f t="shared" si="136"/>
        <v>0</v>
      </c>
      <c r="P103" s="15">
        <f t="shared" si="137"/>
        <v>0</v>
      </c>
      <c r="Q103" s="15">
        <f t="shared" si="138"/>
        <v>0</v>
      </c>
      <c r="R103" s="15">
        <f t="shared" si="151"/>
        <v>0</v>
      </c>
      <c r="S103" s="15">
        <f t="shared" si="152"/>
        <v>915.7</v>
      </c>
      <c r="T103" s="15">
        <f t="shared" si="153"/>
        <v>11260.5</v>
      </c>
      <c r="U103" s="15">
        <f t="shared" si="166"/>
        <v>0</v>
      </c>
      <c r="V103" s="15">
        <f t="shared" si="154"/>
        <v>0</v>
      </c>
      <c r="W103" s="15">
        <f t="shared" si="155"/>
        <v>915.7</v>
      </c>
      <c r="X103" s="15">
        <f t="shared" si="156"/>
        <v>11260.5</v>
      </c>
      <c r="Y103" s="15">
        <f t="shared" si="167"/>
        <v>0</v>
      </c>
      <c r="Z103" s="15">
        <f t="shared" si="168"/>
        <v>0</v>
      </c>
      <c r="AA103" s="15">
        <f t="shared" si="169"/>
        <v>0</v>
      </c>
      <c r="AB103" s="15">
        <f t="shared" si="157"/>
        <v>0</v>
      </c>
      <c r="AC103" s="15">
        <f t="shared" si="158"/>
        <v>915.7</v>
      </c>
      <c r="AD103" s="15">
        <f t="shared" si="159"/>
        <v>11260.5</v>
      </c>
      <c r="AE103" s="15">
        <f t="shared" si="170"/>
        <v>0</v>
      </c>
      <c r="AF103" s="15">
        <f t="shared" si="171"/>
        <v>0</v>
      </c>
      <c r="AG103" s="15">
        <f t="shared" si="172"/>
        <v>0</v>
      </c>
      <c r="AH103" s="15">
        <f t="shared" si="160"/>
        <v>0</v>
      </c>
      <c r="AI103" s="15">
        <f t="shared" si="161"/>
        <v>915.7</v>
      </c>
      <c r="AJ103" s="15">
        <f t="shared" si="162"/>
        <v>11260.5</v>
      </c>
      <c r="AK103" s="15">
        <f t="shared" si="173"/>
        <v>0</v>
      </c>
      <c r="AL103" s="15">
        <f t="shared" si="174"/>
        <v>0</v>
      </c>
      <c r="AM103" s="15">
        <f t="shared" si="175"/>
        <v>0</v>
      </c>
      <c r="AN103" s="15">
        <f t="shared" si="163"/>
        <v>0</v>
      </c>
      <c r="AO103" s="15">
        <f t="shared" si="176"/>
        <v>0</v>
      </c>
      <c r="AP103" s="70">
        <f t="shared" si="124"/>
        <v>0</v>
      </c>
      <c r="AQ103" s="15">
        <f t="shared" si="164"/>
        <v>915.7</v>
      </c>
      <c r="AR103" s="15">
        <f t="shared" si="177"/>
        <v>0</v>
      </c>
      <c r="AS103" s="70">
        <f t="shared" si="125"/>
        <v>915.7</v>
      </c>
      <c r="AT103" s="73">
        <f t="shared" si="165"/>
        <v>11260.5</v>
      </c>
      <c r="AU103" s="15">
        <f t="shared" si="177"/>
        <v>0</v>
      </c>
      <c r="AV103" s="24"/>
    </row>
    <row r="104" spans="1:48" ht="46.8" x14ac:dyDescent="0.3">
      <c r="A104" s="61" t="s">
        <v>106</v>
      </c>
      <c r="B104" s="62" t="s">
        <v>29</v>
      </c>
      <c r="C104" s="61" t="s">
        <v>51</v>
      </c>
      <c r="D104" s="61" t="s">
        <v>100</v>
      </c>
      <c r="E104" s="63" t="s">
        <v>101</v>
      </c>
      <c r="F104" s="15"/>
      <c r="G104" s="15">
        <v>915.7</v>
      </c>
      <c r="H104" s="15">
        <v>11260.5</v>
      </c>
      <c r="I104" s="15"/>
      <c r="J104" s="15"/>
      <c r="K104" s="15"/>
      <c r="L104" s="15">
        <f t="shared" si="106"/>
        <v>0</v>
      </c>
      <c r="M104" s="15">
        <f t="shared" si="107"/>
        <v>915.7</v>
      </c>
      <c r="N104" s="15">
        <f t="shared" si="108"/>
        <v>11260.5</v>
      </c>
      <c r="O104" s="15"/>
      <c r="P104" s="15"/>
      <c r="Q104" s="15"/>
      <c r="R104" s="15">
        <f t="shared" si="151"/>
        <v>0</v>
      </c>
      <c r="S104" s="15">
        <f t="shared" si="152"/>
        <v>915.7</v>
      </c>
      <c r="T104" s="15">
        <f t="shared" si="153"/>
        <v>11260.5</v>
      </c>
      <c r="U104" s="15"/>
      <c r="V104" s="15">
        <f t="shared" si="154"/>
        <v>0</v>
      </c>
      <c r="W104" s="15">
        <f t="shared" si="155"/>
        <v>915.7</v>
      </c>
      <c r="X104" s="15">
        <f t="shared" si="156"/>
        <v>11260.5</v>
      </c>
      <c r="Y104" s="15"/>
      <c r="Z104" s="15"/>
      <c r="AA104" s="15"/>
      <c r="AB104" s="15">
        <f t="shared" si="157"/>
        <v>0</v>
      </c>
      <c r="AC104" s="15">
        <f t="shared" si="158"/>
        <v>915.7</v>
      </c>
      <c r="AD104" s="15">
        <f t="shared" si="159"/>
        <v>11260.5</v>
      </c>
      <c r="AE104" s="15"/>
      <c r="AF104" s="15"/>
      <c r="AG104" s="15"/>
      <c r="AH104" s="15">
        <f t="shared" si="160"/>
        <v>0</v>
      </c>
      <c r="AI104" s="15">
        <f t="shared" si="161"/>
        <v>915.7</v>
      </c>
      <c r="AJ104" s="15">
        <f t="shared" si="162"/>
        <v>11260.5</v>
      </c>
      <c r="AK104" s="15"/>
      <c r="AL104" s="15"/>
      <c r="AM104" s="15"/>
      <c r="AN104" s="15">
        <f t="shared" si="163"/>
        <v>0</v>
      </c>
      <c r="AO104" s="15"/>
      <c r="AP104" s="70">
        <f t="shared" si="124"/>
        <v>0</v>
      </c>
      <c r="AQ104" s="15">
        <f t="shared" si="164"/>
        <v>915.7</v>
      </c>
      <c r="AR104" s="15"/>
      <c r="AS104" s="70">
        <f t="shared" si="125"/>
        <v>915.7</v>
      </c>
      <c r="AT104" s="73">
        <f t="shared" si="165"/>
        <v>11260.5</v>
      </c>
      <c r="AU104" s="15"/>
      <c r="AV104" s="24"/>
    </row>
    <row r="105" spans="1:48" ht="62.4" x14ac:dyDescent="0.3">
      <c r="A105" s="61" t="s">
        <v>108</v>
      </c>
      <c r="B105" s="62"/>
      <c r="C105" s="61"/>
      <c r="D105" s="61"/>
      <c r="E105" s="63" t="s">
        <v>109</v>
      </c>
      <c r="F105" s="15">
        <f t="shared" si="130"/>
        <v>0</v>
      </c>
      <c r="G105" s="15">
        <f t="shared" si="131"/>
        <v>915.7</v>
      </c>
      <c r="H105" s="15">
        <f t="shared" si="132"/>
        <v>11260.5</v>
      </c>
      <c r="I105" s="15">
        <f t="shared" si="133"/>
        <v>0</v>
      </c>
      <c r="J105" s="15">
        <f t="shared" si="134"/>
        <v>0</v>
      </c>
      <c r="K105" s="15">
        <f t="shared" si="135"/>
        <v>0</v>
      </c>
      <c r="L105" s="15">
        <f t="shared" si="106"/>
        <v>0</v>
      </c>
      <c r="M105" s="15">
        <f t="shared" si="107"/>
        <v>915.7</v>
      </c>
      <c r="N105" s="15">
        <f t="shared" si="108"/>
        <v>11260.5</v>
      </c>
      <c r="O105" s="15">
        <f t="shared" si="136"/>
        <v>0</v>
      </c>
      <c r="P105" s="15">
        <f t="shared" si="137"/>
        <v>0</v>
      </c>
      <c r="Q105" s="15">
        <f t="shared" si="138"/>
        <v>0</v>
      </c>
      <c r="R105" s="15">
        <f t="shared" si="151"/>
        <v>0</v>
      </c>
      <c r="S105" s="15">
        <f t="shared" si="152"/>
        <v>915.7</v>
      </c>
      <c r="T105" s="15">
        <f t="shared" si="153"/>
        <v>11260.5</v>
      </c>
      <c r="U105" s="15">
        <f t="shared" si="166"/>
        <v>0</v>
      </c>
      <c r="V105" s="15">
        <f t="shared" si="154"/>
        <v>0</v>
      </c>
      <c r="W105" s="15">
        <f t="shared" si="155"/>
        <v>915.7</v>
      </c>
      <c r="X105" s="15">
        <f t="shared" si="156"/>
        <v>11260.5</v>
      </c>
      <c r="Y105" s="15">
        <f t="shared" si="167"/>
        <v>0</v>
      </c>
      <c r="Z105" s="15">
        <f t="shared" si="168"/>
        <v>0</v>
      </c>
      <c r="AA105" s="15">
        <f t="shared" si="169"/>
        <v>0</v>
      </c>
      <c r="AB105" s="15">
        <f t="shared" si="157"/>
        <v>0</v>
      </c>
      <c r="AC105" s="15">
        <f t="shared" si="158"/>
        <v>915.7</v>
      </c>
      <c r="AD105" s="15">
        <f t="shared" si="159"/>
        <v>11260.5</v>
      </c>
      <c r="AE105" s="15">
        <f t="shared" si="170"/>
        <v>0</v>
      </c>
      <c r="AF105" s="15">
        <f t="shared" si="171"/>
        <v>0</v>
      </c>
      <c r="AG105" s="15">
        <f t="shared" si="172"/>
        <v>0</v>
      </c>
      <c r="AH105" s="15">
        <f t="shared" si="160"/>
        <v>0</v>
      </c>
      <c r="AI105" s="15">
        <f t="shared" si="161"/>
        <v>915.7</v>
      </c>
      <c r="AJ105" s="15">
        <f t="shared" si="162"/>
        <v>11260.5</v>
      </c>
      <c r="AK105" s="15">
        <f t="shared" si="173"/>
        <v>0</v>
      </c>
      <c r="AL105" s="15">
        <f t="shared" si="174"/>
        <v>0</v>
      </c>
      <c r="AM105" s="15">
        <f t="shared" si="175"/>
        <v>0</v>
      </c>
      <c r="AN105" s="15">
        <f t="shared" si="163"/>
        <v>0</v>
      </c>
      <c r="AO105" s="15">
        <f t="shared" si="176"/>
        <v>0</v>
      </c>
      <c r="AP105" s="70">
        <f t="shared" si="124"/>
        <v>0</v>
      </c>
      <c r="AQ105" s="15">
        <f t="shared" si="164"/>
        <v>915.7</v>
      </c>
      <c r="AR105" s="15">
        <f t="shared" si="177"/>
        <v>0</v>
      </c>
      <c r="AS105" s="70">
        <f t="shared" si="125"/>
        <v>915.7</v>
      </c>
      <c r="AT105" s="73">
        <f t="shared" si="165"/>
        <v>11260.5</v>
      </c>
      <c r="AU105" s="15">
        <f t="shared" si="177"/>
        <v>0</v>
      </c>
      <c r="AV105" s="24"/>
    </row>
    <row r="106" spans="1:48" ht="46.8" x14ac:dyDescent="0.3">
      <c r="A106" s="61" t="s">
        <v>108</v>
      </c>
      <c r="B106" s="62" t="s">
        <v>29</v>
      </c>
      <c r="C106" s="61"/>
      <c r="D106" s="61"/>
      <c r="E106" s="63" t="s">
        <v>30</v>
      </c>
      <c r="F106" s="15">
        <f t="shared" si="130"/>
        <v>0</v>
      </c>
      <c r="G106" s="15">
        <f t="shared" si="131"/>
        <v>915.7</v>
      </c>
      <c r="H106" s="15">
        <f t="shared" si="132"/>
        <v>11260.5</v>
      </c>
      <c r="I106" s="15">
        <f t="shared" si="133"/>
        <v>0</v>
      </c>
      <c r="J106" s="15">
        <f t="shared" si="134"/>
        <v>0</v>
      </c>
      <c r="K106" s="15">
        <f t="shared" si="135"/>
        <v>0</v>
      </c>
      <c r="L106" s="15">
        <f t="shared" si="106"/>
        <v>0</v>
      </c>
      <c r="M106" s="15">
        <f t="shared" si="107"/>
        <v>915.7</v>
      </c>
      <c r="N106" s="15">
        <f t="shared" si="108"/>
        <v>11260.5</v>
      </c>
      <c r="O106" s="15">
        <f t="shared" si="136"/>
        <v>0</v>
      </c>
      <c r="P106" s="15">
        <f t="shared" si="137"/>
        <v>0</v>
      </c>
      <c r="Q106" s="15">
        <f t="shared" si="138"/>
        <v>0</v>
      </c>
      <c r="R106" s="15">
        <f t="shared" si="151"/>
        <v>0</v>
      </c>
      <c r="S106" s="15">
        <f t="shared" si="152"/>
        <v>915.7</v>
      </c>
      <c r="T106" s="15">
        <f t="shared" si="153"/>
        <v>11260.5</v>
      </c>
      <c r="U106" s="15">
        <f t="shared" si="166"/>
        <v>0</v>
      </c>
      <c r="V106" s="15">
        <f t="shared" si="154"/>
        <v>0</v>
      </c>
      <c r="W106" s="15">
        <f t="shared" si="155"/>
        <v>915.7</v>
      </c>
      <c r="X106" s="15">
        <f t="shared" si="156"/>
        <v>11260.5</v>
      </c>
      <c r="Y106" s="15">
        <f t="shared" si="167"/>
        <v>0</v>
      </c>
      <c r="Z106" s="15">
        <f t="shared" si="168"/>
        <v>0</v>
      </c>
      <c r="AA106" s="15">
        <f t="shared" si="169"/>
        <v>0</v>
      </c>
      <c r="AB106" s="15">
        <f t="shared" si="157"/>
        <v>0</v>
      </c>
      <c r="AC106" s="15">
        <f t="shared" si="158"/>
        <v>915.7</v>
      </c>
      <c r="AD106" s="15">
        <f t="shared" si="159"/>
        <v>11260.5</v>
      </c>
      <c r="AE106" s="15">
        <f t="shared" si="170"/>
        <v>0</v>
      </c>
      <c r="AF106" s="15">
        <f t="shared" si="171"/>
        <v>0</v>
      </c>
      <c r="AG106" s="15">
        <f t="shared" si="172"/>
        <v>0</v>
      </c>
      <c r="AH106" s="15">
        <f t="shared" si="160"/>
        <v>0</v>
      </c>
      <c r="AI106" s="15">
        <f t="shared" si="161"/>
        <v>915.7</v>
      </c>
      <c r="AJ106" s="15">
        <f t="shared" si="162"/>
        <v>11260.5</v>
      </c>
      <c r="AK106" s="15">
        <f t="shared" si="173"/>
        <v>0</v>
      </c>
      <c r="AL106" s="15">
        <f t="shared" si="174"/>
        <v>0</v>
      </c>
      <c r="AM106" s="15">
        <f t="shared" si="175"/>
        <v>0</v>
      </c>
      <c r="AN106" s="15">
        <f t="shared" si="163"/>
        <v>0</v>
      </c>
      <c r="AO106" s="15">
        <f t="shared" si="176"/>
        <v>0</v>
      </c>
      <c r="AP106" s="70">
        <f t="shared" si="124"/>
        <v>0</v>
      </c>
      <c r="AQ106" s="15">
        <f t="shared" si="164"/>
        <v>915.7</v>
      </c>
      <c r="AR106" s="15">
        <f t="shared" si="177"/>
        <v>0</v>
      </c>
      <c r="AS106" s="70">
        <f t="shared" si="125"/>
        <v>915.7</v>
      </c>
      <c r="AT106" s="73">
        <f t="shared" si="165"/>
        <v>11260.5</v>
      </c>
      <c r="AU106" s="15">
        <f t="shared" si="177"/>
        <v>0</v>
      </c>
      <c r="AV106" s="24"/>
    </row>
    <row r="107" spans="1:48" ht="46.8" x14ac:dyDescent="0.3">
      <c r="A107" s="61" t="s">
        <v>108</v>
      </c>
      <c r="B107" s="62" t="s">
        <v>29</v>
      </c>
      <c r="C107" s="61" t="s">
        <v>51</v>
      </c>
      <c r="D107" s="61" t="s">
        <v>100</v>
      </c>
      <c r="E107" s="63" t="s">
        <v>101</v>
      </c>
      <c r="F107" s="15"/>
      <c r="G107" s="15">
        <v>915.7</v>
      </c>
      <c r="H107" s="15">
        <v>11260.5</v>
      </c>
      <c r="I107" s="15"/>
      <c r="J107" s="15"/>
      <c r="K107" s="15"/>
      <c r="L107" s="15">
        <f t="shared" si="106"/>
        <v>0</v>
      </c>
      <c r="M107" s="15">
        <f t="shared" si="107"/>
        <v>915.7</v>
      </c>
      <c r="N107" s="15">
        <f t="shared" si="108"/>
        <v>11260.5</v>
      </c>
      <c r="O107" s="15"/>
      <c r="P107" s="15"/>
      <c r="Q107" s="15"/>
      <c r="R107" s="15">
        <f t="shared" si="151"/>
        <v>0</v>
      </c>
      <c r="S107" s="15">
        <f t="shared" si="152"/>
        <v>915.7</v>
      </c>
      <c r="T107" s="15">
        <f t="shared" si="153"/>
        <v>11260.5</v>
      </c>
      <c r="U107" s="15"/>
      <c r="V107" s="15">
        <f t="shared" si="154"/>
        <v>0</v>
      </c>
      <c r="W107" s="15">
        <f t="shared" si="155"/>
        <v>915.7</v>
      </c>
      <c r="X107" s="15">
        <f t="shared" si="156"/>
        <v>11260.5</v>
      </c>
      <c r="Y107" s="15"/>
      <c r="Z107" s="15"/>
      <c r="AA107" s="15"/>
      <c r="AB107" s="15">
        <f t="shared" si="157"/>
        <v>0</v>
      </c>
      <c r="AC107" s="15">
        <f t="shared" si="158"/>
        <v>915.7</v>
      </c>
      <c r="AD107" s="15">
        <f t="shared" si="159"/>
        <v>11260.5</v>
      </c>
      <c r="AE107" s="15"/>
      <c r="AF107" s="15"/>
      <c r="AG107" s="15"/>
      <c r="AH107" s="15">
        <f t="shared" si="160"/>
        <v>0</v>
      </c>
      <c r="AI107" s="15">
        <f t="shared" si="161"/>
        <v>915.7</v>
      </c>
      <c r="AJ107" s="15">
        <f t="shared" si="162"/>
        <v>11260.5</v>
      </c>
      <c r="AK107" s="15"/>
      <c r="AL107" s="15"/>
      <c r="AM107" s="15"/>
      <c r="AN107" s="15">
        <f t="shared" si="163"/>
        <v>0</v>
      </c>
      <c r="AO107" s="15"/>
      <c r="AP107" s="70">
        <f t="shared" si="124"/>
        <v>0</v>
      </c>
      <c r="AQ107" s="15">
        <f t="shared" si="164"/>
        <v>915.7</v>
      </c>
      <c r="AR107" s="15"/>
      <c r="AS107" s="70">
        <f t="shared" si="125"/>
        <v>915.7</v>
      </c>
      <c r="AT107" s="73">
        <f t="shared" si="165"/>
        <v>11260.5</v>
      </c>
      <c r="AU107" s="15"/>
      <c r="AV107" s="24"/>
    </row>
    <row r="108" spans="1:48" ht="46.8" x14ac:dyDescent="0.3">
      <c r="A108" s="61" t="s">
        <v>110</v>
      </c>
      <c r="B108" s="62"/>
      <c r="C108" s="61"/>
      <c r="D108" s="61"/>
      <c r="E108" s="63" t="s">
        <v>111</v>
      </c>
      <c r="F108" s="15">
        <f t="shared" si="130"/>
        <v>0</v>
      </c>
      <c r="G108" s="15">
        <f t="shared" si="131"/>
        <v>915.6</v>
      </c>
      <c r="H108" s="15">
        <f t="shared" si="132"/>
        <v>11260.5</v>
      </c>
      <c r="I108" s="15">
        <f t="shared" si="133"/>
        <v>0</v>
      </c>
      <c r="J108" s="15">
        <f t="shared" si="134"/>
        <v>0</v>
      </c>
      <c r="K108" s="15">
        <f t="shared" si="135"/>
        <v>0</v>
      </c>
      <c r="L108" s="15">
        <f t="shared" si="106"/>
        <v>0</v>
      </c>
      <c r="M108" s="15">
        <f t="shared" si="107"/>
        <v>915.6</v>
      </c>
      <c r="N108" s="15">
        <f t="shared" si="108"/>
        <v>11260.5</v>
      </c>
      <c r="O108" s="15">
        <f t="shared" si="136"/>
        <v>0</v>
      </c>
      <c r="P108" s="15">
        <f t="shared" si="137"/>
        <v>0</v>
      </c>
      <c r="Q108" s="15">
        <f t="shared" si="138"/>
        <v>0</v>
      </c>
      <c r="R108" s="15">
        <f t="shared" si="151"/>
        <v>0</v>
      </c>
      <c r="S108" s="15">
        <f t="shared" si="152"/>
        <v>915.6</v>
      </c>
      <c r="T108" s="15">
        <f t="shared" si="153"/>
        <v>11260.5</v>
      </c>
      <c r="U108" s="15">
        <f t="shared" si="166"/>
        <v>0</v>
      </c>
      <c r="V108" s="15">
        <f t="shared" si="154"/>
        <v>0</v>
      </c>
      <c r="W108" s="15">
        <f t="shared" si="155"/>
        <v>915.6</v>
      </c>
      <c r="X108" s="15">
        <f t="shared" si="156"/>
        <v>11260.5</v>
      </c>
      <c r="Y108" s="15">
        <f t="shared" si="167"/>
        <v>0</v>
      </c>
      <c r="Z108" s="15">
        <f t="shared" si="168"/>
        <v>0</v>
      </c>
      <c r="AA108" s="15">
        <f t="shared" si="169"/>
        <v>0</v>
      </c>
      <c r="AB108" s="15">
        <f t="shared" si="157"/>
        <v>0</v>
      </c>
      <c r="AC108" s="15">
        <f t="shared" si="158"/>
        <v>915.6</v>
      </c>
      <c r="AD108" s="15">
        <f t="shared" si="159"/>
        <v>11260.5</v>
      </c>
      <c r="AE108" s="15">
        <f t="shared" si="170"/>
        <v>0</v>
      </c>
      <c r="AF108" s="15">
        <f t="shared" si="171"/>
        <v>0</v>
      </c>
      <c r="AG108" s="15">
        <f t="shared" si="172"/>
        <v>0</v>
      </c>
      <c r="AH108" s="15">
        <f t="shared" si="160"/>
        <v>0</v>
      </c>
      <c r="AI108" s="15">
        <f t="shared" si="161"/>
        <v>915.6</v>
      </c>
      <c r="AJ108" s="15">
        <f t="shared" si="162"/>
        <v>11260.5</v>
      </c>
      <c r="AK108" s="15">
        <f t="shared" si="173"/>
        <v>0</v>
      </c>
      <c r="AL108" s="15">
        <f t="shared" si="174"/>
        <v>0</v>
      </c>
      <c r="AM108" s="15">
        <f t="shared" si="175"/>
        <v>0</v>
      </c>
      <c r="AN108" s="15">
        <f t="shared" si="163"/>
        <v>0</v>
      </c>
      <c r="AO108" s="15">
        <f t="shared" si="176"/>
        <v>0</v>
      </c>
      <c r="AP108" s="70">
        <f t="shared" si="124"/>
        <v>0</v>
      </c>
      <c r="AQ108" s="15">
        <f t="shared" si="164"/>
        <v>915.6</v>
      </c>
      <c r="AR108" s="15">
        <f t="shared" si="177"/>
        <v>0</v>
      </c>
      <c r="AS108" s="70">
        <f t="shared" si="125"/>
        <v>915.6</v>
      </c>
      <c r="AT108" s="73">
        <f t="shared" si="165"/>
        <v>11260.5</v>
      </c>
      <c r="AU108" s="15">
        <f t="shared" si="177"/>
        <v>0</v>
      </c>
      <c r="AV108" s="24"/>
    </row>
    <row r="109" spans="1:48" ht="46.8" x14ac:dyDescent="0.3">
      <c r="A109" s="61" t="s">
        <v>110</v>
      </c>
      <c r="B109" s="62" t="s">
        <v>29</v>
      </c>
      <c r="C109" s="61"/>
      <c r="D109" s="61"/>
      <c r="E109" s="63" t="s">
        <v>30</v>
      </c>
      <c r="F109" s="15">
        <f t="shared" si="130"/>
        <v>0</v>
      </c>
      <c r="G109" s="15">
        <f t="shared" si="131"/>
        <v>915.6</v>
      </c>
      <c r="H109" s="15">
        <f t="shared" si="132"/>
        <v>11260.5</v>
      </c>
      <c r="I109" s="15">
        <f t="shared" si="133"/>
        <v>0</v>
      </c>
      <c r="J109" s="15">
        <f t="shared" si="134"/>
        <v>0</v>
      </c>
      <c r="K109" s="15">
        <f t="shared" si="135"/>
        <v>0</v>
      </c>
      <c r="L109" s="15">
        <f t="shared" si="106"/>
        <v>0</v>
      </c>
      <c r="M109" s="15">
        <f t="shared" si="107"/>
        <v>915.6</v>
      </c>
      <c r="N109" s="15">
        <f t="shared" si="108"/>
        <v>11260.5</v>
      </c>
      <c r="O109" s="15">
        <f t="shared" si="136"/>
        <v>0</v>
      </c>
      <c r="P109" s="15">
        <f t="shared" si="137"/>
        <v>0</v>
      </c>
      <c r="Q109" s="15">
        <f t="shared" si="138"/>
        <v>0</v>
      </c>
      <c r="R109" s="15">
        <f t="shared" si="151"/>
        <v>0</v>
      </c>
      <c r="S109" s="15">
        <f t="shared" si="152"/>
        <v>915.6</v>
      </c>
      <c r="T109" s="15">
        <f t="shared" si="153"/>
        <v>11260.5</v>
      </c>
      <c r="U109" s="15">
        <f t="shared" si="166"/>
        <v>0</v>
      </c>
      <c r="V109" s="15">
        <f t="shared" si="154"/>
        <v>0</v>
      </c>
      <c r="W109" s="15">
        <f t="shared" si="155"/>
        <v>915.6</v>
      </c>
      <c r="X109" s="15">
        <f t="shared" si="156"/>
        <v>11260.5</v>
      </c>
      <c r="Y109" s="15">
        <f t="shared" si="167"/>
        <v>0</v>
      </c>
      <c r="Z109" s="15">
        <f t="shared" si="168"/>
        <v>0</v>
      </c>
      <c r="AA109" s="15">
        <f t="shared" si="169"/>
        <v>0</v>
      </c>
      <c r="AB109" s="15">
        <f t="shared" si="157"/>
        <v>0</v>
      </c>
      <c r="AC109" s="15">
        <f t="shared" si="158"/>
        <v>915.6</v>
      </c>
      <c r="AD109" s="15">
        <f t="shared" si="159"/>
        <v>11260.5</v>
      </c>
      <c r="AE109" s="15">
        <f t="shared" si="170"/>
        <v>0</v>
      </c>
      <c r="AF109" s="15">
        <f t="shared" si="171"/>
        <v>0</v>
      </c>
      <c r="AG109" s="15">
        <f t="shared" si="172"/>
        <v>0</v>
      </c>
      <c r="AH109" s="15">
        <f t="shared" si="160"/>
        <v>0</v>
      </c>
      <c r="AI109" s="15">
        <f t="shared" si="161"/>
        <v>915.6</v>
      </c>
      <c r="AJ109" s="15">
        <f t="shared" si="162"/>
        <v>11260.5</v>
      </c>
      <c r="AK109" s="15">
        <f t="shared" si="173"/>
        <v>0</v>
      </c>
      <c r="AL109" s="15">
        <f t="shared" si="174"/>
        <v>0</v>
      </c>
      <c r="AM109" s="15">
        <f t="shared" si="175"/>
        <v>0</v>
      </c>
      <c r="AN109" s="15">
        <f t="shared" si="163"/>
        <v>0</v>
      </c>
      <c r="AO109" s="15">
        <f t="shared" si="176"/>
        <v>0</v>
      </c>
      <c r="AP109" s="70">
        <f t="shared" si="124"/>
        <v>0</v>
      </c>
      <c r="AQ109" s="15">
        <f t="shared" si="164"/>
        <v>915.6</v>
      </c>
      <c r="AR109" s="15">
        <f t="shared" si="177"/>
        <v>0</v>
      </c>
      <c r="AS109" s="70">
        <f t="shared" si="125"/>
        <v>915.6</v>
      </c>
      <c r="AT109" s="73">
        <f t="shared" si="165"/>
        <v>11260.5</v>
      </c>
      <c r="AU109" s="15">
        <f t="shared" si="177"/>
        <v>0</v>
      </c>
      <c r="AV109" s="24"/>
    </row>
    <row r="110" spans="1:48" ht="46.8" x14ac:dyDescent="0.3">
      <c r="A110" s="61" t="s">
        <v>110</v>
      </c>
      <c r="B110" s="62" t="s">
        <v>29</v>
      </c>
      <c r="C110" s="61" t="s">
        <v>51</v>
      </c>
      <c r="D110" s="61" t="s">
        <v>100</v>
      </c>
      <c r="E110" s="63" t="s">
        <v>101</v>
      </c>
      <c r="F110" s="15"/>
      <c r="G110" s="15">
        <v>915.6</v>
      </c>
      <c r="H110" s="15">
        <v>11260.5</v>
      </c>
      <c r="I110" s="15"/>
      <c r="J110" s="15"/>
      <c r="K110" s="15"/>
      <c r="L110" s="15">
        <f t="shared" si="106"/>
        <v>0</v>
      </c>
      <c r="M110" s="15">
        <f t="shared" si="107"/>
        <v>915.6</v>
      </c>
      <c r="N110" s="15">
        <f t="shared" si="108"/>
        <v>11260.5</v>
      </c>
      <c r="O110" s="15"/>
      <c r="P110" s="15"/>
      <c r="Q110" s="15"/>
      <c r="R110" s="15">
        <f t="shared" si="151"/>
        <v>0</v>
      </c>
      <c r="S110" s="15">
        <f t="shared" si="152"/>
        <v>915.6</v>
      </c>
      <c r="T110" s="15">
        <f t="shared" si="153"/>
        <v>11260.5</v>
      </c>
      <c r="U110" s="15"/>
      <c r="V110" s="15">
        <f t="shared" si="154"/>
        <v>0</v>
      </c>
      <c r="W110" s="15">
        <f t="shared" si="155"/>
        <v>915.6</v>
      </c>
      <c r="X110" s="15">
        <f t="shared" si="156"/>
        <v>11260.5</v>
      </c>
      <c r="Y110" s="15"/>
      <c r="Z110" s="15"/>
      <c r="AA110" s="15"/>
      <c r="AB110" s="15">
        <f t="shared" si="157"/>
        <v>0</v>
      </c>
      <c r="AC110" s="15">
        <f t="shared" si="158"/>
        <v>915.6</v>
      </c>
      <c r="AD110" s="15">
        <f t="shared" si="159"/>
        <v>11260.5</v>
      </c>
      <c r="AE110" s="15"/>
      <c r="AF110" s="15"/>
      <c r="AG110" s="15"/>
      <c r="AH110" s="15">
        <f t="shared" si="160"/>
        <v>0</v>
      </c>
      <c r="AI110" s="15">
        <f t="shared" si="161"/>
        <v>915.6</v>
      </c>
      <c r="AJ110" s="15">
        <f t="shared" si="162"/>
        <v>11260.5</v>
      </c>
      <c r="AK110" s="15"/>
      <c r="AL110" s="15"/>
      <c r="AM110" s="15"/>
      <c r="AN110" s="15">
        <f t="shared" si="163"/>
        <v>0</v>
      </c>
      <c r="AO110" s="15"/>
      <c r="AP110" s="70">
        <f t="shared" si="124"/>
        <v>0</v>
      </c>
      <c r="AQ110" s="15">
        <f t="shared" si="164"/>
        <v>915.6</v>
      </c>
      <c r="AR110" s="15"/>
      <c r="AS110" s="70">
        <f t="shared" si="125"/>
        <v>915.6</v>
      </c>
      <c r="AT110" s="73">
        <f t="shared" si="165"/>
        <v>11260.5</v>
      </c>
      <c r="AU110" s="15"/>
      <c r="AV110" s="24"/>
    </row>
    <row r="111" spans="1:48" ht="46.8" x14ac:dyDescent="0.3">
      <c r="A111" s="61" t="s">
        <v>112</v>
      </c>
      <c r="B111" s="62"/>
      <c r="C111" s="61"/>
      <c r="D111" s="61"/>
      <c r="E111" s="63" t="s">
        <v>113</v>
      </c>
      <c r="F111" s="15">
        <f t="shared" si="130"/>
        <v>0</v>
      </c>
      <c r="G111" s="15">
        <f t="shared" si="131"/>
        <v>915.7</v>
      </c>
      <c r="H111" s="15">
        <f t="shared" si="132"/>
        <v>11260.5</v>
      </c>
      <c r="I111" s="15">
        <f t="shared" ref="I111:I154" si="178">I112</f>
        <v>0</v>
      </c>
      <c r="J111" s="15">
        <f t="shared" ref="J111:J154" si="179">J112</f>
        <v>0</v>
      </c>
      <c r="K111" s="15">
        <f t="shared" ref="K111:K154" si="180">K112</f>
        <v>0</v>
      </c>
      <c r="L111" s="15">
        <f t="shared" ref="L111:L174" si="181">F111+I111</f>
        <v>0</v>
      </c>
      <c r="M111" s="15">
        <f t="shared" ref="M111:M174" si="182">G111+J111</f>
        <v>915.7</v>
      </c>
      <c r="N111" s="15">
        <f t="shared" ref="N111:N174" si="183">H111+K111</f>
        <v>11260.5</v>
      </c>
      <c r="O111" s="15">
        <f t="shared" ref="O111:O158" si="184">O112</f>
        <v>0</v>
      </c>
      <c r="P111" s="15">
        <f t="shared" ref="P111:P158" si="185">P112</f>
        <v>0</v>
      </c>
      <c r="Q111" s="15">
        <f t="shared" ref="Q111:Q158" si="186">Q112</f>
        <v>0</v>
      </c>
      <c r="R111" s="15">
        <f t="shared" si="151"/>
        <v>0</v>
      </c>
      <c r="S111" s="15">
        <f t="shared" si="152"/>
        <v>915.7</v>
      </c>
      <c r="T111" s="15">
        <f t="shared" si="153"/>
        <v>11260.5</v>
      </c>
      <c r="U111" s="15">
        <f t="shared" si="166"/>
        <v>0</v>
      </c>
      <c r="V111" s="15">
        <f t="shared" si="154"/>
        <v>0</v>
      </c>
      <c r="W111" s="15">
        <f t="shared" si="155"/>
        <v>915.7</v>
      </c>
      <c r="X111" s="15">
        <f t="shared" si="156"/>
        <v>11260.5</v>
      </c>
      <c r="Y111" s="15">
        <f t="shared" si="167"/>
        <v>0</v>
      </c>
      <c r="Z111" s="15">
        <f t="shared" si="168"/>
        <v>0</v>
      </c>
      <c r="AA111" s="15">
        <f t="shared" si="169"/>
        <v>0</v>
      </c>
      <c r="AB111" s="15">
        <f t="shared" si="157"/>
        <v>0</v>
      </c>
      <c r="AC111" s="15">
        <f t="shared" si="158"/>
        <v>915.7</v>
      </c>
      <c r="AD111" s="15">
        <f t="shared" si="159"/>
        <v>11260.5</v>
      </c>
      <c r="AE111" s="15">
        <f t="shared" si="170"/>
        <v>0</v>
      </c>
      <c r="AF111" s="15">
        <f t="shared" si="171"/>
        <v>0</v>
      </c>
      <c r="AG111" s="15">
        <f t="shared" si="172"/>
        <v>0</v>
      </c>
      <c r="AH111" s="15">
        <f t="shared" si="160"/>
        <v>0</v>
      </c>
      <c r="AI111" s="15">
        <f t="shared" si="161"/>
        <v>915.7</v>
      </c>
      <c r="AJ111" s="15">
        <f t="shared" si="162"/>
        <v>11260.5</v>
      </c>
      <c r="AK111" s="15">
        <f t="shared" si="173"/>
        <v>0</v>
      </c>
      <c r="AL111" s="15">
        <f t="shared" si="174"/>
        <v>0</v>
      </c>
      <c r="AM111" s="15">
        <f t="shared" si="175"/>
        <v>0</v>
      </c>
      <c r="AN111" s="15">
        <f t="shared" si="163"/>
        <v>0</v>
      </c>
      <c r="AO111" s="15">
        <f t="shared" si="176"/>
        <v>0</v>
      </c>
      <c r="AP111" s="70">
        <f t="shared" si="124"/>
        <v>0</v>
      </c>
      <c r="AQ111" s="15">
        <f t="shared" si="164"/>
        <v>915.7</v>
      </c>
      <c r="AR111" s="15">
        <f t="shared" si="177"/>
        <v>0</v>
      </c>
      <c r="AS111" s="70">
        <f t="shared" si="125"/>
        <v>915.7</v>
      </c>
      <c r="AT111" s="73">
        <f t="shared" si="165"/>
        <v>11260.5</v>
      </c>
      <c r="AU111" s="15">
        <f t="shared" si="177"/>
        <v>0</v>
      </c>
      <c r="AV111" s="24"/>
    </row>
    <row r="112" spans="1:48" ht="46.8" x14ac:dyDescent="0.3">
      <c r="A112" s="61" t="s">
        <v>112</v>
      </c>
      <c r="B112" s="62" t="s">
        <v>29</v>
      </c>
      <c r="C112" s="61"/>
      <c r="D112" s="61"/>
      <c r="E112" s="63" t="s">
        <v>30</v>
      </c>
      <c r="F112" s="15">
        <f t="shared" si="130"/>
        <v>0</v>
      </c>
      <c r="G112" s="15">
        <f t="shared" si="131"/>
        <v>915.7</v>
      </c>
      <c r="H112" s="15">
        <f t="shared" si="132"/>
        <v>11260.5</v>
      </c>
      <c r="I112" s="15">
        <f t="shared" si="178"/>
        <v>0</v>
      </c>
      <c r="J112" s="15">
        <f t="shared" si="179"/>
        <v>0</v>
      </c>
      <c r="K112" s="15">
        <f t="shared" si="180"/>
        <v>0</v>
      </c>
      <c r="L112" s="15">
        <f t="shared" si="181"/>
        <v>0</v>
      </c>
      <c r="M112" s="15">
        <f t="shared" si="182"/>
        <v>915.7</v>
      </c>
      <c r="N112" s="15">
        <f t="shared" si="183"/>
        <v>11260.5</v>
      </c>
      <c r="O112" s="15">
        <f t="shared" si="184"/>
        <v>0</v>
      </c>
      <c r="P112" s="15">
        <f t="shared" si="185"/>
        <v>0</v>
      </c>
      <c r="Q112" s="15">
        <f t="shared" si="186"/>
        <v>0</v>
      </c>
      <c r="R112" s="15">
        <f t="shared" si="151"/>
        <v>0</v>
      </c>
      <c r="S112" s="15">
        <f t="shared" si="152"/>
        <v>915.7</v>
      </c>
      <c r="T112" s="15">
        <f t="shared" si="153"/>
        <v>11260.5</v>
      </c>
      <c r="U112" s="15">
        <f t="shared" si="166"/>
        <v>0</v>
      </c>
      <c r="V112" s="15">
        <f t="shared" si="154"/>
        <v>0</v>
      </c>
      <c r="W112" s="15">
        <f t="shared" si="155"/>
        <v>915.7</v>
      </c>
      <c r="X112" s="15">
        <f t="shared" si="156"/>
        <v>11260.5</v>
      </c>
      <c r="Y112" s="15">
        <f t="shared" si="167"/>
        <v>0</v>
      </c>
      <c r="Z112" s="15">
        <f t="shared" si="168"/>
        <v>0</v>
      </c>
      <c r="AA112" s="15">
        <f t="shared" si="169"/>
        <v>0</v>
      </c>
      <c r="AB112" s="15">
        <f t="shared" si="157"/>
        <v>0</v>
      </c>
      <c r="AC112" s="15">
        <f t="shared" si="158"/>
        <v>915.7</v>
      </c>
      <c r="AD112" s="15">
        <f t="shared" si="159"/>
        <v>11260.5</v>
      </c>
      <c r="AE112" s="15">
        <f t="shared" si="170"/>
        <v>0</v>
      </c>
      <c r="AF112" s="15">
        <f t="shared" si="171"/>
        <v>0</v>
      </c>
      <c r="AG112" s="15">
        <f t="shared" si="172"/>
        <v>0</v>
      </c>
      <c r="AH112" s="15">
        <f t="shared" si="160"/>
        <v>0</v>
      </c>
      <c r="AI112" s="15">
        <f t="shared" si="161"/>
        <v>915.7</v>
      </c>
      <c r="AJ112" s="15">
        <f t="shared" si="162"/>
        <v>11260.5</v>
      </c>
      <c r="AK112" s="15">
        <f t="shared" si="173"/>
        <v>0</v>
      </c>
      <c r="AL112" s="15">
        <f t="shared" si="174"/>
        <v>0</v>
      </c>
      <c r="AM112" s="15">
        <f t="shared" si="175"/>
        <v>0</v>
      </c>
      <c r="AN112" s="15">
        <f t="shared" si="163"/>
        <v>0</v>
      </c>
      <c r="AO112" s="15">
        <f t="shared" si="176"/>
        <v>0</v>
      </c>
      <c r="AP112" s="70">
        <f t="shared" si="124"/>
        <v>0</v>
      </c>
      <c r="AQ112" s="15">
        <f t="shared" si="164"/>
        <v>915.7</v>
      </c>
      <c r="AR112" s="15">
        <f t="shared" si="177"/>
        <v>0</v>
      </c>
      <c r="AS112" s="70">
        <f t="shared" si="125"/>
        <v>915.7</v>
      </c>
      <c r="AT112" s="73">
        <f t="shared" si="165"/>
        <v>11260.5</v>
      </c>
      <c r="AU112" s="15">
        <f t="shared" si="177"/>
        <v>0</v>
      </c>
      <c r="AV112" s="24"/>
    </row>
    <row r="113" spans="1:48" ht="46.8" x14ac:dyDescent="0.3">
      <c r="A113" s="61" t="s">
        <v>112</v>
      </c>
      <c r="B113" s="62" t="s">
        <v>29</v>
      </c>
      <c r="C113" s="61" t="s">
        <v>51</v>
      </c>
      <c r="D113" s="61" t="s">
        <v>100</v>
      </c>
      <c r="E113" s="63" t="s">
        <v>101</v>
      </c>
      <c r="F113" s="15"/>
      <c r="G113" s="15">
        <v>915.7</v>
      </c>
      <c r="H113" s="15">
        <v>11260.5</v>
      </c>
      <c r="I113" s="15"/>
      <c r="J113" s="15"/>
      <c r="K113" s="15"/>
      <c r="L113" s="15">
        <f t="shared" si="181"/>
        <v>0</v>
      </c>
      <c r="M113" s="15">
        <f t="shared" si="182"/>
        <v>915.7</v>
      </c>
      <c r="N113" s="15">
        <f t="shared" si="183"/>
        <v>11260.5</v>
      </c>
      <c r="O113" s="15"/>
      <c r="P113" s="15"/>
      <c r="Q113" s="15"/>
      <c r="R113" s="15">
        <f t="shared" si="151"/>
        <v>0</v>
      </c>
      <c r="S113" s="15">
        <f t="shared" si="152"/>
        <v>915.7</v>
      </c>
      <c r="T113" s="15">
        <f t="shared" si="153"/>
        <v>11260.5</v>
      </c>
      <c r="U113" s="15"/>
      <c r="V113" s="15">
        <f t="shared" si="154"/>
        <v>0</v>
      </c>
      <c r="W113" s="15">
        <f t="shared" si="155"/>
        <v>915.7</v>
      </c>
      <c r="X113" s="15">
        <f t="shared" si="156"/>
        <v>11260.5</v>
      </c>
      <c r="Y113" s="15"/>
      <c r="Z113" s="15"/>
      <c r="AA113" s="15"/>
      <c r="AB113" s="15">
        <f t="shared" si="157"/>
        <v>0</v>
      </c>
      <c r="AC113" s="15">
        <f t="shared" si="158"/>
        <v>915.7</v>
      </c>
      <c r="AD113" s="15">
        <f t="shared" si="159"/>
        <v>11260.5</v>
      </c>
      <c r="AE113" s="15"/>
      <c r="AF113" s="15"/>
      <c r="AG113" s="15"/>
      <c r="AH113" s="15">
        <f t="shared" si="160"/>
        <v>0</v>
      </c>
      <c r="AI113" s="15">
        <f t="shared" si="161"/>
        <v>915.7</v>
      </c>
      <c r="AJ113" s="15">
        <f t="shared" si="162"/>
        <v>11260.5</v>
      </c>
      <c r="AK113" s="15"/>
      <c r="AL113" s="15"/>
      <c r="AM113" s="15"/>
      <c r="AN113" s="15">
        <f t="shared" si="163"/>
        <v>0</v>
      </c>
      <c r="AO113" s="15"/>
      <c r="AP113" s="70">
        <f t="shared" si="124"/>
        <v>0</v>
      </c>
      <c r="AQ113" s="15">
        <f t="shared" si="164"/>
        <v>915.7</v>
      </c>
      <c r="AR113" s="15"/>
      <c r="AS113" s="70">
        <f t="shared" si="125"/>
        <v>915.7</v>
      </c>
      <c r="AT113" s="73">
        <f t="shared" si="165"/>
        <v>11260.5</v>
      </c>
      <c r="AU113" s="15"/>
      <c r="AV113" s="24"/>
    </row>
    <row r="114" spans="1:48" ht="31.2" x14ac:dyDescent="0.3">
      <c r="A114" s="61" t="s">
        <v>114</v>
      </c>
      <c r="B114" s="62"/>
      <c r="C114" s="61"/>
      <c r="D114" s="61"/>
      <c r="E114" s="63" t="s">
        <v>115</v>
      </c>
      <c r="F114" s="15">
        <f t="shared" ref="F114:F142" si="187">F115</f>
        <v>842.2</v>
      </c>
      <c r="G114" s="15">
        <f t="shared" ref="G114:G142" si="188">G115</f>
        <v>10486.7</v>
      </c>
      <c r="H114" s="15">
        <f t="shared" ref="H114:H142" si="189">H115</f>
        <v>0</v>
      </c>
      <c r="I114" s="15">
        <f t="shared" si="178"/>
        <v>44.65</v>
      </c>
      <c r="J114" s="15">
        <f t="shared" si="179"/>
        <v>461.4</v>
      </c>
      <c r="K114" s="15">
        <f t="shared" si="180"/>
        <v>0</v>
      </c>
      <c r="L114" s="15">
        <f t="shared" si="181"/>
        <v>886.85</v>
      </c>
      <c r="M114" s="15">
        <f t="shared" si="182"/>
        <v>10948.1</v>
      </c>
      <c r="N114" s="15">
        <f t="shared" si="183"/>
        <v>0</v>
      </c>
      <c r="O114" s="15">
        <f t="shared" si="184"/>
        <v>0</v>
      </c>
      <c r="P114" s="15">
        <f t="shared" si="185"/>
        <v>0</v>
      </c>
      <c r="Q114" s="15">
        <f t="shared" si="186"/>
        <v>0</v>
      </c>
      <c r="R114" s="15">
        <f t="shared" si="151"/>
        <v>886.85</v>
      </c>
      <c r="S114" s="15">
        <f t="shared" si="152"/>
        <v>10948.1</v>
      </c>
      <c r="T114" s="15">
        <f t="shared" si="153"/>
        <v>0</v>
      </c>
      <c r="U114" s="15">
        <f t="shared" si="166"/>
        <v>0</v>
      </c>
      <c r="V114" s="15">
        <f t="shared" si="154"/>
        <v>886.85</v>
      </c>
      <c r="W114" s="15">
        <f t="shared" si="155"/>
        <v>10948.1</v>
      </c>
      <c r="X114" s="15">
        <f t="shared" si="156"/>
        <v>0</v>
      </c>
      <c r="Y114" s="15">
        <f t="shared" si="167"/>
        <v>0</v>
      </c>
      <c r="Z114" s="15">
        <f t="shared" si="168"/>
        <v>0</v>
      </c>
      <c r="AA114" s="15">
        <f t="shared" si="169"/>
        <v>0</v>
      </c>
      <c r="AB114" s="15">
        <f t="shared" si="157"/>
        <v>886.85</v>
      </c>
      <c r="AC114" s="15">
        <f t="shared" si="158"/>
        <v>10948.1</v>
      </c>
      <c r="AD114" s="15">
        <f t="shared" si="159"/>
        <v>0</v>
      </c>
      <c r="AE114" s="15">
        <f t="shared" si="170"/>
        <v>0</v>
      </c>
      <c r="AF114" s="15">
        <f t="shared" si="171"/>
        <v>0</v>
      </c>
      <c r="AG114" s="15">
        <f t="shared" si="172"/>
        <v>0</v>
      </c>
      <c r="AH114" s="15">
        <f t="shared" si="160"/>
        <v>886.85</v>
      </c>
      <c r="AI114" s="15">
        <f t="shared" si="161"/>
        <v>10948.1</v>
      </c>
      <c r="AJ114" s="15">
        <f t="shared" si="162"/>
        <v>0</v>
      </c>
      <c r="AK114" s="15">
        <f t="shared" si="173"/>
        <v>0</v>
      </c>
      <c r="AL114" s="15">
        <f t="shared" si="174"/>
        <v>0</v>
      </c>
      <c r="AM114" s="15">
        <f t="shared" si="175"/>
        <v>0</v>
      </c>
      <c r="AN114" s="15">
        <f t="shared" si="163"/>
        <v>886.85</v>
      </c>
      <c r="AO114" s="15">
        <f t="shared" si="176"/>
        <v>0</v>
      </c>
      <c r="AP114" s="70">
        <f t="shared" si="124"/>
        <v>886.85</v>
      </c>
      <c r="AQ114" s="15">
        <f t="shared" si="164"/>
        <v>10948.1</v>
      </c>
      <c r="AR114" s="15">
        <f t="shared" si="177"/>
        <v>0</v>
      </c>
      <c r="AS114" s="70">
        <f t="shared" si="125"/>
        <v>10948.1</v>
      </c>
      <c r="AT114" s="73">
        <f t="shared" si="165"/>
        <v>0</v>
      </c>
      <c r="AU114" s="15">
        <f t="shared" si="177"/>
        <v>0</v>
      </c>
      <c r="AV114" s="24"/>
    </row>
    <row r="115" spans="1:48" ht="46.8" x14ac:dyDescent="0.3">
      <c r="A115" s="61" t="s">
        <v>114</v>
      </c>
      <c r="B115" s="62" t="s">
        <v>29</v>
      </c>
      <c r="C115" s="61"/>
      <c r="D115" s="61"/>
      <c r="E115" s="63" t="s">
        <v>30</v>
      </c>
      <c r="F115" s="15">
        <f t="shared" si="187"/>
        <v>842.2</v>
      </c>
      <c r="G115" s="15">
        <f t="shared" si="188"/>
        <v>10486.7</v>
      </c>
      <c r="H115" s="15">
        <f t="shared" si="189"/>
        <v>0</v>
      </c>
      <c r="I115" s="15">
        <f t="shared" si="178"/>
        <v>44.65</v>
      </c>
      <c r="J115" s="15">
        <f t="shared" si="179"/>
        <v>461.4</v>
      </c>
      <c r="K115" s="15">
        <f t="shared" si="180"/>
        <v>0</v>
      </c>
      <c r="L115" s="15">
        <f t="shared" si="181"/>
        <v>886.85</v>
      </c>
      <c r="M115" s="15">
        <f t="shared" si="182"/>
        <v>10948.1</v>
      </c>
      <c r="N115" s="15">
        <f t="shared" si="183"/>
        <v>0</v>
      </c>
      <c r="O115" s="15">
        <f t="shared" si="184"/>
        <v>0</v>
      </c>
      <c r="P115" s="15">
        <f t="shared" si="185"/>
        <v>0</v>
      </c>
      <c r="Q115" s="15">
        <f t="shared" si="186"/>
        <v>0</v>
      </c>
      <c r="R115" s="15">
        <f t="shared" si="151"/>
        <v>886.85</v>
      </c>
      <c r="S115" s="15">
        <f t="shared" si="152"/>
        <v>10948.1</v>
      </c>
      <c r="T115" s="15">
        <f t="shared" si="153"/>
        <v>0</v>
      </c>
      <c r="U115" s="15">
        <f t="shared" si="166"/>
        <v>0</v>
      </c>
      <c r="V115" s="15">
        <f t="shared" si="154"/>
        <v>886.85</v>
      </c>
      <c r="W115" s="15">
        <f t="shared" si="155"/>
        <v>10948.1</v>
      </c>
      <c r="X115" s="15">
        <f t="shared" si="156"/>
        <v>0</v>
      </c>
      <c r="Y115" s="15">
        <f t="shared" si="167"/>
        <v>0</v>
      </c>
      <c r="Z115" s="15">
        <f t="shared" si="168"/>
        <v>0</v>
      </c>
      <c r="AA115" s="15">
        <f t="shared" si="169"/>
        <v>0</v>
      </c>
      <c r="AB115" s="15">
        <f t="shared" si="157"/>
        <v>886.85</v>
      </c>
      <c r="AC115" s="15">
        <f t="shared" si="158"/>
        <v>10948.1</v>
      </c>
      <c r="AD115" s="15">
        <f t="shared" si="159"/>
        <v>0</v>
      </c>
      <c r="AE115" s="15">
        <f t="shared" si="170"/>
        <v>0</v>
      </c>
      <c r="AF115" s="15">
        <f t="shared" si="171"/>
        <v>0</v>
      </c>
      <c r="AG115" s="15">
        <f t="shared" si="172"/>
        <v>0</v>
      </c>
      <c r="AH115" s="15">
        <f t="shared" si="160"/>
        <v>886.85</v>
      </c>
      <c r="AI115" s="15">
        <f t="shared" si="161"/>
        <v>10948.1</v>
      </c>
      <c r="AJ115" s="15">
        <f t="shared" si="162"/>
        <v>0</v>
      </c>
      <c r="AK115" s="15">
        <f t="shared" si="173"/>
        <v>0</v>
      </c>
      <c r="AL115" s="15">
        <f t="shared" si="174"/>
        <v>0</v>
      </c>
      <c r="AM115" s="15">
        <f t="shared" si="175"/>
        <v>0</v>
      </c>
      <c r="AN115" s="15">
        <f t="shared" si="163"/>
        <v>886.85</v>
      </c>
      <c r="AO115" s="15">
        <f t="shared" si="176"/>
        <v>0</v>
      </c>
      <c r="AP115" s="70">
        <f t="shared" si="124"/>
        <v>886.85</v>
      </c>
      <c r="AQ115" s="15">
        <f t="shared" si="164"/>
        <v>10948.1</v>
      </c>
      <c r="AR115" s="15">
        <f t="shared" si="177"/>
        <v>0</v>
      </c>
      <c r="AS115" s="70">
        <f t="shared" si="125"/>
        <v>10948.1</v>
      </c>
      <c r="AT115" s="73">
        <f t="shared" si="165"/>
        <v>0</v>
      </c>
      <c r="AU115" s="15">
        <f t="shared" si="177"/>
        <v>0</v>
      </c>
      <c r="AV115" s="24"/>
    </row>
    <row r="116" spans="1:48" ht="46.8" x14ac:dyDescent="0.3">
      <c r="A116" s="61" t="s">
        <v>114</v>
      </c>
      <c r="B116" s="62" t="s">
        <v>29</v>
      </c>
      <c r="C116" s="61" t="s">
        <v>51</v>
      </c>
      <c r="D116" s="61" t="s">
        <v>100</v>
      </c>
      <c r="E116" s="63" t="s">
        <v>101</v>
      </c>
      <c r="F116" s="15">
        <v>842.2</v>
      </c>
      <c r="G116" s="15">
        <v>10486.7</v>
      </c>
      <c r="H116" s="15"/>
      <c r="I116" s="26">
        <v>44.65</v>
      </c>
      <c r="J116" s="26">
        <v>461.4</v>
      </c>
      <c r="K116" s="15"/>
      <c r="L116" s="15">
        <f t="shared" si="181"/>
        <v>886.85</v>
      </c>
      <c r="M116" s="15">
        <f t="shared" si="182"/>
        <v>10948.1</v>
      </c>
      <c r="N116" s="15">
        <f t="shared" si="183"/>
        <v>0</v>
      </c>
      <c r="O116" s="15"/>
      <c r="P116" s="15"/>
      <c r="Q116" s="15"/>
      <c r="R116" s="15">
        <f t="shared" si="151"/>
        <v>886.85</v>
      </c>
      <c r="S116" s="15">
        <f t="shared" si="152"/>
        <v>10948.1</v>
      </c>
      <c r="T116" s="15">
        <f t="shared" si="153"/>
        <v>0</v>
      </c>
      <c r="U116" s="15"/>
      <c r="V116" s="15">
        <f t="shared" si="154"/>
        <v>886.85</v>
      </c>
      <c r="W116" s="15">
        <f t="shared" si="155"/>
        <v>10948.1</v>
      </c>
      <c r="X116" s="15">
        <f t="shared" si="156"/>
        <v>0</v>
      </c>
      <c r="Y116" s="15"/>
      <c r="Z116" s="15"/>
      <c r="AA116" s="15"/>
      <c r="AB116" s="15">
        <f t="shared" si="157"/>
        <v>886.85</v>
      </c>
      <c r="AC116" s="15">
        <f t="shared" si="158"/>
        <v>10948.1</v>
      </c>
      <c r="AD116" s="15">
        <f t="shared" si="159"/>
        <v>0</v>
      </c>
      <c r="AE116" s="15"/>
      <c r="AF116" s="15"/>
      <c r="AG116" s="15"/>
      <c r="AH116" s="15">
        <f t="shared" si="160"/>
        <v>886.85</v>
      </c>
      <c r="AI116" s="15">
        <f t="shared" si="161"/>
        <v>10948.1</v>
      </c>
      <c r="AJ116" s="15">
        <f t="shared" si="162"/>
        <v>0</v>
      </c>
      <c r="AK116" s="15"/>
      <c r="AL116" s="15"/>
      <c r="AM116" s="15"/>
      <c r="AN116" s="15">
        <f t="shared" si="163"/>
        <v>886.85</v>
      </c>
      <c r="AO116" s="15"/>
      <c r="AP116" s="70">
        <f t="shared" si="124"/>
        <v>886.85</v>
      </c>
      <c r="AQ116" s="15">
        <f t="shared" si="164"/>
        <v>10948.1</v>
      </c>
      <c r="AR116" s="15"/>
      <c r="AS116" s="70">
        <f t="shared" si="125"/>
        <v>10948.1</v>
      </c>
      <c r="AT116" s="73">
        <f t="shared" si="165"/>
        <v>0</v>
      </c>
      <c r="AU116" s="15"/>
      <c r="AV116" s="24"/>
    </row>
    <row r="117" spans="1:48" ht="31.2" x14ac:dyDescent="0.3">
      <c r="A117" s="61" t="s">
        <v>116</v>
      </c>
      <c r="B117" s="62"/>
      <c r="C117" s="61"/>
      <c r="D117" s="61"/>
      <c r="E117" s="63" t="s">
        <v>117</v>
      </c>
      <c r="F117" s="15">
        <f t="shared" si="187"/>
        <v>308.60000000000002</v>
      </c>
      <c r="G117" s="15">
        <f t="shared" si="188"/>
        <v>9745.1</v>
      </c>
      <c r="H117" s="15">
        <f t="shared" si="189"/>
        <v>0</v>
      </c>
      <c r="I117" s="15">
        <f t="shared" si="178"/>
        <v>140.483</v>
      </c>
      <c r="J117" s="15">
        <f t="shared" si="179"/>
        <v>510</v>
      </c>
      <c r="K117" s="15">
        <f t="shared" si="180"/>
        <v>0</v>
      </c>
      <c r="L117" s="15">
        <f t="shared" si="181"/>
        <v>449.08300000000003</v>
      </c>
      <c r="M117" s="15">
        <f t="shared" si="182"/>
        <v>10255.1</v>
      </c>
      <c r="N117" s="15">
        <f t="shared" si="183"/>
        <v>0</v>
      </c>
      <c r="O117" s="15">
        <f t="shared" si="184"/>
        <v>0</v>
      </c>
      <c r="P117" s="15">
        <f t="shared" si="185"/>
        <v>0</v>
      </c>
      <c r="Q117" s="15">
        <f t="shared" si="186"/>
        <v>0</v>
      </c>
      <c r="R117" s="15">
        <f t="shared" si="151"/>
        <v>449.08300000000003</v>
      </c>
      <c r="S117" s="15">
        <f t="shared" si="152"/>
        <v>10255.1</v>
      </c>
      <c r="T117" s="15">
        <f t="shared" si="153"/>
        <v>0</v>
      </c>
      <c r="U117" s="15">
        <f t="shared" si="166"/>
        <v>0</v>
      </c>
      <c r="V117" s="15">
        <f t="shared" si="154"/>
        <v>449.08300000000003</v>
      </c>
      <c r="W117" s="15">
        <f t="shared" si="155"/>
        <v>10255.1</v>
      </c>
      <c r="X117" s="15">
        <f t="shared" si="156"/>
        <v>0</v>
      </c>
      <c r="Y117" s="15">
        <f t="shared" si="167"/>
        <v>0</v>
      </c>
      <c r="Z117" s="15">
        <f t="shared" si="168"/>
        <v>0</v>
      </c>
      <c r="AA117" s="15">
        <f t="shared" si="169"/>
        <v>0</v>
      </c>
      <c r="AB117" s="15">
        <f t="shared" si="157"/>
        <v>449.08300000000003</v>
      </c>
      <c r="AC117" s="15">
        <f t="shared" si="158"/>
        <v>10255.1</v>
      </c>
      <c r="AD117" s="15">
        <f t="shared" si="159"/>
        <v>0</v>
      </c>
      <c r="AE117" s="15">
        <f t="shared" si="170"/>
        <v>0</v>
      </c>
      <c r="AF117" s="15">
        <f t="shared" si="171"/>
        <v>0</v>
      </c>
      <c r="AG117" s="15">
        <f t="shared" si="172"/>
        <v>0</v>
      </c>
      <c r="AH117" s="15">
        <f t="shared" si="160"/>
        <v>449.08300000000003</v>
      </c>
      <c r="AI117" s="15">
        <f t="shared" si="161"/>
        <v>10255.1</v>
      </c>
      <c r="AJ117" s="15">
        <f t="shared" si="162"/>
        <v>0</v>
      </c>
      <c r="AK117" s="15">
        <f t="shared" si="173"/>
        <v>0</v>
      </c>
      <c r="AL117" s="15">
        <f t="shared" si="174"/>
        <v>0</v>
      </c>
      <c r="AM117" s="15">
        <f t="shared" si="175"/>
        <v>0</v>
      </c>
      <c r="AN117" s="15">
        <f t="shared" si="163"/>
        <v>449.08300000000003</v>
      </c>
      <c r="AO117" s="15">
        <f t="shared" si="176"/>
        <v>0</v>
      </c>
      <c r="AP117" s="70">
        <f t="shared" si="124"/>
        <v>449.08300000000003</v>
      </c>
      <c r="AQ117" s="15">
        <f t="shared" si="164"/>
        <v>10255.1</v>
      </c>
      <c r="AR117" s="15">
        <f t="shared" si="177"/>
        <v>0</v>
      </c>
      <c r="AS117" s="70">
        <f t="shared" si="125"/>
        <v>10255.1</v>
      </c>
      <c r="AT117" s="73">
        <f t="shared" si="165"/>
        <v>0</v>
      </c>
      <c r="AU117" s="15">
        <f t="shared" si="177"/>
        <v>0</v>
      </c>
      <c r="AV117" s="24"/>
    </row>
    <row r="118" spans="1:48" ht="46.8" x14ac:dyDescent="0.3">
      <c r="A118" s="61" t="s">
        <v>116</v>
      </c>
      <c r="B118" s="62" t="s">
        <v>29</v>
      </c>
      <c r="C118" s="61"/>
      <c r="D118" s="61"/>
      <c r="E118" s="63" t="s">
        <v>30</v>
      </c>
      <c r="F118" s="15">
        <f t="shared" si="187"/>
        <v>308.60000000000002</v>
      </c>
      <c r="G118" s="15">
        <f t="shared" si="188"/>
        <v>9745.1</v>
      </c>
      <c r="H118" s="15">
        <f t="shared" si="189"/>
        <v>0</v>
      </c>
      <c r="I118" s="15">
        <f t="shared" si="178"/>
        <v>140.483</v>
      </c>
      <c r="J118" s="15">
        <f t="shared" si="179"/>
        <v>510</v>
      </c>
      <c r="K118" s="15">
        <f t="shared" si="180"/>
        <v>0</v>
      </c>
      <c r="L118" s="15">
        <f t="shared" si="181"/>
        <v>449.08300000000003</v>
      </c>
      <c r="M118" s="15">
        <f t="shared" si="182"/>
        <v>10255.1</v>
      </c>
      <c r="N118" s="15">
        <f t="shared" si="183"/>
        <v>0</v>
      </c>
      <c r="O118" s="15">
        <f t="shared" si="184"/>
        <v>0</v>
      </c>
      <c r="P118" s="15">
        <f t="shared" si="185"/>
        <v>0</v>
      </c>
      <c r="Q118" s="15">
        <f t="shared" si="186"/>
        <v>0</v>
      </c>
      <c r="R118" s="15">
        <f t="shared" si="151"/>
        <v>449.08300000000003</v>
      </c>
      <c r="S118" s="15">
        <f t="shared" si="152"/>
        <v>10255.1</v>
      </c>
      <c r="T118" s="15">
        <f t="shared" si="153"/>
        <v>0</v>
      </c>
      <c r="U118" s="15">
        <f t="shared" si="166"/>
        <v>0</v>
      </c>
      <c r="V118" s="15">
        <f t="shared" si="154"/>
        <v>449.08300000000003</v>
      </c>
      <c r="W118" s="15">
        <f t="shared" si="155"/>
        <v>10255.1</v>
      </c>
      <c r="X118" s="15">
        <f t="shared" si="156"/>
        <v>0</v>
      </c>
      <c r="Y118" s="15">
        <f t="shared" si="167"/>
        <v>0</v>
      </c>
      <c r="Z118" s="15">
        <f t="shared" si="168"/>
        <v>0</v>
      </c>
      <c r="AA118" s="15">
        <f t="shared" si="169"/>
        <v>0</v>
      </c>
      <c r="AB118" s="15">
        <f t="shared" si="157"/>
        <v>449.08300000000003</v>
      </c>
      <c r="AC118" s="15">
        <f t="shared" si="158"/>
        <v>10255.1</v>
      </c>
      <c r="AD118" s="15">
        <f t="shared" si="159"/>
        <v>0</v>
      </c>
      <c r="AE118" s="15">
        <f t="shared" si="170"/>
        <v>0</v>
      </c>
      <c r="AF118" s="15">
        <f t="shared" si="171"/>
        <v>0</v>
      </c>
      <c r="AG118" s="15">
        <f t="shared" si="172"/>
        <v>0</v>
      </c>
      <c r="AH118" s="15">
        <f t="shared" si="160"/>
        <v>449.08300000000003</v>
      </c>
      <c r="AI118" s="15">
        <f t="shared" si="161"/>
        <v>10255.1</v>
      </c>
      <c r="AJ118" s="15">
        <f t="shared" si="162"/>
        <v>0</v>
      </c>
      <c r="AK118" s="15">
        <f t="shared" si="173"/>
        <v>0</v>
      </c>
      <c r="AL118" s="15">
        <f t="shared" si="174"/>
        <v>0</v>
      </c>
      <c r="AM118" s="15">
        <f t="shared" si="175"/>
        <v>0</v>
      </c>
      <c r="AN118" s="15">
        <f t="shared" si="163"/>
        <v>449.08300000000003</v>
      </c>
      <c r="AO118" s="15">
        <f t="shared" si="176"/>
        <v>0</v>
      </c>
      <c r="AP118" s="70">
        <f t="shared" si="124"/>
        <v>449.08300000000003</v>
      </c>
      <c r="AQ118" s="15">
        <f t="shared" si="164"/>
        <v>10255.1</v>
      </c>
      <c r="AR118" s="15">
        <f t="shared" si="177"/>
        <v>0</v>
      </c>
      <c r="AS118" s="70">
        <f t="shared" si="125"/>
        <v>10255.1</v>
      </c>
      <c r="AT118" s="73">
        <f t="shared" si="165"/>
        <v>0</v>
      </c>
      <c r="AU118" s="15">
        <f t="shared" si="177"/>
        <v>0</v>
      </c>
      <c r="AV118" s="24"/>
    </row>
    <row r="119" spans="1:48" ht="46.8" x14ac:dyDescent="0.3">
      <c r="A119" s="61" t="s">
        <v>116</v>
      </c>
      <c r="B119" s="62" t="s">
        <v>29</v>
      </c>
      <c r="C119" s="61" t="s">
        <v>51</v>
      </c>
      <c r="D119" s="61" t="s">
        <v>100</v>
      </c>
      <c r="E119" s="63" t="s">
        <v>101</v>
      </c>
      <c r="F119" s="15">
        <v>308.60000000000002</v>
      </c>
      <c r="G119" s="15">
        <v>9745.1</v>
      </c>
      <c r="H119" s="15"/>
      <c r="I119" s="26">
        <v>140.483</v>
      </c>
      <c r="J119" s="26">
        <v>510</v>
      </c>
      <c r="K119" s="15"/>
      <c r="L119" s="15">
        <f t="shared" si="181"/>
        <v>449.08300000000003</v>
      </c>
      <c r="M119" s="15">
        <f t="shared" si="182"/>
        <v>10255.1</v>
      </c>
      <c r="N119" s="15">
        <f t="shared" si="183"/>
        <v>0</v>
      </c>
      <c r="O119" s="15"/>
      <c r="P119" s="15"/>
      <c r="Q119" s="15"/>
      <c r="R119" s="15">
        <f t="shared" si="151"/>
        <v>449.08300000000003</v>
      </c>
      <c r="S119" s="15">
        <f t="shared" si="152"/>
        <v>10255.1</v>
      </c>
      <c r="T119" s="15">
        <f t="shared" si="153"/>
        <v>0</v>
      </c>
      <c r="U119" s="15"/>
      <c r="V119" s="15">
        <f t="shared" si="154"/>
        <v>449.08300000000003</v>
      </c>
      <c r="W119" s="15">
        <f t="shared" si="155"/>
        <v>10255.1</v>
      </c>
      <c r="X119" s="15">
        <f t="shared" si="156"/>
        <v>0</v>
      </c>
      <c r="Y119" s="15"/>
      <c r="Z119" s="15"/>
      <c r="AA119" s="15"/>
      <c r="AB119" s="15">
        <f t="shared" si="157"/>
        <v>449.08300000000003</v>
      </c>
      <c r="AC119" s="15">
        <f t="shared" si="158"/>
        <v>10255.1</v>
      </c>
      <c r="AD119" s="15">
        <f t="shared" si="159"/>
        <v>0</v>
      </c>
      <c r="AE119" s="15"/>
      <c r="AF119" s="15"/>
      <c r="AG119" s="15"/>
      <c r="AH119" s="15">
        <f t="shared" si="160"/>
        <v>449.08300000000003</v>
      </c>
      <c r="AI119" s="15">
        <f t="shared" si="161"/>
        <v>10255.1</v>
      </c>
      <c r="AJ119" s="15">
        <f t="shared" si="162"/>
        <v>0</v>
      </c>
      <c r="AK119" s="15"/>
      <c r="AL119" s="15"/>
      <c r="AM119" s="15"/>
      <c r="AN119" s="15">
        <f t="shared" si="163"/>
        <v>449.08300000000003</v>
      </c>
      <c r="AO119" s="15"/>
      <c r="AP119" s="70">
        <f t="shared" si="124"/>
        <v>449.08300000000003</v>
      </c>
      <c r="AQ119" s="15">
        <f t="shared" si="164"/>
        <v>10255.1</v>
      </c>
      <c r="AR119" s="15"/>
      <c r="AS119" s="70">
        <f t="shared" si="125"/>
        <v>10255.1</v>
      </c>
      <c r="AT119" s="73">
        <f t="shared" si="165"/>
        <v>0</v>
      </c>
      <c r="AU119" s="15"/>
      <c r="AV119" s="24"/>
    </row>
    <row r="120" spans="1:48" ht="46.8" x14ac:dyDescent="0.3">
      <c r="A120" s="61" t="s">
        <v>118</v>
      </c>
      <c r="B120" s="62"/>
      <c r="C120" s="61"/>
      <c r="D120" s="61"/>
      <c r="E120" s="63" t="s">
        <v>119</v>
      </c>
      <c r="F120" s="15">
        <f t="shared" si="187"/>
        <v>0</v>
      </c>
      <c r="G120" s="15">
        <f t="shared" si="188"/>
        <v>11328.9</v>
      </c>
      <c r="H120" s="15">
        <f t="shared" si="189"/>
        <v>0</v>
      </c>
      <c r="I120" s="15">
        <f t="shared" si="178"/>
        <v>0</v>
      </c>
      <c r="J120" s="15">
        <f t="shared" si="179"/>
        <v>-2273.4</v>
      </c>
      <c r="K120" s="15">
        <f t="shared" si="180"/>
        <v>0</v>
      </c>
      <c r="L120" s="15">
        <f t="shared" si="181"/>
        <v>0</v>
      </c>
      <c r="M120" s="15">
        <f t="shared" si="182"/>
        <v>9055.5</v>
      </c>
      <c r="N120" s="15">
        <f t="shared" si="183"/>
        <v>0</v>
      </c>
      <c r="O120" s="15">
        <f t="shared" si="184"/>
        <v>0</v>
      </c>
      <c r="P120" s="15">
        <f t="shared" si="185"/>
        <v>0</v>
      </c>
      <c r="Q120" s="15">
        <f t="shared" si="186"/>
        <v>0</v>
      </c>
      <c r="R120" s="15">
        <f t="shared" si="151"/>
        <v>0</v>
      </c>
      <c r="S120" s="15">
        <f t="shared" si="152"/>
        <v>9055.5</v>
      </c>
      <c r="T120" s="15">
        <f t="shared" si="153"/>
        <v>0</v>
      </c>
      <c r="U120" s="15">
        <f t="shared" si="166"/>
        <v>0</v>
      </c>
      <c r="V120" s="15">
        <f t="shared" si="154"/>
        <v>0</v>
      </c>
      <c r="W120" s="15">
        <f t="shared" si="155"/>
        <v>9055.5</v>
      </c>
      <c r="X120" s="15">
        <f t="shared" si="156"/>
        <v>0</v>
      </c>
      <c r="Y120" s="15">
        <f t="shared" si="167"/>
        <v>0</v>
      </c>
      <c r="Z120" s="15">
        <f t="shared" si="168"/>
        <v>0</v>
      </c>
      <c r="AA120" s="15">
        <f t="shared" si="169"/>
        <v>0</v>
      </c>
      <c r="AB120" s="15">
        <f t="shared" si="157"/>
        <v>0</v>
      </c>
      <c r="AC120" s="15">
        <f t="shared" si="158"/>
        <v>9055.5</v>
      </c>
      <c r="AD120" s="15">
        <f t="shared" si="159"/>
        <v>0</v>
      </c>
      <c r="AE120" s="15">
        <f t="shared" si="170"/>
        <v>0</v>
      </c>
      <c r="AF120" s="15">
        <f t="shared" si="171"/>
        <v>0</v>
      </c>
      <c r="AG120" s="15">
        <f t="shared" si="172"/>
        <v>0</v>
      </c>
      <c r="AH120" s="15">
        <f t="shared" si="160"/>
        <v>0</v>
      </c>
      <c r="AI120" s="15">
        <f t="shared" si="161"/>
        <v>9055.5</v>
      </c>
      <c r="AJ120" s="15">
        <f t="shared" si="162"/>
        <v>0</v>
      </c>
      <c r="AK120" s="15">
        <f t="shared" si="173"/>
        <v>0</v>
      </c>
      <c r="AL120" s="15">
        <f t="shared" si="174"/>
        <v>0</v>
      </c>
      <c r="AM120" s="15">
        <f t="shared" si="175"/>
        <v>0</v>
      </c>
      <c r="AN120" s="15">
        <f t="shared" si="163"/>
        <v>0</v>
      </c>
      <c r="AO120" s="15">
        <f t="shared" si="176"/>
        <v>0</v>
      </c>
      <c r="AP120" s="70">
        <f t="shared" si="124"/>
        <v>0</v>
      </c>
      <c r="AQ120" s="15">
        <f t="shared" si="164"/>
        <v>9055.5</v>
      </c>
      <c r="AR120" s="15">
        <f t="shared" si="177"/>
        <v>0</v>
      </c>
      <c r="AS120" s="70">
        <f t="shared" si="125"/>
        <v>9055.5</v>
      </c>
      <c r="AT120" s="73">
        <f t="shared" si="165"/>
        <v>0</v>
      </c>
      <c r="AU120" s="15">
        <f t="shared" si="177"/>
        <v>0</v>
      </c>
      <c r="AV120" s="24"/>
    </row>
    <row r="121" spans="1:48" ht="46.8" x14ac:dyDescent="0.3">
      <c r="A121" s="61" t="s">
        <v>118</v>
      </c>
      <c r="B121" s="62" t="s">
        <v>29</v>
      </c>
      <c r="C121" s="61"/>
      <c r="D121" s="61"/>
      <c r="E121" s="63" t="s">
        <v>30</v>
      </c>
      <c r="F121" s="15">
        <f t="shared" si="187"/>
        <v>0</v>
      </c>
      <c r="G121" s="15">
        <f t="shared" si="188"/>
        <v>11328.9</v>
      </c>
      <c r="H121" s="15">
        <f t="shared" si="189"/>
        <v>0</v>
      </c>
      <c r="I121" s="15">
        <f t="shared" si="178"/>
        <v>0</v>
      </c>
      <c r="J121" s="15">
        <f t="shared" si="179"/>
        <v>-2273.4</v>
      </c>
      <c r="K121" s="15">
        <f t="shared" si="180"/>
        <v>0</v>
      </c>
      <c r="L121" s="15">
        <f t="shared" si="181"/>
        <v>0</v>
      </c>
      <c r="M121" s="15">
        <f t="shared" si="182"/>
        <v>9055.5</v>
      </c>
      <c r="N121" s="15">
        <f t="shared" si="183"/>
        <v>0</v>
      </c>
      <c r="O121" s="15">
        <f t="shared" si="184"/>
        <v>0</v>
      </c>
      <c r="P121" s="15">
        <f t="shared" si="185"/>
        <v>0</v>
      </c>
      <c r="Q121" s="15">
        <f t="shared" si="186"/>
        <v>0</v>
      </c>
      <c r="R121" s="15">
        <f t="shared" si="151"/>
        <v>0</v>
      </c>
      <c r="S121" s="15">
        <f t="shared" si="152"/>
        <v>9055.5</v>
      </c>
      <c r="T121" s="15">
        <f t="shared" si="153"/>
        <v>0</v>
      </c>
      <c r="U121" s="15">
        <f t="shared" si="166"/>
        <v>0</v>
      </c>
      <c r="V121" s="15">
        <f t="shared" si="154"/>
        <v>0</v>
      </c>
      <c r="W121" s="15">
        <f t="shared" si="155"/>
        <v>9055.5</v>
      </c>
      <c r="X121" s="15">
        <f t="shared" si="156"/>
        <v>0</v>
      </c>
      <c r="Y121" s="15">
        <f t="shared" si="167"/>
        <v>0</v>
      </c>
      <c r="Z121" s="15">
        <f t="shared" si="168"/>
        <v>0</v>
      </c>
      <c r="AA121" s="15">
        <f t="shared" si="169"/>
        <v>0</v>
      </c>
      <c r="AB121" s="15">
        <f t="shared" si="157"/>
        <v>0</v>
      </c>
      <c r="AC121" s="15">
        <f t="shared" si="158"/>
        <v>9055.5</v>
      </c>
      <c r="AD121" s="15">
        <f t="shared" si="159"/>
        <v>0</v>
      </c>
      <c r="AE121" s="15">
        <f t="shared" si="170"/>
        <v>0</v>
      </c>
      <c r="AF121" s="15">
        <f t="shared" si="171"/>
        <v>0</v>
      </c>
      <c r="AG121" s="15">
        <f t="shared" si="172"/>
        <v>0</v>
      </c>
      <c r="AH121" s="15">
        <f t="shared" si="160"/>
        <v>0</v>
      </c>
      <c r="AI121" s="15">
        <f t="shared" si="161"/>
        <v>9055.5</v>
      </c>
      <c r="AJ121" s="15">
        <f t="shared" si="162"/>
        <v>0</v>
      </c>
      <c r="AK121" s="15">
        <f t="shared" si="173"/>
        <v>0</v>
      </c>
      <c r="AL121" s="15">
        <f t="shared" si="174"/>
        <v>0</v>
      </c>
      <c r="AM121" s="15">
        <f t="shared" si="175"/>
        <v>0</v>
      </c>
      <c r="AN121" s="15">
        <f t="shared" si="163"/>
        <v>0</v>
      </c>
      <c r="AO121" s="15">
        <f t="shared" si="176"/>
        <v>0</v>
      </c>
      <c r="AP121" s="70">
        <f t="shared" si="124"/>
        <v>0</v>
      </c>
      <c r="AQ121" s="15">
        <f t="shared" si="164"/>
        <v>9055.5</v>
      </c>
      <c r="AR121" s="15">
        <f t="shared" si="177"/>
        <v>0</v>
      </c>
      <c r="AS121" s="70">
        <f t="shared" si="125"/>
        <v>9055.5</v>
      </c>
      <c r="AT121" s="73">
        <f t="shared" si="165"/>
        <v>0</v>
      </c>
      <c r="AU121" s="15">
        <f t="shared" si="177"/>
        <v>0</v>
      </c>
      <c r="AV121" s="24"/>
    </row>
    <row r="122" spans="1:48" ht="46.8" x14ac:dyDescent="0.3">
      <c r="A122" s="61" t="s">
        <v>118</v>
      </c>
      <c r="B122" s="62" t="s">
        <v>29</v>
      </c>
      <c r="C122" s="61" t="s">
        <v>51</v>
      </c>
      <c r="D122" s="61" t="s">
        <v>100</v>
      </c>
      <c r="E122" s="63" t="s">
        <v>101</v>
      </c>
      <c r="F122" s="15"/>
      <c r="G122" s="15">
        <v>11328.9</v>
      </c>
      <c r="H122" s="15"/>
      <c r="I122" s="15"/>
      <c r="J122" s="26">
        <v>-2273.4</v>
      </c>
      <c r="K122" s="15"/>
      <c r="L122" s="15">
        <f t="shared" si="181"/>
        <v>0</v>
      </c>
      <c r="M122" s="15">
        <f t="shared" si="182"/>
        <v>9055.5</v>
      </c>
      <c r="N122" s="15">
        <f t="shared" si="183"/>
        <v>0</v>
      </c>
      <c r="O122" s="15"/>
      <c r="P122" s="15"/>
      <c r="Q122" s="15"/>
      <c r="R122" s="15">
        <f t="shared" si="151"/>
        <v>0</v>
      </c>
      <c r="S122" s="15">
        <f t="shared" si="152"/>
        <v>9055.5</v>
      </c>
      <c r="T122" s="15">
        <f t="shared" si="153"/>
        <v>0</v>
      </c>
      <c r="U122" s="15"/>
      <c r="V122" s="15">
        <f t="shared" si="154"/>
        <v>0</v>
      </c>
      <c r="W122" s="15">
        <f t="shared" si="155"/>
        <v>9055.5</v>
      </c>
      <c r="X122" s="15">
        <f t="shared" si="156"/>
        <v>0</v>
      </c>
      <c r="Y122" s="15"/>
      <c r="Z122" s="15"/>
      <c r="AA122" s="15"/>
      <c r="AB122" s="15">
        <f t="shared" si="157"/>
        <v>0</v>
      </c>
      <c r="AC122" s="15">
        <f t="shared" si="158"/>
        <v>9055.5</v>
      </c>
      <c r="AD122" s="15">
        <f t="shared" si="159"/>
        <v>0</v>
      </c>
      <c r="AE122" s="15"/>
      <c r="AF122" s="15"/>
      <c r="AG122" s="15"/>
      <c r="AH122" s="15">
        <f t="shared" si="160"/>
        <v>0</v>
      </c>
      <c r="AI122" s="15">
        <f t="shared" si="161"/>
        <v>9055.5</v>
      </c>
      <c r="AJ122" s="15">
        <f t="shared" si="162"/>
        <v>0</v>
      </c>
      <c r="AK122" s="15"/>
      <c r="AL122" s="15"/>
      <c r="AM122" s="15"/>
      <c r="AN122" s="15">
        <f t="shared" si="163"/>
        <v>0</v>
      </c>
      <c r="AO122" s="15"/>
      <c r="AP122" s="70">
        <f t="shared" si="124"/>
        <v>0</v>
      </c>
      <c r="AQ122" s="15">
        <f t="shared" si="164"/>
        <v>9055.5</v>
      </c>
      <c r="AR122" s="15"/>
      <c r="AS122" s="70">
        <f t="shared" si="125"/>
        <v>9055.5</v>
      </c>
      <c r="AT122" s="73">
        <f t="shared" si="165"/>
        <v>0</v>
      </c>
      <c r="AU122" s="15"/>
      <c r="AV122" s="24"/>
    </row>
    <row r="123" spans="1:48" ht="46.8" x14ac:dyDescent="0.3">
      <c r="A123" s="61" t="s">
        <v>120</v>
      </c>
      <c r="B123" s="62"/>
      <c r="C123" s="61"/>
      <c r="D123" s="61"/>
      <c r="E123" s="63" t="s">
        <v>121</v>
      </c>
      <c r="F123" s="15">
        <f t="shared" si="187"/>
        <v>0</v>
      </c>
      <c r="G123" s="15">
        <f t="shared" si="188"/>
        <v>0</v>
      </c>
      <c r="H123" s="15">
        <f t="shared" si="189"/>
        <v>952.3</v>
      </c>
      <c r="I123" s="15">
        <f t="shared" si="178"/>
        <v>0</v>
      </c>
      <c r="J123" s="15">
        <f t="shared" si="179"/>
        <v>0</v>
      </c>
      <c r="K123" s="15">
        <f t="shared" si="180"/>
        <v>0</v>
      </c>
      <c r="L123" s="15">
        <f t="shared" si="181"/>
        <v>0</v>
      </c>
      <c r="M123" s="15">
        <f t="shared" si="182"/>
        <v>0</v>
      </c>
      <c r="N123" s="15">
        <f t="shared" si="183"/>
        <v>952.3</v>
      </c>
      <c r="O123" s="15">
        <f t="shared" si="184"/>
        <v>0</v>
      </c>
      <c r="P123" s="15">
        <f t="shared" si="185"/>
        <v>0</v>
      </c>
      <c r="Q123" s="15">
        <f t="shared" si="186"/>
        <v>0</v>
      </c>
      <c r="R123" s="15">
        <f t="shared" si="151"/>
        <v>0</v>
      </c>
      <c r="S123" s="15">
        <f t="shared" si="152"/>
        <v>0</v>
      </c>
      <c r="T123" s="15">
        <f t="shared" si="153"/>
        <v>952.3</v>
      </c>
      <c r="U123" s="15">
        <f t="shared" si="166"/>
        <v>0</v>
      </c>
      <c r="V123" s="15">
        <f t="shared" si="154"/>
        <v>0</v>
      </c>
      <c r="W123" s="15">
        <f t="shared" si="155"/>
        <v>0</v>
      </c>
      <c r="X123" s="15">
        <f t="shared" si="156"/>
        <v>952.3</v>
      </c>
      <c r="Y123" s="15">
        <f t="shared" si="167"/>
        <v>0</v>
      </c>
      <c r="Z123" s="15">
        <f t="shared" si="168"/>
        <v>0</v>
      </c>
      <c r="AA123" s="15">
        <f t="shared" si="169"/>
        <v>0</v>
      </c>
      <c r="AB123" s="15">
        <f t="shared" si="157"/>
        <v>0</v>
      </c>
      <c r="AC123" s="15">
        <f t="shared" si="158"/>
        <v>0</v>
      </c>
      <c r="AD123" s="15">
        <f t="shared" si="159"/>
        <v>952.3</v>
      </c>
      <c r="AE123" s="15">
        <f t="shared" si="170"/>
        <v>0</v>
      </c>
      <c r="AF123" s="15">
        <f t="shared" si="171"/>
        <v>0</v>
      </c>
      <c r="AG123" s="15">
        <f t="shared" si="172"/>
        <v>0</v>
      </c>
      <c r="AH123" s="15">
        <f t="shared" si="160"/>
        <v>0</v>
      </c>
      <c r="AI123" s="15">
        <f t="shared" si="161"/>
        <v>0</v>
      </c>
      <c r="AJ123" s="15">
        <f t="shared" si="162"/>
        <v>952.3</v>
      </c>
      <c r="AK123" s="15">
        <f t="shared" si="173"/>
        <v>0</v>
      </c>
      <c r="AL123" s="15">
        <f t="shared" si="174"/>
        <v>0</v>
      </c>
      <c r="AM123" s="15">
        <f t="shared" si="175"/>
        <v>0</v>
      </c>
      <c r="AN123" s="15">
        <f t="shared" si="163"/>
        <v>0</v>
      </c>
      <c r="AO123" s="15">
        <f t="shared" si="176"/>
        <v>0</v>
      </c>
      <c r="AP123" s="70">
        <f t="shared" si="124"/>
        <v>0</v>
      </c>
      <c r="AQ123" s="15">
        <f t="shared" si="164"/>
        <v>0</v>
      </c>
      <c r="AR123" s="15">
        <f t="shared" si="177"/>
        <v>0</v>
      </c>
      <c r="AS123" s="70">
        <f t="shared" si="125"/>
        <v>0</v>
      </c>
      <c r="AT123" s="73">
        <f t="shared" si="165"/>
        <v>952.3</v>
      </c>
      <c r="AU123" s="15">
        <f t="shared" si="177"/>
        <v>0</v>
      </c>
      <c r="AV123" s="24"/>
    </row>
    <row r="124" spans="1:48" ht="46.8" x14ac:dyDescent="0.3">
      <c r="A124" s="61" t="s">
        <v>120</v>
      </c>
      <c r="B124" s="62" t="s">
        <v>29</v>
      </c>
      <c r="C124" s="61"/>
      <c r="D124" s="61"/>
      <c r="E124" s="63" t="s">
        <v>30</v>
      </c>
      <c r="F124" s="15">
        <f t="shared" si="187"/>
        <v>0</v>
      </c>
      <c r="G124" s="15">
        <f t="shared" si="188"/>
        <v>0</v>
      </c>
      <c r="H124" s="15">
        <f t="shared" si="189"/>
        <v>952.3</v>
      </c>
      <c r="I124" s="15">
        <f t="shared" si="178"/>
        <v>0</v>
      </c>
      <c r="J124" s="15">
        <f t="shared" si="179"/>
        <v>0</v>
      </c>
      <c r="K124" s="15">
        <f t="shared" si="180"/>
        <v>0</v>
      </c>
      <c r="L124" s="15">
        <f t="shared" si="181"/>
        <v>0</v>
      </c>
      <c r="M124" s="15">
        <f t="shared" si="182"/>
        <v>0</v>
      </c>
      <c r="N124" s="15">
        <f t="shared" si="183"/>
        <v>952.3</v>
      </c>
      <c r="O124" s="15">
        <f t="shared" si="184"/>
        <v>0</v>
      </c>
      <c r="P124" s="15">
        <f t="shared" si="185"/>
        <v>0</v>
      </c>
      <c r="Q124" s="15">
        <f t="shared" si="186"/>
        <v>0</v>
      </c>
      <c r="R124" s="15">
        <f t="shared" si="151"/>
        <v>0</v>
      </c>
      <c r="S124" s="15">
        <f t="shared" si="152"/>
        <v>0</v>
      </c>
      <c r="T124" s="15">
        <f t="shared" si="153"/>
        <v>952.3</v>
      </c>
      <c r="U124" s="15">
        <f t="shared" si="166"/>
        <v>0</v>
      </c>
      <c r="V124" s="15">
        <f t="shared" si="154"/>
        <v>0</v>
      </c>
      <c r="W124" s="15">
        <f t="shared" si="155"/>
        <v>0</v>
      </c>
      <c r="X124" s="15">
        <f t="shared" si="156"/>
        <v>952.3</v>
      </c>
      <c r="Y124" s="15">
        <f t="shared" si="167"/>
        <v>0</v>
      </c>
      <c r="Z124" s="15">
        <f t="shared" si="168"/>
        <v>0</v>
      </c>
      <c r="AA124" s="15">
        <f t="shared" si="169"/>
        <v>0</v>
      </c>
      <c r="AB124" s="15">
        <f t="shared" si="157"/>
        <v>0</v>
      </c>
      <c r="AC124" s="15">
        <f t="shared" si="158"/>
        <v>0</v>
      </c>
      <c r="AD124" s="15">
        <f t="shared" si="159"/>
        <v>952.3</v>
      </c>
      <c r="AE124" s="15">
        <f t="shared" si="170"/>
        <v>0</v>
      </c>
      <c r="AF124" s="15">
        <f t="shared" si="171"/>
        <v>0</v>
      </c>
      <c r="AG124" s="15">
        <f t="shared" si="172"/>
        <v>0</v>
      </c>
      <c r="AH124" s="15">
        <f t="shared" si="160"/>
        <v>0</v>
      </c>
      <c r="AI124" s="15">
        <f t="shared" si="161"/>
        <v>0</v>
      </c>
      <c r="AJ124" s="15">
        <f t="shared" si="162"/>
        <v>952.3</v>
      </c>
      <c r="AK124" s="15">
        <f t="shared" si="173"/>
        <v>0</v>
      </c>
      <c r="AL124" s="15">
        <f t="shared" si="174"/>
        <v>0</v>
      </c>
      <c r="AM124" s="15">
        <f t="shared" si="175"/>
        <v>0</v>
      </c>
      <c r="AN124" s="15">
        <f t="shared" si="163"/>
        <v>0</v>
      </c>
      <c r="AO124" s="15">
        <f t="shared" si="176"/>
        <v>0</v>
      </c>
      <c r="AP124" s="70">
        <f t="shared" si="124"/>
        <v>0</v>
      </c>
      <c r="AQ124" s="15">
        <f t="shared" si="164"/>
        <v>0</v>
      </c>
      <c r="AR124" s="15">
        <f t="shared" si="177"/>
        <v>0</v>
      </c>
      <c r="AS124" s="70">
        <f t="shared" si="125"/>
        <v>0</v>
      </c>
      <c r="AT124" s="73">
        <f t="shared" si="165"/>
        <v>952.3</v>
      </c>
      <c r="AU124" s="15">
        <f t="shared" si="177"/>
        <v>0</v>
      </c>
      <c r="AV124" s="24"/>
    </row>
    <row r="125" spans="1:48" ht="46.8" x14ac:dyDescent="0.3">
      <c r="A125" s="61" t="s">
        <v>120</v>
      </c>
      <c r="B125" s="62" t="s">
        <v>29</v>
      </c>
      <c r="C125" s="61" t="s">
        <v>51</v>
      </c>
      <c r="D125" s="61" t="s">
        <v>100</v>
      </c>
      <c r="E125" s="63" t="s">
        <v>101</v>
      </c>
      <c r="F125" s="15"/>
      <c r="G125" s="15"/>
      <c r="H125" s="15">
        <v>952.3</v>
      </c>
      <c r="I125" s="15"/>
      <c r="J125" s="15"/>
      <c r="K125" s="15"/>
      <c r="L125" s="15">
        <f t="shared" si="181"/>
        <v>0</v>
      </c>
      <c r="M125" s="15">
        <f t="shared" si="182"/>
        <v>0</v>
      </c>
      <c r="N125" s="15">
        <f t="shared" si="183"/>
        <v>952.3</v>
      </c>
      <c r="O125" s="15"/>
      <c r="P125" s="15"/>
      <c r="Q125" s="15"/>
      <c r="R125" s="15">
        <f t="shared" si="151"/>
        <v>0</v>
      </c>
      <c r="S125" s="15">
        <f t="shared" si="152"/>
        <v>0</v>
      </c>
      <c r="T125" s="15">
        <f t="shared" si="153"/>
        <v>952.3</v>
      </c>
      <c r="U125" s="15"/>
      <c r="V125" s="15">
        <f t="shared" si="154"/>
        <v>0</v>
      </c>
      <c r="W125" s="15">
        <f t="shared" si="155"/>
        <v>0</v>
      </c>
      <c r="X125" s="15">
        <f t="shared" si="156"/>
        <v>952.3</v>
      </c>
      <c r="Y125" s="15"/>
      <c r="Z125" s="15"/>
      <c r="AA125" s="15"/>
      <c r="AB125" s="15">
        <f t="shared" si="157"/>
        <v>0</v>
      </c>
      <c r="AC125" s="15">
        <f t="shared" si="158"/>
        <v>0</v>
      </c>
      <c r="AD125" s="15">
        <f t="shared" si="159"/>
        <v>952.3</v>
      </c>
      <c r="AE125" s="15"/>
      <c r="AF125" s="15"/>
      <c r="AG125" s="15"/>
      <c r="AH125" s="15">
        <f t="shared" si="160"/>
        <v>0</v>
      </c>
      <c r="AI125" s="15">
        <f t="shared" si="161"/>
        <v>0</v>
      </c>
      <c r="AJ125" s="15">
        <f t="shared" si="162"/>
        <v>952.3</v>
      </c>
      <c r="AK125" s="15"/>
      <c r="AL125" s="15"/>
      <c r="AM125" s="15"/>
      <c r="AN125" s="15">
        <f t="shared" si="163"/>
        <v>0</v>
      </c>
      <c r="AO125" s="15"/>
      <c r="AP125" s="70">
        <f t="shared" si="124"/>
        <v>0</v>
      </c>
      <c r="AQ125" s="15">
        <f t="shared" si="164"/>
        <v>0</v>
      </c>
      <c r="AR125" s="15"/>
      <c r="AS125" s="70">
        <f t="shared" si="125"/>
        <v>0</v>
      </c>
      <c r="AT125" s="73">
        <f t="shared" si="165"/>
        <v>952.3</v>
      </c>
      <c r="AU125" s="15"/>
      <c r="AV125" s="24"/>
    </row>
    <row r="126" spans="1:48" ht="31.2" x14ac:dyDescent="0.3">
      <c r="A126" s="61" t="s">
        <v>122</v>
      </c>
      <c r="B126" s="62"/>
      <c r="C126" s="61"/>
      <c r="D126" s="61"/>
      <c r="E126" s="63" t="s">
        <v>123</v>
      </c>
      <c r="F126" s="15">
        <f t="shared" si="187"/>
        <v>0</v>
      </c>
      <c r="G126" s="15">
        <f t="shared" si="188"/>
        <v>0</v>
      </c>
      <c r="H126" s="15">
        <f t="shared" si="189"/>
        <v>952.3</v>
      </c>
      <c r="I126" s="15">
        <f t="shared" si="178"/>
        <v>0</v>
      </c>
      <c r="J126" s="15">
        <f t="shared" si="179"/>
        <v>0</v>
      </c>
      <c r="K126" s="15">
        <f t="shared" si="180"/>
        <v>0</v>
      </c>
      <c r="L126" s="15">
        <f t="shared" si="181"/>
        <v>0</v>
      </c>
      <c r="M126" s="15">
        <f t="shared" si="182"/>
        <v>0</v>
      </c>
      <c r="N126" s="15">
        <f t="shared" si="183"/>
        <v>952.3</v>
      </c>
      <c r="O126" s="15">
        <f t="shared" si="184"/>
        <v>0</v>
      </c>
      <c r="P126" s="15">
        <f t="shared" si="185"/>
        <v>0</v>
      </c>
      <c r="Q126" s="15">
        <f t="shared" si="186"/>
        <v>0</v>
      </c>
      <c r="R126" s="15">
        <f t="shared" si="151"/>
        <v>0</v>
      </c>
      <c r="S126" s="15">
        <f t="shared" si="152"/>
        <v>0</v>
      </c>
      <c r="T126" s="15">
        <f t="shared" si="153"/>
        <v>952.3</v>
      </c>
      <c r="U126" s="15">
        <f t="shared" si="166"/>
        <v>0</v>
      </c>
      <c r="V126" s="15">
        <f t="shared" si="154"/>
        <v>0</v>
      </c>
      <c r="W126" s="15">
        <f t="shared" si="155"/>
        <v>0</v>
      </c>
      <c r="X126" s="15">
        <f t="shared" si="156"/>
        <v>952.3</v>
      </c>
      <c r="Y126" s="15">
        <f t="shared" si="167"/>
        <v>0</v>
      </c>
      <c r="Z126" s="15">
        <f t="shared" si="168"/>
        <v>0</v>
      </c>
      <c r="AA126" s="15">
        <f t="shared" si="169"/>
        <v>0</v>
      </c>
      <c r="AB126" s="15">
        <f t="shared" si="157"/>
        <v>0</v>
      </c>
      <c r="AC126" s="15">
        <f t="shared" si="158"/>
        <v>0</v>
      </c>
      <c r="AD126" s="15">
        <f t="shared" si="159"/>
        <v>952.3</v>
      </c>
      <c r="AE126" s="15">
        <f t="shared" si="170"/>
        <v>0</v>
      </c>
      <c r="AF126" s="15">
        <f t="shared" si="171"/>
        <v>0</v>
      </c>
      <c r="AG126" s="15">
        <f t="shared" si="172"/>
        <v>0</v>
      </c>
      <c r="AH126" s="15">
        <f t="shared" si="160"/>
        <v>0</v>
      </c>
      <c r="AI126" s="15">
        <f t="shared" si="161"/>
        <v>0</v>
      </c>
      <c r="AJ126" s="15">
        <f t="shared" si="162"/>
        <v>952.3</v>
      </c>
      <c r="AK126" s="15">
        <f t="shared" si="173"/>
        <v>0</v>
      </c>
      <c r="AL126" s="15">
        <f t="shared" si="174"/>
        <v>0</v>
      </c>
      <c r="AM126" s="15">
        <f t="shared" si="175"/>
        <v>0</v>
      </c>
      <c r="AN126" s="15">
        <f t="shared" si="163"/>
        <v>0</v>
      </c>
      <c r="AO126" s="15">
        <f t="shared" si="176"/>
        <v>0</v>
      </c>
      <c r="AP126" s="70">
        <f t="shared" si="124"/>
        <v>0</v>
      </c>
      <c r="AQ126" s="15">
        <f t="shared" si="164"/>
        <v>0</v>
      </c>
      <c r="AR126" s="15">
        <f t="shared" si="177"/>
        <v>0</v>
      </c>
      <c r="AS126" s="70">
        <f t="shared" si="125"/>
        <v>0</v>
      </c>
      <c r="AT126" s="73">
        <f t="shared" si="165"/>
        <v>952.3</v>
      </c>
      <c r="AU126" s="15">
        <f t="shared" si="177"/>
        <v>0</v>
      </c>
      <c r="AV126" s="24"/>
    </row>
    <row r="127" spans="1:48" ht="46.8" x14ac:dyDescent="0.3">
      <c r="A127" s="61" t="s">
        <v>122</v>
      </c>
      <c r="B127" s="62" t="s">
        <v>29</v>
      </c>
      <c r="C127" s="61"/>
      <c r="D127" s="61"/>
      <c r="E127" s="63" t="s">
        <v>30</v>
      </c>
      <c r="F127" s="15">
        <f t="shared" si="187"/>
        <v>0</v>
      </c>
      <c r="G127" s="15">
        <f t="shared" si="188"/>
        <v>0</v>
      </c>
      <c r="H127" s="15">
        <f t="shared" si="189"/>
        <v>952.3</v>
      </c>
      <c r="I127" s="15">
        <f t="shared" si="178"/>
        <v>0</v>
      </c>
      <c r="J127" s="15">
        <f t="shared" si="179"/>
        <v>0</v>
      </c>
      <c r="K127" s="15">
        <f t="shared" si="180"/>
        <v>0</v>
      </c>
      <c r="L127" s="15">
        <f t="shared" si="181"/>
        <v>0</v>
      </c>
      <c r="M127" s="15">
        <f t="shared" si="182"/>
        <v>0</v>
      </c>
      <c r="N127" s="15">
        <f t="shared" si="183"/>
        <v>952.3</v>
      </c>
      <c r="O127" s="15">
        <f t="shared" si="184"/>
        <v>0</v>
      </c>
      <c r="P127" s="15">
        <f t="shared" si="185"/>
        <v>0</v>
      </c>
      <c r="Q127" s="15">
        <f t="shared" si="186"/>
        <v>0</v>
      </c>
      <c r="R127" s="15">
        <f t="shared" si="151"/>
        <v>0</v>
      </c>
      <c r="S127" s="15">
        <f t="shared" si="152"/>
        <v>0</v>
      </c>
      <c r="T127" s="15">
        <f t="shared" si="153"/>
        <v>952.3</v>
      </c>
      <c r="U127" s="15">
        <f t="shared" si="166"/>
        <v>0</v>
      </c>
      <c r="V127" s="15">
        <f t="shared" si="154"/>
        <v>0</v>
      </c>
      <c r="W127" s="15">
        <f t="shared" si="155"/>
        <v>0</v>
      </c>
      <c r="X127" s="15">
        <f t="shared" si="156"/>
        <v>952.3</v>
      </c>
      <c r="Y127" s="15">
        <f t="shared" si="167"/>
        <v>0</v>
      </c>
      <c r="Z127" s="15">
        <f t="shared" si="168"/>
        <v>0</v>
      </c>
      <c r="AA127" s="15">
        <f t="shared" si="169"/>
        <v>0</v>
      </c>
      <c r="AB127" s="15">
        <f t="shared" si="157"/>
        <v>0</v>
      </c>
      <c r="AC127" s="15">
        <f t="shared" si="158"/>
        <v>0</v>
      </c>
      <c r="AD127" s="15">
        <f t="shared" si="159"/>
        <v>952.3</v>
      </c>
      <c r="AE127" s="15">
        <f t="shared" si="170"/>
        <v>0</v>
      </c>
      <c r="AF127" s="15">
        <f t="shared" si="171"/>
        <v>0</v>
      </c>
      <c r="AG127" s="15">
        <f t="shared" si="172"/>
        <v>0</v>
      </c>
      <c r="AH127" s="15">
        <f t="shared" si="160"/>
        <v>0</v>
      </c>
      <c r="AI127" s="15">
        <f t="shared" si="161"/>
        <v>0</v>
      </c>
      <c r="AJ127" s="15">
        <f t="shared" si="162"/>
        <v>952.3</v>
      </c>
      <c r="AK127" s="15">
        <f t="shared" si="173"/>
        <v>0</v>
      </c>
      <c r="AL127" s="15">
        <f t="shared" si="174"/>
        <v>0</v>
      </c>
      <c r="AM127" s="15">
        <f t="shared" si="175"/>
        <v>0</v>
      </c>
      <c r="AN127" s="15">
        <f t="shared" si="163"/>
        <v>0</v>
      </c>
      <c r="AO127" s="15">
        <f t="shared" si="176"/>
        <v>0</v>
      </c>
      <c r="AP127" s="70">
        <f t="shared" si="124"/>
        <v>0</v>
      </c>
      <c r="AQ127" s="15">
        <f t="shared" si="164"/>
        <v>0</v>
      </c>
      <c r="AR127" s="15">
        <f t="shared" si="177"/>
        <v>0</v>
      </c>
      <c r="AS127" s="70">
        <f t="shared" si="125"/>
        <v>0</v>
      </c>
      <c r="AT127" s="73">
        <f t="shared" si="165"/>
        <v>952.3</v>
      </c>
      <c r="AU127" s="15">
        <f t="shared" si="177"/>
        <v>0</v>
      </c>
      <c r="AV127" s="24"/>
    </row>
    <row r="128" spans="1:48" ht="46.8" x14ac:dyDescent="0.3">
      <c r="A128" s="61" t="s">
        <v>122</v>
      </c>
      <c r="B128" s="62" t="s">
        <v>29</v>
      </c>
      <c r="C128" s="61" t="s">
        <v>51</v>
      </c>
      <c r="D128" s="61" t="s">
        <v>100</v>
      </c>
      <c r="E128" s="63" t="s">
        <v>101</v>
      </c>
      <c r="F128" s="15"/>
      <c r="G128" s="15"/>
      <c r="H128" s="15">
        <v>952.3</v>
      </c>
      <c r="I128" s="15"/>
      <c r="J128" s="15"/>
      <c r="K128" s="15"/>
      <c r="L128" s="15">
        <f t="shared" si="181"/>
        <v>0</v>
      </c>
      <c r="M128" s="15">
        <f t="shared" si="182"/>
        <v>0</v>
      </c>
      <c r="N128" s="15">
        <f t="shared" si="183"/>
        <v>952.3</v>
      </c>
      <c r="O128" s="15"/>
      <c r="P128" s="15"/>
      <c r="Q128" s="15"/>
      <c r="R128" s="15">
        <f t="shared" si="151"/>
        <v>0</v>
      </c>
      <c r="S128" s="15">
        <f t="shared" si="152"/>
        <v>0</v>
      </c>
      <c r="T128" s="15">
        <f t="shared" si="153"/>
        <v>952.3</v>
      </c>
      <c r="U128" s="15"/>
      <c r="V128" s="15">
        <f t="shared" si="154"/>
        <v>0</v>
      </c>
      <c r="W128" s="15">
        <f t="shared" si="155"/>
        <v>0</v>
      </c>
      <c r="X128" s="15">
        <f t="shared" si="156"/>
        <v>952.3</v>
      </c>
      <c r="Y128" s="15"/>
      <c r="Z128" s="15"/>
      <c r="AA128" s="15"/>
      <c r="AB128" s="15">
        <f t="shared" si="157"/>
        <v>0</v>
      </c>
      <c r="AC128" s="15">
        <f t="shared" si="158"/>
        <v>0</v>
      </c>
      <c r="AD128" s="15">
        <f t="shared" si="159"/>
        <v>952.3</v>
      </c>
      <c r="AE128" s="15"/>
      <c r="AF128" s="15"/>
      <c r="AG128" s="15"/>
      <c r="AH128" s="15">
        <f t="shared" si="160"/>
        <v>0</v>
      </c>
      <c r="AI128" s="15">
        <f t="shared" si="161"/>
        <v>0</v>
      </c>
      <c r="AJ128" s="15">
        <f t="shared" si="162"/>
        <v>952.3</v>
      </c>
      <c r="AK128" s="15"/>
      <c r="AL128" s="15"/>
      <c r="AM128" s="15"/>
      <c r="AN128" s="15">
        <f t="shared" si="163"/>
        <v>0</v>
      </c>
      <c r="AO128" s="15"/>
      <c r="AP128" s="70">
        <f t="shared" si="124"/>
        <v>0</v>
      </c>
      <c r="AQ128" s="15">
        <f t="shared" si="164"/>
        <v>0</v>
      </c>
      <c r="AR128" s="15"/>
      <c r="AS128" s="70">
        <f t="shared" si="125"/>
        <v>0</v>
      </c>
      <c r="AT128" s="73">
        <f t="shared" si="165"/>
        <v>952.3</v>
      </c>
      <c r="AU128" s="15"/>
      <c r="AV128" s="24"/>
    </row>
    <row r="129" spans="1:48" ht="46.8" x14ac:dyDescent="0.3">
      <c r="A129" s="61" t="s">
        <v>124</v>
      </c>
      <c r="B129" s="62"/>
      <c r="C129" s="61"/>
      <c r="D129" s="61"/>
      <c r="E129" s="63" t="s">
        <v>125</v>
      </c>
      <c r="F129" s="15">
        <f t="shared" si="187"/>
        <v>0</v>
      </c>
      <c r="G129" s="15">
        <f t="shared" si="188"/>
        <v>0</v>
      </c>
      <c r="H129" s="15">
        <f t="shared" si="189"/>
        <v>952.3</v>
      </c>
      <c r="I129" s="15">
        <f t="shared" si="178"/>
        <v>0</v>
      </c>
      <c r="J129" s="15">
        <f t="shared" si="179"/>
        <v>0</v>
      </c>
      <c r="K129" s="15">
        <f t="shared" si="180"/>
        <v>0</v>
      </c>
      <c r="L129" s="15">
        <f t="shared" si="181"/>
        <v>0</v>
      </c>
      <c r="M129" s="15">
        <f t="shared" si="182"/>
        <v>0</v>
      </c>
      <c r="N129" s="15">
        <f t="shared" si="183"/>
        <v>952.3</v>
      </c>
      <c r="O129" s="15">
        <f t="shared" si="184"/>
        <v>0</v>
      </c>
      <c r="P129" s="15">
        <f t="shared" si="185"/>
        <v>0</v>
      </c>
      <c r="Q129" s="15">
        <f t="shared" si="186"/>
        <v>0</v>
      </c>
      <c r="R129" s="15">
        <f t="shared" si="151"/>
        <v>0</v>
      </c>
      <c r="S129" s="15">
        <f t="shared" si="152"/>
        <v>0</v>
      </c>
      <c r="T129" s="15">
        <f t="shared" si="153"/>
        <v>952.3</v>
      </c>
      <c r="U129" s="15">
        <f t="shared" si="166"/>
        <v>0</v>
      </c>
      <c r="V129" s="15">
        <f t="shared" si="154"/>
        <v>0</v>
      </c>
      <c r="W129" s="15">
        <f t="shared" si="155"/>
        <v>0</v>
      </c>
      <c r="X129" s="15">
        <f t="shared" si="156"/>
        <v>952.3</v>
      </c>
      <c r="Y129" s="15">
        <f t="shared" si="167"/>
        <v>0</v>
      </c>
      <c r="Z129" s="15">
        <f t="shared" si="168"/>
        <v>0</v>
      </c>
      <c r="AA129" s="15">
        <f t="shared" si="169"/>
        <v>0</v>
      </c>
      <c r="AB129" s="15">
        <f t="shared" si="157"/>
        <v>0</v>
      </c>
      <c r="AC129" s="15">
        <f t="shared" si="158"/>
        <v>0</v>
      </c>
      <c r="AD129" s="15">
        <f t="shared" si="159"/>
        <v>952.3</v>
      </c>
      <c r="AE129" s="15">
        <f t="shared" si="170"/>
        <v>0</v>
      </c>
      <c r="AF129" s="15">
        <f t="shared" si="171"/>
        <v>0</v>
      </c>
      <c r="AG129" s="15">
        <f t="shared" si="172"/>
        <v>0</v>
      </c>
      <c r="AH129" s="15">
        <f t="shared" si="160"/>
        <v>0</v>
      </c>
      <c r="AI129" s="15">
        <f t="shared" si="161"/>
        <v>0</v>
      </c>
      <c r="AJ129" s="15">
        <f t="shared" si="162"/>
        <v>952.3</v>
      </c>
      <c r="AK129" s="15">
        <f t="shared" si="173"/>
        <v>0</v>
      </c>
      <c r="AL129" s="15">
        <f t="shared" si="174"/>
        <v>0</v>
      </c>
      <c r="AM129" s="15">
        <f t="shared" si="175"/>
        <v>0</v>
      </c>
      <c r="AN129" s="15">
        <f t="shared" si="163"/>
        <v>0</v>
      </c>
      <c r="AO129" s="15">
        <f t="shared" si="176"/>
        <v>0</v>
      </c>
      <c r="AP129" s="70">
        <f t="shared" si="124"/>
        <v>0</v>
      </c>
      <c r="AQ129" s="15">
        <f t="shared" si="164"/>
        <v>0</v>
      </c>
      <c r="AR129" s="15">
        <f t="shared" si="177"/>
        <v>0</v>
      </c>
      <c r="AS129" s="70">
        <f t="shared" si="125"/>
        <v>0</v>
      </c>
      <c r="AT129" s="73">
        <f t="shared" si="165"/>
        <v>952.3</v>
      </c>
      <c r="AU129" s="15">
        <f t="shared" si="177"/>
        <v>0</v>
      </c>
      <c r="AV129" s="24"/>
    </row>
    <row r="130" spans="1:48" ht="46.8" x14ac:dyDescent="0.3">
      <c r="A130" s="61" t="s">
        <v>124</v>
      </c>
      <c r="B130" s="62" t="s">
        <v>29</v>
      </c>
      <c r="C130" s="61"/>
      <c r="D130" s="61"/>
      <c r="E130" s="63" t="s">
        <v>30</v>
      </c>
      <c r="F130" s="15">
        <f t="shared" si="187"/>
        <v>0</v>
      </c>
      <c r="G130" s="15">
        <f t="shared" si="188"/>
        <v>0</v>
      </c>
      <c r="H130" s="15">
        <f t="shared" si="189"/>
        <v>952.3</v>
      </c>
      <c r="I130" s="15">
        <f t="shared" si="178"/>
        <v>0</v>
      </c>
      <c r="J130" s="15">
        <f t="shared" si="179"/>
        <v>0</v>
      </c>
      <c r="K130" s="15">
        <f t="shared" si="180"/>
        <v>0</v>
      </c>
      <c r="L130" s="15">
        <f t="shared" si="181"/>
        <v>0</v>
      </c>
      <c r="M130" s="15">
        <f t="shared" si="182"/>
        <v>0</v>
      </c>
      <c r="N130" s="15">
        <f t="shared" si="183"/>
        <v>952.3</v>
      </c>
      <c r="O130" s="15">
        <f t="shared" si="184"/>
        <v>0</v>
      </c>
      <c r="P130" s="15">
        <f t="shared" si="185"/>
        <v>0</v>
      </c>
      <c r="Q130" s="15">
        <f t="shared" si="186"/>
        <v>0</v>
      </c>
      <c r="R130" s="15">
        <f t="shared" si="151"/>
        <v>0</v>
      </c>
      <c r="S130" s="15">
        <f t="shared" si="152"/>
        <v>0</v>
      </c>
      <c r="T130" s="15">
        <f t="shared" si="153"/>
        <v>952.3</v>
      </c>
      <c r="U130" s="15">
        <f t="shared" si="166"/>
        <v>0</v>
      </c>
      <c r="V130" s="15">
        <f t="shared" si="154"/>
        <v>0</v>
      </c>
      <c r="W130" s="15">
        <f t="shared" si="155"/>
        <v>0</v>
      </c>
      <c r="X130" s="15">
        <f t="shared" si="156"/>
        <v>952.3</v>
      </c>
      <c r="Y130" s="15">
        <f t="shared" si="167"/>
        <v>0</v>
      </c>
      <c r="Z130" s="15">
        <f t="shared" si="168"/>
        <v>0</v>
      </c>
      <c r="AA130" s="15">
        <f t="shared" si="169"/>
        <v>0</v>
      </c>
      <c r="AB130" s="15">
        <f t="shared" si="157"/>
        <v>0</v>
      </c>
      <c r="AC130" s="15">
        <f t="shared" si="158"/>
        <v>0</v>
      </c>
      <c r="AD130" s="15">
        <f t="shared" si="159"/>
        <v>952.3</v>
      </c>
      <c r="AE130" s="15">
        <f t="shared" si="170"/>
        <v>0</v>
      </c>
      <c r="AF130" s="15">
        <f t="shared" si="171"/>
        <v>0</v>
      </c>
      <c r="AG130" s="15">
        <f t="shared" si="172"/>
        <v>0</v>
      </c>
      <c r="AH130" s="15">
        <f t="shared" si="160"/>
        <v>0</v>
      </c>
      <c r="AI130" s="15">
        <f t="shared" si="161"/>
        <v>0</v>
      </c>
      <c r="AJ130" s="15">
        <f t="shared" si="162"/>
        <v>952.3</v>
      </c>
      <c r="AK130" s="15">
        <f t="shared" si="173"/>
        <v>0</v>
      </c>
      <c r="AL130" s="15">
        <f t="shared" si="174"/>
        <v>0</v>
      </c>
      <c r="AM130" s="15">
        <f t="shared" si="175"/>
        <v>0</v>
      </c>
      <c r="AN130" s="15">
        <f t="shared" si="163"/>
        <v>0</v>
      </c>
      <c r="AO130" s="15">
        <f t="shared" si="176"/>
        <v>0</v>
      </c>
      <c r="AP130" s="70">
        <f t="shared" si="124"/>
        <v>0</v>
      </c>
      <c r="AQ130" s="15">
        <f t="shared" si="164"/>
        <v>0</v>
      </c>
      <c r="AR130" s="15">
        <f t="shared" si="177"/>
        <v>0</v>
      </c>
      <c r="AS130" s="70">
        <f t="shared" si="125"/>
        <v>0</v>
      </c>
      <c r="AT130" s="73">
        <f t="shared" si="165"/>
        <v>952.3</v>
      </c>
      <c r="AU130" s="15">
        <f t="shared" si="177"/>
        <v>0</v>
      </c>
      <c r="AV130" s="24"/>
    </row>
    <row r="131" spans="1:48" ht="46.8" x14ac:dyDescent="0.3">
      <c r="A131" s="61" t="s">
        <v>124</v>
      </c>
      <c r="B131" s="62" t="s">
        <v>29</v>
      </c>
      <c r="C131" s="61" t="s">
        <v>51</v>
      </c>
      <c r="D131" s="61" t="s">
        <v>100</v>
      </c>
      <c r="E131" s="63" t="s">
        <v>101</v>
      </c>
      <c r="F131" s="15"/>
      <c r="G131" s="15"/>
      <c r="H131" s="15">
        <v>952.3</v>
      </c>
      <c r="I131" s="15"/>
      <c r="J131" s="15"/>
      <c r="K131" s="15"/>
      <c r="L131" s="15">
        <f t="shared" si="181"/>
        <v>0</v>
      </c>
      <c r="M131" s="15">
        <f t="shared" si="182"/>
        <v>0</v>
      </c>
      <c r="N131" s="15">
        <f t="shared" si="183"/>
        <v>952.3</v>
      </c>
      <c r="O131" s="15"/>
      <c r="P131" s="15"/>
      <c r="Q131" s="15"/>
      <c r="R131" s="15">
        <f t="shared" si="151"/>
        <v>0</v>
      </c>
      <c r="S131" s="15">
        <f t="shared" si="152"/>
        <v>0</v>
      </c>
      <c r="T131" s="15">
        <f t="shared" si="153"/>
        <v>952.3</v>
      </c>
      <c r="U131" s="15"/>
      <c r="V131" s="15">
        <f t="shared" si="154"/>
        <v>0</v>
      </c>
      <c r="W131" s="15">
        <f t="shared" si="155"/>
        <v>0</v>
      </c>
      <c r="X131" s="15">
        <f t="shared" si="156"/>
        <v>952.3</v>
      </c>
      <c r="Y131" s="15"/>
      <c r="Z131" s="15"/>
      <c r="AA131" s="15"/>
      <c r="AB131" s="15">
        <f t="shared" si="157"/>
        <v>0</v>
      </c>
      <c r="AC131" s="15">
        <f t="shared" si="158"/>
        <v>0</v>
      </c>
      <c r="AD131" s="15">
        <f t="shared" si="159"/>
        <v>952.3</v>
      </c>
      <c r="AE131" s="15"/>
      <c r="AF131" s="15"/>
      <c r="AG131" s="15"/>
      <c r="AH131" s="15">
        <f t="shared" si="160"/>
        <v>0</v>
      </c>
      <c r="AI131" s="15">
        <f t="shared" si="161"/>
        <v>0</v>
      </c>
      <c r="AJ131" s="15">
        <f t="shared" si="162"/>
        <v>952.3</v>
      </c>
      <c r="AK131" s="15"/>
      <c r="AL131" s="15"/>
      <c r="AM131" s="15"/>
      <c r="AN131" s="15">
        <f t="shared" si="163"/>
        <v>0</v>
      </c>
      <c r="AO131" s="15"/>
      <c r="AP131" s="70">
        <f t="shared" si="124"/>
        <v>0</v>
      </c>
      <c r="AQ131" s="15">
        <f t="shared" si="164"/>
        <v>0</v>
      </c>
      <c r="AR131" s="15"/>
      <c r="AS131" s="70">
        <f t="shared" si="125"/>
        <v>0</v>
      </c>
      <c r="AT131" s="73">
        <f t="shared" si="165"/>
        <v>952.3</v>
      </c>
      <c r="AU131" s="15"/>
      <c r="AV131" s="24"/>
    </row>
    <row r="132" spans="1:48" ht="46.8" x14ac:dyDescent="0.3">
      <c r="A132" s="61" t="s">
        <v>126</v>
      </c>
      <c r="B132" s="62"/>
      <c r="C132" s="61"/>
      <c r="D132" s="61"/>
      <c r="E132" s="63" t="s">
        <v>127</v>
      </c>
      <c r="F132" s="15">
        <f t="shared" si="187"/>
        <v>0</v>
      </c>
      <c r="G132" s="15">
        <f t="shared" si="188"/>
        <v>0</v>
      </c>
      <c r="H132" s="15">
        <f t="shared" si="189"/>
        <v>952.3</v>
      </c>
      <c r="I132" s="15">
        <f t="shared" si="178"/>
        <v>0</v>
      </c>
      <c r="J132" s="15">
        <f t="shared" si="179"/>
        <v>0</v>
      </c>
      <c r="K132" s="15">
        <f t="shared" si="180"/>
        <v>0</v>
      </c>
      <c r="L132" s="15">
        <f t="shared" si="181"/>
        <v>0</v>
      </c>
      <c r="M132" s="15">
        <f t="shared" si="182"/>
        <v>0</v>
      </c>
      <c r="N132" s="15">
        <f t="shared" si="183"/>
        <v>952.3</v>
      </c>
      <c r="O132" s="15">
        <f t="shared" si="184"/>
        <v>0</v>
      </c>
      <c r="P132" s="15">
        <f t="shared" si="185"/>
        <v>0</v>
      </c>
      <c r="Q132" s="15">
        <f t="shared" si="186"/>
        <v>0</v>
      </c>
      <c r="R132" s="15">
        <f t="shared" si="151"/>
        <v>0</v>
      </c>
      <c r="S132" s="15">
        <f t="shared" si="152"/>
        <v>0</v>
      </c>
      <c r="T132" s="15">
        <f t="shared" si="153"/>
        <v>952.3</v>
      </c>
      <c r="U132" s="15">
        <f t="shared" si="166"/>
        <v>0</v>
      </c>
      <c r="V132" s="15">
        <f t="shared" si="154"/>
        <v>0</v>
      </c>
      <c r="W132" s="15">
        <f t="shared" si="155"/>
        <v>0</v>
      </c>
      <c r="X132" s="15">
        <f t="shared" si="156"/>
        <v>952.3</v>
      </c>
      <c r="Y132" s="15">
        <f t="shared" si="167"/>
        <v>0</v>
      </c>
      <c r="Z132" s="15">
        <f t="shared" si="168"/>
        <v>0</v>
      </c>
      <c r="AA132" s="15">
        <f t="shared" si="169"/>
        <v>0</v>
      </c>
      <c r="AB132" s="15">
        <f t="shared" si="157"/>
        <v>0</v>
      </c>
      <c r="AC132" s="15">
        <f t="shared" si="158"/>
        <v>0</v>
      </c>
      <c r="AD132" s="15">
        <f t="shared" si="159"/>
        <v>952.3</v>
      </c>
      <c r="AE132" s="15">
        <f t="shared" si="170"/>
        <v>0</v>
      </c>
      <c r="AF132" s="15">
        <f t="shared" si="171"/>
        <v>0</v>
      </c>
      <c r="AG132" s="15">
        <f t="shared" si="172"/>
        <v>0</v>
      </c>
      <c r="AH132" s="15">
        <f t="shared" si="160"/>
        <v>0</v>
      </c>
      <c r="AI132" s="15">
        <f t="shared" si="161"/>
        <v>0</v>
      </c>
      <c r="AJ132" s="15">
        <f t="shared" si="162"/>
        <v>952.3</v>
      </c>
      <c r="AK132" s="15">
        <f t="shared" si="173"/>
        <v>0</v>
      </c>
      <c r="AL132" s="15">
        <f t="shared" si="174"/>
        <v>0</v>
      </c>
      <c r="AM132" s="15">
        <f t="shared" si="175"/>
        <v>0</v>
      </c>
      <c r="AN132" s="15">
        <f t="shared" si="163"/>
        <v>0</v>
      </c>
      <c r="AO132" s="15">
        <f t="shared" si="176"/>
        <v>0</v>
      </c>
      <c r="AP132" s="70">
        <f t="shared" si="124"/>
        <v>0</v>
      </c>
      <c r="AQ132" s="15">
        <f t="shared" si="164"/>
        <v>0</v>
      </c>
      <c r="AR132" s="15">
        <f t="shared" si="177"/>
        <v>0</v>
      </c>
      <c r="AS132" s="70">
        <f t="shared" si="125"/>
        <v>0</v>
      </c>
      <c r="AT132" s="73">
        <f t="shared" si="165"/>
        <v>952.3</v>
      </c>
      <c r="AU132" s="15">
        <f t="shared" si="177"/>
        <v>0</v>
      </c>
      <c r="AV132" s="24"/>
    </row>
    <row r="133" spans="1:48" ht="46.8" x14ac:dyDescent="0.3">
      <c r="A133" s="61" t="s">
        <v>126</v>
      </c>
      <c r="B133" s="62" t="s">
        <v>29</v>
      </c>
      <c r="C133" s="61"/>
      <c r="D133" s="61"/>
      <c r="E133" s="63" t="s">
        <v>30</v>
      </c>
      <c r="F133" s="15">
        <f t="shared" si="187"/>
        <v>0</v>
      </c>
      <c r="G133" s="15">
        <f t="shared" si="188"/>
        <v>0</v>
      </c>
      <c r="H133" s="15">
        <f t="shared" si="189"/>
        <v>952.3</v>
      </c>
      <c r="I133" s="15">
        <f t="shared" si="178"/>
        <v>0</v>
      </c>
      <c r="J133" s="15">
        <f t="shared" si="179"/>
        <v>0</v>
      </c>
      <c r="K133" s="15">
        <f t="shared" si="180"/>
        <v>0</v>
      </c>
      <c r="L133" s="15">
        <f t="shared" si="181"/>
        <v>0</v>
      </c>
      <c r="M133" s="15">
        <f t="shared" si="182"/>
        <v>0</v>
      </c>
      <c r="N133" s="15">
        <f t="shared" si="183"/>
        <v>952.3</v>
      </c>
      <c r="O133" s="15">
        <f t="shared" si="184"/>
        <v>0</v>
      </c>
      <c r="P133" s="15">
        <f t="shared" si="185"/>
        <v>0</v>
      </c>
      <c r="Q133" s="15">
        <f t="shared" si="186"/>
        <v>0</v>
      </c>
      <c r="R133" s="15">
        <f t="shared" si="151"/>
        <v>0</v>
      </c>
      <c r="S133" s="15">
        <f t="shared" si="152"/>
        <v>0</v>
      </c>
      <c r="T133" s="15">
        <f t="shared" si="153"/>
        <v>952.3</v>
      </c>
      <c r="U133" s="15">
        <f t="shared" si="166"/>
        <v>0</v>
      </c>
      <c r="V133" s="15">
        <f t="shared" si="154"/>
        <v>0</v>
      </c>
      <c r="W133" s="15">
        <f t="shared" si="155"/>
        <v>0</v>
      </c>
      <c r="X133" s="15">
        <f t="shared" si="156"/>
        <v>952.3</v>
      </c>
      <c r="Y133" s="15">
        <f t="shared" si="167"/>
        <v>0</v>
      </c>
      <c r="Z133" s="15">
        <f t="shared" si="168"/>
        <v>0</v>
      </c>
      <c r="AA133" s="15">
        <f t="shared" si="169"/>
        <v>0</v>
      </c>
      <c r="AB133" s="15">
        <f t="shared" si="157"/>
        <v>0</v>
      </c>
      <c r="AC133" s="15">
        <f t="shared" si="158"/>
        <v>0</v>
      </c>
      <c r="AD133" s="15">
        <f t="shared" si="159"/>
        <v>952.3</v>
      </c>
      <c r="AE133" s="15">
        <f t="shared" si="170"/>
        <v>0</v>
      </c>
      <c r="AF133" s="15">
        <f t="shared" si="171"/>
        <v>0</v>
      </c>
      <c r="AG133" s="15">
        <f t="shared" si="172"/>
        <v>0</v>
      </c>
      <c r="AH133" s="15">
        <f t="shared" si="160"/>
        <v>0</v>
      </c>
      <c r="AI133" s="15">
        <f t="shared" si="161"/>
        <v>0</v>
      </c>
      <c r="AJ133" s="15">
        <f t="shared" si="162"/>
        <v>952.3</v>
      </c>
      <c r="AK133" s="15">
        <f t="shared" si="173"/>
        <v>0</v>
      </c>
      <c r="AL133" s="15">
        <f t="shared" si="174"/>
        <v>0</v>
      </c>
      <c r="AM133" s="15">
        <f t="shared" si="175"/>
        <v>0</v>
      </c>
      <c r="AN133" s="15">
        <f t="shared" si="163"/>
        <v>0</v>
      </c>
      <c r="AO133" s="15">
        <f t="shared" si="176"/>
        <v>0</v>
      </c>
      <c r="AP133" s="70">
        <f t="shared" si="124"/>
        <v>0</v>
      </c>
      <c r="AQ133" s="15">
        <f t="shared" si="164"/>
        <v>0</v>
      </c>
      <c r="AR133" s="15">
        <f t="shared" si="177"/>
        <v>0</v>
      </c>
      <c r="AS133" s="70">
        <f t="shared" si="125"/>
        <v>0</v>
      </c>
      <c r="AT133" s="73">
        <f t="shared" si="165"/>
        <v>952.3</v>
      </c>
      <c r="AU133" s="15">
        <f t="shared" si="177"/>
        <v>0</v>
      </c>
      <c r="AV133" s="24"/>
    </row>
    <row r="134" spans="1:48" ht="46.8" x14ac:dyDescent="0.3">
      <c r="A134" s="61" t="s">
        <v>126</v>
      </c>
      <c r="B134" s="62" t="s">
        <v>29</v>
      </c>
      <c r="C134" s="61" t="s">
        <v>51</v>
      </c>
      <c r="D134" s="61" t="s">
        <v>100</v>
      </c>
      <c r="E134" s="63" t="s">
        <v>101</v>
      </c>
      <c r="F134" s="15"/>
      <c r="G134" s="15"/>
      <c r="H134" s="15">
        <v>952.3</v>
      </c>
      <c r="I134" s="15"/>
      <c r="J134" s="15"/>
      <c r="K134" s="15"/>
      <c r="L134" s="15">
        <f t="shared" si="181"/>
        <v>0</v>
      </c>
      <c r="M134" s="15">
        <f t="shared" si="182"/>
        <v>0</v>
      </c>
      <c r="N134" s="15">
        <f t="shared" si="183"/>
        <v>952.3</v>
      </c>
      <c r="O134" s="15"/>
      <c r="P134" s="15"/>
      <c r="Q134" s="15"/>
      <c r="R134" s="15">
        <f t="shared" si="151"/>
        <v>0</v>
      </c>
      <c r="S134" s="15">
        <f t="shared" si="152"/>
        <v>0</v>
      </c>
      <c r="T134" s="15">
        <f t="shared" si="153"/>
        <v>952.3</v>
      </c>
      <c r="U134" s="15"/>
      <c r="V134" s="15">
        <f t="shared" si="154"/>
        <v>0</v>
      </c>
      <c r="W134" s="15">
        <f t="shared" si="155"/>
        <v>0</v>
      </c>
      <c r="X134" s="15">
        <f t="shared" si="156"/>
        <v>952.3</v>
      </c>
      <c r="Y134" s="15"/>
      <c r="Z134" s="15"/>
      <c r="AA134" s="15"/>
      <c r="AB134" s="15">
        <f t="shared" si="157"/>
        <v>0</v>
      </c>
      <c r="AC134" s="15">
        <f t="shared" si="158"/>
        <v>0</v>
      </c>
      <c r="AD134" s="15">
        <f t="shared" si="159"/>
        <v>952.3</v>
      </c>
      <c r="AE134" s="15"/>
      <c r="AF134" s="15"/>
      <c r="AG134" s="15"/>
      <c r="AH134" s="15">
        <f t="shared" si="160"/>
        <v>0</v>
      </c>
      <c r="AI134" s="15">
        <f t="shared" si="161"/>
        <v>0</v>
      </c>
      <c r="AJ134" s="15">
        <f t="shared" si="162"/>
        <v>952.3</v>
      </c>
      <c r="AK134" s="15"/>
      <c r="AL134" s="15"/>
      <c r="AM134" s="15"/>
      <c r="AN134" s="15">
        <f t="shared" si="163"/>
        <v>0</v>
      </c>
      <c r="AO134" s="15"/>
      <c r="AP134" s="70">
        <f t="shared" si="124"/>
        <v>0</v>
      </c>
      <c r="AQ134" s="15">
        <f t="shared" si="164"/>
        <v>0</v>
      </c>
      <c r="AR134" s="15"/>
      <c r="AS134" s="70">
        <f t="shared" si="125"/>
        <v>0</v>
      </c>
      <c r="AT134" s="73">
        <f t="shared" si="165"/>
        <v>952.3</v>
      </c>
      <c r="AU134" s="15"/>
      <c r="AV134" s="24"/>
    </row>
    <row r="135" spans="1:48" ht="46.8" x14ac:dyDescent="0.3">
      <c r="A135" s="61" t="s">
        <v>128</v>
      </c>
      <c r="B135" s="62"/>
      <c r="C135" s="61"/>
      <c r="D135" s="61"/>
      <c r="E135" s="63" t="s">
        <v>129</v>
      </c>
      <c r="F135" s="15">
        <f t="shared" si="187"/>
        <v>0</v>
      </c>
      <c r="G135" s="15">
        <f t="shared" si="188"/>
        <v>0</v>
      </c>
      <c r="H135" s="15">
        <f t="shared" si="189"/>
        <v>952.3</v>
      </c>
      <c r="I135" s="15">
        <f t="shared" si="178"/>
        <v>0</v>
      </c>
      <c r="J135" s="15">
        <f t="shared" si="179"/>
        <v>0</v>
      </c>
      <c r="K135" s="15">
        <f t="shared" si="180"/>
        <v>0</v>
      </c>
      <c r="L135" s="15">
        <f t="shared" si="181"/>
        <v>0</v>
      </c>
      <c r="M135" s="15">
        <f t="shared" si="182"/>
        <v>0</v>
      </c>
      <c r="N135" s="15">
        <f t="shared" si="183"/>
        <v>952.3</v>
      </c>
      <c r="O135" s="15">
        <f t="shared" si="184"/>
        <v>0</v>
      </c>
      <c r="P135" s="15">
        <f t="shared" si="185"/>
        <v>0</v>
      </c>
      <c r="Q135" s="15">
        <f t="shared" si="186"/>
        <v>0</v>
      </c>
      <c r="R135" s="15">
        <f t="shared" si="151"/>
        <v>0</v>
      </c>
      <c r="S135" s="15">
        <f t="shared" si="152"/>
        <v>0</v>
      </c>
      <c r="T135" s="15">
        <f t="shared" si="153"/>
        <v>952.3</v>
      </c>
      <c r="U135" s="15">
        <f t="shared" si="166"/>
        <v>0</v>
      </c>
      <c r="V135" s="15">
        <f t="shared" si="154"/>
        <v>0</v>
      </c>
      <c r="W135" s="15">
        <f t="shared" si="155"/>
        <v>0</v>
      </c>
      <c r="X135" s="15">
        <f t="shared" si="156"/>
        <v>952.3</v>
      </c>
      <c r="Y135" s="15">
        <f t="shared" si="167"/>
        <v>0</v>
      </c>
      <c r="Z135" s="15">
        <f t="shared" si="168"/>
        <v>0</v>
      </c>
      <c r="AA135" s="15">
        <f t="shared" si="169"/>
        <v>0</v>
      </c>
      <c r="AB135" s="15">
        <f t="shared" si="157"/>
        <v>0</v>
      </c>
      <c r="AC135" s="15">
        <f t="shared" si="158"/>
        <v>0</v>
      </c>
      <c r="AD135" s="15">
        <f t="shared" si="159"/>
        <v>952.3</v>
      </c>
      <c r="AE135" s="15">
        <f t="shared" si="170"/>
        <v>0</v>
      </c>
      <c r="AF135" s="15">
        <f t="shared" si="171"/>
        <v>0</v>
      </c>
      <c r="AG135" s="15">
        <f t="shared" si="172"/>
        <v>0</v>
      </c>
      <c r="AH135" s="15">
        <f t="shared" si="160"/>
        <v>0</v>
      </c>
      <c r="AI135" s="15">
        <f t="shared" si="161"/>
        <v>0</v>
      </c>
      <c r="AJ135" s="15">
        <f t="shared" si="162"/>
        <v>952.3</v>
      </c>
      <c r="AK135" s="15">
        <f t="shared" si="173"/>
        <v>0</v>
      </c>
      <c r="AL135" s="15">
        <f t="shared" si="174"/>
        <v>0</v>
      </c>
      <c r="AM135" s="15">
        <f t="shared" si="175"/>
        <v>0</v>
      </c>
      <c r="AN135" s="15">
        <f t="shared" si="163"/>
        <v>0</v>
      </c>
      <c r="AO135" s="15">
        <f t="shared" si="176"/>
        <v>0</v>
      </c>
      <c r="AP135" s="70">
        <f t="shared" si="124"/>
        <v>0</v>
      </c>
      <c r="AQ135" s="15">
        <f t="shared" si="164"/>
        <v>0</v>
      </c>
      <c r="AR135" s="15">
        <f t="shared" si="177"/>
        <v>0</v>
      </c>
      <c r="AS135" s="70">
        <f t="shared" si="125"/>
        <v>0</v>
      </c>
      <c r="AT135" s="73">
        <f t="shared" si="165"/>
        <v>952.3</v>
      </c>
      <c r="AU135" s="15">
        <f t="shared" si="177"/>
        <v>0</v>
      </c>
      <c r="AV135" s="24"/>
    </row>
    <row r="136" spans="1:48" ht="46.8" x14ac:dyDescent="0.3">
      <c r="A136" s="61" t="s">
        <v>128</v>
      </c>
      <c r="B136" s="62" t="s">
        <v>29</v>
      </c>
      <c r="C136" s="61"/>
      <c r="D136" s="61"/>
      <c r="E136" s="63" t="s">
        <v>30</v>
      </c>
      <c r="F136" s="15">
        <f t="shared" si="187"/>
        <v>0</v>
      </c>
      <c r="G136" s="15">
        <f t="shared" si="188"/>
        <v>0</v>
      </c>
      <c r="H136" s="15">
        <f t="shared" si="189"/>
        <v>952.3</v>
      </c>
      <c r="I136" s="15">
        <f t="shared" si="178"/>
        <v>0</v>
      </c>
      <c r="J136" s="15">
        <f t="shared" si="179"/>
        <v>0</v>
      </c>
      <c r="K136" s="15">
        <f t="shared" si="180"/>
        <v>0</v>
      </c>
      <c r="L136" s="15">
        <f t="shared" si="181"/>
        <v>0</v>
      </c>
      <c r="M136" s="15">
        <f t="shared" si="182"/>
        <v>0</v>
      </c>
      <c r="N136" s="15">
        <f t="shared" si="183"/>
        <v>952.3</v>
      </c>
      <c r="O136" s="15">
        <f t="shared" si="184"/>
        <v>0</v>
      </c>
      <c r="P136" s="15">
        <f t="shared" si="185"/>
        <v>0</v>
      </c>
      <c r="Q136" s="15">
        <f t="shared" si="186"/>
        <v>0</v>
      </c>
      <c r="R136" s="15">
        <f t="shared" si="151"/>
        <v>0</v>
      </c>
      <c r="S136" s="15">
        <f t="shared" si="152"/>
        <v>0</v>
      </c>
      <c r="T136" s="15">
        <f t="shared" si="153"/>
        <v>952.3</v>
      </c>
      <c r="U136" s="15">
        <f t="shared" si="166"/>
        <v>0</v>
      </c>
      <c r="V136" s="15">
        <f t="shared" si="154"/>
        <v>0</v>
      </c>
      <c r="W136" s="15">
        <f t="shared" si="155"/>
        <v>0</v>
      </c>
      <c r="X136" s="15">
        <f t="shared" si="156"/>
        <v>952.3</v>
      </c>
      <c r="Y136" s="15">
        <f t="shared" si="167"/>
        <v>0</v>
      </c>
      <c r="Z136" s="15">
        <f t="shared" si="168"/>
        <v>0</v>
      </c>
      <c r="AA136" s="15">
        <f t="shared" si="169"/>
        <v>0</v>
      </c>
      <c r="AB136" s="15">
        <f t="shared" si="157"/>
        <v>0</v>
      </c>
      <c r="AC136" s="15">
        <f t="shared" si="158"/>
        <v>0</v>
      </c>
      <c r="AD136" s="15">
        <f t="shared" si="159"/>
        <v>952.3</v>
      </c>
      <c r="AE136" s="15">
        <f t="shared" si="170"/>
        <v>0</v>
      </c>
      <c r="AF136" s="15">
        <f t="shared" si="171"/>
        <v>0</v>
      </c>
      <c r="AG136" s="15">
        <f t="shared" si="172"/>
        <v>0</v>
      </c>
      <c r="AH136" s="15">
        <f t="shared" si="160"/>
        <v>0</v>
      </c>
      <c r="AI136" s="15">
        <f t="shared" si="161"/>
        <v>0</v>
      </c>
      <c r="AJ136" s="15">
        <f t="shared" si="162"/>
        <v>952.3</v>
      </c>
      <c r="AK136" s="15">
        <f t="shared" si="173"/>
        <v>0</v>
      </c>
      <c r="AL136" s="15">
        <f t="shared" si="174"/>
        <v>0</v>
      </c>
      <c r="AM136" s="15">
        <f t="shared" si="175"/>
        <v>0</v>
      </c>
      <c r="AN136" s="15">
        <f t="shared" si="163"/>
        <v>0</v>
      </c>
      <c r="AO136" s="15">
        <f t="shared" si="176"/>
        <v>0</v>
      </c>
      <c r="AP136" s="70">
        <f t="shared" si="124"/>
        <v>0</v>
      </c>
      <c r="AQ136" s="15">
        <f t="shared" si="164"/>
        <v>0</v>
      </c>
      <c r="AR136" s="15">
        <f t="shared" si="177"/>
        <v>0</v>
      </c>
      <c r="AS136" s="70">
        <f t="shared" si="125"/>
        <v>0</v>
      </c>
      <c r="AT136" s="73">
        <f t="shared" si="165"/>
        <v>952.3</v>
      </c>
      <c r="AU136" s="15">
        <f t="shared" si="177"/>
        <v>0</v>
      </c>
      <c r="AV136" s="24"/>
    </row>
    <row r="137" spans="1:48" ht="46.8" x14ac:dyDescent="0.3">
      <c r="A137" s="61" t="s">
        <v>128</v>
      </c>
      <c r="B137" s="62" t="s">
        <v>29</v>
      </c>
      <c r="C137" s="61" t="s">
        <v>51</v>
      </c>
      <c r="D137" s="61" t="s">
        <v>100</v>
      </c>
      <c r="E137" s="63" t="s">
        <v>101</v>
      </c>
      <c r="F137" s="15"/>
      <c r="G137" s="15"/>
      <c r="H137" s="15">
        <v>952.3</v>
      </c>
      <c r="I137" s="15"/>
      <c r="J137" s="15"/>
      <c r="K137" s="15"/>
      <c r="L137" s="15">
        <f t="shared" si="181"/>
        <v>0</v>
      </c>
      <c r="M137" s="15">
        <f t="shared" si="182"/>
        <v>0</v>
      </c>
      <c r="N137" s="15">
        <f t="shared" si="183"/>
        <v>952.3</v>
      </c>
      <c r="O137" s="15"/>
      <c r="P137" s="15"/>
      <c r="Q137" s="15"/>
      <c r="R137" s="15">
        <f t="shared" si="151"/>
        <v>0</v>
      </c>
      <c r="S137" s="15">
        <f t="shared" si="152"/>
        <v>0</v>
      </c>
      <c r="T137" s="15">
        <f t="shared" si="153"/>
        <v>952.3</v>
      </c>
      <c r="U137" s="15"/>
      <c r="V137" s="15">
        <f t="shared" si="154"/>
        <v>0</v>
      </c>
      <c r="W137" s="15">
        <f t="shared" si="155"/>
        <v>0</v>
      </c>
      <c r="X137" s="15">
        <f t="shared" si="156"/>
        <v>952.3</v>
      </c>
      <c r="Y137" s="15"/>
      <c r="Z137" s="15"/>
      <c r="AA137" s="15"/>
      <c r="AB137" s="15">
        <f t="shared" si="157"/>
        <v>0</v>
      </c>
      <c r="AC137" s="15">
        <f t="shared" si="158"/>
        <v>0</v>
      </c>
      <c r="AD137" s="15">
        <f t="shared" si="159"/>
        <v>952.3</v>
      </c>
      <c r="AE137" s="15"/>
      <c r="AF137" s="15"/>
      <c r="AG137" s="15"/>
      <c r="AH137" s="15">
        <f t="shared" si="160"/>
        <v>0</v>
      </c>
      <c r="AI137" s="15">
        <f t="shared" si="161"/>
        <v>0</v>
      </c>
      <c r="AJ137" s="15">
        <f t="shared" si="162"/>
        <v>952.3</v>
      </c>
      <c r="AK137" s="15"/>
      <c r="AL137" s="15"/>
      <c r="AM137" s="15"/>
      <c r="AN137" s="15">
        <f t="shared" si="163"/>
        <v>0</v>
      </c>
      <c r="AO137" s="15"/>
      <c r="AP137" s="70">
        <f t="shared" si="124"/>
        <v>0</v>
      </c>
      <c r="AQ137" s="15">
        <f t="shared" si="164"/>
        <v>0</v>
      </c>
      <c r="AR137" s="15"/>
      <c r="AS137" s="70">
        <f t="shared" si="125"/>
        <v>0</v>
      </c>
      <c r="AT137" s="73">
        <f t="shared" si="165"/>
        <v>952.3</v>
      </c>
      <c r="AU137" s="15"/>
      <c r="AV137" s="24"/>
    </row>
    <row r="138" spans="1:48" ht="46.8" x14ac:dyDescent="0.3">
      <c r="A138" s="61" t="s">
        <v>130</v>
      </c>
      <c r="B138" s="62"/>
      <c r="C138" s="61"/>
      <c r="D138" s="61"/>
      <c r="E138" s="63" t="s">
        <v>131</v>
      </c>
      <c r="F138" s="15">
        <f t="shared" si="187"/>
        <v>0</v>
      </c>
      <c r="G138" s="15">
        <f t="shared" si="188"/>
        <v>0</v>
      </c>
      <c r="H138" s="15">
        <f t="shared" si="189"/>
        <v>952.3</v>
      </c>
      <c r="I138" s="15">
        <f t="shared" si="178"/>
        <v>0</v>
      </c>
      <c r="J138" s="15">
        <f t="shared" si="179"/>
        <v>0</v>
      </c>
      <c r="K138" s="15">
        <f t="shared" si="180"/>
        <v>0</v>
      </c>
      <c r="L138" s="15">
        <f t="shared" si="181"/>
        <v>0</v>
      </c>
      <c r="M138" s="15">
        <f t="shared" si="182"/>
        <v>0</v>
      </c>
      <c r="N138" s="15">
        <f t="shared" si="183"/>
        <v>952.3</v>
      </c>
      <c r="O138" s="15">
        <f t="shared" si="184"/>
        <v>0</v>
      </c>
      <c r="P138" s="15">
        <f t="shared" si="185"/>
        <v>0</v>
      </c>
      <c r="Q138" s="15">
        <f t="shared" si="186"/>
        <v>0</v>
      </c>
      <c r="R138" s="15">
        <f t="shared" si="151"/>
        <v>0</v>
      </c>
      <c r="S138" s="15">
        <f t="shared" si="152"/>
        <v>0</v>
      </c>
      <c r="T138" s="15">
        <f t="shared" si="153"/>
        <v>952.3</v>
      </c>
      <c r="U138" s="15">
        <f t="shared" si="166"/>
        <v>0</v>
      </c>
      <c r="V138" s="15">
        <f t="shared" si="154"/>
        <v>0</v>
      </c>
      <c r="W138" s="15">
        <f t="shared" si="155"/>
        <v>0</v>
      </c>
      <c r="X138" s="15">
        <f t="shared" si="156"/>
        <v>952.3</v>
      </c>
      <c r="Y138" s="15">
        <f t="shared" si="167"/>
        <v>0</v>
      </c>
      <c r="Z138" s="15">
        <f t="shared" si="168"/>
        <v>0</v>
      </c>
      <c r="AA138" s="15">
        <f t="shared" si="169"/>
        <v>0</v>
      </c>
      <c r="AB138" s="15">
        <f t="shared" si="157"/>
        <v>0</v>
      </c>
      <c r="AC138" s="15">
        <f t="shared" si="158"/>
        <v>0</v>
      </c>
      <c r="AD138" s="15">
        <f t="shared" si="159"/>
        <v>952.3</v>
      </c>
      <c r="AE138" s="15">
        <f t="shared" si="170"/>
        <v>0</v>
      </c>
      <c r="AF138" s="15">
        <f t="shared" si="171"/>
        <v>0</v>
      </c>
      <c r="AG138" s="15">
        <f t="shared" si="172"/>
        <v>0</v>
      </c>
      <c r="AH138" s="15">
        <f t="shared" si="160"/>
        <v>0</v>
      </c>
      <c r="AI138" s="15">
        <f t="shared" si="161"/>
        <v>0</v>
      </c>
      <c r="AJ138" s="15">
        <f t="shared" si="162"/>
        <v>952.3</v>
      </c>
      <c r="AK138" s="15">
        <f t="shared" si="173"/>
        <v>0</v>
      </c>
      <c r="AL138" s="15">
        <f t="shared" si="174"/>
        <v>0</v>
      </c>
      <c r="AM138" s="15">
        <f t="shared" si="175"/>
        <v>0</v>
      </c>
      <c r="AN138" s="15">
        <f t="shared" si="163"/>
        <v>0</v>
      </c>
      <c r="AO138" s="15">
        <f t="shared" si="176"/>
        <v>0</v>
      </c>
      <c r="AP138" s="70">
        <f t="shared" si="124"/>
        <v>0</v>
      </c>
      <c r="AQ138" s="15">
        <f t="shared" si="164"/>
        <v>0</v>
      </c>
      <c r="AR138" s="15">
        <f t="shared" si="177"/>
        <v>0</v>
      </c>
      <c r="AS138" s="70">
        <f t="shared" si="125"/>
        <v>0</v>
      </c>
      <c r="AT138" s="73">
        <f t="shared" si="165"/>
        <v>952.3</v>
      </c>
      <c r="AU138" s="15">
        <f t="shared" si="177"/>
        <v>0</v>
      </c>
      <c r="AV138" s="24"/>
    </row>
    <row r="139" spans="1:48" ht="46.8" x14ac:dyDescent="0.3">
      <c r="A139" s="61" t="s">
        <v>130</v>
      </c>
      <c r="B139" s="62" t="s">
        <v>29</v>
      </c>
      <c r="C139" s="61"/>
      <c r="D139" s="61"/>
      <c r="E139" s="63" t="s">
        <v>30</v>
      </c>
      <c r="F139" s="15">
        <f t="shared" si="187"/>
        <v>0</v>
      </c>
      <c r="G139" s="15">
        <f t="shared" si="188"/>
        <v>0</v>
      </c>
      <c r="H139" s="15">
        <f t="shared" si="189"/>
        <v>952.3</v>
      </c>
      <c r="I139" s="15">
        <f t="shared" si="178"/>
        <v>0</v>
      </c>
      <c r="J139" s="15">
        <f t="shared" si="179"/>
        <v>0</v>
      </c>
      <c r="K139" s="15">
        <f t="shared" si="180"/>
        <v>0</v>
      </c>
      <c r="L139" s="15">
        <f t="shared" si="181"/>
        <v>0</v>
      </c>
      <c r="M139" s="15">
        <f t="shared" si="182"/>
        <v>0</v>
      </c>
      <c r="N139" s="15">
        <f t="shared" si="183"/>
        <v>952.3</v>
      </c>
      <c r="O139" s="15">
        <f t="shared" si="184"/>
        <v>0</v>
      </c>
      <c r="P139" s="15">
        <f t="shared" si="185"/>
        <v>0</v>
      </c>
      <c r="Q139" s="15">
        <f t="shared" si="186"/>
        <v>0</v>
      </c>
      <c r="R139" s="15">
        <f t="shared" si="151"/>
        <v>0</v>
      </c>
      <c r="S139" s="15">
        <f t="shared" si="152"/>
        <v>0</v>
      </c>
      <c r="T139" s="15">
        <f t="shared" si="153"/>
        <v>952.3</v>
      </c>
      <c r="U139" s="15">
        <f t="shared" si="166"/>
        <v>0</v>
      </c>
      <c r="V139" s="15">
        <f t="shared" si="154"/>
        <v>0</v>
      </c>
      <c r="W139" s="15">
        <f t="shared" si="155"/>
        <v>0</v>
      </c>
      <c r="X139" s="15">
        <f t="shared" si="156"/>
        <v>952.3</v>
      </c>
      <c r="Y139" s="15">
        <f t="shared" si="167"/>
        <v>0</v>
      </c>
      <c r="Z139" s="15">
        <f t="shared" si="168"/>
        <v>0</v>
      </c>
      <c r="AA139" s="15">
        <f t="shared" si="169"/>
        <v>0</v>
      </c>
      <c r="AB139" s="15">
        <f t="shared" si="157"/>
        <v>0</v>
      </c>
      <c r="AC139" s="15">
        <f t="shared" si="158"/>
        <v>0</v>
      </c>
      <c r="AD139" s="15">
        <f t="shared" si="159"/>
        <v>952.3</v>
      </c>
      <c r="AE139" s="15">
        <f t="shared" si="170"/>
        <v>0</v>
      </c>
      <c r="AF139" s="15">
        <f t="shared" si="171"/>
        <v>0</v>
      </c>
      <c r="AG139" s="15">
        <f t="shared" si="172"/>
        <v>0</v>
      </c>
      <c r="AH139" s="15">
        <f t="shared" si="160"/>
        <v>0</v>
      </c>
      <c r="AI139" s="15">
        <f t="shared" si="161"/>
        <v>0</v>
      </c>
      <c r="AJ139" s="15">
        <f t="shared" si="162"/>
        <v>952.3</v>
      </c>
      <c r="AK139" s="15">
        <f t="shared" si="173"/>
        <v>0</v>
      </c>
      <c r="AL139" s="15">
        <f t="shared" si="174"/>
        <v>0</v>
      </c>
      <c r="AM139" s="15">
        <f t="shared" si="175"/>
        <v>0</v>
      </c>
      <c r="AN139" s="15">
        <f t="shared" si="163"/>
        <v>0</v>
      </c>
      <c r="AO139" s="15">
        <f t="shared" si="176"/>
        <v>0</v>
      </c>
      <c r="AP139" s="70">
        <f t="shared" si="124"/>
        <v>0</v>
      </c>
      <c r="AQ139" s="15">
        <f t="shared" si="164"/>
        <v>0</v>
      </c>
      <c r="AR139" s="15">
        <f t="shared" si="177"/>
        <v>0</v>
      </c>
      <c r="AS139" s="70">
        <f t="shared" si="125"/>
        <v>0</v>
      </c>
      <c r="AT139" s="73">
        <f t="shared" si="165"/>
        <v>952.3</v>
      </c>
      <c r="AU139" s="15">
        <f t="shared" si="177"/>
        <v>0</v>
      </c>
      <c r="AV139" s="24"/>
    </row>
    <row r="140" spans="1:48" ht="46.8" x14ac:dyDescent="0.3">
      <c r="A140" s="61" t="s">
        <v>130</v>
      </c>
      <c r="B140" s="62" t="s">
        <v>29</v>
      </c>
      <c r="C140" s="61" t="s">
        <v>51</v>
      </c>
      <c r="D140" s="61" t="s">
        <v>100</v>
      </c>
      <c r="E140" s="63" t="s">
        <v>101</v>
      </c>
      <c r="F140" s="15"/>
      <c r="G140" s="15"/>
      <c r="H140" s="15">
        <v>952.3</v>
      </c>
      <c r="I140" s="15"/>
      <c r="J140" s="15"/>
      <c r="K140" s="15"/>
      <c r="L140" s="15">
        <f t="shared" si="181"/>
        <v>0</v>
      </c>
      <c r="M140" s="15">
        <f t="shared" si="182"/>
        <v>0</v>
      </c>
      <c r="N140" s="15">
        <f t="shared" si="183"/>
        <v>952.3</v>
      </c>
      <c r="O140" s="15"/>
      <c r="P140" s="15"/>
      <c r="Q140" s="15"/>
      <c r="R140" s="15">
        <f t="shared" si="151"/>
        <v>0</v>
      </c>
      <c r="S140" s="15">
        <f t="shared" si="152"/>
        <v>0</v>
      </c>
      <c r="T140" s="15">
        <f t="shared" si="153"/>
        <v>952.3</v>
      </c>
      <c r="U140" s="15"/>
      <c r="V140" s="15">
        <f t="shared" si="154"/>
        <v>0</v>
      </c>
      <c r="W140" s="15">
        <f t="shared" si="155"/>
        <v>0</v>
      </c>
      <c r="X140" s="15">
        <f t="shared" si="156"/>
        <v>952.3</v>
      </c>
      <c r="Y140" s="15"/>
      <c r="Z140" s="15"/>
      <c r="AA140" s="15"/>
      <c r="AB140" s="15">
        <f t="shared" si="157"/>
        <v>0</v>
      </c>
      <c r="AC140" s="15">
        <f t="shared" si="158"/>
        <v>0</v>
      </c>
      <c r="AD140" s="15">
        <f t="shared" si="159"/>
        <v>952.3</v>
      </c>
      <c r="AE140" s="15"/>
      <c r="AF140" s="15"/>
      <c r="AG140" s="15"/>
      <c r="AH140" s="15">
        <f t="shared" si="160"/>
        <v>0</v>
      </c>
      <c r="AI140" s="15">
        <f t="shared" si="161"/>
        <v>0</v>
      </c>
      <c r="AJ140" s="15">
        <f t="shared" si="162"/>
        <v>952.3</v>
      </c>
      <c r="AK140" s="15"/>
      <c r="AL140" s="15"/>
      <c r="AM140" s="15"/>
      <c r="AN140" s="15">
        <f t="shared" si="163"/>
        <v>0</v>
      </c>
      <c r="AO140" s="15"/>
      <c r="AP140" s="70">
        <f t="shared" si="124"/>
        <v>0</v>
      </c>
      <c r="AQ140" s="15">
        <f t="shared" si="164"/>
        <v>0</v>
      </c>
      <c r="AR140" s="15"/>
      <c r="AS140" s="70">
        <f t="shared" si="125"/>
        <v>0</v>
      </c>
      <c r="AT140" s="73">
        <f t="shared" si="165"/>
        <v>952.3</v>
      </c>
      <c r="AU140" s="15"/>
      <c r="AV140" s="24"/>
    </row>
    <row r="141" spans="1:48" ht="46.8" x14ac:dyDescent="0.3">
      <c r="A141" s="61" t="s">
        <v>132</v>
      </c>
      <c r="B141" s="62"/>
      <c r="C141" s="61"/>
      <c r="D141" s="61"/>
      <c r="E141" s="63" t="s">
        <v>133</v>
      </c>
      <c r="F141" s="15">
        <f t="shared" si="187"/>
        <v>0</v>
      </c>
      <c r="G141" s="15">
        <f t="shared" si="188"/>
        <v>0</v>
      </c>
      <c r="H141" s="15">
        <f t="shared" si="189"/>
        <v>952.2</v>
      </c>
      <c r="I141" s="15">
        <f t="shared" si="178"/>
        <v>0</v>
      </c>
      <c r="J141" s="15">
        <f t="shared" si="179"/>
        <v>0</v>
      </c>
      <c r="K141" s="15">
        <f t="shared" si="180"/>
        <v>0</v>
      </c>
      <c r="L141" s="15">
        <f t="shared" si="181"/>
        <v>0</v>
      </c>
      <c r="M141" s="15">
        <f t="shared" si="182"/>
        <v>0</v>
      </c>
      <c r="N141" s="15">
        <f t="shared" si="183"/>
        <v>952.2</v>
      </c>
      <c r="O141" s="15">
        <f t="shared" si="184"/>
        <v>0</v>
      </c>
      <c r="P141" s="15">
        <f t="shared" si="185"/>
        <v>0</v>
      </c>
      <c r="Q141" s="15">
        <f t="shared" si="186"/>
        <v>0</v>
      </c>
      <c r="R141" s="15">
        <f t="shared" si="151"/>
        <v>0</v>
      </c>
      <c r="S141" s="15">
        <f t="shared" si="152"/>
        <v>0</v>
      </c>
      <c r="T141" s="15">
        <f t="shared" si="153"/>
        <v>952.2</v>
      </c>
      <c r="U141" s="15">
        <f t="shared" si="166"/>
        <v>0</v>
      </c>
      <c r="V141" s="15">
        <f t="shared" si="154"/>
        <v>0</v>
      </c>
      <c r="W141" s="15">
        <f t="shared" si="155"/>
        <v>0</v>
      </c>
      <c r="X141" s="15">
        <f t="shared" si="156"/>
        <v>952.2</v>
      </c>
      <c r="Y141" s="15">
        <f t="shared" si="167"/>
        <v>0</v>
      </c>
      <c r="Z141" s="15">
        <f t="shared" si="168"/>
        <v>0</v>
      </c>
      <c r="AA141" s="15">
        <f t="shared" si="169"/>
        <v>0</v>
      </c>
      <c r="AB141" s="15">
        <f t="shared" si="157"/>
        <v>0</v>
      </c>
      <c r="AC141" s="15">
        <f t="shared" si="158"/>
        <v>0</v>
      </c>
      <c r="AD141" s="15">
        <f t="shared" si="159"/>
        <v>952.2</v>
      </c>
      <c r="AE141" s="15">
        <f t="shared" si="170"/>
        <v>0</v>
      </c>
      <c r="AF141" s="15">
        <f t="shared" si="171"/>
        <v>0</v>
      </c>
      <c r="AG141" s="15">
        <f t="shared" si="172"/>
        <v>0</v>
      </c>
      <c r="AH141" s="15">
        <f t="shared" si="160"/>
        <v>0</v>
      </c>
      <c r="AI141" s="15">
        <f t="shared" si="161"/>
        <v>0</v>
      </c>
      <c r="AJ141" s="15">
        <f t="shared" si="162"/>
        <v>952.2</v>
      </c>
      <c r="AK141" s="15">
        <f t="shared" si="173"/>
        <v>0</v>
      </c>
      <c r="AL141" s="15">
        <f t="shared" si="174"/>
        <v>0</v>
      </c>
      <c r="AM141" s="15">
        <f t="shared" si="175"/>
        <v>0</v>
      </c>
      <c r="AN141" s="15">
        <f t="shared" si="163"/>
        <v>0</v>
      </c>
      <c r="AO141" s="15">
        <f t="shared" si="176"/>
        <v>0</v>
      </c>
      <c r="AP141" s="70">
        <f t="shared" si="124"/>
        <v>0</v>
      </c>
      <c r="AQ141" s="15">
        <f t="shared" si="164"/>
        <v>0</v>
      </c>
      <c r="AR141" s="15">
        <f t="shared" si="177"/>
        <v>0</v>
      </c>
      <c r="AS141" s="70">
        <f t="shared" si="125"/>
        <v>0</v>
      </c>
      <c r="AT141" s="73">
        <f t="shared" si="165"/>
        <v>952.2</v>
      </c>
      <c r="AU141" s="15">
        <f t="shared" si="177"/>
        <v>0</v>
      </c>
      <c r="AV141" s="24"/>
    </row>
    <row r="142" spans="1:48" ht="46.8" x14ac:dyDescent="0.3">
      <c r="A142" s="61" t="s">
        <v>132</v>
      </c>
      <c r="B142" s="62" t="s">
        <v>29</v>
      </c>
      <c r="C142" s="61"/>
      <c r="D142" s="61"/>
      <c r="E142" s="63" t="s">
        <v>30</v>
      </c>
      <c r="F142" s="15">
        <f t="shared" si="187"/>
        <v>0</v>
      </c>
      <c r="G142" s="15">
        <f t="shared" si="188"/>
        <v>0</v>
      </c>
      <c r="H142" s="15">
        <f t="shared" si="189"/>
        <v>952.2</v>
      </c>
      <c r="I142" s="15">
        <f t="shared" si="178"/>
        <v>0</v>
      </c>
      <c r="J142" s="15">
        <f t="shared" si="179"/>
        <v>0</v>
      </c>
      <c r="K142" s="15">
        <f t="shared" si="180"/>
        <v>0</v>
      </c>
      <c r="L142" s="15">
        <f t="shared" si="181"/>
        <v>0</v>
      </c>
      <c r="M142" s="15">
        <f t="shared" si="182"/>
        <v>0</v>
      </c>
      <c r="N142" s="15">
        <f t="shared" si="183"/>
        <v>952.2</v>
      </c>
      <c r="O142" s="15">
        <f t="shared" si="184"/>
        <v>0</v>
      </c>
      <c r="P142" s="15">
        <f t="shared" si="185"/>
        <v>0</v>
      </c>
      <c r="Q142" s="15">
        <f t="shared" si="186"/>
        <v>0</v>
      </c>
      <c r="R142" s="15">
        <f t="shared" si="151"/>
        <v>0</v>
      </c>
      <c r="S142" s="15">
        <f t="shared" si="152"/>
        <v>0</v>
      </c>
      <c r="T142" s="15">
        <f t="shared" si="153"/>
        <v>952.2</v>
      </c>
      <c r="U142" s="15">
        <f t="shared" si="166"/>
        <v>0</v>
      </c>
      <c r="V142" s="15">
        <f t="shared" si="154"/>
        <v>0</v>
      </c>
      <c r="W142" s="15">
        <f t="shared" si="155"/>
        <v>0</v>
      </c>
      <c r="X142" s="15">
        <f t="shared" si="156"/>
        <v>952.2</v>
      </c>
      <c r="Y142" s="15">
        <f t="shared" si="167"/>
        <v>0</v>
      </c>
      <c r="Z142" s="15">
        <f t="shared" si="168"/>
        <v>0</v>
      </c>
      <c r="AA142" s="15">
        <f t="shared" si="169"/>
        <v>0</v>
      </c>
      <c r="AB142" s="15">
        <f t="shared" si="157"/>
        <v>0</v>
      </c>
      <c r="AC142" s="15">
        <f t="shared" si="158"/>
        <v>0</v>
      </c>
      <c r="AD142" s="15">
        <f t="shared" si="159"/>
        <v>952.2</v>
      </c>
      <c r="AE142" s="15">
        <f t="shared" si="170"/>
        <v>0</v>
      </c>
      <c r="AF142" s="15">
        <f t="shared" si="171"/>
        <v>0</v>
      </c>
      <c r="AG142" s="15">
        <f t="shared" si="172"/>
        <v>0</v>
      </c>
      <c r="AH142" s="15">
        <f t="shared" si="160"/>
        <v>0</v>
      </c>
      <c r="AI142" s="15">
        <f t="shared" si="161"/>
        <v>0</v>
      </c>
      <c r="AJ142" s="15">
        <f t="shared" si="162"/>
        <v>952.2</v>
      </c>
      <c r="AK142" s="15">
        <f t="shared" si="173"/>
        <v>0</v>
      </c>
      <c r="AL142" s="15">
        <f t="shared" si="174"/>
        <v>0</v>
      </c>
      <c r="AM142" s="15">
        <f t="shared" si="175"/>
        <v>0</v>
      </c>
      <c r="AN142" s="15">
        <f t="shared" si="163"/>
        <v>0</v>
      </c>
      <c r="AO142" s="15">
        <f t="shared" si="176"/>
        <v>0</v>
      </c>
      <c r="AP142" s="70">
        <f t="shared" si="124"/>
        <v>0</v>
      </c>
      <c r="AQ142" s="15">
        <f t="shared" si="164"/>
        <v>0</v>
      </c>
      <c r="AR142" s="15">
        <f t="shared" si="177"/>
        <v>0</v>
      </c>
      <c r="AS142" s="70">
        <f t="shared" si="125"/>
        <v>0</v>
      </c>
      <c r="AT142" s="73">
        <f t="shared" si="165"/>
        <v>952.2</v>
      </c>
      <c r="AU142" s="15">
        <f t="shared" si="177"/>
        <v>0</v>
      </c>
      <c r="AV142" s="24"/>
    </row>
    <row r="143" spans="1:48" ht="46.8" x14ac:dyDescent="0.3">
      <c r="A143" s="61" t="s">
        <v>132</v>
      </c>
      <c r="B143" s="62" t="s">
        <v>29</v>
      </c>
      <c r="C143" s="61" t="s">
        <v>51</v>
      </c>
      <c r="D143" s="61" t="s">
        <v>100</v>
      </c>
      <c r="E143" s="63" t="s">
        <v>101</v>
      </c>
      <c r="F143" s="15"/>
      <c r="G143" s="15"/>
      <c r="H143" s="15">
        <v>952.2</v>
      </c>
      <c r="I143" s="15"/>
      <c r="J143" s="15"/>
      <c r="K143" s="15"/>
      <c r="L143" s="15">
        <f t="shared" si="181"/>
        <v>0</v>
      </c>
      <c r="M143" s="15">
        <f t="shared" si="182"/>
        <v>0</v>
      </c>
      <c r="N143" s="15">
        <f t="shared" si="183"/>
        <v>952.2</v>
      </c>
      <c r="O143" s="15"/>
      <c r="P143" s="15"/>
      <c r="Q143" s="15"/>
      <c r="R143" s="15">
        <f t="shared" si="151"/>
        <v>0</v>
      </c>
      <c r="S143" s="15">
        <f t="shared" si="152"/>
        <v>0</v>
      </c>
      <c r="T143" s="15">
        <f t="shared" si="153"/>
        <v>952.2</v>
      </c>
      <c r="U143" s="15"/>
      <c r="V143" s="15">
        <f t="shared" si="154"/>
        <v>0</v>
      </c>
      <c r="W143" s="15">
        <f t="shared" si="155"/>
        <v>0</v>
      </c>
      <c r="X143" s="15">
        <f t="shared" si="156"/>
        <v>952.2</v>
      </c>
      <c r="Y143" s="15"/>
      <c r="Z143" s="15"/>
      <c r="AA143" s="15"/>
      <c r="AB143" s="15">
        <f t="shared" si="157"/>
        <v>0</v>
      </c>
      <c r="AC143" s="15">
        <f t="shared" si="158"/>
        <v>0</v>
      </c>
      <c r="AD143" s="15">
        <f t="shared" si="159"/>
        <v>952.2</v>
      </c>
      <c r="AE143" s="15"/>
      <c r="AF143" s="15"/>
      <c r="AG143" s="15"/>
      <c r="AH143" s="15">
        <f t="shared" si="160"/>
        <v>0</v>
      </c>
      <c r="AI143" s="15">
        <f t="shared" si="161"/>
        <v>0</v>
      </c>
      <c r="AJ143" s="15">
        <f t="shared" si="162"/>
        <v>952.2</v>
      </c>
      <c r="AK143" s="15"/>
      <c r="AL143" s="15"/>
      <c r="AM143" s="15"/>
      <c r="AN143" s="15">
        <f t="shared" si="163"/>
        <v>0</v>
      </c>
      <c r="AO143" s="15"/>
      <c r="AP143" s="70">
        <f t="shared" si="124"/>
        <v>0</v>
      </c>
      <c r="AQ143" s="15">
        <f t="shared" si="164"/>
        <v>0</v>
      </c>
      <c r="AR143" s="15"/>
      <c r="AS143" s="70">
        <f t="shared" si="125"/>
        <v>0</v>
      </c>
      <c r="AT143" s="73">
        <f t="shared" si="165"/>
        <v>952.2</v>
      </c>
      <c r="AU143" s="15"/>
      <c r="AV143" s="24"/>
    </row>
    <row r="144" spans="1:48" ht="62.4" x14ac:dyDescent="0.3">
      <c r="A144" s="61" t="s">
        <v>134</v>
      </c>
      <c r="B144" s="62"/>
      <c r="C144" s="61"/>
      <c r="D144" s="61"/>
      <c r="E144" s="63" t="s">
        <v>135</v>
      </c>
      <c r="F144" s="15">
        <f t="shared" si="130"/>
        <v>10011.700000000001</v>
      </c>
      <c r="G144" s="15">
        <f t="shared" si="131"/>
        <v>0</v>
      </c>
      <c r="H144" s="15">
        <f t="shared" si="132"/>
        <v>0</v>
      </c>
      <c r="I144" s="15">
        <f t="shared" si="178"/>
        <v>0</v>
      </c>
      <c r="J144" s="15">
        <f t="shared" si="179"/>
        <v>0</v>
      </c>
      <c r="K144" s="15">
        <f t="shared" si="180"/>
        <v>0</v>
      </c>
      <c r="L144" s="15">
        <f t="shared" si="181"/>
        <v>10011.700000000001</v>
      </c>
      <c r="M144" s="15">
        <f t="shared" si="182"/>
        <v>0</v>
      </c>
      <c r="N144" s="15">
        <f t="shared" si="183"/>
        <v>0</v>
      </c>
      <c r="O144" s="15">
        <f t="shared" si="184"/>
        <v>0</v>
      </c>
      <c r="P144" s="15">
        <f t="shared" si="185"/>
        <v>0</v>
      </c>
      <c r="Q144" s="15">
        <f t="shared" si="186"/>
        <v>0</v>
      </c>
      <c r="R144" s="15">
        <f t="shared" si="151"/>
        <v>10011.700000000001</v>
      </c>
      <c r="S144" s="15">
        <f t="shared" si="152"/>
        <v>0</v>
      </c>
      <c r="T144" s="15">
        <f t="shared" si="153"/>
        <v>0</v>
      </c>
      <c r="U144" s="15">
        <f t="shared" si="166"/>
        <v>0</v>
      </c>
      <c r="V144" s="15">
        <f t="shared" si="154"/>
        <v>10011.700000000001</v>
      </c>
      <c r="W144" s="15">
        <f t="shared" si="155"/>
        <v>0</v>
      </c>
      <c r="X144" s="15">
        <f t="shared" si="156"/>
        <v>0</v>
      </c>
      <c r="Y144" s="15">
        <f t="shared" si="167"/>
        <v>0</v>
      </c>
      <c r="Z144" s="15">
        <f t="shared" si="168"/>
        <v>0</v>
      </c>
      <c r="AA144" s="15">
        <f t="shared" si="169"/>
        <v>0</v>
      </c>
      <c r="AB144" s="15">
        <f t="shared" si="157"/>
        <v>10011.700000000001</v>
      </c>
      <c r="AC144" s="15">
        <f t="shared" si="158"/>
        <v>0</v>
      </c>
      <c r="AD144" s="15">
        <f t="shared" si="159"/>
        <v>0</v>
      </c>
      <c r="AE144" s="15">
        <f t="shared" si="170"/>
        <v>0</v>
      </c>
      <c r="AF144" s="15">
        <f t="shared" si="171"/>
        <v>0</v>
      </c>
      <c r="AG144" s="15">
        <f t="shared" si="172"/>
        <v>0</v>
      </c>
      <c r="AH144" s="15">
        <f t="shared" si="160"/>
        <v>10011.700000000001</v>
      </c>
      <c r="AI144" s="15">
        <f t="shared" si="161"/>
        <v>0</v>
      </c>
      <c r="AJ144" s="15">
        <f t="shared" si="162"/>
        <v>0</v>
      </c>
      <c r="AK144" s="15">
        <f t="shared" si="173"/>
        <v>0</v>
      </c>
      <c r="AL144" s="15">
        <f t="shared" si="174"/>
        <v>0</v>
      </c>
      <c r="AM144" s="15">
        <f t="shared" si="175"/>
        <v>0</v>
      </c>
      <c r="AN144" s="15">
        <f t="shared" si="163"/>
        <v>10011.700000000001</v>
      </c>
      <c r="AO144" s="15">
        <f t="shared" si="176"/>
        <v>0</v>
      </c>
      <c r="AP144" s="70">
        <f t="shared" si="124"/>
        <v>10011.700000000001</v>
      </c>
      <c r="AQ144" s="15">
        <f t="shared" si="164"/>
        <v>0</v>
      </c>
      <c r="AR144" s="15">
        <f t="shared" si="177"/>
        <v>0</v>
      </c>
      <c r="AS144" s="70">
        <f t="shared" si="125"/>
        <v>0</v>
      </c>
      <c r="AT144" s="73">
        <f t="shared" si="165"/>
        <v>0</v>
      </c>
      <c r="AU144" s="15">
        <f t="shared" si="177"/>
        <v>0</v>
      </c>
      <c r="AV144" s="24"/>
    </row>
    <row r="145" spans="1:49" ht="46.8" x14ac:dyDescent="0.3">
      <c r="A145" s="61" t="s">
        <v>134</v>
      </c>
      <c r="B145" s="62" t="s">
        <v>29</v>
      </c>
      <c r="C145" s="61"/>
      <c r="D145" s="61"/>
      <c r="E145" s="63" t="s">
        <v>30</v>
      </c>
      <c r="F145" s="15">
        <f t="shared" si="130"/>
        <v>10011.700000000001</v>
      </c>
      <c r="G145" s="15">
        <f t="shared" si="131"/>
        <v>0</v>
      </c>
      <c r="H145" s="15">
        <f t="shared" si="132"/>
        <v>0</v>
      </c>
      <c r="I145" s="15">
        <f t="shared" si="178"/>
        <v>0</v>
      </c>
      <c r="J145" s="15">
        <f t="shared" si="179"/>
        <v>0</v>
      </c>
      <c r="K145" s="15">
        <f t="shared" si="180"/>
        <v>0</v>
      </c>
      <c r="L145" s="15">
        <f t="shared" si="181"/>
        <v>10011.700000000001</v>
      </c>
      <c r="M145" s="15">
        <f t="shared" si="182"/>
        <v>0</v>
      </c>
      <c r="N145" s="15">
        <f t="shared" si="183"/>
        <v>0</v>
      </c>
      <c r="O145" s="15">
        <f t="shared" si="184"/>
        <v>0</v>
      </c>
      <c r="P145" s="15">
        <f t="shared" si="185"/>
        <v>0</v>
      </c>
      <c r="Q145" s="15">
        <f t="shared" si="186"/>
        <v>0</v>
      </c>
      <c r="R145" s="15">
        <f t="shared" si="151"/>
        <v>10011.700000000001</v>
      </c>
      <c r="S145" s="15">
        <f t="shared" si="152"/>
        <v>0</v>
      </c>
      <c r="T145" s="15">
        <f t="shared" si="153"/>
        <v>0</v>
      </c>
      <c r="U145" s="15">
        <f t="shared" si="166"/>
        <v>0</v>
      </c>
      <c r="V145" s="15">
        <f t="shared" si="154"/>
        <v>10011.700000000001</v>
      </c>
      <c r="W145" s="15">
        <f t="shared" si="155"/>
        <v>0</v>
      </c>
      <c r="X145" s="15">
        <f t="shared" si="156"/>
        <v>0</v>
      </c>
      <c r="Y145" s="15">
        <f t="shared" si="167"/>
        <v>0</v>
      </c>
      <c r="Z145" s="15">
        <f t="shared" si="168"/>
        <v>0</v>
      </c>
      <c r="AA145" s="15">
        <f t="shared" si="169"/>
        <v>0</v>
      </c>
      <c r="AB145" s="15">
        <f t="shared" si="157"/>
        <v>10011.700000000001</v>
      </c>
      <c r="AC145" s="15">
        <f t="shared" si="158"/>
        <v>0</v>
      </c>
      <c r="AD145" s="15">
        <f t="shared" si="159"/>
        <v>0</v>
      </c>
      <c r="AE145" s="15">
        <f t="shared" si="170"/>
        <v>0</v>
      </c>
      <c r="AF145" s="15">
        <f t="shared" si="171"/>
        <v>0</v>
      </c>
      <c r="AG145" s="15">
        <f t="shared" si="172"/>
        <v>0</v>
      </c>
      <c r="AH145" s="15">
        <f t="shared" si="160"/>
        <v>10011.700000000001</v>
      </c>
      <c r="AI145" s="15">
        <f t="shared" si="161"/>
        <v>0</v>
      </c>
      <c r="AJ145" s="15">
        <f t="shared" si="162"/>
        <v>0</v>
      </c>
      <c r="AK145" s="15">
        <f t="shared" si="173"/>
        <v>0</v>
      </c>
      <c r="AL145" s="15">
        <f t="shared" si="174"/>
        <v>0</v>
      </c>
      <c r="AM145" s="15">
        <f t="shared" si="175"/>
        <v>0</v>
      </c>
      <c r="AN145" s="15">
        <f t="shared" si="163"/>
        <v>10011.700000000001</v>
      </c>
      <c r="AO145" s="15">
        <f t="shared" si="176"/>
        <v>0</v>
      </c>
      <c r="AP145" s="70">
        <f t="shared" ref="AP145:AP208" si="190">AN145+AO145</f>
        <v>10011.700000000001</v>
      </c>
      <c r="AQ145" s="15">
        <f t="shared" si="164"/>
        <v>0</v>
      </c>
      <c r="AR145" s="15">
        <f t="shared" si="177"/>
        <v>0</v>
      </c>
      <c r="AS145" s="70">
        <f t="shared" ref="AS145:AS208" si="191">AQ145+AR145</f>
        <v>0</v>
      </c>
      <c r="AT145" s="73">
        <f t="shared" si="165"/>
        <v>0</v>
      </c>
      <c r="AU145" s="15">
        <f t="shared" si="177"/>
        <v>0</v>
      </c>
      <c r="AV145" s="24"/>
    </row>
    <row r="146" spans="1:49" ht="46.8" x14ac:dyDescent="0.3">
      <c r="A146" s="61" t="s">
        <v>134</v>
      </c>
      <c r="B146" s="62" t="s">
        <v>29</v>
      </c>
      <c r="C146" s="61" t="s">
        <v>51</v>
      </c>
      <c r="D146" s="61" t="s">
        <v>100</v>
      </c>
      <c r="E146" s="63" t="s">
        <v>101</v>
      </c>
      <c r="F146" s="15">
        <v>10011.700000000001</v>
      </c>
      <c r="G146" s="15"/>
      <c r="H146" s="15"/>
      <c r="I146" s="15"/>
      <c r="J146" s="15"/>
      <c r="K146" s="15"/>
      <c r="L146" s="15">
        <f t="shared" si="181"/>
        <v>10011.700000000001</v>
      </c>
      <c r="M146" s="15">
        <f t="shared" si="182"/>
        <v>0</v>
      </c>
      <c r="N146" s="15">
        <f t="shared" si="183"/>
        <v>0</v>
      </c>
      <c r="O146" s="15"/>
      <c r="P146" s="15"/>
      <c r="Q146" s="15"/>
      <c r="R146" s="15">
        <f t="shared" si="151"/>
        <v>10011.700000000001</v>
      </c>
      <c r="S146" s="15">
        <f t="shared" si="152"/>
        <v>0</v>
      </c>
      <c r="T146" s="15">
        <f t="shared" si="153"/>
        <v>0</v>
      </c>
      <c r="U146" s="15"/>
      <c r="V146" s="15">
        <f t="shared" si="154"/>
        <v>10011.700000000001</v>
      </c>
      <c r="W146" s="15">
        <f t="shared" si="155"/>
        <v>0</v>
      </c>
      <c r="X146" s="15">
        <f t="shared" si="156"/>
        <v>0</v>
      </c>
      <c r="Y146" s="15"/>
      <c r="Z146" s="15"/>
      <c r="AA146" s="15"/>
      <c r="AB146" s="15">
        <f t="shared" si="157"/>
        <v>10011.700000000001</v>
      </c>
      <c r="AC146" s="15">
        <f t="shared" si="158"/>
        <v>0</v>
      </c>
      <c r="AD146" s="15">
        <f t="shared" si="159"/>
        <v>0</v>
      </c>
      <c r="AE146" s="15"/>
      <c r="AF146" s="15"/>
      <c r="AG146" s="15"/>
      <c r="AH146" s="15">
        <f t="shared" si="160"/>
        <v>10011.700000000001</v>
      </c>
      <c r="AI146" s="15">
        <f t="shared" si="161"/>
        <v>0</v>
      </c>
      <c r="AJ146" s="15">
        <f t="shared" si="162"/>
        <v>0</v>
      </c>
      <c r="AK146" s="15"/>
      <c r="AL146" s="15"/>
      <c r="AM146" s="15"/>
      <c r="AN146" s="15">
        <f t="shared" si="163"/>
        <v>10011.700000000001</v>
      </c>
      <c r="AO146" s="15"/>
      <c r="AP146" s="70">
        <f t="shared" si="190"/>
        <v>10011.700000000001</v>
      </c>
      <c r="AQ146" s="15">
        <f t="shared" si="164"/>
        <v>0</v>
      </c>
      <c r="AR146" s="15"/>
      <c r="AS146" s="70">
        <f t="shared" si="191"/>
        <v>0</v>
      </c>
      <c r="AT146" s="73">
        <f t="shared" si="165"/>
        <v>0</v>
      </c>
      <c r="AU146" s="15"/>
      <c r="AV146" s="24"/>
    </row>
    <row r="147" spans="1:49" ht="62.4" x14ac:dyDescent="0.3">
      <c r="A147" s="61" t="s">
        <v>136</v>
      </c>
      <c r="B147" s="62"/>
      <c r="C147" s="61"/>
      <c r="D147" s="61"/>
      <c r="E147" s="63" t="s">
        <v>137</v>
      </c>
      <c r="F147" s="15">
        <f t="shared" ref="F147:F154" si="192">F148</f>
        <v>877.1</v>
      </c>
      <c r="G147" s="15">
        <f t="shared" ref="G147:G154" si="193">G148</f>
        <v>10827.4</v>
      </c>
      <c r="H147" s="15">
        <f t="shared" ref="H147:H154" si="194">H148</f>
        <v>0</v>
      </c>
      <c r="I147" s="15">
        <f t="shared" si="178"/>
        <v>0</v>
      </c>
      <c r="J147" s="15">
        <f t="shared" si="179"/>
        <v>0</v>
      </c>
      <c r="K147" s="15">
        <f t="shared" si="180"/>
        <v>0</v>
      </c>
      <c r="L147" s="15">
        <f t="shared" si="181"/>
        <v>877.1</v>
      </c>
      <c r="M147" s="15">
        <f t="shared" si="182"/>
        <v>10827.4</v>
      </c>
      <c r="N147" s="15">
        <f t="shared" si="183"/>
        <v>0</v>
      </c>
      <c r="O147" s="15">
        <f t="shared" si="184"/>
        <v>-877.1</v>
      </c>
      <c r="P147" s="15">
        <f t="shared" si="185"/>
        <v>-9950.2999999999993</v>
      </c>
      <c r="Q147" s="15">
        <f t="shared" si="186"/>
        <v>10827.4</v>
      </c>
      <c r="R147" s="15">
        <f t="shared" si="151"/>
        <v>0</v>
      </c>
      <c r="S147" s="15">
        <f t="shared" si="152"/>
        <v>877.10000000000036</v>
      </c>
      <c r="T147" s="15">
        <f t="shared" si="153"/>
        <v>10827.4</v>
      </c>
      <c r="U147" s="15">
        <f t="shared" si="166"/>
        <v>0</v>
      </c>
      <c r="V147" s="15">
        <f t="shared" si="154"/>
        <v>0</v>
      </c>
      <c r="W147" s="15">
        <f t="shared" si="155"/>
        <v>877.10000000000036</v>
      </c>
      <c r="X147" s="15">
        <f t="shared" si="156"/>
        <v>10827.4</v>
      </c>
      <c r="Y147" s="15">
        <f t="shared" si="167"/>
        <v>0</v>
      </c>
      <c r="Z147" s="15">
        <f t="shared" si="168"/>
        <v>0</v>
      </c>
      <c r="AA147" s="15">
        <f t="shared" si="169"/>
        <v>0</v>
      </c>
      <c r="AB147" s="15">
        <f t="shared" si="157"/>
        <v>0</v>
      </c>
      <c r="AC147" s="15">
        <f t="shared" si="158"/>
        <v>877.10000000000036</v>
      </c>
      <c r="AD147" s="15">
        <f t="shared" si="159"/>
        <v>10827.4</v>
      </c>
      <c r="AE147" s="15">
        <f t="shared" si="170"/>
        <v>0</v>
      </c>
      <c r="AF147" s="15">
        <f t="shared" si="171"/>
        <v>0</v>
      </c>
      <c r="AG147" s="15">
        <f t="shared" si="172"/>
        <v>0</v>
      </c>
      <c r="AH147" s="15">
        <f t="shared" si="160"/>
        <v>0</v>
      </c>
      <c r="AI147" s="15">
        <f t="shared" si="161"/>
        <v>877.10000000000036</v>
      </c>
      <c r="AJ147" s="15">
        <f t="shared" si="162"/>
        <v>10827.4</v>
      </c>
      <c r="AK147" s="15">
        <f t="shared" si="173"/>
        <v>0</v>
      </c>
      <c r="AL147" s="15">
        <f t="shared" si="174"/>
        <v>0</v>
      </c>
      <c r="AM147" s="15">
        <f t="shared" si="175"/>
        <v>0</v>
      </c>
      <c r="AN147" s="15">
        <f t="shared" si="163"/>
        <v>0</v>
      </c>
      <c r="AO147" s="15">
        <f t="shared" si="176"/>
        <v>0</v>
      </c>
      <c r="AP147" s="70">
        <f t="shared" si="190"/>
        <v>0</v>
      </c>
      <c r="AQ147" s="15">
        <f t="shared" si="164"/>
        <v>877.10000000000036</v>
      </c>
      <c r="AR147" s="15">
        <f t="shared" si="177"/>
        <v>0</v>
      </c>
      <c r="AS147" s="70">
        <f t="shared" si="191"/>
        <v>877.10000000000036</v>
      </c>
      <c r="AT147" s="73">
        <f t="shared" si="165"/>
        <v>10827.4</v>
      </c>
      <c r="AU147" s="15">
        <f t="shared" si="177"/>
        <v>0</v>
      </c>
      <c r="AV147" s="24"/>
    </row>
    <row r="148" spans="1:49" ht="46.8" x14ac:dyDescent="0.3">
      <c r="A148" s="61" t="s">
        <v>136</v>
      </c>
      <c r="B148" s="62" t="s">
        <v>29</v>
      </c>
      <c r="C148" s="61"/>
      <c r="D148" s="61"/>
      <c r="E148" s="63" t="s">
        <v>30</v>
      </c>
      <c r="F148" s="15">
        <f t="shared" si="192"/>
        <v>877.1</v>
      </c>
      <c r="G148" s="15">
        <f t="shared" si="193"/>
        <v>10827.4</v>
      </c>
      <c r="H148" s="15">
        <f t="shared" si="194"/>
        <v>0</v>
      </c>
      <c r="I148" s="15">
        <f t="shared" si="178"/>
        <v>0</v>
      </c>
      <c r="J148" s="15">
        <f t="shared" si="179"/>
        <v>0</v>
      </c>
      <c r="K148" s="15">
        <f t="shared" si="180"/>
        <v>0</v>
      </c>
      <c r="L148" s="15">
        <f t="shared" si="181"/>
        <v>877.1</v>
      </c>
      <c r="M148" s="15">
        <f t="shared" si="182"/>
        <v>10827.4</v>
      </c>
      <c r="N148" s="15">
        <f t="shared" si="183"/>
        <v>0</v>
      </c>
      <c r="O148" s="15">
        <f t="shared" si="184"/>
        <v>-877.1</v>
      </c>
      <c r="P148" s="15">
        <f t="shared" si="185"/>
        <v>-9950.2999999999993</v>
      </c>
      <c r="Q148" s="15">
        <f t="shared" si="186"/>
        <v>10827.4</v>
      </c>
      <c r="R148" s="15">
        <f t="shared" si="151"/>
        <v>0</v>
      </c>
      <c r="S148" s="15">
        <f t="shared" si="152"/>
        <v>877.10000000000036</v>
      </c>
      <c r="T148" s="15">
        <f t="shared" si="153"/>
        <v>10827.4</v>
      </c>
      <c r="U148" s="15">
        <f t="shared" si="166"/>
        <v>0</v>
      </c>
      <c r="V148" s="15">
        <f t="shared" si="154"/>
        <v>0</v>
      </c>
      <c r="W148" s="15">
        <f t="shared" si="155"/>
        <v>877.10000000000036</v>
      </c>
      <c r="X148" s="15">
        <f t="shared" si="156"/>
        <v>10827.4</v>
      </c>
      <c r="Y148" s="15">
        <f t="shared" si="167"/>
        <v>0</v>
      </c>
      <c r="Z148" s="15">
        <f t="shared" si="168"/>
        <v>0</v>
      </c>
      <c r="AA148" s="15">
        <f t="shared" si="169"/>
        <v>0</v>
      </c>
      <c r="AB148" s="15">
        <f t="shared" si="157"/>
        <v>0</v>
      </c>
      <c r="AC148" s="15">
        <f t="shared" si="158"/>
        <v>877.10000000000036</v>
      </c>
      <c r="AD148" s="15">
        <f t="shared" si="159"/>
        <v>10827.4</v>
      </c>
      <c r="AE148" s="15">
        <f t="shared" si="170"/>
        <v>0</v>
      </c>
      <c r="AF148" s="15">
        <f t="shared" si="171"/>
        <v>0</v>
      </c>
      <c r="AG148" s="15">
        <f t="shared" si="172"/>
        <v>0</v>
      </c>
      <c r="AH148" s="15">
        <f t="shared" si="160"/>
        <v>0</v>
      </c>
      <c r="AI148" s="15">
        <f t="shared" si="161"/>
        <v>877.10000000000036</v>
      </c>
      <c r="AJ148" s="15">
        <f t="shared" si="162"/>
        <v>10827.4</v>
      </c>
      <c r="AK148" s="15">
        <f t="shared" si="173"/>
        <v>0</v>
      </c>
      <c r="AL148" s="15">
        <f t="shared" si="174"/>
        <v>0</v>
      </c>
      <c r="AM148" s="15">
        <f t="shared" si="175"/>
        <v>0</v>
      </c>
      <c r="AN148" s="15">
        <f t="shared" si="163"/>
        <v>0</v>
      </c>
      <c r="AO148" s="15">
        <f t="shared" si="176"/>
        <v>0</v>
      </c>
      <c r="AP148" s="70">
        <f t="shared" si="190"/>
        <v>0</v>
      </c>
      <c r="AQ148" s="15">
        <f t="shared" si="164"/>
        <v>877.10000000000036</v>
      </c>
      <c r="AR148" s="15">
        <f t="shared" si="177"/>
        <v>0</v>
      </c>
      <c r="AS148" s="70">
        <f t="shared" si="191"/>
        <v>877.10000000000036</v>
      </c>
      <c r="AT148" s="73">
        <f t="shared" si="165"/>
        <v>10827.4</v>
      </c>
      <c r="AU148" s="15">
        <f t="shared" si="177"/>
        <v>0</v>
      </c>
      <c r="AV148" s="24"/>
    </row>
    <row r="149" spans="1:49" ht="46.8" x14ac:dyDescent="0.3">
      <c r="A149" s="61" t="s">
        <v>136</v>
      </c>
      <c r="B149" s="62" t="s">
        <v>29</v>
      </c>
      <c r="C149" s="61" t="s">
        <v>51</v>
      </c>
      <c r="D149" s="61" t="s">
        <v>100</v>
      </c>
      <c r="E149" s="63" t="s">
        <v>101</v>
      </c>
      <c r="F149" s="15">
        <v>877.1</v>
      </c>
      <c r="G149" s="15">
        <v>10827.4</v>
      </c>
      <c r="H149" s="15"/>
      <c r="I149" s="15"/>
      <c r="J149" s="15"/>
      <c r="K149" s="15"/>
      <c r="L149" s="15">
        <f t="shared" si="181"/>
        <v>877.1</v>
      </c>
      <c r="M149" s="15">
        <f t="shared" si="182"/>
        <v>10827.4</v>
      </c>
      <c r="N149" s="15">
        <f t="shared" si="183"/>
        <v>0</v>
      </c>
      <c r="O149" s="15">
        <v>-877.1</v>
      </c>
      <c r="P149" s="15">
        <v>-9950.2999999999993</v>
      </c>
      <c r="Q149" s="15">
        <v>10827.4</v>
      </c>
      <c r="R149" s="15">
        <f t="shared" si="151"/>
        <v>0</v>
      </c>
      <c r="S149" s="15">
        <f t="shared" si="152"/>
        <v>877.10000000000036</v>
      </c>
      <c r="T149" s="15">
        <f t="shared" si="153"/>
        <v>10827.4</v>
      </c>
      <c r="U149" s="15"/>
      <c r="V149" s="15">
        <f t="shared" si="154"/>
        <v>0</v>
      </c>
      <c r="W149" s="15">
        <f t="shared" si="155"/>
        <v>877.10000000000036</v>
      </c>
      <c r="X149" s="15">
        <f t="shared" si="156"/>
        <v>10827.4</v>
      </c>
      <c r="Y149" s="15"/>
      <c r="Z149" s="15"/>
      <c r="AA149" s="15"/>
      <c r="AB149" s="15">
        <f t="shared" si="157"/>
        <v>0</v>
      </c>
      <c r="AC149" s="15">
        <f t="shared" si="158"/>
        <v>877.10000000000036</v>
      </c>
      <c r="AD149" s="15">
        <f t="shared" si="159"/>
        <v>10827.4</v>
      </c>
      <c r="AE149" s="15"/>
      <c r="AF149" s="15"/>
      <c r="AG149" s="15"/>
      <c r="AH149" s="15">
        <f t="shared" si="160"/>
        <v>0</v>
      </c>
      <c r="AI149" s="15">
        <f t="shared" si="161"/>
        <v>877.10000000000036</v>
      </c>
      <c r="AJ149" s="15">
        <f t="shared" si="162"/>
        <v>10827.4</v>
      </c>
      <c r="AK149" s="15"/>
      <c r="AL149" s="15"/>
      <c r="AM149" s="15"/>
      <c r="AN149" s="15">
        <f t="shared" si="163"/>
        <v>0</v>
      </c>
      <c r="AO149" s="15"/>
      <c r="AP149" s="70">
        <f t="shared" si="190"/>
        <v>0</v>
      </c>
      <c r="AQ149" s="15">
        <f t="shared" si="164"/>
        <v>877.10000000000036</v>
      </c>
      <c r="AR149" s="15"/>
      <c r="AS149" s="70">
        <f t="shared" si="191"/>
        <v>877.10000000000036</v>
      </c>
      <c r="AT149" s="73">
        <f t="shared" si="165"/>
        <v>10827.4</v>
      </c>
      <c r="AU149" s="15"/>
      <c r="AV149" s="24"/>
    </row>
    <row r="150" spans="1:49" ht="46.8" x14ac:dyDescent="0.3">
      <c r="A150" s="61" t="s">
        <v>138</v>
      </c>
      <c r="B150" s="62"/>
      <c r="C150" s="61"/>
      <c r="D150" s="61"/>
      <c r="E150" s="63" t="s">
        <v>139</v>
      </c>
      <c r="F150" s="15">
        <f t="shared" si="192"/>
        <v>877.1</v>
      </c>
      <c r="G150" s="15">
        <f t="shared" si="193"/>
        <v>10827.4</v>
      </c>
      <c r="H150" s="15">
        <f t="shared" si="194"/>
        <v>0</v>
      </c>
      <c r="I150" s="15">
        <f t="shared" si="178"/>
        <v>0</v>
      </c>
      <c r="J150" s="15">
        <f t="shared" si="179"/>
        <v>0</v>
      </c>
      <c r="K150" s="15">
        <f t="shared" si="180"/>
        <v>0</v>
      </c>
      <c r="L150" s="15">
        <f t="shared" si="181"/>
        <v>877.1</v>
      </c>
      <c r="M150" s="15">
        <f t="shared" si="182"/>
        <v>10827.4</v>
      </c>
      <c r="N150" s="15">
        <f t="shared" si="183"/>
        <v>0</v>
      </c>
      <c r="O150" s="15">
        <f t="shared" si="184"/>
        <v>-877.1</v>
      </c>
      <c r="P150" s="15">
        <f t="shared" si="185"/>
        <v>877.1</v>
      </c>
      <c r="Q150" s="15">
        <f t="shared" si="186"/>
        <v>0</v>
      </c>
      <c r="R150" s="15">
        <f t="shared" si="151"/>
        <v>0</v>
      </c>
      <c r="S150" s="15">
        <f t="shared" si="152"/>
        <v>11704.5</v>
      </c>
      <c r="T150" s="15">
        <f t="shared" si="153"/>
        <v>0</v>
      </c>
      <c r="U150" s="15">
        <f t="shared" si="166"/>
        <v>0</v>
      </c>
      <c r="V150" s="15">
        <f t="shared" si="154"/>
        <v>0</v>
      </c>
      <c r="W150" s="15">
        <f t="shared" si="155"/>
        <v>11704.5</v>
      </c>
      <c r="X150" s="15">
        <f t="shared" si="156"/>
        <v>0</v>
      </c>
      <c r="Y150" s="15">
        <f t="shared" si="167"/>
        <v>0</v>
      </c>
      <c r="Z150" s="15">
        <f t="shared" si="168"/>
        <v>0</v>
      </c>
      <c r="AA150" s="15">
        <f t="shared" si="169"/>
        <v>0</v>
      </c>
      <c r="AB150" s="15">
        <f t="shared" si="157"/>
        <v>0</v>
      </c>
      <c r="AC150" s="15">
        <f t="shared" si="158"/>
        <v>11704.5</v>
      </c>
      <c r="AD150" s="15">
        <f t="shared" si="159"/>
        <v>0</v>
      </c>
      <c r="AE150" s="15">
        <f t="shared" si="170"/>
        <v>0</v>
      </c>
      <c r="AF150" s="15">
        <f t="shared" si="171"/>
        <v>0</v>
      </c>
      <c r="AG150" s="15">
        <f t="shared" si="172"/>
        <v>0</v>
      </c>
      <c r="AH150" s="15">
        <f t="shared" si="160"/>
        <v>0</v>
      </c>
      <c r="AI150" s="15">
        <f t="shared" si="161"/>
        <v>11704.5</v>
      </c>
      <c r="AJ150" s="15">
        <f t="shared" si="162"/>
        <v>0</v>
      </c>
      <c r="AK150" s="15">
        <f t="shared" si="173"/>
        <v>0</v>
      </c>
      <c r="AL150" s="15">
        <f t="shared" si="174"/>
        <v>0</v>
      </c>
      <c r="AM150" s="15">
        <f t="shared" si="175"/>
        <v>0</v>
      </c>
      <c r="AN150" s="15">
        <f t="shared" si="163"/>
        <v>0</v>
      </c>
      <c r="AO150" s="15">
        <f t="shared" si="176"/>
        <v>0</v>
      </c>
      <c r="AP150" s="70">
        <f t="shared" si="190"/>
        <v>0</v>
      </c>
      <c r="AQ150" s="15">
        <f t="shared" si="164"/>
        <v>11704.5</v>
      </c>
      <c r="AR150" s="15">
        <f t="shared" si="177"/>
        <v>0</v>
      </c>
      <c r="AS150" s="70">
        <f t="shared" si="191"/>
        <v>11704.5</v>
      </c>
      <c r="AT150" s="73">
        <f t="shared" si="165"/>
        <v>0</v>
      </c>
      <c r="AU150" s="15">
        <f t="shared" si="177"/>
        <v>0</v>
      </c>
      <c r="AV150" s="24"/>
    </row>
    <row r="151" spans="1:49" ht="46.8" x14ac:dyDescent="0.3">
      <c r="A151" s="61" t="s">
        <v>138</v>
      </c>
      <c r="B151" s="62" t="s">
        <v>29</v>
      </c>
      <c r="C151" s="61"/>
      <c r="D151" s="61"/>
      <c r="E151" s="63" t="s">
        <v>30</v>
      </c>
      <c r="F151" s="15">
        <f t="shared" si="192"/>
        <v>877.1</v>
      </c>
      <c r="G151" s="15">
        <f t="shared" si="193"/>
        <v>10827.4</v>
      </c>
      <c r="H151" s="15">
        <f t="shared" si="194"/>
        <v>0</v>
      </c>
      <c r="I151" s="15">
        <f t="shared" si="178"/>
        <v>0</v>
      </c>
      <c r="J151" s="15">
        <f t="shared" si="179"/>
        <v>0</v>
      </c>
      <c r="K151" s="15">
        <f t="shared" si="180"/>
        <v>0</v>
      </c>
      <c r="L151" s="15">
        <f t="shared" si="181"/>
        <v>877.1</v>
      </c>
      <c r="M151" s="15">
        <f t="shared" si="182"/>
        <v>10827.4</v>
      </c>
      <c r="N151" s="15">
        <f t="shared" si="183"/>
        <v>0</v>
      </c>
      <c r="O151" s="15">
        <f t="shared" si="184"/>
        <v>-877.1</v>
      </c>
      <c r="P151" s="15">
        <f t="shared" si="185"/>
        <v>877.1</v>
      </c>
      <c r="Q151" s="15">
        <f t="shared" si="186"/>
        <v>0</v>
      </c>
      <c r="R151" s="15">
        <f t="shared" si="151"/>
        <v>0</v>
      </c>
      <c r="S151" s="15">
        <f t="shared" si="152"/>
        <v>11704.5</v>
      </c>
      <c r="T151" s="15">
        <f t="shared" si="153"/>
        <v>0</v>
      </c>
      <c r="U151" s="15">
        <f t="shared" si="166"/>
        <v>0</v>
      </c>
      <c r="V151" s="15">
        <f t="shared" si="154"/>
        <v>0</v>
      </c>
      <c r="W151" s="15">
        <f t="shared" si="155"/>
        <v>11704.5</v>
      </c>
      <c r="X151" s="15">
        <f t="shared" si="156"/>
        <v>0</v>
      </c>
      <c r="Y151" s="15">
        <f t="shared" si="167"/>
        <v>0</v>
      </c>
      <c r="Z151" s="15">
        <f t="shared" si="168"/>
        <v>0</v>
      </c>
      <c r="AA151" s="15">
        <f t="shared" si="169"/>
        <v>0</v>
      </c>
      <c r="AB151" s="15">
        <f t="shared" si="157"/>
        <v>0</v>
      </c>
      <c r="AC151" s="15">
        <f t="shared" si="158"/>
        <v>11704.5</v>
      </c>
      <c r="AD151" s="15">
        <f t="shared" si="159"/>
        <v>0</v>
      </c>
      <c r="AE151" s="15">
        <f t="shared" si="170"/>
        <v>0</v>
      </c>
      <c r="AF151" s="15">
        <f t="shared" si="171"/>
        <v>0</v>
      </c>
      <c r="AG151" s="15">
        <f t="shared" si="172"/>
        <v>0</v>
      </c>
      <c r="AH151" s="15">
        <f t="shared" si="160"/>
        <v>0</v>
      </c>
      <c r="AI151" s="15">
        <f t="shared" si="161"/>
        <v>11704.5</v>
      </c>
      <c r="AJ151" s="15">
        <f t="shared" si="162"/>
        <v>0</v>
      </c>
      <c r="AK151" s="15">
        <f t="shared" si="173"/>
        <v>0</v>
      </c>
      <c r="AL151" s="15">
        <f t="shared" si="174"/>
        <v>0</v>
      </c>
      <c r="AM151" s="15">
        <f t="shared" si="175"/>
        <v>0</v>
      </c>
      <c r="AN151" s="15">
        <f t="shared" si="163"/>
        <v>0</v>
      </c>
      <c r="AO151" s="15">
        <f t="shared" si="176"/>
        <v>0</v>
      </c>
      <c r="AP151" s="70">
        <f t="shared" si="190"/>
        <v>0</v>
      </c>
      <c r="AQ151" s="15">
        <f t="shared" si="164"/>
        <v>11704.5</v>
      </c>
      <c r="AR151" s="15">
        <f t="shared" si="177"/>
        <v>0</v>
      </c>
      <c r="AS151" s="70">
        <f t="shared" si="191"/>
        <v>11704.5</v>
      </c>
      <c r="AT151" s="73">
        <f t="shared" si="165"/>
        <v>0</v>
      </c>
      <c r="AU151" s="15">
        <f t="shared" si="177"/>
        <v>0</v>
      </c>
      <c r="AV151" s="24"/>
    </row>
    <row r="152" spans="1:49" ht="46.8" x14ac:dyDescent="0.3">
      <c r="A152" s="61" t="s">
        <v>138</v>
      </c>
      <c r="B152" s="62" t="s">
        <v>29</v>
      </c>
      <c r="C152" s="61" t="s">
        <v>51</v>
      </c>
      <c r="D152" s="61" t="s">
        <v>100</v>
      </c>
      <c r="E152" s="63" t="s">
        <v>101</v>
      </c>
      <c r="F152" s="15">
        <v>877.1</v>
      </c>
      <c r="G152" s="15">
        <v>10827.4</v>
      </c>
      <c r="H152" s="15"/>
      <c r="I152" s="15"/>
      <c r="J152" s="15"/>
      <c r="K152" s="15"/>
      <c r="L152" s="15">
        <f t="shared" si="181"/>
        <v>877.1</v>
      </c>
      <c r="M152" s="15">
        <f t="shared" si="182"/>
        <v>10827.4</v>
      </c>
      <c r="N152" s="15">
        <f t="shared" si="183"/>
        <v>0</v>
      </c>
      <c r="O152" s="15">
        <v>-877.1</v>
      </c>
      <c r="P152" s="15">
        <v>877.1</v>
      </c>
      <c r="Q152" s="15"/>
      <c r="R152" s="15">
        <f t="shared" si="151"/>
        <v>0</v>
      </c>
      <c r="S152" s="15">
        <f t="shared" si="152"/>
        <v>11704.5</v>
      </c>
      <c r="T152" s="15">
        <f t="shared" si="153"/>
        <v>0</v>
      </c>
      <c r="U152" s="15"/>
      <c r="V152" s="15">
        <f t="shared" si="154"/>
        <v>0</v>
      </c>
      <c r="W152" s="15">
        <f t="shared" si="155"/>
        <v>11704.5</v>
      </c>
      <c r="X152" s="15">
        <f t="shared" si="156"/>
        <v>0</v>
      </c>
      <c r="Y152" s="15"/>
      <c r="Z152" s="15"/>
      <c r="AA152" s="15"/>
      <c r="AB152" s="15">
        <f t="shared" si="157"/>
        <v>0</v>
      </c>
      <c r="AC152" s="15">
        <f t="shared" si="158"/>
        <v>11704.5</v>
      </c>
      <c r="AD152" s="15">
        <f t="shared" si="159"/>
        <v>0</v>
      </c>
      <c r="AE152" s="15"/>
      <c r="AF152" s="15"/>
      <c r="AG152" s="15"/>
      <c r="AH152" s="15">
        <f t="shared" si="160"/>
        <v>0</v>
      </c>
      <c r="AI152" s="15">
        <f t="shared" si="161"/>
        <v>11704.5</v>
      </c>
      <c r="AJ152" s="15">
        <f t="shared" si="162"/>
        <v>0</v>
      </c>
      <c r="AK152" s="15"/>
      <c r="AL152" s="15"/>
      <c r="AM152" s="15"/>
      <c r="AN152" s="15">
        <f t="shared" si="163"/>
        <v>0</v>
      </c>
      <c r="AO152" s="15"/>
      <c r="AP152" s="70">
        <f t="shared" si="190"/>
        <v>0</v>
      </c>
      <c r="AQ152" s="15">
        <f t="shared" si="164"/>
        <v>11704.5</v>
      </c>
      <c r="AR152" s="15"/>
      <c r="AS152" s="70">
        <f t="shared" si="191"/>
        <v>11704.5</v>
      </c>
      <c r="AT152" s="73">
        <f t="shared" si="165"/>
        <v>0</v>
      </c>
      <c r="AU152" s="15"/>
      <c r="AV152" s="24"/>
    </row>
    <row r="153" spans="1:49" ht="46.8" x14ac:dyDescent="0.3">
      <c r="A153" s="61" t="s">
        <v>140</v>
      </c>
      <c r="B153" s="62"/>
      <c r="C153" s="61"/>
      <c r="D153" s="61"/>
      <c r="E153" s="63" t="s">
        <v>141</v>
      </c>
      <c r="F153" s="15">
        <f t="shared" si="192"/>
        <v>877.1</v>
      </c>
      <c r="G153" s="15">
        <f t="shared" si="193"/>
        <v>10827.4</v>
      </c>
      <c r="H153" s="15">
        <f t="shared" si="194"/>
        <v>0</v>
      </c>
      <c r="I153" s="15">
        <f t="shared" si="178"/>
        <v>0</v>
      </c>
      <c r="J153" s="15">
        <f t="shared" si="179"/>
        <v>0</v>
      </c>
      <c r="K153" s="15">
        <f t="shared" si="180"/>
        <v>0</v>
      </c>
      <c r="L153" s="15">
        <f t="shared" si="181"/>
        <v>877.1</v>
      </c>
      <c r="M153" s="15">
        <f t="shared" si="182"/>
        <v>10827.4</v>
      </c>
      <c r="N153" s="15">
        <f t="shared" si="183"/>
        <v>0</v>
      </c>
      <c r="O153" s="15">
        <f t="shared" si="184"/>
        <v>-877.1</v>
      </c>
      <c r="P153" s="15">
        <f t="shared" si="185"/>
        <v>877.1</v>
      </c>
      <c r="Q153" s="15">
        <f t="shared" si="186"/>
        <v>0</v>
      </c>
      <c r="R153" s="15">
        <f t="shared" si="151"/>
        <v>0</v>
      </c>
      <c r="S153" s="15">
        <f t="shared" si="152"/>
        <v>11704.5</v>
      </c>
      <c r="T153" s="15">
        <f t="shared" si="153"/>
        <v>0</v>
      </c>
      <c r="U153" s="15">
        <f t="shared" si="166"/>
        <v>0</v>
      </c>
      <c r="V153" s="15">
        <f t="shared" si="154"/>
        <v>0</v>
      </c>
      <c r="W153" s="15">
        <f t="shared" si="155"/>
        <v>11704.5</v>
      </c>
      <c r="X153" s="15">
        <f t="shared" si="156"/>
        <v>0</v>
      </c>
      <c r="Y153" s="15">
        <f t="shared" si="167"/>
        <v>0</v>
      </c>
      <c r="Z153" s="15">
        <f t="shared" si="168"/>
        <v>0</v>
      </c>
      <c r="AA153" s="15">
        <f t="shared" si="169"/>
        <v>0</v>
      </c>
      <c r="AB153" s="15">
        <f t="shared" si="157"/>
        <v>0</v>
      </c>
      <c r="AC153" s="15">
        <f t="shared" si="158"/>
        <v>11704.5</v>
      </c>
      <c r="AD153" s="15">
        <f t="shared" si="159"/>
        <v>0</v>
      </c>
      <c r="AE153" s="15">
        <f t="shared" si="170"/>
        <v>0</v>
      </c>
      <c r="AF153" s="15">
        <f t="shared" si="171"/>
        <v>0</v>
      </c>
      <c r="AG153" s="15">
        <f t="shared" si="172"/>
        <v>0</v>
      </c>
      <c r="AH153" s="15">
        <f t="shared" si="160"/>
        <v>0</v>
      </c>
      <c r="AI153" s="15">
        <f t="shared" si="161"/>
        <v>11704.5</v>
      </c>
      <c r="AJ153" s="15">
        <f t="shared" si="162"/>
        <v>0</v>
      </c>
      <c r="AK153" s="15">
        <f t="shared" si="173"/>
        <v>0</v>
      </c>
      <c r="AL153" s="15">
        <f t="shared" si="174"/>
        <v>0</v>
      </c>
      <c r="AM153" s="15">
        <f t="shared" si="175"/>
        <v>0</v>
      </c>
      <c r="AN153" s="15">
        <f t="shared" si="163"/>
        <v>0</v>
      </c>
      <c r="AO153" s="15">
        <f t="shared" si="176"/>
        <v>0</v>
      </c>
      <c r="AP153" s="70">
        <f t="shared" si="190"/>
        <v>0</v>
      </c>
      <c r="AQ153" s="15">
        <f t="shared" si="164"/>
        <v>11704.5</v>
      </c>
      <c r="AR153" s="15">
        <f t="shared" si="177"/>
        <v>0</v>
      </c>
      <c r="AS153" s="70">
        <f t="shared" si="191"/>
        <v>11704.5</v>
      </c>
      <c r="AT153" s="73">
        <f t="shared" si="165"/>
        <v>0</v>
      </c>
      <c r="AU153" s="15">
        <f t="shared" si="177"/>
        <v>0</v>
      </c>
      <c r="AV153" s="24"/>
    </row>
    <row r="154" spans="1:49" ht="46.8" x14ac:dyDescent="0.3">
      <c r="A154" s="61" t="s">
        <v>140</v>
      </c>
      <c r="B154" s="62" t="s">
        <v>29</v>
      </c>
      <c r="C154" s="61"/>
      <c r="D154" s="61"/>
      <c r="E154" s="63" t="s">
        <v>30</v>
      </c>
      <c r="F154" s="15">
        <f t="shared" si="192"/>
        <v>877.1</v>
      </c>
      <c r="G154" s="15">
        <f t="shared" si="193"/>
        <v>10827.4</v>
      </c>
      <c r="H154" s="15">
        <f t="shared" si="194"/>
        <v>0</v>
      </c>
      <c r="I154" s="15">
        <f t="shared" si="178"/>
        <v>0</v>
      </c>
      <c r="J154" s="15">
        <f t="shared" si="179"/>
        <v>0</v>
      </c>
      <c r="K154" s="15">
        <f t="shared" si="180"/>
        <v>0</v>
      </c>
      <c r="L154" s="15">
        <f t="shared" si="181"/>
        <v>877.1</v>
      </c>
      <c r="M154" s="15">
        <f t="shared" si="182"/>
        <v>10827.4</v>
      </c>
      <c r="N154" s="15">
        <f t="shared" si="183"/>
        <v>0</v>
      </c>
      <c r="O154" s="15">
        <f t="shared" si="184"/>
        <v>-877.1</v>
      </c>
      <c r="P154" s="15">
        <f t="shared" si="185"/>
        <v>877.1</v>
      </c>
      <c r="Q154" s="15">
        <f t="shared" si="186"/>
        <v>0</v>
      </c>
      <c r="R154" s="15">
        <f t="shared" si="151"/>
        <v>0</v>
      </c>
      <c r="S154" s="15">
        <f t="shared" si="152"/>
        <v>11704.5</v>
      </c>
      <c r="T154" s="15">
        <f t="shared" si="153"/>
        <v>0</v>
      </c>
      <c r="U154" s="15">
        <f t="shared" si="166"/>
        <v>0</v>
      </c>
      <c r="V154" s="15">
        <f t="shared" si="154"/>
        <v>0</v>
      </c>
      <c r="W154" s="15">
        <f t="shared" si="155"/>
        <v>11704.5</v>
      </c>
      <c r="X154" s="15">
        <f t="shared" si="156"/>
        <v>0</v>
      </c>
      <c r="Y154" s="15">
        <f t="shared" si="167"/>
        <v>0</v>
      </c>
      <c r="Z154" s="15">
        <f t="shared" si="168"/>
        <v>0</v>
      </c>
      <c r="AA154" s="15">
        <f t="shared" si="169"/>
        <v>0</v>
      </c>
      <c r="AB154" s="15">
        <f t="shared" si="157"/>
        <v>0</v>
      </c>
      <c r="AC154" s="15">
        <f t="shared" si="158"/>
        <v>11704.5</v>
      </c>
      <c r="AD154" s="15">
        <f t="shared" si="159"/>
        <v>0</v>
      </c>
      <c r="AE154" s="15">
        <f t="shared" si="170"/>
        <v>0</v>
      </c>
      <c r="AF154" s="15">
        <f t="shared" si="171"/>
        <v>0</v>
      </c>
      <c r="AG154" s="15">
        <f t="shared" si="172"/>
        <v>0</v>
      </c>
      <c r="AH154" s="15">
        <f t="shared" si="160"/>
        <v>0</v>
      </c>
      <c r="AI154" s="15">
        <f t="shared" si="161"/>
        <v>11704.5</v>
      </c>
      <c r="AJ154" s="15">
        <f t="shared" si="162"/>
        <v>0</v>
      </c>
      <c r="AK154" s="15">
        <f t="shared" si="173"/>
        <v>0</v>
      </c>
      <c r="AL154" s="15">
        <f t="shared" si="174"/>
        <v>0</v>
      </c>
      <c r="AM154" s="15">
        <f t="shared" si="175"/>
        <v>0</v>
      </c>
      <c r="AN154" s="15">
        <f t="shared" si="163"/>
        <v>0</v>
      </c>
      <c r="AO154" s="15">
        <f t="shared" si="176"/>
        <v>0</v>
      </c>
      <c r="AP154" s="70">
        <f t="shared" si="190"/>
        <v>0</v>
      </c>
      <c r="AQ154" s="15">
        <f t="shared" si="164"/>
        <v>11704.5</v>
      </c>
      <c r="AR154" s="15">
        <f t="shared" si="177"/>
        <v>0</v>
      </c>
      <c r="AS154" s="70">
        <f t="shared" si="191"/>
        <v>11704.5</v>
      </c>
      <c r="AT154" s="73">
        <f t="shared" si="165"/>
        <v>0</v>
      </c>
      <c r="AU154" s="15">
        <f t="shared" si="177"/>
        <v>0</v>
      </c>
      <c r="AV154" s="24"/>
    </row>
    <row r="155" spans="1:49" ht="46.8" x14ac:dyDescent="0.3">
      <c r="A155" s="61" t="s">
        <v>140</v>
      </c>
      <c r="B155" s="62" t="s">
        <v>29</v>
      </c>
      <c r="C155" s="61" t="s">
        <v>51</v>
      </c>
      <c r="D155" s="61" t="s">
        <v>100</v>
      </c>
      <c r="E155" s="63" t="s">
        <v>101</v>
      </c>
      <c r="F155" s="15">
        <v>877.1</v>
      </c>
      <c r="G155" s="15">
        <v>10827.4</v>
      </c>
      <c r="H155" s="15"/>
      <c r="I155" s="15"/>
      <c r="J155" s="15"/>
      <c r="K155" s="15"/>
      <c r="L155" s="15">
        <f t="shared" si="181"/>
        <v>877.1</v>
      </c>
      <c r="M155" s="15">
        <f t="shared" si="182"/>
        <v>10827.4</v>
      </c>
      <c r="N155" s="15">
        <f t="shared" si="183"/>
        <v>0</v>
      </c>
      <c r="O155" s="15">
        <v>-877.1</v>
      </c>
      <c r="P155" s="15">
        <v>877.1</v>
      </c>
      <c r="Q155" s="15"/>
      <c r="R155" s="15">
        <f t="shared" si="151"/>
        <v>0</v>
      </c>
      <c r="S155" s="15">
        <f t="shared" si="152"/>
        <v>11704.5</v>
      </c>
      <c r="T155" s="15">
        <f t="shared" si="153"/>
        <v>0</v>
      </c>
      <c r="U155" s="15"/>
      <c r="V155" s="15">
        <f t="shared" si="154"/>
        <v>0</v>
      </c>
      <c r="W155" s="15">
        <f t="shared" si="155"/>
        <v>11704.5</v>
      </c>
      <c r="X155" s="15">
        <f t="shared" si="156"/>
        <v>0</v>
      </c>
      <c r="Y155" s="15"/>
      <c r="Z155" s="15"/>
      <c r="AA155" s="15"/>
      <c r="AB155" s="15">
        <f t="shared" si="157"/>
        <v>0</v>
      </c>
      <c r="AC155" s="15">
        <f t="shared" si="158"/>
        <v>11704.5</v>
      </c>
      <c r="AD155" s="15">
        <f t="shared" si="159"/>
        <v>0</v>
      </c>
      <c r="AE155" s="15"/>
      <c r="AF155" s="15"/>
      <c r="AG155" s="15"/>
      <c r="AH155" s="15">
        <f t="shared" si="160"/>
        <v>0</v>
      </c>
      <c r="AI155" s="15">
        <f t="shared" si="161"/>
        <v>11704.5</v>
      </c>
      <c r="AJ155" s="15">
        <f t="shared" si="162"/>
        <v>0</v>
      </c>
      <c r="AK155" s="15"/>
      <c r="AL155" s="15"/>
      <c r="AM155" s="15"/>
      <c r="AN155" s="15">
        <f t="shared" si="163"/>
        <v>0</v>
      </c>
      <c r="AO155" s="15"/>
      <c r="AP155" s="70">
        <f t="shared" si="190"/>
        <v>0</v>
      </c>
      <c r="AQ155" s="15">
        <f t="shared" si="164"/>
        <v>11704.5</v>
      </c>
      <c r="AR155" s="15"/>
      <c r="AS155" s="70">
        <f t="shared" si="191"/>
        <v>11704.5</v>
      </c>
      <c r="AT155" s="73">
        <f t="shared" si="165"/>
        <v>0</v>
      </c>
      <c r="AU155" s="15"/>
      <c r="AV155" s="24"/>
    </row>
    <row r="156" spans="1:49" s="75" customFormat="1" ht="46.8" x14ac:dyDescent="0.3">
      <c r="A156" s="58" t="s">
        <v>142</v>
      </c>
      <c r="B156" s="59"/>
      <c r="C156" s="58"/>
      <c r="D156" s="58"/>
      <c r="E156" s="64" t="s">
        <v>143</v>
      </c>
      <c r="F156" s="21"/>
      <c r="G156" s="21"/>
      <c r="H156" s="21"/>
      <c r="I156" s="21"/>
      <c r="J156" s="21"/>
      <c r="K156" s="21"/>
      <c r="L156" s="21"/>
      <c r="M156" s="21"/>
      <c r="N156" s="21"/>
      <c r="O156" s="21">
        <f t="shared" si="184"/>
        <v>25563.157999999999</v>
      </c>
      <c r="P156" s="21">
        <f t="shared" si="185"/>
        <v>0</v>
      </c>
      <c r="Q156" s="21">
        <f t="shared" si="186"/>
        <v>0</v>
      </c>
      <c r="R156" s="21">
        <f t="shared" si="151"/>
        <v>25563.157999999999</v>
      </c>
      <c r="S156" s="21">
        <f t="shared" si="152"/>
        <v>0</v>
      </c>
      <c r="T156" s="21">
        <f t="shared" si="153"/>
        <v>0</v>
      </c>
      <c r="U156" s="21">
        <f t="shared" si="166"/>
        <v>0</v>
      </c>
      <c r="V156" s="21">
        <f t="shared" si="154"/>
        <v>25563.157999999999</v>
      </c>
      <c r="W156" s="21">
        <f t="shared" si="155"/>
        <v>0</v>
      </c>
      <c r="X156" s="21">
        <f t="shared" si="156"/>
        <v>0</v>
      </c>
      <c r="Y156" s="21">
        <f t="shared" si="167"/>
        <v>0</v>
      </c>
      <c r="Z156" s="21">
        <f t="shared" si="168"/>
        <v>0</v>
      </c>
      <c r="AA156" s="21">
        <f t="shared" si="169"/>
        <v>0</v>
      </c>
      <c r="AB156" s="21">
        <f t="shared" si="157"/>
        <v>25563.157999999999</v>
      </c>
      <c r="AC156" s="21">
        <f t="shared" si="158"/>
        <v>0</v>
      </c>
      <c r="AD156" s="21">
        <f t="shared" si="159"/>
        <v>0</v>
      </c>
      <c r="AE156" s="21">
        <f t="shared" si="170"/>
        <v>0</v>
      </c>
      <c r="AF156" s="21">
        <f t="shared" si="171"/>
        <v>0</v>
      </c>
      <c r="AG156" s="21">
        <f t="shared" si="172"/>
        <v>0</v>
      </c>
      <c r="AH156" s="15">
        <f t="shared" si="160"/>
        <v>25563.157999999999</v>
      </c>
      <c r="AI156" s="15">
        <f t="shared" si="161"/>
        <v>0</v>
      </c>
      <c r="AJ156" s="15">
        <f t="shared" si="162"/>
        <v>0</v>
      </c>
      <c r="AK156" s="21">
        <f t="shared" si="173"/>
        <v>0</v>
      </c>
      <c r="AL156" s="21">
        <f t="shared" si="174"/>
        <v>0</v>
      </c>
      <c r="AM156" s="21">
        <f t="shared" si="175"/>
        <v>0</v>
      </c>
      <c r="AN156" s="21">
        <f t="shared" si="163"/>
        <v>25563.157999999999</v>
      </c>
      <c r="AO156" s="21">
        <f t="shared" si="176"/>
        <v>0</v>
      </c>
      <c r="AP156" s="70">
        <f t="shared" si="190"/>
        <v>25563.157999999999</v>
      </c>
      <c r="AQ156" s="21">
        <f t="shared" si="164"/>
        <v>0</v>
      </c>
      <c r="AR156" s="21">
        <f t="shared" si="177"/>
        <v>0</v>
      </c>
      <c r="AS156" s="70">
        <f t="shared" si="191"/>
        <v>0</v>
      </c>
      <c r="AT156" s="72">
        <f t="shared" si="165"/>
        <v>0</v>
      </c>
      <c r="AU156" s="21">
        <f t="shared" si="177"/>
        <v>0</v>
      </c>
      <c r="AV156" s="22"/>
      <c r="AW156" s="17"/>
    </row>
    <row r="157" spans="1:49" ht="46.8" x14ac:dyDescent="0.3">
      <c r="A157" s="61" t="s">
        <v>144</v>
      </c>
      <c r="B157" s="62"/>
      <c r="C157" s="61"/>
      <c r="D157" s="61"/>
      <c r="E157" s="64" t="s">
        <v>145</v>
      </c>
      <c r="F157" s="15"/>
      <c r="G157" s="15"/>
      <c r="H157" s="15"/>
      <c r="I157" s="15"/>
      <c r="J157" s="15"/>
      <c r="K157" s="15"/>
      <c r="L157" s="15"/>
      <c r="M157" s="15"/>
      <c r="N157" s="15"/>
      <c r="O157" s="15">
        <f t="shared" si="184"/>
        <v>25563.157999999999</v>
      </c>
      <c r="P157" s="15">
        <f t="shared" si="185"/>
        <v>0</v>
      </c>
      <c r="Q157" s="15">
        <f t="shared" si="186"/>
        <v>0</v>
      </c>
      <c r="R157" s="15">
        <f t="shared" si="151"/>
        <v>25563.157999999999</v>
      </c>
      <c r="S157" s="15">
        <f t="shared" si="152"/>
        <v>0</v>
      </c>
      <c r="T157" s="15">
        <f t="shared" si="153"/>
        <v>0</v>
      </c>
      <c r="U157" s="15">
        <f t="shared" si="166"/>
        <v>0</v>
      </c>
      <c r="V157" s="15">
        <f t="shared" si="154"/>
        <v>25563.157999999999</v>
      </c>
      <c r="W157" s="15">
        <f t="shared" si="155"/>
        <v>0</v>
      </c>
      <c r="X157" s="15">
        <f t="shared" si="156"/>
        <v>0</v>
      </c>
      <c r="Y157" s="15">
        <f t="shared" si="167"/>
        <v>0</v>
      </c>
      <c r="Z157" s="15">
        <f t="shared" si="168"/>
        <v>0</v>
      </c>
      <c r="AA157" s="15">
        <f t="shared" si="169"/>
        <v>0</v>
      </c>
      <c r="AB157" s="15">
        <f t="shared" si="157"/>
        <v>25563.157999999999</v>
      </c>
      <c r="AC157" s="15">
        <f t="shared" si="158"/>
        <v>0</v>
      </c>
      <c r="AD157" s="15">
        <f t="shared" si="159"/>
        <v>0</v>
      </c>
      <c r="AE157" s="15">
        <f t="shared" si="170"/>
        <v>0</v>
      </c>
      <c r="AF157" s="15">
        <f t="shared" si="171"/>
        <v>0</v>
      </c>
      <c r="AG157" s="15">
        <f t="shared" si="172"/>
        <v>0</v>
      </c>
      <c r="AH157" s="15">
        <f t="shared" si="160"/>
        <v>25563.157999999999</v>
      </c>
      <c r="AI157" s="15">
        <f t="shared" si="161"/>
        <v>0</v>
      </c>
      <c r="AJ157" s="15">
        <f t="shared" si="162"/>
        <v>0</v>
      </c>
      <c r="AK157" s="15">
        <f t="shared" si="173"/>
        <v>0</v>
      </c>
      <c r="AL157" s="15">
        <f t="shared" si="174"/>
        <v>0</v>
      </c>
      <c r="AM157" s="15">
        <f t="shared" si="175"/>
        <v>0</v>
      </c>
      <c r="AN157" s="15">
        <f t="shared" si="163"/>
        <v>25563.157999999999</v>
      </c>
      <c r="AO157" s="15">
        <f t="shared" si="176"/>
        <v>0</v>
      </c>
      <c r="AP157" s="70">
        <f t="shared" si="190"/>
        <v>25563.157999999999</v>
      </c>
      <c r="AQ157" s="15">
        <f t="shared" si="164"/>
        <v>0</v>
      </c>
      <c r="AR157" s="15">
        <f t="shared" si="177"/>
        <v>0</v>
      </c>
      <c r="AS157" s="70">
        <f t="shared" si="191"/>
        <v>0</v>
      </c>
      <c r="AT157" s="73">
        <f t="shared" si="165"/>
        <v>0</v>
      </c>
      <c r="AU157" s="15">
        <f t="shared" si="177"/>
        <v>0</v>
      </c>
      <c r="AV157" s="24"/>
    </row>
    <row r="158" spans="1:49" ht="46.8" x14ac:dyDescent="0.3">
      <c r="A158" s="61" t="s">
        <v>144</v>
      </c>
      <c r="B158" s="62" t="s">
        <v>29</v>
      </c>
      <c r="C158" s="61"/>
      <c r="D158" s="61"/>
      <c r="E158" s="63" t="s">
        <v>30</v>
      </c>
      <c r="F158" s="15"/>
      <c r="G158" s="15"/>
      <c r="H158" s="15"/>
      <c r="I158" s="15"/>
      <c r="J158" s="15"/>
      <c r="K158" s="15"/>
      <c r="L158" s="15"/>
      <c r="M158" s="15"/>
      <c r="N158" s="15"/>
      <c r="O158" s="15">
        <f t="shared" si="184"/>
        <v>25563.157999999999</v>
      </c>
      <c r="P158" s="15">
        <f t="shared" si="185"/>
        <v>0</v>
      </c>
      <c r="Q158" s="15">
        <f t="shared" si="186"/>
        <v>0</v>
      </c>
      <c r="R158" s="15">
        <f t="shared" si="151"/>
        <v>25563.157999999999</v>
      </c>
      <c r="S158" s="15">
        <f t="shared" si="152"/>
        <v>0</v>
      </c>
      <c r="T158" s="15">
        <f t="shared" si="153"/>
        <v>0</v>
      </c>
      <c r="U158" s="15">
        <f t="shared" si="166"/>
        <v>0</v>
      </c>
      <c r="V158" s="15">
        <f t="shared" si="154"/>
        <v>25563.157999999999</v>
      </c>
      <c r="W158" s="15">
        <f t="shared" si="155"/>
        <v>0</v>
      </c>
      <c r="X158" s="15">
        <f t="shared" si="156"/>
        <v>0</v>
      </c>
      <c r="Y158" s="15">
        <f t="shared" si="167"/>
        <v>0</v>
      </c>
      <c r="Z158" s="15">
        <f t="shared" si="168"/>
        <v>0</v>
      </c>
      <c r="AA158" s="15">
        <f t="shared" si="169"/>
        <v>0</v>
      </c>
      <c r="AB158" s="15">
        <f t="shared" si="157"/>
        <v>25563.157999999999</v>
      </c>
      <c r="AC158" s="15">
        <f t="shared" si="158"/>
        <v>0</v>
      </c>
      <c r="AD158" s="15">
        <f t="shared" si="159"/>
        <v>0</v>
      </c>
      <c r="AE158" s="15">
        <f t="shared" si="170"/>
        <v>0</v>
      </c>
      <c r="AF158" s="15">
        <f t="shared" si="171"/>
        <v>0</v>
      </c>
      <c r="AG158" s="15">
        <f t="shared" si="172"/>
        <v>0</v>
      </c>
      <c r="AH158" s="15">
        <f t="shared" si="160"/>
        <v>25563.157999999999</v>
      </c>
      <c r="AI158" s="15">
        <f t="shared" si="161"/>
        <v>0</v>
      </c>
      <c r="AJ158" s="15">
        <f t="shared" si="162"/>
        <v>0</v>
      </c>
      <c r="AK158" s="15">
        <f t="shared" si="173"/>
        <v>0</v>
      </c>
      <c r="AL158" s="15">
        <f t="shared" si="174"/>
        <v>0</v>
      </c>
      <c r="AM158" s="15">
        <f t="shared" si="175"/>
        <v>0</v>
      </c>
      <c r="AN158" s="15">
        <f t="shared" si="163"/>
        <v>25563.157999999999</v>
      </c>
      <c r="AO158" s="15">
        <f t="shared" si="176"/>
        <v>0</v>
      </c>
      <c r="AP158" s="70">
        <f t="shared" si="190"/>
        <v>25563.157999999999</v>
      </c>
      <c r="AQ158" s="15">
        <f t="shared" si="164"/>
        <v>0</v>
      </c>
      <c r="AR158" s="15">
        <f t="shared" si="177"/>
        <v>0</v>
      </c>
      <c r="AS158" s="70">
        <f t="shared" si="191"/>
        <v>0</v>
      </c>
      <c r="AT158" s="73">
        <f t="shared" si="165"/>
        <v>0</v>
      </c>
      <c r="AU158" s="15">
        <f t="shared" si="177"/>
        <v>0</v>
      </c>
      <c r="AV158" s="24"/>
    </row>
    <row r="159" spans="1:49" ht="46.8" x14ac:dyDescent="0.3">
      <c r="A159" s="61" t="s">
        <v>144</v>
      </c>
      <c r="B159" s="62" t="s">
        <v>29</v>
      </c>
      <c r="C159" s="61" t="s">
        <v>51</v>
      </c>
      <c r="D159" s="61" t="s">
        <v>100</v>
      </c>
      <c r="E159" s="63" t="s">
        <v>101</v>
      </c>
      <c r="F159" s="15"/>
      <c r="G159" s="15"/>
      <c r="H159" s="15"/>
      <c r="I159" s="15"/>
      <c r="J159" s="15"/>
      <c r="K159" s="15"/>
      <c r="L159" s="15"/>
      <c r="M159" s="15"/>
      <c r="N159" s="15"/>
      <c r="O159" s="15">
        <v>25563.157999999999</v>
      </c>
      <c r="P159" s="15"/>
      <c r="Q159" s="15"/>
      <c r="R159" s="15">
        <f t="shared" si="151"/>
        <v>25563.157999999999</v>
      </c>
      <c r="S159" s="15">
        <f t="shared" si="152"/>
        <v>0</v>
      </c>
      <c r="T159" s="15">
        <f t="shared" si="153"/>
        <v>0</v>
      </c>
      <c r="U159" s="15"/>
      <c r="V159" s="15">
        <f t="shared" si="154"/>
        <v>25563.157999999999</v>
      </c>
      <c r="W159" s="15">
        <f t="shared" si="155"/>
        <v>0</v>
      </c>
      <c r="X159" s="15">
        <f t="shared" si="156"/>
        <v>0</v>
      </c>
      <c r="Y159" s="15"/>
      <c r="Z159" s="15"/>
      <c r="AA159" s="15"/>
      <c r="AB159" s="15">
        <f t="shared" si="157"/>
        <v>25563.157999999999</v>
      </c>
      <c r="AC159" s="15">
        <f t="shared" si="158"/>
        <v>0</v>
      </c>
      <c r="AD159" s="15">
        <f t="shared" si="159"/>
        <v>0</v>
      </c>
      <c r="AE159" s="15"/>
      <c r="AF159" s="15"/>
      <c r="AG159" s="15"/>
      <c r="AH159" s="15">
        <f t="shared" si="160"/>
        <v>25563.157999999999</v>
      </c>
      <c r="AI159" s="15">
        <f t="shared" si="161"/>
        <v>0</v>
      </c>
      <c r="AJ159" s="15">
        <f t="shared" si="162"/>
        <v>0</v>
      </c>
      <c r="AK159" s="15"/>
      <c r="AL159" s="15"/>
      <c r="AM159" s="15"/>
      <c r="AN159" s="15">
        <f t="shared" si="163"/>
        <v>25563.157999999999</v>
      </c>
      <c r="AO159" s="15"/>
      <c r="AP159" s="70">
        <f t="shared" si="190"/>
        <v>25563.157999999999</v>
      </c>
      <c r="AQ159" s="15">
        <f t="shared" si="164"/>
        <v>0</v>
      </c>
      <c r="AR159" s="15"/>
      <c r="AS159" s="70">
        <f t="shared" si="191"/>
        <v>0</v>
      </c>
      <c r="AT159" s="73">
        <f t="shared" si="165"/>
        <v>0</v>
      </c>
      <c r="AU159" s="15"/>
      <c r="AV159" s="24"/>
    </row>
    <row r="160" spans="1:49" s="75" customFormat="1" x14ac:dyDescent="0.3">
      <c r="A160" s="58" t="s">
        <v>146</v>
      </c>
      <c r="B160" s="59"/>
      <c r="C160" s="58"/>
      <c r="D160" s="58"/>
      <c r="E160" s="60" t="s">
        <v>58</v>
      </c>
      <c r="F160" s="21">
        <f t="shared" ref="F160:K160" si="195">F161+F194+F205</f>
        <v>576064.89999999991</v>
      </c>
      <c r="G160" s="21">
        <f t="shared" si="195"/>
        <v>390783.3</v>
      </c>
      <c r="H160" s="21">
        <f t="shared" si="195"/>
        <v>364960.2</v>
      </c>
      <c r="I160" s="21">
        <f t="shared" si="195"/>
        <v>-6240.7</v>
      </c>
      <c r="J160" s="21">
        <f t="shared" si="195"/>
        <v>-17569.2</v>
      </c>
      <c r="K160" s="21">
        <f t="shared" si="195"/>
        <v>-3339.2</v>
      </c>
      <c r="L160" s="21">
        <f t="shared" si="181"/>
        <v>569824.19999999995</v>
      </c>
      <c r="M160" s="21">
        <f t="shared" si="182"/>
        <v>373214.1</v>
      </c>
      <c r="N160" s="21">
        <f t="shared" si="183"/>
        <v>361621</v>
      </c>
      <c r="O160" s="21">
        <f>O161+O194+O205</f>
        <v>6110.0849999999991</v>
      </c>
      <c r="P160" s="21">
        <f>P161+P194+P205</f>
        <v>12334.3</v>
      </c>
      <c r="Q160" s="21">
        <f>Q161+Q194+Q205</f>
        <v>12334.3</v>
      </c>
      <c r="R160" s="21">
        <f t="shared" si="151"/>
        <v>575934.28499999992</v>
      </c>
      <c r="S160" s="21">
        <f t="shared" si="152"/>
        <v>385548.39999999997</v>
      </c>
      <c r="T160" s="21">
        <f t="shared" si="153"/>
        <v>373955.3</v>
      </c>
      <c r="U160" s="21">
        <f>U161+U194+U205</f>
        <v>0</v>
      </c>
      <c r="V160" s="21">
        <f t="shared" si="154"/>
        <v>575934.28499999992</v>
      </c>
      <c r="W160" s="21">
        <f t="shared" si="155"/>
        <v>385548.39999999997</v>
      </c>
      <c r="X160" s="21">
        <f t="shared" si="156"/>
        <v>373955.3</v>
      </c>
      <c r="Y160" s="21">
        <f>Y161+Y194+Y205</f>
        <v>-4679.07</v>
      </c>
      <c r="Z160" s="21">
        <f>Z161+Z194+Z205</f>
        <v>0</v>
      </c>
      <c r="AA160" s="21">
        <f>AA161+AA194+AA205</f>
        <v>0</v>
      </c>
      <c r="AB160" s="21">
        <f t="shared" si="157"/>
        <v>571255.21499999997</v>
      </c>
      <c r="AC160" s="21">
        <f t="shared" si="158"/>
        <v>385548.39999999997</v>
      </c>
      <c r="AD160" s="21">
        <f t="shared" si="159"/>
        <v>373955.3</v>
      </c>
      <c r="AE160" s="21">
        <f>AE161+AE194+AE205</f>
        <v>0</v>
      </c>
      <c r="AF160" s="21">
        <f>AF161+AF194+AF205</f>
        <v>0</v>
      </c>
      <c r="AG160" s="21">
        <f>AG161+AG194+AG205</f>
        <v>0</v>
      </c>
      <c r="AH160" s="21">
        <f t="shared" si="160"/>
        <v>571255.21499999997</v>
      </c>
      <c r="AI160" s="21">
        <f t="shared" si="161"/>
        <v>385548.39999999997</v>
      </c>
      <c r="AJ160" s="21">
        <f t="shared" si="162"/>
        <v>373955.3</v>
      </c>
      <c r="AK160" s="21">
        <f>AK161+AK194+AK205</f>
        <v>0</v>
      </c>
      <c r="AL160" s="21">
        <f>AL161+AL194+AL205</f>
        <v>0</v>
      </c>
      <c r="AM160" s="21">
        <f>AM161+AM194+AM205</f>
        <v>0</v>
      </c>
      <c r="AN160" s="21">
        <f t="shared" si="163"/>
        <v>571255.21499999997</v>
      </c>
      <c r="AO160" s="21">
        <f>AO161+AO194+AO205</f>
        <v>0</v>
      </c>
      <c r="AP160" s="69">
        <f t="shared" si="190"/>
        <v>571255.21499999997</v>
      </c>
      <c r="AQ160" s="21">
        <f t="shared" si="164"/>
        <v>385548.39999999997</v>
      </c>
      <c r="AR160" s="21">
        <f>AR161+AR194+AR205</f>
        <v>0</v>
      </c>
      <c r="AS160" s="69">
        <f t="shared" si="191"/>
        <v>385548.39999999997</v>
      </c>
      <c r="AT160" s="72">
        <f t="shared" si="165"/>
        <v>373955.3</v>
      </c>
      <c r="AU160" s="21">
        <f>AU161+AU194+AU205</f>
        <v>0</v>
      </c>
      <c r="AV160" s="22"/>
      <c r="AW160" s="17"/>
    </row>
    <row r="161" spans="1:48" ht="109.2" x14ac:dyDescent="0.3">
      <c r="A161" s="61" t="s">
        <v>147</v>
      </c>
      <c r="B161" s="62"/>
      <c r="C161" s="61"/>
      <c r="D161" s="61"/>
      <c r="E161" s="63" t="s">
        <v>148</v>
      </c>
      <c r="F161" s="15">
        <f t="shared" ref="F161:K161" si="196">F162+F172+F175+F180+F183+F188+F191</f>
        <v>534801.89999999991</v>
      </c>
      <c r="G161" s="15">
        <f t="shared" si="196"/>
        <v>348848.5</v>
      </c>
      <c r="H161" s="15">
        <f t="shared" si="196"/>
        <v>323025.40000000002</v>
      </c>
      <c r="I161" s="15">
        <f t="shared" si="196"/>
        <v>-6240.7</v>
      </c>
      <c r="J161" s="15">
        <f t="shared" si="196"/>
        <v>-17569.2</v>
      </c>
      <c r="K161" s="15">
        <f t="shared" si="196"/>
        <v>-3339.2</v>
      </c>
      <c r="L161" s="15">
        <f t="shared" si="181"/>
        <v>528561.19999999995</v>
      </c>
      <c r="M161" s="15">
        <f t="shared" si="182"/>
        <v>331279.3</v>
      </c>
      <c r="N161" s="15">
        <f t="shared" si="183"/>
        <v>319686.2</v>
      </c>
      <c r="O161" s="15">
        <f>O162+O172+O175+O180+O183+O188+O191</f>
        <v>-6224.2150000000001</v>
      </c>
      <c r="P161" s="15">
        <f>P162+P172+P175+P180+P183+P188+P191</f>
        <v>0</v>
      </c>
      <c r="Q161" s="15">
        <f>Q162+Q172+Q175+Q180+Q183+Q188+Q191</f>
        <v>0</v>
      </c>
      <c r="R161" s="15">
        <f t="shared" si="151"/>
        <v>522336.98499999993</v>
      </c>
      <c r="S161" s="15">
        <f t="shared" si="152"/>
        <v>331279.3</v>
      </c>
      <c r="T161" s="15">
        <f t="shared" si="153"/>
        <v>319686.2</v>
      </c>
      <c r="U161" s="15">
        <f>U162+U172+U175+U180+U183+U188+U191</f>
        <v>0</v>
      </c>
      <c r="V161" s="15">
        <f t="shared" si="154"/>
        <v>522336.98499999993</v>
      </c>
      <c r="W161" s="15">
        <f t="shared" si="155"/>
        <v>331279.3</v>
      </c>
      <c r="X161" s="15">
        <f t="shared" si="156"/>
        <v>319686.2</v>
      </c>
      <c r="Y161" s="15">
        <f>Y162+Y172+Y175+Y180+Y183+Y188+Y191</f>
        <v>-4344.87</v>
      </c>
      <c r="Z161" s="15">
        <f>Z162+Z172+Z175+Z180+Z183+Z188+Z191</f>
        <v>0</v>
      </c>
      <c r="AA161" s="15">
        <f>AA162+AA172+AA175+AA180+AA183+AA188+AA191</f>
        <v>0</v>
      </c>
      <c r="AB161" s="15">
        <f t="shared" si="157"/>
        <v>517992.11499999993</v>
      </c>
      <c r="AC161" s="15">
        <f t="shared" si="158"/>
        <v>331279.3</v>
      </c>
      <c r="AD161" s="15">
        <f t="shared" si="159"/>
        <v>319686.2</v>
      </c>
      <c r="AE161" s="15">
        <f>AE162+AE172+AE175+AE180+AE183+AE188+AE191</f>
        <v>0</v>
      </c>
      <c r="AF161" s="15">
        <f>AF162+AF172+AF175+AF180+AF183+AF188+AF191</f>
        <v>0</v>
      </c>
      <c r="AG161" s="15">
        <f>AG162+AG172+AG175+AG180+AG183+AG188+AG191</f>
        <v>0</v>
      </c>
      <c r="AH161" s="15">
        <f t="shared" si="160"/>
        <v>517992.11499999993</v>
      </c>
      <c r="AI161" s="15">
        <f t="shared" si="161"/>
        <v>331279.3</v>
      </c>
      <c r="AJ161" s="15">
        <f t="shared" si="162"/>
        <v>319686.2</v>
      </c>
      <c r="AK161" s="15">
        <f>AK162+AK172+AK175+AK180+AK183+AK188+AK191</f>
        <v>0</v>
      </c>
      <c r="AL161" s="15">
        <f>AL162+AL172+AL175+AL180+AL183+AL188+AL191</f>
        <v>0</v>
      </c>
      <c r="AM161" s="15">
        <f>AM162+AM172+AM175+AM180+AM183+AM188+AM191</f>
        <v>0</v>
      </c>
      <c r="AN161" s="15">
        <f t="shared" si="163"/>
        <v>517992.11499999993</v>
      </c>
      <c r="AO161" s="15">
        <f>AO162+AO172+AO175+AO180+AO183+AO188+AO191</f>
        <v>0</v>
      </c>
      <c r="AP161" s="70">
        <f t="shared" si="190"/>
        <v>517992.11499999993</v>
      </c>
      <c r="AQ161" s="15">
        <f t="shared" si="164"/>
        <v>331279.3</v>
      </c>
      <c r="AR161" s="15">
        <f>AR162+AR172+AR175+AR180+AR183+AR188+AR191</f>
        <v>0</v>
      </c>
      <c r="AS161" s="70">
        <f t="shared" si="191"/>
        <v>331279.3</v>
      </c>
      <c r="AT161" s="73">
        <f t="shared" si="165"/>
        <v>319686.2</v>
      </c>
      <c r="AU161" s="15">
        <f>AU162+AU172+AU175+AU180+AU183+AU188+AU191</f>
        <v>0</v>
      </c>
      <c r="AV161" s="24"/>
    </row>
    <row r="162" spans="1:48" ht="46.8" x14ac:dyDescent="0.3">
      <c r="A162" s="61" t="s">
        <v>149</v>
      </c>
      <c r="B162" s="62"/>
      <c r="C162" s="61"/>
      <c r="D162" s="61"/>
      <c r="E162" s="63" t="s">
        <v>150</v>
      </c>
      <c r="F162" s="15">
        <f t="shared" ref="F162:K162" si="197">F163+F166+F169</f>
        <v>275053</v>
      </c>
      <c r="G162" s="15">
        <f t="shared" si="197"/>
        <v>278678.3</v>
      </c>
      <c r="H162" s="15">
        <f t="shared" si="197"/>
        <v>278678.3</v>
      </c>
      <c r="I162" s="15">
        <f t="shared" si="197"/>
        <v>0</v>
      </c>
      <c r="J162" s="15">
        <f t="shared" si="197"/>
        <v>0</v>
      </c>
      <c r="K162" s="15">
        <f t="shared" si="197"/>
        <v>0</v>
      </c>
      <c r="L162" s="15">
        <f t="shared" si="181"/>
        <v>275053</v>
      </c>
      <c r="M162" s="15">
        <f t="shared" si="182"/>
        <v>278678.3</v>
      </c>
      <c r="N162" s="15">
        <f t="shared" si="183"/>
        <v>278678.3</v>
      </c>
      <c r="O162" s="15">
        <f>O163+O166+O169</f>
        <v>-3721.69</v>
      </c>
      <c r="P162" s="15">
        <f>P163+P166+P169</f>
        <v>0</v>
      </c>
      <c r="Q162" s="15">
        <f>Q163+Q166+Q169</f>
        <v>0</v>
      </c>
      <c r="R162" s="15">
        <f t="shared" si="151"/>
        <v>271331.31</v>
      </c>
      <c r="S162" s="15">
        <f t="shared" si="152"/>
        <v>278678.3</v>
      </c>
      <c r="T162" s="15">
        <f t="shared" si="153"/>
        <v>278678.3</v>
      </c>
      <c r="U162" s="15">
        <f>U163+U166+U169</f>
        <v>0</v>
      </c>
      <c r="V162" s="15">
        <f t="shared" si="154"/>
        <v>271331.31</v>
      </c>
      <c r="W162" s="15">
        <f t="shared" si="155"/>
        <v>278678.3</v>
      </c>
      <c r="X162" s="15">
        <f t="shared" si="156"/>
        <v>278678.3</v>
      </c>
      <c r="Y162" s="15">
        <f>Y163+Y166+Y169</f>
        <v>-2839.152</v>
      </c>
      <c r="Z162" s="15">
        <f>Z163+Z166+Z169</f>
        <v>0</v>
      </c>
      <c r="AA162" s="15">
        <f>AA163+AA166+AA169</f>
        <v>0</v>
      </c>
      <c r="AB162" s="15">
        <f t="shared" si="157"/>
        <v>268492.158</v>
      </c>
      <c r="AC162" s="15">
        <f t="shared" si="158"/>
        <v>278678.3</v>
      </c>
      <c r="AD162" s="15">
        <f t="shared" si="159"/>
        <v>278678.3</v>
      </c>
      <c r="AE162" s="15">
        <f>AE163+AE166+AE169</f>
        <v>0</v>
      </c>
      <c r="AF162" s="15">
        <f>AF163+AF166+AF169</f>
        <v>0</v>
      </c>
      <c r="AG162" s="15">
        <f>AG163+AG166+AG169</f>
        <v>0</v>
      </c>
      <c r="AH162" s="15">
        <f t="shared" si="160"/>
        <v>268492.158</v>
      </c>
      <c r="AI162" s="15">
        <f t="shared" si="161"/>
        <v>278678.3</v>
      </c>
      <c r="AJ162" s="15">
        <f t="shared" si="162"/>
        <v>278678.3</v>
      </c>
      <c r="AK162" s="15">
        <f>AK163+AK166+AK169</f>
        <v>0</v>
      </c>
      <c r="AL162" s="15">
        <f>AL163+AL166+AL169</f>
        <v>0</v>
      </c>
      <c r="AM162" s="15">
        <f>AM163+AM166+AM169</f>
        <v>0</v>
      </c>
      <c r="AN162" s="15">
        <f t="shared" si="163"/>
        <v>268492.158</v>
      </c>
      <c r="AO162" s="15">
        <f>AO163+AO166+AO169</f>
        <v>0</v>
      </c>
      <c r="AP162" s="70">
        <f t="shared" si="190"/>
        <v>268492.158</v>
      </c>
      <c r="AQ162" s="15">
        <f t="shared" si="164"/>
        <v>278678.3</v>
      </c>
      <c r="AR162" s="15">
        <f>AR163+AR166+AR169</f>
        <v>0</v>
      </c>
      <c r="AS162" s="70">
        <f t="shared" si="191"/>
        <v>278678.3</v>
      </c>
      <c r="AT162" s="73">
        <f t="shared" si="165"/>
        <v>278678.3</v>
      </c>
      <c r="AU162" s="15">
        <f>AU163+AU166+AU169</f>
        <v>0</v>
      </c>
      <c r="AV162" s="24"/>
    </row>
    <row r="163" spans="1:48" ht="93.6" x14ac:dyDescent="0.3">
      <c r="A163" s="61" t="s">
        <v>149</v>
      </c>
      <c r="B163" s="62" t="s">
        <v>151</v>
      </c>
      <c r="C163" s="61"/>
      <c r="D163" s="61"/>
      <c r="E163" s="63" t="s">
        <v>152</v>
      </c>
      <c r="F163" s="15">
        <f t="shared" ref="F163:K163" si="198">F164+F165</f>
        <v>245993.7</v>
      </c>
      <c r="G163" s="15">
        <f t="shared" si="198"/>
        <v>252914.19999999998</v>
      </c>
      <c r="H163" s="15">
        <f t="shared" si="198"/>
        <v>252914.19999999998</v>
      </c>
      <c r="I163" s="15">
        <f t="shared" si="198"/>
        <v>0</v>
      </c>
      <c r="J163" s="15">
        <f t="shared" si="198"/>
        <v>0</v>
      </c>
      <c r="K163" s="15">
        <f t="shared" si="198"/>
        <v>0</v>
      </c>
      <c r="L163" s="15">
        <f t="shared" si="181"/>
        <v>245993.7</v>
      </c>
      <c r="M163" s="15">
        <f t="shared" si="182"/>
        <v>252914.19999999998</v>
      </c>
      <c r="N163" s="15">
        <f t="shared" si="183"/>
        <v>252914.19999999998</v>
      </c>
      <c r="O163" s="15">
        <f>O164+O165</f>
        <v>0</v>
      </c>
      <c r="P163" s="15">
        <f>P164+P165</f>
        <v>0</v>
      </c>
      <c r="Q163" s="15">
        <f>Q164+Q165</f>
        <v>0</v>
      </c>
      <c r="R163" s="15">
        <f t="shared" si="151"/>
        <v>245993.7</v>
      </c>
      <c r="S163" s="15">
        <f t="shared" si="152"/>
        <v>252914.19999999998</v>
      </c>
      <c r="T163" s="15">
        <f t="shared" si="153"/>
        <v>252914.19999999998</v>
      </c>
      <c r="U163" s="15">
        <f>U164+U165</f>
        <v>0</v>
      </c>
      <c r="V163" s="15">
        <f t="shared" si="154"/>
        <v>245993.7</v>
      </c>
      <c r="W163" s="15">
        <f t="shared" si="155"/>
        <v>252914.19999999998</v>
      </c>
      <c r="X163" s="15">
        <f t="shared" si="156"/>
        <v>252914.19999999998</v>
      </c>
      <c r="Y163" s="15">
        <f>Y164+Y165</f>
        <v>-3460.3</v>
      </c>
      <c r="Z163" s="15">
        <f>Z164+Z165</f>
        <v>0</v>
      </c>
      <c r="AA163" s="15">
        <f>AA164+AA165</f>
        <v>0</v>
      </c>
      <c r="AB163" s="15">
        <f t="shared" si="157"/>
        <v>242533.40000000002</v>
      </c>
      <c r="AC163" s="15">
        <f t="shared" si="158"/>
        <v>252914.19999999998</v>
      </c>
      <c r="AD163" s="15">
        <f t="shared" si="159"/>
        <v>252914.19999999998</v>
      </c>
      <c r="AE163" s="15">
        <f>AE164+AE165</f>
        <v>0</v>
      </c>
      <c r="AF163" s="15">
        <f>AF164+AF165</f>
        <v>0</v>
      </c>
      <c r="AG163" s="15">
        <f>AG164+AG165</f>
        <v>0</v>
      </c>
      <c r="AH163" s="15">
        <f t="shared" si="160"/>
        <v>242533.40000000002</v>
      </c>
      <c r="AI163" s="15">
        <f t="shared" si="161"/>
        <v>252914.19999999998</v>
      </c>
      <c r="AJ163" s="15">
        <f t="shared" si="162"/>
        <v>252914.19999999998</v>
      </c>
      <c r="AK163" s="15">
        <f>AK164+AK165</f>
        <v>0</v>
      </c>
      <c r="AL163" s="15">
        <f>AL164+AL165</f>
        <v>0</v>
      </c>
      <c r="AM163" s="15">
        <f>AM164+AM165</f>
        <v>0</v>
      </c>
      <c r="AN163" s="15">
        <f t="shared" si="163"/>
        <v>242533.40000000002</v>
      </c>
      <c r="AO163" s="15">
        <f>AO164+AO165</f>
        <v>0</v>
      </c>
      <c r="AP163" s="70">
        <f t="shared" si="190"/>
        <v>242533.40000000002</v>
      </c>
      <c r="AQ163" s="15">
        <f t="shared" si="164"/>
        <v>252914.19999999998</v>
      </c>
      <c r="AR163" s="15">
        <f>AR164+AR165</f>
        <v>0</v>
      </c>
      <c r="AS163" s="70">
        <f t="shared" si="191"/>
        <v>252914.19999999998</v>
      </c>
      <c r="AT163" s="73">
        <f t="shared" si="165"/>
        <v>252914.19999999998</v>
      </c>
      <c r="AU163" s="15">
        <f>AU164+AU165</f>
        <v>0</v>
      </c>
      <c r="AV163" s="24"/>
    </row>
    <row r="164" spans="1:48" x14ac:dyDescent="0.3">
      <c r="A164" s="61" t="s">
        <v>149</v>
      </c>
      <c r="B164" s="62" t="s">
        <v>151</v>
      </c>
      <c r="C164" s="61" t="s">
        <v>51</v>
      </c>
      <c r="D164" s="61" t="s">
        <v>67</v>
      </c>
      <c r="E164" s="63" t="s">
        <v>153</v>
      </c>
      <c r="F164" s="15">
        <v>75258</v>
      </c>
      <c r="G164" s="15">
        <v>77378.899999999994</v>
      </c>
      <c r="H164" s="15">
        <v>77378.899999999994</v>
      </c>
      <c r="I164" s="15"/>
      <c r="J164" s="15"/>
      <c r="K164" s="15"/>
      <c r="L164" s="15">
        <f t="shared" si="181"/>
        <v>75258</v>
      </c>
      <c r="M164" s="15">
        <f t="shared" si="182"/>
        <v>77378.899999999994</v>
      </c>
      <c r="N164" s="15">
        <f t="shared" si="183"/>
        <v>77378.899999999994</v>
      </c>
      <c r="O164" s="15"/>
      <c r="P164" s="15"/>
      <c r="Q164" s="15"/>
      <c r="R164" s="15">
        <f t="shared" si="151"/>
        <v>75258</v>
      </c>
      <c r="S164" s="15">
        <f t="shared" si="152"/>
        <v>77378.899999999994</v>
      </c>
      <c r="T164" s="15">
        <f t="shared" si="153"/>
        <v>77378.899999999994</v>
      </c>
      <c r="U164" s="15"/>
      <c r="V164" s="15">
        <f t="shared" si="154"/>
        <v>75258</v>
      </c>
      <c r="W164" s="15">
        <f t="shared" si="155"/>
        <v>77378.899999999994</v>
      </c>
      <c r="X164" s="15">
        <f t="shared" si="156"/>
        <v>77378.899999999994</v>
      </c>
      <c r="Y164" s="15">
        <v>-1060.5</v>
      </c>
      <c r="Z164" s="15"/>
      <c r="AA164" s="15"/>
      <c r="AB164" s="15">
        <f t="shared" si="157"/>
        <v>74197.5</v>
      </c>
      <c r="AC164" s="15">
        <f t="shared" si="158"/>
        <v>77378.899999999994</v>
      </c>
      <c r="AD164" s="15">
        <f t="shared" si="159"/>
        <v>77378.899999999994</v>
      </c>
      <c r="AE164" s="15"/>
      <c r="AF164" s="15"/>
      <c r="AG164" s="15"/>
      <c r="AH164" s="15">
        <f t="shared" si="160"/>
        <v>74197.5</v>
      </c>
      <c r="AI164" s="15">
        <f t="shared" si="161"/>
        <v>77378.899999999994</v>
      </c>
      <c r="AJ164" s="15">
        <f t="shared" si="162"/>
        <v>77378.899999999994</v>
      </c>
      <c r="AK164" s="15"/>
      <c r="AL164" s="15"/>
      <c r="AM164" s="15"/>
      <c r="AN164" s="15">
        <f t="shared" si="163"/>
        <v>74197.5</v>
      </c>
      <c r="AO164" s="15"/>
      <c r="AP164" s="70">
        <f t="shared" si="190"/>
        <v>74197.5</v>
      </c>
      <c r="AQ164" s="15">
        <f t="shared" si="164"/>
        <v>77378.899999999994</v>
      </c>
      <c r="AR164" s="15"/>
      <c r="AS164" s="70">
        <f t="shared" si="191"/>
        <v>77378.899999999994</v>
      </c>
      <c r="AT164" s="73">
        <f t="shared" si="165"/>
        <v>77378.899999999994</v>
      </c>
      <c r="AU164" s="15"/>
      <c r="AV164" s="24"/>
    </row>
    <row r="165" spans="1:48" ht="46.8" x14ac:dyDescent="0.3">
      <c r="A165" s="61" t="s">
        <v>149</v>
      </c>
      <c r="B165" s="62" t="s">
        <v>151</v>
      </c>
      <c r="C165" s="61" t="s">
        <v>51</v>
      </c>
      <c r="D165" s="61" t="s">
        <v>100</v>
      </c>
      <c r="E165" s="63" t="s">
        <v>101</v>
      </c>
      <c r="F165" s="15">
        <v>170735.7</v>
      </c>
      <c r="G165" s="15">
        <v>175535.3</v>
      </c>
      <c r="H165" s="15">
        <v>175535.3</v>
      </c>
      <c r="I165" s="15"/>
      <c r="J165" s="15"/>
      <c r="K165" s="15"/>
      <c r="L165" s="15">
        <f t="shared" si="181"/>
        <v>170735.7</v>
      </c>
      <c r="M165" s="15">
        <f t="shared" si="182"/>
        <v>175535.3</v>
      </c>
      <c r="N165" s="15">
        <f t="shared" si="183"/>
        <v>175535.3</v>
      </c>
      <c r="O165" s="15"/>
      <c r="P165" s="15"/>
      <c r="Q165" s="15"/>
      <c r="R165" s="15">
        <f t="shared" ref="R165:R228" si="199">L165+O165</f>
        <v>170735.7</v>
      </c>
      <c r="S165" s="15">
        <f t="shared" ref="S165:S228" si="200">M165+P165</f>
        <v>175535.3</v>
      </c>
      <c r="T165" s="15">
        <f t="shared" ref="T165:T228" si="201">N165+Q165</f>
        <v>175535.3</v>
      </c>
      <c r="U165" s="15"/>
      <c r="V165" s="15">
        <f t="shared" ref="V165:V228" si="202">R165+U165</f>
        <v>170735.7</v>
      </c>
      <c r="W165" s="15">
        <f t="shared" ref="W165:W228" si="203">S165</f>
        <v>175535.3</v>
      </c>
      <c r="X165" s="15">
        <f t="shared" ref="X165:X228" si="204">T165</f>
        <v>175535.3</v>
      </c>
      <c r="Y165" s="15">
        <f>-876.6-1523.2</f>
        <v>-2399.8000000000002</v>
      </c>
      <c r="Z165" s="15"/>
      <c r="AA165" s="15"/>
      <c r="AB165" s="15">
        <f t="shared" ref="AB165:AB228" si="205">V165+Y165</f>
        <v>168335.90000000002</v>
      </c>
      <c r="AC165" s="15">
        <f t="shared" ref="AC165:AC228" si="206">W165+Z165</f>
        <v>175535.3</v>
      </c>
      <c r="AD165" s="15">
        <f t="shared" ref="AD165:AD228" si="207">X165+AA165</f>
        <v>175535.3</v>
      </c>
      <c r="AE165" s="15"/>
      <c r="AF165" s="15"/>
      <c r="AG165" s="15"/>
      <c r="AH165" s="15">
        <f t="shared" ref="AH165:AH228" si="208">AB165+AE165</f>
        <v>168335.90000000002</v>
      </c>
      <c r="AI165" s="15">
        <f t="shared" ref="AI165:AI228" si="209">AC165+AF165</f>
        <v>175535.3</v>
      </c>
      <c r="AJ165" s="15">
        <f t="shared" ref="AJ165:AJ228" si="210">AD165+AG165</f>
        <v>175535.3</v>
      </c>
      <c r="AK165" s="15"/>
      <c r="AL165" s="15"/>
      <c r="AM165" s="15"/>
      <c r="AN165" s="15">
        <f t="shared" ref="AN165:AN228" si="211">AH165+AK165</f>
        <v>168335.90000000002</v>
      </c>
      <c r="AO165" s="15"/>
      <c r="AP165" s="70">
        <f t="shared" si="190"/>
        <v>168335.90000000002</v>
      </c>
      <c r="AQ165" s="15">
        <f t="shared" ref="AQ165:AQ228" si="212">AI165+AL165</f>
        <v>175535.3</v>
      </c>
      <c r="AR165" s="15"/>
      <c r="AS165" s="70">
        <f t="shared" si="191"/>
        <v>175535.3</v>
      </c>
      <c r="AT165" s="73">
        <f t="shared" ref="AT165:AT228" si="213">AJ165+AM165</f>
        <v>175535.3</v>
      </c>
      <c r="AU165" s="15"/>
      <c r="AV165" s="24"/>
    </row>
    <row r="166" spans="1:48" ht="31.2" x14ac:dyDescent="0.3">
      <c r="A166" s="61" t="s">
        <v>149</v>
      </c>
      <c r="B166" s="62" t="s">
        <v>48</v>
      </c>
      <c r="C166" s="61"/>
      <c r="D166" s="61"/>
      <c r="E166" s="63" t="s">
        <v>49</v>
      </c>
      <c r="F166" s="15">
        <f t="shared" ref="F166:K166" si="214">F167+F168</f>
        <v>25622</v>
      </c>
      <c r="G166" s="15">
        <f t="shared" si="214"/>
        <v>22776.9</v>
      </c>
      <c r="H166" s="15">
        <f t="shared" si="214"/>
        <v>22776.9</v>
      </c>
      <c r="I166" s="15">
        <f t="shared" si="214"/>
        <v>0</v>
      </c>
      <c r="J166" s="15">
        <f t="shared" si="214"/>
        <v>0</v>
      </c>
      <c r="K166" s="15">
        <f t="shared" si="214"/>
        <v>0</v>
      </c>
      <c r="L166" s="15">
        <f t="shared" si="181"/>
        <v>25622</v>
      </c>
      <c r="M166" s="15">
        <f t="shared" si="182"/>
        <v>22776.9</v>
      </c>
      <c r="N166" s="15">
        <f t="shared" si="183"/>
        <v>22776.9</v>
      </c>
      <c r="O166" s="15">
        <f>O167+O168</f>
        <v>-3721.69</v>
      </c>
      <c r="P166" s="15">
        <f>P167+P168</f>
        <v>0</v>
      </c>
      <c r="Q166" s="15">
        <f>Q167+Q168</f>
        <v>0</v>
      </c>
      <c r="R166" s="15">
        <f t="shared" si="199"/>
        <v>21900.31</v>
      </c>
      <c r="S166" s="15">
        <f t="shared" si="200"/>
        <v>22776.9</v>
      </c>
      <c r="T166" s="15">
        <f t="shared" si="201"/>
        <v>22776.9</v>
      </c>
      <c r="U166" s="15">
        <f>U167+U168</f>
        <v>0</v>
      </c>
      <c r="V166" s="15">
        <f t="shared" si="202"/>
        <v>21900.31</v>
      </c>
      <c r="W166" s="15">
        <f t="shared" si="203"/>
        <v>22776.9</v>
      </c>
      <c r="X166" s="15">
        <f t="shared" si="204"/>
        <v>22776.9</v>
      </c>
      <c r="Y166" s="15">
        <f>Y167+Y168</f>
        <v>621.14800000000002</v>
      </c>
      <c r="Z166" s="15">
        <f>Z167+Z168</f>
        <v>0</v>
      </c>
      <c r="AA166" s="15">
        <f>AA167+AA168</f>
        <v>0</v>
      </c>
      <c r="AB166" s="15">
        <f t="shared" si="205"/>
        <v>22521.458000000002</v>
      </c>
      <c r="AC166" s="15">
        <f t="shared" si="206"/>
        <v>22776.9</v>
      </c>
      <c r="AD166" s="15">
        <f t="shared" si="207"/>
        <v>22776.9</v>
      </c>
      <c r="AE166" s="15">
        <f>AE167+AE168</f>
        <v>0</v>
      </c>
      <c r="AF166" s="15">
        <f>AF167+AF168</f>
        <v>0</v>
      </c>
      <c r="AG166" s="15">
        <f>AG167+AG168</f>
        <v>0</v>
      </c>
      <c r="AH166" s="15">
        <f t="shared" si="208"/>
        <v>22521.458000000002</v>
      </c>
      <c r="AI166" s="15">
        <f t="shared" si="209"/>
        <v>22776.9</v>
      </c>
      <c r="AJ166" s="15">
        <f t="shared" si="210"/>
        <v>22776.9</v>
      </c>
      <c r="AK166" s="15">
        <f>AK167+AK168</f>
        <v>0</v>
      </c>
      <c r="AL166" s="15">
        <f>AL167+AL168</f>
        <v>0</v>
      </c>
      <c r="AM166" s="15">
        <f>AM167+AM168</f>
        <v>0</v>
      </c>
      <c r="AN166" s="15">
        <f t="shared" si="211"/>
        <v>22521.458000000002</v>
      </c>
      <c r="AO166" s="15">
        <f>AO167+AO168</f>
        <v>0</v>
      </c>
      <c r="AP166" s="70">
        <f t="shared" si="190"/>
        <v>22521.458000000002</v>
      </c>
      <c r="AQ166" s="15">
        <f t="shared" si="212"/>
        <v>22776.9</v>
      </c>
      <c r="AR166" s="15">
        <f>AR167+AR168</f>
        <v>0</v>
      </c>
      <c r="AS166" s="70">
        <f t="shared" si="191"/>
        <v>22776.9</v>
      </c>
      <c r="AT166" s="73">
        <f t="shared" si="213"/>
        <v>22776.9</v>
      </c>
      <c r="AU166" s="15">
        <f>AU167+AU168</f>
        <v>0</v>
      </c>
      <c r="AV166" s="24"/>
    </row>
    <row r="167" spans="1:48" x14ac:dyDescent="0.3">
      <c r="A167" s="61" t="s">
        <v>149</v>
      </c>
      <c r="B167" s="62" t="s">
        <v>48</v>
      </c>
      <c r="C167" s="61" t="s">
        <v>51</v>
      </c>
      <c r="D167" s="61" t="s">
        <v>67</v>
      </c>
      <c r="E167" s="63" t="s">
        <v>153</v>
      </c>
      <c r="F167" s="15">
        <v>10153.1</v>
      </c>
      <c r="G167" s="15">
        <v>7153.1</v>
      </c>
      <c r="H167" s="15">
        <v>7153.1</v>
      </c>
      <c r="I167" s="15"/>
      <c r="J167" s="15"/>
      <c r="K167" s="15"/>
      <c r="L167" s="15">
        <f t="shared" si="181"/>
        <v>10153.1</v>
      </c>
      <c r="M167" s="15">
        <f t="shared" si="182"/>
        <v>7153.1</v>
      </c>
      <c r="N167" s="15">
        <f t="shared" si="183"/>
        <v>7153.1</v>
      </c>
      <c r="O167" s="15">
        <v>-3000</v>
      </c>
      <c r="P167" s="15"/>
      <c r="Q167" s="15"/>
      <c r="R167" s="15">
        <f t="shared" si="199"/>
        <v>7153.1</v>
      </c>
      <c r="S167" s="15">
        <f t="shared" si="200"/>
        <v>7153.1</v>
      </c>
      <c r="T167" s="15">
        <f t="shared" si="201"/>
        <v>7153.1</v>
      </c>
      <c r="U167" s="15"/>
      <c r="V167" s="15">
        <f t="shared" si="202"/>
        <v>7153.1</v>
      </c>
      <c r="W167" s="15">
        <f t="shared" si="203"/>
        <v>7153.1</v>
      </c>
      <c r="X167" s="15">
        <f t="shared" si="204"/>
        <v>7153.1</v>
      </c>
      <c r="Y167" s="15"/>
      <c r="Z167" s="15"/>
      <c r="AA167" s="15"/>
      <c r="AB167" s="15">
        <f t="shared" si="205"/>
        <v>7153.1</v>
      </c>
      <c r="AC167" s="15">
        <f t="shared" si="206"/>
        <v>7153.1</v>
      </c>
      <c r="AD167" s="15">
        <f t="shared" si="207"/>
        <v>7153.1</v>
      </c>
      <c r="AE167" s="15"/>
      <c r="AF167" s="15"/>
      <c r="AG167" s="15"/>
      <c r="AH167" s="15">
        <f t="shared" si="208"/>
        <v>7153.1</v>
      </c>
      <c r="AI167" s="15">
        <f t="shared" si="209"/>
        <v>7153.1</v>
      </c>
      <c r="AJ167" s="15">
        <f t="shared" si="210"/>
        <v>7153.1</v>
      </c>
      <c r="AK167" s="15"/>
      <c r="AL167" s="15"/>
      <c r="AM167" s="15"/>
      <c r="AN167" s="15">
        <f t="shared" si="211"/>
        <v>7153.1</v>
      </c>
      <c r="AO167" s="15"/>
      <c r="AP167" s="70">
        <f t="shared" si="190"/>
        <v>7153.1</v>
      </c>
      <c r="AQ167" s="15">
        <f t="shared" si="212"/>
        <v>7153.1</v>
      </c>
      <c r="AR167" s="15"/>
      <c r="AS167" s="70">
        <f t="shared" si="191"/>
        <v>7153.1</v>
      </c>
      <c r="AT167" s="73">
        <f t="shared" si="213"/>
        <v>7153.1</v>
      </c>
      <c r="AU167" s="15"/>
      <c r="AV167" s="24"/>
    </row>
    <row r="168" spans="1:48" ht="46.8" x14ac:dyDescent="0.3">
      <c r="A168" s="61" t="s">
        <v>149</v>
      </c>
      <c r="B168" s="62" t="s">
        <v>48</v>
      </c>
      <c r="C168" s="61" t="s">
        <v>51</v>
      </c>
      <c r="D168" s="61" t="s">
        <v>100</v>
      </c>
      <c r="E168" s="63" t="s">
        <v>101</v>
      </c>
      <c r="F168" s="15">
        <v>15468.9</v>
      </c>
      <c r="G168" s="15">
        <v>15623.8</v>
      </c>
      <c r="H168" s="15">
        <v>15623.8</v>
      </c>
      <c r="I168" s="15"/>
      <c r="J168" s="15"/>
      <c r="K168" s="15"/>
      <c r="L168" s="15">
        <f t="shared" si="181"/>
        <v>15468.9</v>
      </c>
      <c r="M168" s="15">
        <f t="shared" si="182"/>
        <v>15623.8</v>
      </c>
      <c r="N168" s="15">
        <f t="shared" si="183"/>
        <v>15623.8</v>
      </c>
      <c r="O168" s="15">
        <v>-721.69</v>
      </c>
      <c r="P168" s="15"/>
      <c r="Q168" s="15"/>
      <c r="R168" s="15">
        <f t="shared" si="199"/>
        <v>14747.21</v>
      </c>
      <c r="S168" s="15">
        <f t="shared" si="200"/>
        <v>15623.8</v>
      </c>
      <c r="T168" s="15">
        <f t="shared" si="201"/>
        <v>15623.8</v>
      </c>
      <c r="U168" s="15"/>
      <c r="V168" s="15">
        <f t="shared" si="202"/>
        <v>14747.21</v>
      </c>
      <c r="W168" s="15">
        <f t="shared" si="203"/>
        <v>15623.8</v>
      </c>
      <c r="X168" s="15">
        <f t="shared" si="204"/>
        <v>15623.8</v>
      </c>
      <c r="Y168" s="15">
        <v>621.14800000000002</v>
      </c>
      <c r="Z168" s="15"/>
      <c r="AA168" s="15"/>
      <c r="AB168" s="15">
        <f t="shared" si="205"/>
        <v>15368.357999999998</v>
      </c>
      <c r="AC168" s="15">
        <f t="shared" si="206"/>
        <v>15623.8</v>
      </c>
      <c r="AD168" s="15">
        <f t="shared" si="207"/>
        <v>15623.8</v>
      </c>
      <c r="AE168" s="15"/>
      <c r="AF168" s="15"/>
      <c r="AG168" s="15"/>
      <c r="AH168" s="15">
        <f t="shared" si="208"/>
        <v>15368.357999999998</v>
      </c>
      <c r="AI168" s="15">
        <f t="shared" si="209"/>
        <v>15623.8</v>
      </c>
      <c r="AJ168" s="15">
        <f t="shared" si="210"/>
        <v>15623.8</v>
      </c>
      <c r="AK168" s="15"/>
      <c r="AL168" s="15"/>
      <c r="AM168" s="15"/>
      <c r="AN168" s="15">
        <f t="shared" si="211"/>
        <v>15368.357999999998</v>
      </c>
      <c r="AO168" s="15"/>
      <c r="AP168" s="70">
        <f t="shared" si="190"/>
        <v>15368.357999999998</v>
      </c>
      <c r="AQ168" s="15">
        <f t="shared" si="212"/>
        <v>15623.8</v>
      </c>
      <c r="AR168" s="15"/>
      <c r="AS168" s="70">
        <f t="shared" si="191"/>
        <v>15623.8</v>
      </c>
      <c r="AT168" s="73">
        <f t="shared" si="213"/>
        <v>15623.8</v>
      </c>
      <c r="AU168" s="15"/>
      <c r="AV168" s="24"/>
    </row>
    <row r="169" spans="1:48" x14ac:dyDescent="0.3">
      <c r="A169" s="61" t="s">
        <v>149</v>
      </c>
      <c r="B169" s="62" t="s">
        <v>44</v>
      </c>
      <c r="C169" s="61"/>
      <c r="D169" s="61"/>
      <c r="E169" s="63" t="s">
        <v>45</v>
      </c>
      <c r="F169" s="15">
        <f t="shared" ref="F169:K169" si="215">F170+F171</f>
        <v>3437.2999999999997</v>
      </c>
      <c r="G169" s="15">
        <f t="shared" si="215"/>
        <v>2987.2</v>
      </c>
      <c r="H169" s="15">
        <f t="shared" si="215"/>
        <v>2987.2</v>
      </c>
      <c r="I169" s="15">
        <f t="shared" si="215"/>
        <v>0</v>
      </c>
      <c r="J169" s="15">
        <f t="shared" si="215"/>
        <v>0</v>
      </c>
      <c r="K169" s="15">
        <f t="shared" si="215"/>
        <v>0</v>
      </c>
      <c r="L169" s="15">
        <f t="shared" si="181"/>
        <v>3437.2999999999997</v>
      </c>
      <c r="M169" s="15">
        <f t="shared" si="182"/>
        <v>2987.2</v>
      </c>
      <c r="N169" s="15">
        <f t="shared" si="183"/>
        <v>2987.2</v>
      </c>
      <c r="O169" s="15">
        <f>O170+O171</f>
        <v>0</v>
      </c>
      <c r="P169" s="15">
        <f>P170+P171</f>
        <v>0</v>
      </c>
      <c r="Q169" s="15">
        <f>Q170+Q171</f>
        <v>0</v>
      </c>
      <c r="R169" s="15">
        <f t="shared" si="199"/>
        <v>3437.2999999999997</v>
      </c>
      <c r="S169" s="15">
        <f t="shared" si="200"/>
        <v>2987.2</v>
      </c>
      <c r="T169" s="15">
        <f t="shared" si="201"/>
        <v>2987.2</v>
      </c>
      <c r="U169" s="15">
        <f>U170+U171</f>
        <v>0</v>
      </c>
      <c r="V169" s="15">
        <f t="shared" si="202"/>
        <v>3437.2999999999997</v>
      </c>
      <c r="W169" s="15">
        <f t="shared" si="203"/>
        <v>2987.2</v>
      </c>
      <c r="X169" s="15">
        <f t="shared" si="204"/>
        <v>2987.2</v>
      </c>
      <c r="Y169" s="15">
        <f>Y170+Y171</f>
        <v>0</v>
      </c>
      <c r="Z169" s="15">
        <f>Z170+Z171</f>
        <v>0</v>
      </c>
      <c r="AA169" s="15">
        <f>AA170+AA171</f>
        <v>0</v>
      </c>
      <c r="AB169" s="15">
        <f t="shared" si="205"/>
        <v>3437.2999999999997</v>
      </c>
      <c r="AC169" s="15">
        <f t="shared" si="206"/>
        <v>2987.2</v>
      </c>
      <c r="AD169" s="15">
        <f t="shared" si="207"/>
        <v>2987.2</v>
      </c>
      <c r="AE169" s="15">
        <f>AE170+AE171</f>
        <v>0</v>
      </c>
      <c r="AF169" s="15">
        <f>AF170+AF171</f>
        <v>0</v>
      </c>
      <c r="AG169" s="15">
        <f>AG170+AG171</f>
        <v>0</v>
      </c>
      <c r="AH169" s="15">
        <f t="shared" si="208"/>
        <v>3437.2999999999997</v>
      </c>
      <c r="AI169" s="15">
        <f t="shared" si="209"/>
        <v>2987.2</v>
      </c>
      <c r="AJ169" s="15">
        <f t="shared" si="210"/>
        <v>2987.2</v>
      </c>
      <c r="AK169" s="15">
        <f>AK170+AK171</f>
        <v>0</v>
      </c>
      <c r="AL169" s="15">
        <f>AL170+AL171</f>
        <v>0</v>
      </c>
      <c r="AM169" s="15">
        <f>AM170+AM171</f>
        <v>0</v>
      </c>
      <c r="AN169" s="15">
        <f t="shared" si="211"/>
        <v>3437.2999999999997</v>
      </c>
      <c r="AO169" s="15">
        <f>AO170+AO171</f>
        <v>0</v>
      </c>
      <c r="AP169" s="70">
        <f t="shared" si="190"/>
        <v>3437.2999999999997</v>
      </c>
      <c r="AQ169" s="15">
        <f t="shared" si="212"/>
        <v>2987.2</v>
      </c>
      <c r="AR169" s="15">
        <f>AR170+AR171</f>
        <v>0</v>
      </c>
      <c r="AS169" s="70">
        <f t="shared" si="191"/>
        <v>2987.2</v>
      </c>
      <c r="AT169" s="73">
        <f t="shared" si="213"/>
        <v>2987.2</v>
      </c>
      <c r="AU169" s="15">
        <f>AU170+AU171</f>
        <v>0</v>
      </c>
      <c r="AV169" s="24"/>
    </row>
    <row r="170" spans="1:48" x14ac:dyDescent="0.3">
      <c r="A170" s="61" t="s">
        <v>149</v>
      </c>
      <c r="B170" s="62" t="s">
        <v>44</v>
      </c>
      <c r="C170" s="61" t="s">
        <v>51</v>
      </c>
      <c r="D170" s="61" t="s">
        <v>67</v>
      </c>
      <c r="E170" s="63" t="s">
        <v>153</v>
      </c>
      <c r="F170" s="15">
        <v>33.200000000000003</v>
      </c>
      <c r="G170" s="15">
        <v>33.200000000000003</v>
      </c>
      <c r="H170" s="15">
        <v>33.200000000000003</v>
      </c>
      <c r="I170" s="15"/>
      <c r="J170" s="15"/>
      <c r="K170" s="15"/>
      <c r="L170" s="15">
        <f t="shared" si="181"/>
        <v>33.200000000000003</v>
      </c>
      <c r="M170" s="15">
        <f t="shared" si="182"/>
        <v>33.200000000000003</v>
      </c>
      <c r="N170" s="15">
        <f t="shared" si="183"/>
        <v>33.200000000000003</v>
      </c>
      <c r="O170" s="15"/>
      <c r="P170" s="15"/>
      <c r="Q170" s="15"/>
      <c r="R170" s="15">
        <f t="shared" si="199"/>
        <v>33.200000000000003</v>
      </c>
      <c r="S170" s="15">
        <f t="shared" si="200"/>
        <v>33.200000000000003</v>
      </c>
      <c r="T170" s="15">
        <f t="shared" si="201"/>
        <v>33.200000000000003</v>
      </c>
      <c r="U170" s="15"/>
      <c r="V170" s="15">
        <f t="shared" si="202"/>
        <v>33.200000000000003</v>
      </c>
      <c r="W170" s="15">
        <f t="shared" si="203"/>
        <v>33.200000000000003</v>
      </c>
      <c r="X170" s="15">
        <f t="shared" si="204"/>
        <v>33.200000000000003</v>
      </c>
      <c r="Y170" s="15"/>
      <c r="Z170" s="15"/>
      <c r="AA170" s="15"/>
      <c r="AB170" s="15">
        <f t="shared" si="205"/>
        <v>33.200000000000003</v>
      </c>
      <c r="AC170" s="15">
        <f t="shared" si="206"/>
        <v>33.200000000000003</v>
      </c>
      <c r="AD170" s="15">
        <f t="shared" si="207"/>
        <v>33.200000000000003</v>
      </c>
      <c r="AE170" s="15"/>
      <c r="AF170" s="15"/>
      <c r="AG170" s="15"/>
      <c r="AH170" s="15">
        <f t="shared" si="208"/>
        <v>33.200000000000003</v>
      </c>
      <c r="AI170" s="15">
        <f t="shared" si="209"/>
        <v>33.200000000000003</v>
      </c>
      <c r="AJ170" s="15">
        <f t="shared" si="210"/>
        <v>33.200000000000003</v>
      </c>
      <c r="AK170" s="15"/>
      <c r="AL170" s="15"/>
      <c r="AM170" s="15"/>
      <c r="AN170" s="15">
        <f t="shared" si="211"/>
        <v>33.200000000000003</v>
      </c>
      <c r="AO170" s="15"/>
      <c r="AP170" s="70">
        <f t="shared" si="190"/>
        <v>33.200000000000003</v>
      </c>
      <c r="AQ170" s="15">
        <f t="shared" si="212"/>
        <v>33.200000000000003</v>
      </c>
      <c r="AR170" s="15"/>
      <c r="AS170" s="70">
        <f t="shared" si="191"/>
        <v>33.200000000000003</v>
      </c>
      <c r="AT170" s="73">
        <f t="shared" si="213"/>
        <v>33.200000000000003</v>
      </c>
      <c r="AU170" s="15"/>
      <c r="AV170" s="24"/>
    </row>
    <row r="171" spans="1:48" ht="46.8" x14ac:dyDescent="0.3">
      <c r="A171" s="61" t="s">
        <v>149</v>
      </c>
      <c r="B171" s="62" t="s">
        <v>44</v>
      </c>
      <c r="C171" s="61" t="s">
        <v>51</v>
      </c>
      <c r="D171" s="61" t="s">
        <v>100</v>
      </c>
      <c r="E171" s="63" t="s">
        <v>101</v>
      </c>
      <c r="F171" s="15">
        <v>3404.1</v>
      </c>
      <c r="G171" s="15">
        <v>2954</v>
      </c>
      <c r="H171" s="15">
        <v>2954</v>
      </c>
      <c r="I171" s="15"/>
      <c r="J171" s="15"/>
      <c r="K171" s="15"/>
      <c r="L171" s="15">
        <f t="shared" si="181"/>
        <v>3404.1</v>
      </c>
      <c r="M171" s="15">
        <f t="shared" si="182"/>
        <v>2954</v>
      </c>
      <c r="N171" s="15">
        <f t="shared" si="183"/>
        <v>2954</v>
      </c>
      <c r="O171" s="15"/>
      <c r="P171" s="15"/>
      <c r="Q171" s="15"/>
      <c r="R171" s="15">
        <f t="shared" si="199"/>
        <v>3404.1</v>
      </c>
      <c r="S171" s="15">
        <f t="shared" si="200"/>
        <v>2954</v>
      </c>
      <c r="T171" s="15">
        <f t="shared" si="201"/>
        <v>2954</v>
      </c>
      <c r="U171" s="15"/>
      <c r="V171" s="15">
        <f t="shared" si="202"/>
        <v>3404.1</v>
      </c>
      <c r="W171" s="15">
        <f t="shared" si="203"/>
        <v>2954</v>
      </c>
      <c r="X171" s="15">
        <f t="shared" si="204"/>
        <v>2954</v>
      </c>
      <c r="Y171" s="15"/>
      <c r="Z171" s="15"/>
      <c r="AA171" s="15"/>
      <c r="AB171" s="15">
        <f t="shared" si="205"/>
        <v>3404.1</v>
      </c>
      <c r="AC171" s="15">
        <f t="shared" si="206"/>
        <v>2954</v>
      </c>
      <c r="AD171" s="15">
        <f t="shared" si="207"/>
        <v>2954</v>
      </c>
      <c r="AE171" s="15"/>
      <c r="AF171" s="15"/>
      <c r="AG171" s="15"/>
      <c r="AH171" s="15">
        <f t="shared" si="208"/>
        <v>3404.1</v>
      </c>
      <c r="AI171" s="15">
        <f t="shared" si="209"/>
        <v>2954</v>
      </c>
      <c r="AJ171" s="15">
        <f t="shared" si="210"/>
        <v>2954</v>
      </c>
      <c r="AK171" s="15"/>
      <c r="AL171" s="15"/>
      <c r="AM171" s="15"/>
      <c r="AN171" s="15">
        <f t="shared" si="211"/>
        <v>3404.1</v>
      </c>
      <c r="AO171" s="15"/>
      <c r="AP171" s="70">
        <f t="shared" si="190"/>
        <v>3404.1</v>
      </c>
      <c r="AQ171" s="15">
        <f t="shared" si="212"/>
        <v>2954</v>
      </c>
      <c r="AR171" s="15"/>
      <c r="AS171" s="70">
        <f t="shared" si="191"/>
        <v>2954</v>
      </c>
      <c r="AT171" s="73">
        <f t="shared" si="213"/>
        <v>2954</v>
      </c>
      <c r="AU171" s="15"/>
      <c r="AV171" s="24"/>
    </row>
    <row r="172" spans="1:48" ht="62.4" x14ac:dyDescent="0.3">
      <c r="A172" s="61" t="s">
        <v>154</v>
      </c>
      <c r="B172" s="62"/>
      <c r="C172" s="61"/>
      <c r="D172" s="61"/>
      <c r="E172" s="64" t="s">
        <v>155</v>
      </c>
      <c r="F172" s="15">
        <f t="shared" ref="F172:F173" si="216">F173</f>
        <v>195572.5</v>
      </c>
      <c r="G172" s="15">
        <f t="shared" ref="G172:G173" si="217">G173</f>
        <v>0</v>
      </c>
      <c r="H172" s="15">
        <f t="shared" ref="H172:H173" si="218">H173</f>
        <v>0</v>
      </c>
      <c r="I172" s="15">
        <f t="shared" ref="I172:I173" si="219">I173</f>
        <v>0</v>
      </c>
      <c r="J172" s="15">
        <f t="shared" ref="J172:J173" si="220">J173</f>
        <v>0</v>
      </c>
      <c r="K172" s="15">
        <f t="shared" ref="K172:K173" si="221">K173</f>
        <v>0</v>
      </c>
      <c r="L172" s="15">
        <f t="shared" si="181"/>
        <v>195572.5</v>
      </c>
      <c r="M172" s="15">
        <f t="shared" si="182"/>
        <v>0</v>
      </c>
      <c r="N172" s="15">
        <f t="shared" si="183"/>
        <v>0</v>
      </c>
      <c r="O172" s="15">
        <f t="shared" ref="O172:O173" si="222">O173</f>
        <v>0</v>
      </c>
      <c r="P172" s="15">
        <f t="shared" ref="P172:P173" si="223">P173</f>
        <v>0</v>
      </c>
      <c r="Q172" s="15">
        <f t="shared" ref="Q172:Q173" si="224">Q173</f>
        <v>0</v>
      </c>
      <c r="R172" s="15">
        <f t="shared" si="199"/>
        <v>195572.5</v>
      </c>
      <c r="S172" s="15">
        <f t="shared" si="200"/>
        <v>0</v>
      </c>
      <c r="T172" s="15">
        <f t="shared" si="201"/>
        <v>0</v>
      </c>
      <c r="U172" s="15">
        <f t="shared" ref="U172:U173" si="225">U173</f>
        <v>0</v>
      </c>
      <c r="V172" s="15">
        <f t="shared" si="202"/>
        <v>195572.5</v>
      </c>
      <c r="W172" s="15">
        <f t="shared" si="203"/>
        <v>0</v>
      </c>
      <c r="X172" s="15">
        <f t="shared" si="204"/>
        <v>0</v>
      </c>
      <c r="Y172" s="15">
        <f t="shared" ref="Y172:Y173" si="226">Y173</f>
        <v>0</v>
      </c>
      <c r="Z172" s="15">
        <f t="shared" ref="Z172:Z173" si="227">Z173</f>
        <v>0</v>
      </c>
      <c r="AA172" s="15">
        <f t="shared" ref="AA172:AA173" si="228">AA173</f>
        <v>0</v>
      </c>
      <c r="AB172" s="15">
        <f t="shared" si="205"/>
        <v>195572.5</v>
      </c>
      <c r="AC172" s="15">
        <f t="shared" si="206"/>
        <v>0</v>
      </c>
      <c r="AD172" s="15">
        <f t="shared" si="207"/>
        <v>0</v>
      </c>
      <c r="AE172" s="15">
        <f t="shared" ref="AE172:AE173" si="229">AE173</f>
        <v>0</v>
      </c>
      <c r="AF172" s="15">
        <f t="shared" ref="AF172:AF173" si="230">AF173</f>
        <v>0</v>
      </c>
      <c r="AG172" s="15">
        <f t="shared" ref="AG172:AG173" si="231">AG173</f>
        <v>0</v>
      </c>
      <c r="AH172" s="15">
        <f t="shared" si="208"/>
        <v>195572.5</v>
      </c>
      <c r="AI172" s="15">
        <f t="shared" si="209"/>
        <v>0</v>
      </c>
      <c r="AJ172" s="15">
        <f t="shared" si="210"/>
        <v>0</v>
      </c>
      <c r="AK172" s="15">
        <f t="shared" ref="AK172:AK173" si="232">AK173</f>
        <v>0</v>
      </c>
      <c r="AL172" s="15">
        <f t="shared" ref="AL172:AL173" si="233">AL173</f>
        <v>0</v>
      </c>
      <c r="AM172" s="15">
        <f t="shared" ref="AM172:AM173" si="234">AM173</f>
        <v>0</v>
      </c>
      <c r="AN172" s="15">
        <f t="shared" si="211"/>
        <v>195572.5</v>
      </c>
      <c r="AO172" s="15">
        <f t="shared" ref="AO172:AO173" si="235">AO173</f>
        <v>0</v>
      </c>
      <c r="AP172" s="70">
        <f t="shared" si="190"/>
        <v>195572.5</v>
      </c>
      <c r="AQ172" s="15">
        <f t="shared" si="212"/>
        <v>0</v>
      </c>
      <c r="AR172" s="15">
        <f t="shared" ref="AR172:AU173" si="236">AR173</f>
        <v>0</v>
      </c>
      <c r="AS172" s="70">
        <f t="shared" si="191"/>
        <v>0</v>
      </c>
      <c r="AT172" s="73">
        <f t="shared" si="213"/>
        <v>0</v>
      </c>
      <c r="AU172" s="15">
        <f t="shared" si="236"/>
        <v>0</v>
      </c>
      <c r="AV172" s="24"/>
    </row>
    <row r="173" spans="1:48" ht="31.2" x14ac:dyDescent="0.3">
      <c r="A173" s="61" t="s">
        <v>154</v>
      </c>
      <c r="B173" s="62" t="s">
        <v>48</v>
      </c>
      <c r="C173" s="61"/>
      <c r="D173" s="61"/>
      <c r="E173" s="63" t="s">
        <v>49</v>
      </c>
      <c r="F173" s="15">
        <f t="shared" si="216"/>
        <v>195572.5</v>
      </c>
      <c r="G173" s="15">
        <f t="shared" si="217"/>
        <v>0</v>
      </c>
      <c r="H173" s="15">
        <f t="shared" si="218"/>
        <v>0</v>
      </c>
      <c r="I173" s="15">
        <f t="shared" si="219"/>
        <v>0</v>
      </c>
      <c r="J173" s="15">
        <f t="shared" si="220"/>
        <v>0</v>
      </c>
      <c r="K173" s="15">
        <f t="shared" si="221"/>
        <v>0</v>
      </c>
      <c r="L173" s="15">
        <f t="shared" si="181"/>
        <v>195572.5</v>
      </c>
      <c r="M173" s="15">
        <f t="shared" si="182"/>
        <v>0</v>
      </c>
      <c r="N173" s="15">
        <f t="shared" si="183"/>
        <v>0</v>
      </c>
      <c r="O173" s="15">
        <f t="shared" si="222"/>
        <v>0</v>
      </c>
      <c r="P173" s="15">
        <f t="shared" si="223"/>
        <v>0</v>
      </c>
      <c r="Q173" s="15">
        <f t="shared" si="224"/>
        <v>0</v>
      </c>
      <c r="R173" s="15">
        <f t="shared" si="199"/>
        <v>195572.5</v>
      </c>
      <c r="S173" s="15">
        <f t="shared" si="200"/>
        <v>0</v>
      </c>
      <c r="T173" s="15">
        <f t="shared" si="201"/>
        <v>0</v>
      </c>
      <c r="U173" s="15">
        <f t="shared" si="225"/>
        <v>0</v>
      </c>
      <c r="V173" s="15">
        <f t="shared" si="202"/>
        <v>195572.5</v>
      </c>
      <c r="W173" s="15">
        <f t="shared" si="203"/>
        <v>0</v>
      </c>
      <c r="X173" s="15">
        <f t="shared" si="204"/>
        <v>0</v>
      </c>
      <c r="Y173" s="15">
        <f t="shared" si="226"/>
        <v>0</v>
      </c>
      <c r="Z173" s="15">
        <f t="shared" si="227"/>
        <v>0</v>
      </c>
      <c r="AA173" s="15">
        <f t="shared" si="228"/>
        <v>0</v>
      </c>
      <c r="AB173" s="15">
        <f t="shared" si="205"/>
        <v>195572.5</v>
      </c>
      <c r="AC173" s="15">
        <f t="shared" si="206"/>
        <v>0</v>
      </c>
      <c r="AD173" s="15">
        <f t="shared" si="207"/>
        <v>0</v>
      </c>
      <c r="AE173" s="15">
        <f t="shared" si="229"/>
        <v>0</v>
      </c>
      <c r="AF173" s="15">
        <f t="shared" si="230"/>
        <v>0</v>
      </c>
      <c r="AG173" s="15">
        <f t="shared" si="231"/>
        <v>0</v>
      </c>
      <c r="AH173" s="15">
        <f t="shared" si="208"/>
        <v>195572.5</v>
      </c>
      <c r="AI173" s="15">
        <f t="shared" si="209"/>
        <v>0</v>
      </c>
      <c r="AJ173" s="15">
        <f t="shared" si="210"/>
        <v>0</v>
      </c>
      <c r="AK173" s="15">
        <f t="shared" si="232"/>
        <v>0</v>
      </c>
      <c r="AL173" s="15">
        <f t="shared" si="233"/>
        <v>0</v>
      </c>
      <c r="AM173" s="15">
        <f t="shared" si="234"/>
        <v>0</v>
      </c>
      <c r="AN173" s="15">
        <f t="shared" si="211"/>
        <v>195572.5</v>
      </c>
      <c r="AO173" s="15">
        <f t="shared" si="235"/>
        <v>0</v>
      </c>
      <c r="AP173" s="70">
        <f t="shared" si="190"/>
        <v>195572.5</v>
      </c>
      <c r="AQ173" s="15">
        <f t="shared" si="212"/>
        <v>0</v>
      </c>
      <c r="AR173" s="15">
        <f t="shared" si="236"/>
        <v>0</v>
      </c>
      <c r="AS173" s="70">
        <f t="shared" si="191"/>
        <v>0</v>
      </c>
      <c r="AT173" s="73">
        <f t="shared" si="213"/>
        <v>0</v>
      </c>
      <c r="AU173" s="15">
        <f t="shared" si="236"/>
        <v>0</v>
      </c>
      <c r="AV173" s="24"/>
    </row>
    <row r="174" spans="1:48" ht="46.8" x14ac:dyDescent="0.3">
      <c r="A174" s="61" t="s">
        <v>154</v>
      </c>
      <c r="B174" s="62" t="s">
        <v>48</v>
      </c>
      <c r="C174" s="61" t="s">
        <v>51</v>
      </c>
      <c r="D174" s="61" t="s">
        <v>100</v>
      </c>
      <c r="E174" s="63" t="s">
        <v>101</v>
      </c>
      <c r="F174" s="15">
        <v>195572.5</v>
      </c>
      <c r="G174" s="15"/>
      <c r="H174" s="15"/>
      <c r="I174" s="27">
        <v>0</v>
      </c>
      <c r="J174" s="15"/>
      <c r="K174" s="15"/>
      <c r="L174" s="15">
        <f t="shared" si="181"/>
        <v>195572.5</v>
      </c>
      <c r="M174" s="15">
        <f t="shared" si="182"/>
        <v>0</v>
      </c>
      <c r="N174" s="15">
        <f t="shared" si="183"/>
        <v>0</v>
      </c>
      <c r="O174" s="15"/>
      <c r="P174" s="15"/>
      <c r="Q174" s="15"/>
      <c r="R174" s="15">
        <f t="shared" si="199"/>
        <v>195572.5</v>
      </c>
      <c r="S174" s="15">
        <f t="shared" si="200"/>
        <v>0</v>
      </c>
      <c r="T174" s="15">
        <f t="shared" si="201"/>
        <v>0</v>
      </c>
      <c r="U174" s="15"/>
      <c r="V174" s="15">
        <f t="shared" si="202"/>
        <v>195572.5</v>
      </c>
      <c r="W174" s="15">
        <f t="shared" si="203"/>
        <v>0</v>
      </c>
      <c r="X174" s="15">
        <f t="shared" si="204"/>
        <v>0</v>
      </c>
      <c r="Y174" s="15"/>
      <c r="Z174" s="15"/>
      <c r="AA174" s="15"/>
      <c r="AB174" s="15">
        <f t="shared" si="205"/>
        <v>195572.5</v>
      </c>
      <c r="AC174" s="15">
        <f t="shared" si="206"/>
        <v>0</v>
      </c>
      <c r="AD174" s="15">
        <f t="shared" si="207"/>
        <v>0</v>
      </c>
      <c r="AE174" s="15"/>
      <c r="AF174" s="15"/>
      <c r="AG174" s="15"/>
      <c r="AH174" s="15">
        <f t="shared" si="208"/>
        <v>195572.5</v>
      </c>
      <c r="AI174" s="15">
        <f t="shared" si="209"/>
        <v>0</v>
      </c>
      <c r="AJ174" s="15">
        <f t="shared" si="210"/>
        <v>0</v>
      </c>
      <c r="AK174" s="15"/>
      <c r="AL174" s="15"/>
      <c r="AM174" s="15"/>
      <c r="AN174" s="15">
        <f t="shared" si="211"/>
        <v>195572.5</v>
      </c>
      <c r="AO174" s="15"/>
      <c r="AP174" s="70">
        <f t="shared" si="190"/>
        <v>195572.5</v>
      </c>
      <c r="AQ174" s="15">
        <f t="shared" si="212"/>
        <v>0</v>
      </c>
      <c r="AR174" s="15"/>
      <c r="AS174" s="70">
        <f t="shared" si="191"/>
        <v>0</v>
      </c>
      <c r="AT174" s="73">
        <f t="shared" si="213"/>
        <v>0</v>
      </c>
      <c r="AU174" s="15"/>
      <c r="AV174" s="24"/>
    </row>
    <row r="175" spans="1:48" ht="46.8" x14ac:dyDescent="0.3">
      <c r="A175" s="61" t="s">
        <v>156</v>
      </c>
      <c r="B175" s="62"/>
      <c r="C175" s="61"/>
      <c r="D175" s="61"/>
      <c r="E175" s="63" t="s">
        <v>157</v>
      </c>
      <c r="F175" s="15">
        <f t="shared" ref="F175:K175" si="237">F176+F178</f>
        <v>29382.400000000001</v>
      </c>
      <c r="G175" s="15">
        <f t="shared" si="237"/>
        <v>39641.899999999994</v>
      </c>
      <c r="H175" s="15">
        <f t="shared" si="237"/>
        <v>24561.899999999998</v>
      </c>
      <c r="I175" s="15">
        <f t="shared" si="237"/>
        <v>-4000</v>
      </c>
      <c r="J175" s="15">
        <f t="shared" si="237"/>
        <v>-15080</v>
      </c>
      <c r="K175" s="15">
        <f t="shared" si="237"/>
        <v>0</v>
      </c>
      <c r="L175" s="15">
        <f t="shared" ref="L175:L238" si="238">F175+I175</f>
        <v>25382.400000000001</v>
      </c>
      <c r="M175" s="15">
        <f t="shared" ref="M175:M238" si="239">G175+J175</f>
        <v>24561.899999999994</v>
      </c>
      <c r="N175" s="15">
        <f t="shared" ref="N175:N238" si="240">H175+K175</f>
        <v>24561.899999999998</v>
      </c>
      <c r="O175" s="15">
        <f>O176+O178</f>
        <v>-20.93</v>
      </c>
      <c r="P175" s="15">
        <f>P176+P178</f>
        <v>0</v>
      </c>
      <c r="Q175" s="15">
        <f>Q176+Q178</f>
        <v>0</v>
      </c>
      <c r="R175" s="15">
        <f t="shared" si="199"/>
        <v>25361.47</v>
      </c>
      <c r="S175" s="15">
        <f t="shared" si="200"/>
        <v>24561.899999999994</v>
      </c>
      <c r="T175" s="15">
        <f t="shared" si="201"/>
        <v>24561.899999999998</v>
      </c>
      <c r="U175" s="15">
        <f>U176+U178</f>
        <v>0</v>
      </c>
      <c r="V175" s="15">
        <f t="shared" si="202"/>
        <v>25361.47</v>
      </c>
      <c r="W175" s="15">
        <f t="shared" si="203"/>
        <v>24561.899999999994</v>
      </c>
      <c r="X175" s="15">
        <f t="shared" si="204"/>
        <v>24561.899999999998</v>
      </c>
      <c r="Y175" s="15">
        <f>Y176+Y178</f>
        <v>-1462.248</v>
      </c>
      <c r="Z175" s="15">
        <f>Z176+Z178</f>
        <v>0</v>
      </c>
      <c r="AA175" s="15">
        <f>AA176+AA178</f>
        <v>0</v>
      </c>
      <c r="AB175" s="15">
        <f t="shared" si="205"/>
        <v>23899.222000000002</v>
      </c>
      <c r="AC175" s="15">
        <f t="shared" si="206"/>
        <v>24561.899999999994</v>
      </c>
      <c r="AD175" s="15">
        <f t="shared" si="207"/>
        <v>24561.899999999998</v>
      </c>
      <c r="AE175" s="15">
        <f>AE176+AE178</f>
        <v>0</v>
      </c>
      <c r="AF175" s="15">
        <f>AF176+AF178</f>
        <v>0</v>
      </c>
      <c r="AG175" s="15">
        <f>AG176+AG178</f>
        <v>0</v>
      </c>
      <c r="AH175" s="15">
        <f t="shared" si="208"/>
        <v>23899.222000000002</v>
      </c>
      <c r="AI175" s="15">
        <f t="shared" si="209"/>
        <v>24561.899999999994</v>
      </c>
      <c r="AJ175" s="15">
        <f t="shared" si="210"/>
        <v>24561.899999999998</v>
      </c>
      <c r="AK175" s="15">
        <f>AK176+AK178</f>
        <v>0</v>
      </c>
      <c r="AL175" s="15">
        <f>AL176+AL178</f>
        <v>0</v>
      </c>
      <c r="AM175" s="15">
        <f>AM176+AM178</f>
        <v>0</v>
      </c>
      <c r="AN175" s="15">
        <f t="shared" si="211"/>
        <v>23899.222000000002</v>
      </c>
      <c r="AO175" s="15">
        <f>AO176+AO178</f>
        <v>0</v>
      </c>
      <c r="AP175" s="70">
        <f t="shared" si="190"/>
        <v>23899.222000000002</v>
      </c>
      <c r="AQ175" s="15">
        <f t="shared" si="212"/>
        <v>24561.899999999994</v>
      </c>
      <c r="AR175" s="15">
        <f>AR176+AR178</f>
        <v>0</v>
      </c>
      <c r="AS175" s="70">
        <f t="shared" si="191"/>
        <v>24561.899999999994</v>
      </c>
      <c r="AT175" s="73">
        <f t="shared" si="213"/>
        <v>24561.899999999998</v>
      </c>
      <c r="AU175" s="15">
        <f>AU176+AU178</f>
        <v>0</v>
      </c>
      <c r="AV175" s="24"/>
    </row>
    <row r="176" spans="1:48" ht="93.6" x14ac:dyDescent="0.3">
      <c r="A176" s="61" t="s">
        <v>156</v>
      </c>
      <c r="B176" s="62" t="s">
        <v>151</v>
      </c>
      <c r="C176" s="61"/>
      <c r="D176" s="61"/>
      <c r="E176" s="63" t="s">
        <v>152</v>
      </c>
      <c r="F176" s="15">
        <f t="shared" ref="F176:K176" si="241">F177</f>
        <v>22661.4</v>
      </c>
      <c r="G176" s="15">
        <f t="shared" si="241"/>
        <v>23083.1</v>
      </c>
      <c r="H176" s="15">
        <f t="shared" si="241"/>
        <v>23083.1</v>
      </c>
      <c r="I176" s="15">
        <f t="shared" si="241"/>
        <v>0</v>
      </c>
      <c r="J176" s="15">
        <f t="shared" si="241"/>
        <v>0</v>
      </c>
      <c r="K176" s="15">
        <f t="shared" si="241"/>
        <v>0</v>
      </c>
      <c r="L176" s="15">
        <f t="shared" si="238"/>
        <v>22661.4</v>
      </c>
      <c r="M176" s="15">
        <f t="shared" si="239"/>
        <v>23083.1</v>
      </c>
      <c r="N176" s="15">
        <f t="shared" si="240"/>
        <v>23083.1</v>
      </c>
      <c r="O176" s="15">
        <f>O177</f>
        <v>0</v>
      </c>
      <c r="P176" s="15">
        <f>P177</f>
        <v>0</v>
      </c>
      <c r="Q176" s="15">
        <f>Q177</f>
        <v>0</v>
      </c>
      <c r="R176" s="15">
        <f t="shared" si="199"/>
        <v>22661.4</v>
      </c>
      <c r="S176" s="15">
        <f t="shared" si="200"/>
        <v>23083.1</v>
      </c>
      <c r="T176" s="15">
        <f t="shared" si="201"/>
        <v>23083.1</v>
      </c>
      <c r="U176" s="15">
        <f>U177</f>
        <v>0</v>
      </c>
      <c r="V176" s="15">
        <f t="shared" si="202"/>
        <v>22661.4</v>
      </c>
      <c r="W176" s="15">
        <f t="shared" si="203"/>
        <v>23083.1</v>
      </c>
      <c r="X176" s="15">
        <f t="shared" si="204"/>
        <v>23083.1</v>
      </c>
      <c r="Y176" s="15">
        <f>Y177</f>
        <v>-841.1</v>
      </c>
      <c r="Z176" s="15">
        <f>Z177</f>
        <v>0</v>
      </c>
      <c r="AA176" s="15">
        <f>AA177</f>
        <v>0</v>
      </c>
      <c r="AB176" s="15">
        <f t="shared" si="205"/>
        <v>21820.300000000003</v>
      </c>
      <c r="AC176" s="15">
        <f t="shared" si="206"/>
        <v>23083.1</v>
      </c>
      <c r="AD176" s="15">
        <f t="shared" si="207"/>
        <v>23083.1</v>
      </c>
      <c r="AE176" s="15">
        <f>AE177</f>
        <v>0</v>
      </c>
      <c r="AF176" s="15">
        <f>AF177</f>
        <v>0</v>
      </c>
      <c r="AG176" s="15">
        <f>AG177</f>
        <v>0</v>
      </c>
      <c r="AH176" s="15">
        <f t="shared" si="208"/>
        <v>21820.300000000003</v>
      </c>
      <c r="AI176" s="15">
        <f t="shared" si="209"/>
        <v>23083.1</v>
      </c>
      <c r="AJ176" s="15">
        <f t="shared" si="210"/>
        <v>23083.1</v>
      </c>
      <c r="AK176" s="15">
        <f>AK177</f>
        <v>0</v>
      </c>
      <c r="AL176" s="15">
        <f>AL177</f>
        <v>0</v>
      </c>
      <c r="AM176" s="15">
        <f>AM177</f>
        <v>0</v>
      </c>
      <c r="AN176" s="15">
        <f t="shared" si="211"/>
        <v>21820.300000000003</v>
      </c>
      <c r="AO176" s="15">
        <f>AO177</f>
        <v>0</v>
      </c>
      <c r="AP176" s="70">
        <f t="shared" si="190"/>
        <v>21820.300000000003</v>
      </c>
      <c r="AQ176" s="15">
        <f t="shared" si="212"/>
        <v>23083.1</v>
      </c>
      <c r="AR176" s="15">
        <f>AR177</f>
        <v>0</v>
      </c>
      <c r="AS176" s="70">
        <f t="shared" si="191"/>
        <v>23083.1</v>
      </c>
      <c r="AT176" s="73">
        <f t="shared" si="213"/>
        <v>23083.1</v>
      </c>
      <c r="AU176" s="15">
        <f>AU177</f>
        <v>0</v>
      </c>
      <c r="AV176" s="24"/>
    </row>
    <row r="177" spans="1:48" ht="46.8" x14ac:dyDescent="0.3">
      <c r="A177" s="61" t="s">
        <v>156</v>
      </c>
      <c r="B177" s="62" t="s">
        <v>151</v>
      </c>
      <c r="C177" s="61" t="s">
        <v>51</v>
      </c>
      <c r="D177" s="61" t="s">
        <v>100</v>
      </c>
      <c r="E177" s="63" t="s">
        <v>101</v>
      </c>
      <c r="F177" s="15">
        <v>22661.4</v>
      </c>
      <c r="G177" s="15">
        <v>23083.1</v>
      </c>
      <c r="H177" s="15">
        <v>23083.1</v>
      </c>
      <c r="I177" s="15"/>
      <c r="J177" s="15"/>
      <c r="K177" s="15"/>
      <c r="L177" s="15">
        <f t="shared" si="238"/>
        <v>22661.4</v>
      </c>
      <c r="M177" s="15">
        <f t="shared" si="239"/>
        <v>23083.1</v>
      </c>
      <c r="N177" s="15">
        <f t="shared" si="240"/>
        <v>23083.1</v>
      </c>
      <c r="O177" s="15"/>
      <c r="P177" s="15"/>
      <c r="Q177" s="15"/>
      <c r="R177" s="15">
        <f t="shared" si="199"/>
        <v>22661.4</v>
      </c>
      <c r="S177" s="15">
        <f t="shared" si="200"/>
        <v>23083.1</v>
      </c>
      <c r="T177" s="15">
        <f t="shared" si="201"/>
        <v>23083.1</v>
      </c>
      <c r="U177" s="15"/>
      <c r="V177" s="15">
        <f t="shared" si="202"/>
        <v>22661.4</v>
      </c>
      <c r="W177" s="15">
        <f t="shared" si="203"/>
        <v>23083.1</v>
      </c>
      <c r="X177" s="15">
        <f t="shared" si="204"/>
        <v>23083.1</v>
      </c>
      <c r="Y177" s="15">
        <v>-841.1</v>
      </c>
      <c r="Z177" s="15"/>
      <c r="AA177" s="15"/>
      <c r="AB177" s="15">
        <f t="shared" si="205"/>
        <v>21820.300000000003</v>
      </c>
      <c r="AC177" s="15">
        <f t="shared" si="206"/>
        <v>23083.1</v>
      </c>
      <c r="AD177" s="15">
        <f t="shared" si="207"/>
        <v>23083.1</v>
      </c>
      <c r="AE177" s="15"/>
      <c r="AF177" s="15"/>
      <c r="AG177" s="15"/>
      <c r="AH177" s="15">
        <f t="shared" si="208"/>
        <v>21820.300000000003</v>
      </c>
      <c r="AI177" s="15">
        <f t="shared" si="209"/>
        <v>23083.1</v>
      </c>
      <c r="AJ177" s="15">
        <f t="shared" si="210"/>
        <v>23083.1</v>
      </c>
      <c r="AK177" s="15"/>
      <c r="AL177" s="15"/>
      <c r="AM177" s="15"/>
      <c r="AN177" s="15">
        <f t="shared" si="211"/>
        <v>21820.300000000003</v>
      </c>
      <c r="AO177" s="15"/>
      <c r="AP177" s="70">
        <f t="shared" si="190"/>
        <v>21820.300000000003</v>
      </c>
      <c r="AQ177" s="15">
        <f t="shared" si="212"/>
        <v>23083.1</v>
      </c>
      <c r="AR177" s="15"/>
      <c r="AS177" s="70">
        <f t="shared" si="191"/>
        <v>23083.1</v>
      </c>
      <c r="AT177" s="73">
        <f t="shared" si="213"/>
        <v>23083.1</v>
      </c>
      <c r="AU177" s="15"/>
      <c r="AV177" s="24"/>
    </row>
    <row r="178" spans="1:48" ht="31.2" x14ac:dyDescent="0.3">
      <c r="A178" s="61" t="s">
        <v>156</v>
      </c>
      <c r="B178" s="62" t="s">
        <v>48</v>
      </c>
      <c r="C178" s="61"/>
      <c r="D178" s="61"/>
      <c r="E178" s="63" t="s">
        <v>49</v>
      </c>
      <c r="F178" s="15">
        <f t="shared" ref="F178:K178" si="242">F179</f>
        <v>6721</v>
      </c>
      <c r="G178" s="15">
        <f t="shared" si="242"/>
        <v>16558.8</v>
      </c>
      <c r="H178" s="15">
        <f t="shared" si="242"/>
        <v>1478.8</v>
      </c>
      <c r="I178" s="15">
        <f t="shared" si="242"/>
        <v>-4000</v>
      </c>
      <c r="J178" s="15">
        <f t="shared" si="242"/>
        <v>-15080</v>
      </c>
      <c r="K178" s="15">
        <f t="shared" si="242"/>
        <v>0</v>
      </c>
      <c r="L178" s="15">
        <f t="shared" si="238"/>
        <v>2721</v>
      </c>
      <c r="M178" s="15">
        <f t="shared" si="239"/>
        <v>1478.7999999999993</v>
      </c>
      <c r="N178" s="15">
        <f t="shared" si="240"/>
        <v>1478.8</v>
      </c>
      <c r="O178" s="15">
        <f>O179</f>
        <v>-20.93</v>
      </c>
      <c r="P178" s="15">
        <f>P179</f>
        <v>0</v>
      </c>
      <c r="Q178" s="15">
        <f>Q179</f>
        <v>0</v>
      </c>
      <c r="R178" s="15">
        <f t="shared" si="199"/>
        <v>2700.07</v>
      </c>
      <c r="S178" s="15">
        <f t="shared" si="200"/>
        <v>1478.7999999999993</v>
      </c>
      <c r="T178" s="15">
        <f t="shared" si="201"/>
        <v>1478.8</v>
      </c>
      <c r="U178" s="15">
        <f>U179</f>
        <v>0</v>
      </c>
      <c r="V178" s="15">
        <f t="shared" si="202"/>
        <v>2700.07</v>
      </c>
      <c r="W178" s="15">
        <f t="shared" si="203"/>
        <v>1478.7999999999993</v>
      </c>
      <c r="X178" s="15">
        <f t="shared" si="204"/>
        <v>1478.8</v>
      </c>
      <c r="Y178" s="15">
        <f>Y179</f>
        <v>-621.14800000000002</v>
      </c>
      <c r="Z178" s="15">
        <f>Z179</f>
        <v>0</v>
      </c>
      <c r="AA178" s="15">
        <f>AA179</f>
        <v>0</v>
      </c>
      <c r="AB178" s="15">
        <f t="shared" si="205"/>
        <v>2078.922</v>
      </c>
      <c r="AC178" s="15">
        <f t="shared" si="206"/>
        <v>1478.7999999999993</v>
      </c>
      <c r="AD178" s="15">
        <f t="shared" si="207"/>
        <v>1478.8</v>
      </c>
      <c r="AE178" s="15">
        <f>AE179</f>
        <v>0</v>
      </c>
      <c r="AF178" s="15">
        <f>AF179</f>
        <v>0</v>
      </c>
      <c r="AG178" s="15">
        <f>AG179</f>
        <v>0</v>
      </c>
      <c r="AH178" s="15">
        <f t="shared" si="208"/>
        <v>2078.922</v>
      </c>
      <c r="AI178" s="15">
        <f t="shared" si="209"/>
        <v>1478.7999999999993</v>
      </c>
      <c r="AJ178" s="15">
        <f t="shared" si="210"/>
        <v>1478.8</v>
      </c>
      <c r="AK178" s="15">
        <f>AK179</f>
        <v>0</v>
      </c>
      <c r="AL178" s="15">
        <f>AL179</f>
        <v>0</v>
      </c>
      <c r="AM178" s="15">
        <f>AM179</f>
        <v>0</v>
      </c>
      <c r="AN178" s="15">
        <f t="shared" si="211"/>
        <v>2078.922</v>
      </c>
      <c r="AO178" s="15">
        <f>AO179</f>
        <v>0</v>
      </c>
      <c r="AP178" s="70">
        <f t="shared" si="190"/>
        <v>2078.922</v>
      </c>
      <c r="AQ178" s="15">
        <f t="shared" si="212"/>
        <v>1478.7999999999993</v>
      </c>
      <c r="AR178" s="15">
        <f>AR179</f>
        <v>0</v>
      </c>
      <c r="AS178" s="70">
        <f t="shared" si="191"/>
        <v>1478.7999999999993</v>
      </c>
      <c r="AT178" s="73">
        <f t="shared" si="213"/>
        <v>1478.8</v>
      </c>
      <c r="AU178" s="15">
        <f>AU179</f>
        <v>0</v>
      </c>
      <c r="AV178" s="24"/>
    </row>
    <row r="179" spans="1:48" ht="46.8" x14ac:dyDescent="0.3">
      <c r="A179" s="61" t="s">
        <v>156</v>
      </c>
      <c r="B179" s="62" t="s">
        <v>48</v>
      </c>
      <c r="C179" s="61" t="s">
        <v>51</v>
      </c>
      <c r="D179" s="61" t="s">
        <v>100</v>
      </c>
      <c r="E179" s="63" t="s">
        <v>101</v>
      </c>
      <c r="F179" s="15">
        <v>6721</v>
      </c>
      <c r="G179" s="15">
        <v>16558.8</v>
      </c>
      <c r="H179" s="15">
        <v>1478.8</v>
      </c>
      <c r="I179" s="26">
        <v>-4000</v>
      </c>
      <c r="J179" s="26">
        <v>-15080</v>
      </c>
      <c r="K179" s="15"/>
      <c r="L179" s="15">
        <f t="shared" si="238"/>
        <v>2721</v>
      </c>
      <c r="M179" s="15">
        <f t="shared" si="239"/>
        <v>1478.7999999999993</v>
      </c>
      <c r="N179" s="15">
        <f t="shared" si="240"/>
        <v>1478.8</v>
      </c>
      <c r="O179" s="15">
        <v>-20.93</v>
      </c>
      <c r="P179" s="15"/>
      <c r="Q179" s="15"/>
      <c r="R179" s="15">
        <f t="shared" si="199"/>
        <v>2700.07</v>
      </c>
      <c r="S179" s="15">
        <f t="shared" si="200"/>
        <v>1478.7999999999993</v>
      </c>
      <c r="T179" s="15">
        <f t="shared" si="201"/>
        <v>1478.8</v>
      </c>
      <c r="U179" s="15"/>
      <c r="V179" s="15">
        <f t="shared" si="202"/>
        <v>2700.07</v>
      </c>
      <c r="W179" s="15">
        <f t="shared" si="203"/>
        <v>1478.7999999999993</v>
      </c>
      <c r="X179" s="15">
        <f t="shared" si="204"/>
        <v>1478.8</v>
      </c>
      <c r="Y179" s="15">
        <v>-621.14800000000002</v>
      </c>
      <c r="Z179" s="15"/>
      <c r="AA179" s="15"/>
      <c r="AB179" s="15">
        <f t="shared" si="205"/>
        <v>2078.922</v>
      </c>
      <c r="AC179" s="15">
        <f t="shared" si="206"/>
        <v>1478.7999999999993</v>
      </c>
      <c r="AD179" s="15">
        <f t="shared" si="207"/>
        <v>1478.8</v>
      </c>
      <c r="AE179" s="15"/>
      <c r="AF179" s="15"/>
      <c r="AG179" s="15"/>
      <c r="AH179" s="15">
        <f t="shared" si="208"/>
        <v>2078.922</v>
      </c>
      <c r="AI179" s="15">
        <f t="shared" si="209"/>
        <v>1478.7999999999993</v>
      </c>
      <c r="AJ179" s="15">
        <f t="shared" si="210"/>
        <v>1478.8</v>
      </c>
      <c r="AK179" s="15"/>
      <c r="AL179" s="15"/>
      <c r="AM179" s="15"/>
      <c r="AN179" s="15">
        <f t="shared" si="211"/>
        <v>2078.922</v>
      </c>
      <c r="AO179" s="15"/>
      <c r="AP179" s="70">
        <f t="shared" si="190"/>
        <v>2078.922</v>
      </c>
      <c r="AQ179" s="15">
        <f t="shared" si="212"/>
        <v>1478.7999999999993</v>
      </c>
      <c r="AR179" s="15"/>
      <c r="AS179" s="70">
        <f t="shared" si="191"/>
        <v>1478.7999999999993</v>
      </c>
      <c r="AT179" s="73">
        <f t="shared" si="213"/>
        <v>1478.8</v>
      </c>
      <c r="AU179" s="15"/>
      <c r="AV179" s="24"/>
    </row>
    <row r="180" spans="1:48" ht="62.4" x14ac:dyDescent="0.3">
      <c r="A180" s="61" t="s">
        <v>158</v>
      </c>
      <c r="B180" s="62"/>
      <c r="C180" s="61"/>
      <c r="D180" s="61"/>
      <c r="E180" s="63" t="s">
        <v>159</v>
      </c>
      <c r="F180" s="15">
        <f t="shared" ref="F180:F181" si="243">F181</f>
        <v>19509.5</v>
      </c>
      <c r="G180" s="15">
        <f t="shared" ref="G180:G181" si="244">G181</f>
        <v>13804.4</v>
      </c>
      <c r="H180" s="15">
        <f t="shared" ref="H180:H181" si="245">H181</f>
        <v>3061.3</v>
      </c>
      <c r="I180" s="15">
        <f t="shared" ref="I180:I181" si="246">I181</f>
        <v>0</v>
      </c>
      <c r="J180" s="15">
        <f t="shared" ref="J180:J181" si="247">J181</f>
        <v>0</v>
      </c>
      <c r="K180" s="15">
        <f t="shared" ref="K180:K181" si="248">K181</f>
        <v>0</v>
      </c>
      <c r="L180" s="15">
        <f t="shared" si="238"/>
        <v>19509.5</v>
      </c>
      <c r="M180" s="15">
        <f t="shared" si="239"/>
        <v>13804.4</v>
      </c>
      <c r="N180" s="15">
        <f t="shared" si="240"/>
        <v>3061.3</v>
      </c>
      <c r="O180" s="15">
        <f t="shared" ref="O180:O181" si="249">O181</f>
        <v>-500</v>
      </c>
      <c r="P180" s="15">
        <f t="shared" ref="P180:P181" si="250">P181</f>
        <v>0</v>
      </c>
      <c r="Q180" s="15">
        <f t="shared" ref="Q180:Q181" si="251">Q181</f>
        <v>0</v>
      </c>
      <c r="R180" s="15">
        <f t="shared" si="199"/>
        <v>19009.5</v>
      </c>
      <c r="S180" s="15">
        <f t="shared" si="200"/>
        <v>13804.4</v>
      </c>
      <c r="T180" s="15">
        <f t="shared" si="201"/>
        <v>3061.3</v>
      </c>
      <c r="U180" s="15">
        <f t="shared" ref="U180:U181" si="252">U181</f>
        <v>0</v>
      </c>
      <c r="V180" s="15">
        <f t="shared" si="202"/>
        <v>19009.5</v>
      </c>
      <c r="W180" s="15">
        <f t="shared" si="203"/>
        <v>13804.4</v>
      </c>
      <c r="X180" s="15">
        <f t="shared" si="204"/>
        <v>3061.3</v>
      </c>
      <c r="Y180" s="15">
        <f t="shared" ref="Y180:Y181" si="253">Y181</f>
        <v>-43.47</v>
      </c>
      <c r="Z180" s="15">
        <f t="shared" ref="Z180:Z181" si="254">Z181</f>
        <v>0</v>
      </c>
      <c r="AA180" s="15">
        <f t="shared" ref="AA180:AA181" si="255">AA181</f>
        <v>0</v>
      </c>
      <c r="AB180" s="15">
        <f t="shared" si="205"/>
        <v>18966.03</v>
      </c>
      <c r="AC180" s="15">
        <f t="shared" si="206"/>
        <v>13804.4</v>
      </c>
      <c r="AD180" s="15">
        <f t="shared" si="207"/>
        <v>3061.3</v>
      </c>
      <c r="AE180" s="15">
        <f t="shared" ref="AE180:AE181" si="256">AE181</f>
        <v>0</v>
      </c>
      <c r="AF180" s="15">
        <f t="shared" ref="AF180:AF181" si="257">AF181</f>
        <v>0</v>
      </c>
      <c r="AG180" s="15">
        <f t="shared" ref="AG180:AG181" si="258">AG181</f>
        <v>0</v>
      </c>
      <c r="AH180" s="15">
        <f t="shared" si="208"/>
        <v>18966.03</v>
      </c>
      <c r="AI180" s="15">
        <f t="shared" si="209"/>
        <v>13804.4</v>
      </c>
      <c r="AJ180" s="15">
        <f t="shared" si="210"/>
        <v>3061.3</v>
      </c>
      <c r="AK180" s="15">
        <f t="shared" ref="AK180:AK181" si="259">AK181</f>
        <v>0</v>
      </c>
      <c r="AL180" s="15">
        <f t="shared" ref="AL180:AL181" si="260">AL181</f>
        <v>0</v>
      </c>
      <c r="AM180" s="15">
        <f t="shared" ref="AM180:AM181" si="261">AM181</f>
        <v>0</v>
      </c>
      <c r="AN180" s="15">
        <f t="shared" si="211"/>
        <v>18966.03</v>
      </c>
      <c r="AO180" s="15">
        <f t="shared" ref="AO180:AO181" si="262">AO181</f>
        <v>0</v>
      </c>
      <c r="AP180" s="70">
        <f t="shared" si="190"/>
        <v>18966.03</v>
      </c>
      <c r="AQ180" s="15">
        <f t="shared" si="212"/>
        <v>13804.4</v>
      </c>
      <c r="AR180" s="15">
        <f t="shared" ref="AR180:AU181" si="263">AR181</f>
        <v>0</v>
      </c>
      <c r="AS180" s="70">
        <f t="shared" si="191"/>
        <v>13804.4</v>
      </c>
      <c r="AT180" s="73">
        <f t="shared" si="213"/>
        <v>3061.3</v>
      </c>
      <c r="AU180" s="15">
        <f t="shared" si="263"/>
        <v>0</v>
      </c>
      <c r="AV180" s="24"/>
    </row>
    <row r="181" spans="1:48" ht="31.2" x14ac:dyDescent="0.3">
      <c r="A181" s="61" t="s">
        <v>158</v>
      </c>
      <c r="B181" s="62" t="s">
        <v>48</v>
      </c>
      <c r="C181" s="61"/>
      <c r="D181" s="61"/>
      <c r="E181" s="63" t="s">
        <v>49</v>
      </c>
      <c r="F181" s="15">
        <f t="shared" si="243"/>
        <v>19509.5</v>
      </c>
      <c r="G181" s="15">
        <f t="shared" si="244"/>
        <v>13804.4</v>
      </c>
      <c r="H181" s="15">
        <f t="shared" si="245"/>
        <v>3061.3</v>
      </c>
      <c r="I181" s="15">
        <f t="shared" si="246"/>
        <v>0</v>
      </c>
      <c r="J181" s="15">
        <f t="shared" si="247"/>
        <v>0</v>
      </c>
      <c r="K181" s="15">
        <f t="shared" si="248"/>
        <v>0</v>
      </c>
      <c r="L181" s="15">
        <f t="shared" si="238"/>
        <v>19509.5</v>
      </c>
      <c r="M181" s="15">
        <f t="shared" si="239"/>
        <v>13804.4</v>
      </c>
      <c r="N181" s="15">
        <f t="shared" si="240"/>
        <v>3061.3</v>
      </c>
      <c r="O181" s="15">
        <f t="shared" si="249"/>
        <v>-500</v>
      </c>
      <c r="P181" s="15">
        <f t="shared" si="250"/>
        <v>0</v>
      </c>
      <c r="Q181" s="15">
        <f t="shared" si="251"/>
        <v>0</v>
      </c>
      <c r="R181" s="15">
        <f t="shared" si="199"/>
        <v>19009.5</v>
      </c>
      <c r="S181" s="15">
        <f t="shared" si="200"/>
        <v>13804.4</v>
      </c>
      <c r="T181" s="15">
        <f t="shared" si="201"/>
        <v>3061.3</v>
      </c>
      <c r="U181" s="15">
        <f t="shared" si="252"/>
        <v>0</v>
      </c>
      <c r="V181" s="15">
        <f t="shared" si="202"/>
        <v>19009.5</v>
      </c>
      <c r="W181" s="15">
        <f t="shared" si="203"/>
        <v>13804.4</v>
      </c>
      <c r="X181" s="15">
        <f t="shared" si="204"/>
        <v>3061.3</v>
      </c>
      <c r="Y181" s="15">
        <f t="shared" si="253"/>
        <v>-43.47</v>
      </c>
      <c r="Z181" s="15">
        <f t="shared" si="254"/>
        <v>0</v>
      </c>
      <c r="AA181" s="15">
        <f t="shared" si="255"/>
        <v>0</v>
      </c>
      <c r="AB181" s="15">
        <f t="shared" si="205"/>
        <v>18966.03</v>
      </c>
      <c r="AC181" s="15">
        <f t="shared" si="206"/>
        <v>13804.4</v>
      </c>
      <c r="AD181" s="15">
        <f t="shared" si="207"/>
        <v>3061.3</v>
      </c>
      <c r="AE181" s="15">
        <f t="shared" si="256"/>
        <v>0</v>
      </c>
      <c r="AF181" s="15">
        <f t="shared" si="257"/>
        <v>0</v>
      </c>
      <c r="AG181" s="15">
        <f t="shared" si="258"/>
        <v>0</v>
      </c>
      <c r="AH181" s="15">
        <f t="shared" si="208"/>
        <v>18966.03</v>
      </c>
      <c r="AI181" s="15">
        <f t="shared" si="209"/>
        <v>13804.4</v>
      </c>
      <c r="AJ181" s="15">
        <f t="shared" si="210"/>
        <v>3061.3</v>
      </c>
      <c r="AK181" s="15">
        <f t="shared" si="259"/>
        <v>0</v>
      </c>
      <c r="AL181" s="15">
        <f t="shared" si="260"/>
        <v>0</v>
      </c>
      <c r="AM181" s="15">
        <f t="shared" si="261"/>
        <v>0</v>
      </c>
      <c r="AN181" s="15">
        <f t="shared" si="211"/>
        <v>18966.03</v>
      </c>
      <c r="AO181" s="15">
        <f t="shared" si="262"/>
        <v>0</v>
      </c>
      <c r="AP181" s="70">
        <f t="shared" si="190"/>
        <v>18966.03</v>
      </c>
      <c r="AQ181" s="15">
        <f t="shared" si="212"/>
        <v>13804.4</v>
      </c>
      <c r="AR181" s="15">
        <f t="shared" si="263"/>
        <v>0</v>
      </c>
      <c r="AS181" s="70">
        <f t="shared" si="191"/>
        <v>13804.4</v>
      </c>
      <c r="AT181" s="73">
        <f t="shared" si="213"/>
        <v>3061.3</v>
      </c>
      <c r="AU181" s="15">
        <f t="shared" si="263"/>
        <v>0</v>
      </c>
      <c r="AV181" s="24"/>
    </row>
    <row r="182" spans="1:48" x14ac:dyDescent="0.3">
      <c r="A182" s="61" t="s">
        <v>158</v>
      </c>
      <c r="B182" s="62" t="s">
        <v>48</v>
      </c>
      <c r="C182" s="61" t="s">
        <v>51</v>
      </c>
      <c r="D182" s="61" t="s">
        <v>67</v>
      </c>
      <c r="E182" s="63" t="s">
        <v>153</v>
      </c>
      <c r="F182" s="15">
        <v>19509.5</v>
      </c>
      <c r="G182" s="15">
        <v>13804.4</v>
      </c>
      <c r="H182" s="15">
        <v>3061.3</v>
      </c>
      <c r="I182" s="15"/>
      <c r="J182" s="15"/>
      <c r="K182" s="15"/>
      <c r="L182" s="15">
        <f t="shared" si="238"/>
        <v>19509.5</v>
      </c>
      <c r="M182" s="15">
        <f t="shared" si="239"/>
        <v>13804.4</v>
      </c>
      <c r="N182" s="15">
        <f t="shared" si="240"/>
        <v>3061.3</v>
      </c>
      <c r="O182" s="15">
        <v>-500</v>
      </c>
      <c r="P182" s="15"/>
      <c r="Q182" s="15"/>
      <c r="R182" s="15">
        <f t="shared" si="199"/>
        <v>19009.5</v>
      </c>
      <c r="S182" s="15">
        <f t="shared" si="200"/>
        <v>13804.4</v>
      </c>
      <c r="T182" s="15">
        <f t="shared" si="201"/>
        <v>3061.3</v>
      </c>
      <c r="U182" s="15"/>
      <c r="V182" s="15">
        <f t="shared" si="202"/>
        <v>19009.5</v>
      </c>
      <c r="W182" s="15">
        <f t="shared" si="203"/>
        <v>13804.4</v>
      </c>
      <c r="X182" s="15">
        <f t="shared" si="204"/>
        <v>3061.3</v>
      </c>
      <c r="Y182" s="15">
        <v>-43.47</v>
      </c>
      <c r="Z182" s="15"/>
      <c r="AA182" s="15"/>
      <c r="AB182" s="15">
        <f t="shared" si="205"/>
        <v>18966.03</v>
      </c>
      <c r="AC182" s="15">
        <f t="shared" si="206"/>
        <v>13804.4</v>
      </c>
      <c r="AD182" s="15">
        <f t="shared" si="207"/>
        <v>3061.3</v>
      </c>
      <c r="AE182" s="15"/>
      <c r="AF182" s="15"/>
      <c r="AG182" s="15"/>
      <c r="AH182" s="15">
        <f t="shared" si="208"/>
        <v>18966.03</v>
      </c>
      <c r="AI182" s="15">
        <f t="shared" si="209"/>
        <v>13804.4</v>
      </c>
      <c r="AJ182" s="15">
        <f t="shared" si="210"/>
        <v>3061.3</v>
      </c>
      <c r="AK182" s="15"/>
      <c r="AL182" s="15"/>
      <c r="AM182" s="15"/>
      <c r="AN182" s="15">
        <f t="shared" si="211"/>
        <v>18966.03</v>
      </c>
      <c r="AO182" s="15"/>
      <c r="AP182" s="70">
        <f t="shared" si="190"/>
        <v>18966.03</v>
      </c>
      <c r="AQ182" s="15">
        <f t="shared" si="212"/>
        <v>13804.4</v>
      </c>
      <c r="AR182" s="15"/>
      <c r="AS182" s="70">
        <f t="shared" si="191"/>
        <v>13804.4</v>
      </c>
      <c r="AT182" s="73">
        <f t="shared" si="213"/>
        <v>3061.3</v>
      </c>
      <c r="AU182" s="15"/>
      <c r="AV182" s="24"/>
    </row>
    <row r="183" spans="1:48" ht="46.8" x14ac:dyDescent="0.3">
      <c r="A183" s="61" t="s">
        <v>160</v>
      </c>
      <c r="B183" s="62"/>
      <c r="C183" s="61"/>
      <c r="D183" s="61"/>
      <c r="E183" s="63" t="s">
        <v>161</v>
      </c>
      <c r="F183" s="15">
        <f t="shared" ref="F183:K183" si="264">F184+F186</f>
        <v>10843.2</v>
      </c>
      <c r="G183" s="15">
        <f t="shared" si="264"/>
        <v>10730.4</v>
      </c>
      <c r="H183" s="15">
        <f t="shared" si="264"/>
        <v>10730.400000000001</v>
      </c>
      <c r="I183" s="15">
        <f t="shared" si="264"/>
        <v>-2240.6999999999998</v>
      </c>
      <c r="J183" s="15">
        <f t="shared" si="264"/>
        <v>-2489.1999999999998</v>
      </c>
      <c r="K183" s="15">
        <f t="shared" si="264"/>
        <v>-3339.2</v>
      </c>
      <c r="L183" s="15">
        <f t="shared" si="238"/>
        <v>8602.5</v>
      </c>
      <c r="M183" s="15">
        <f t="shared" si="239"/>
        <v>8241.2000000000007</v>
      </c>
      <c r="N183" s="15">
        <f t="shared" si="240"/>
        <v>7391.2000000000016</v>
      </c>
      <c r="O183" s="15">
        <f>O184+O186</f>
        <v>-1981.595</v>
      </c>
      <c r="P183" s="15">
        <f>P184+P186</f>
        <v>0</v>
      </c>
      <c r="Q183" s="15">
        <f>Q184+Q186</f>
        <v>0</v>
      </c>
      <c r="R183" s="15">
        <f t="shared" si="199"/>
        <v>6620.9049999999997</v>
      </c>
      <c r="S183" s="15">
        <f t="shared" si="200"/>
        <v>8241.2000000000007</v>
      </c>
      <c r="T183" s="15">
        <f t="shared" si="201"/>
        <v>7391.2000000000016</v>
      </c>
      <c r="U183" s="15">
        <f>U184+U186</f>
        <v>0</v>
      </c>
      <c r="V183" s="15">
        <f t="shared" si="202"/>
        <v>6620.9049999999997</v>
      </c>
      <c r="W183" s="15">
        <f t="shared" si="203"/>
        <v>8241.2000000000007</v>
      </c>
      <c r="X183" s="15">
        <f t="shared" si="204"/>
        <v>7391.2000000000016</v>
      </c>
      <c r="Y183" s="15">
        <f>Y184+Y186</f>
        <v>0</v>
      </c>
      <c r="Z183" s="15">
        <f>Z184+Z186</f>
        <v>0</v>
      </c>
      <c r="AA183" s="15">
        <f>AA184+AA186</f>
        <v>0</v>
      </c>
      <c r="AB183" s="15">
        <f t="shared" si="205"/>
        <v>6620.9049999999997</v>
      </c>
      <c r="AC183" s="15">
        <f t="shared" si="206"/>
        <v>8241.2000000000007</v>
      </c>
      <c r="AD183" s="15">
        <f t="shared" si="207"/>
        <v>7391.2000000000016</v>
      </c>
      <c r="AE183" s="15">
        <f>AE184+AE186</f>
        <v>0</v>
      </c>
      <c r="AF183" s="15">
        <f>AF184+AF186</f>
        <v>0</v>
      </c>
      <c r="AG183" s="15">
        <f>AG184+AG186</f>
        <v>0</v>
      </c>
      <c r="AH183" s="15">
        <f t="shared" si="208"/>
        <v>6620.9049999999997</v>
      </c>
      <c r="AI183" s="15">
        <f t="shared" si="209"/>
        <v>8241.2000000000007</v>
      </c>
      <c r="AJ183" s="15">
        <f t="shared" si="210"/>
        <v>7391.2000000000016</v>
      </c>
      <c r="AK183" s="15">
        <f>AK184+AK186</f>
        <v>0</v>
      </c>
      <c r="AL183" s="15">
        <f>AL184+AL186</f>
        <v>0</v>
      </c>
      <c r="AM183" s="15">
        <f>AM184+AM186</f>
        <v>0</v>
      </c>
      <c r="AN183" s="15">
        <f t="shared" si="211"/>
        <v>6620.9049999999997</v>
      </c>
      <c r="AO183" s="15">
        <f>AO184+AO186</f>
        <v>0</v>
      </c>
      <c r="AP183" s="70">
        <f t="shared" si="190"/>
        <v>6620.9049999999997</v>
      </c>
      <c r="AQ183" s="15">
        <f t="shared" si="212"/>
        <v>8241.2000000000007</v>
      </c>
      <c r="AR183" s="15">
        <f>AR184+AR186</f>
        <v>0</v>
      </c>
      <c r="AS183" s="70">
        <f t="shared" si="191"/>
        <v>8241.2000000000007</v>
      </c>
      <c r="AT183" s="73">
        <f t="shared" si="213"/>
        <v>7391.2000000000016</v>
      </c>
      <c r="AU183" s="15">
        <f>AU184+AU186</f>
        <v>0</v>
      </c>
      <c r="AV183" s="24"/>
    </row>
    <row r="184" spans="1:48" ht="31.2" x14ac:dyDescent="0.3">
      <c r="A184" s="61" t="s">
        <v>160</v>
      </c>
      <c r="B184" s="62" t="s">
        <v>48</v>
      </c>
      <c r="C184" s="61"/>
      <c r="D184" s="61"/>
      <c r="E184" s="63" t="s">
        <v>49</v>
      </c>
      <c r="F184" s="15">
        <f t="shared" ref="F184:K184" si="265">F185</f>
        <v>9726.7000000000007</v>
      </c>
      <c r="G184" s="15">
        <f t="shared" si="265"/>
        <v>9810.4</v>
      </c>
      <c r="H184" s="15">
        <f t="shared" si="265"/>
        <v>9967.7000000000007</v>
      </c>
      <c r="I184" s="15">
        <f t="shared" si="265"/>
        <v>-2240.6999999999998</v>
      </c>
      <c r="J184" s="15">
        <f t="shared" si="265"/>
        <v>-2489.1999999999998</v>
      </c>
      <c r="K184" s="15">
        <f t="shared" si="265"/>
        <v>-3339.2</v>
      </c>
      <c r="L184" s="15">
        <f t="shared" si="238"/>
        <v>7486.0000000000009</v>
      </c>
      <c r="M184" s="15">
        <f t="shared" si="239"/>
        <v>7321.2</v>
      </c>
      <c r="N184" s="15">
        <f t="shared" si="240"/>
        <v>6628.5000000000009</v>
      </c>
      <c r="O184" s="15">
        <f>O185</f>
        <v>-1981.595</v>
      </c>
      <c r="P184" s="15">
        <f>P185</f>
        <v>0</v>
      </c>
      <c r="Q184" s="15">
        <f>Q185</f>
        <v>0</v>
      </c>
      <c r="R184" s="15">
        <f t="shared" si="199"/>
        <v>5504.4050000000007</v>
      </c>
      <c r="S184" s="15">
        <f t="shared" si="200"/>
        <v>7321.2</v>
      </c>
      <c r="T184" s="15">
        <f t="shared" si="201"/>
        <v>6628.5000000000009</v>
      </c>
      <c r="U184" s="15">
        <f>U185</f>
        <v>0</v>
      </c>
      <c r="V184" s="15">
        <f t="shared" si="202"/>
        <v>5504.4050000000007</v>
      </c>
      <c r="W184" s="15">
        <f t="shared" si="203"/>
        <v>7321.2</v>
      </c>
      <c r="X184" s="15">
        <f t="shared" si="204"/>
        <v>6628.5000000000009</v>
      </c>
      <c r="Y184" s="15">
        <f>Y185</f>
        <v>0</v>
      </c>
      <c r="Z184" s="15">
        <f>Z185</f>
        <v>0</v>
      </c>
      <c r="AA184" s="15">
        <f>AA185</f>
        <v>0</v>
      </c>
      <c r="AB184" s="15">
        <f t="shared" si="205"/>
        <v>5504.4050000000007</v>
      </c>
      <c r="AC184" s="15">
        <f t="shared" si="206"/>
        <v>7321.2</v>
      </c>
      <c r="AD184" s="15">
        <f t="shared" si="207"/>
        <v>6628.5000000000009</v>
      </c>
      <c r="AE184" s="15">
        <f>AE185</f>
        <v>0</v>
      </c>
      <c r="AF184" s="15">
        <f>AF185</f>
        <v>0</v>
      </c>
      <c r="AG184" s="15">
        <f>AG185</f>
        <v>0</v>
      </c>
      <c r="AH184" s="15">
        <f t="shared" si="208"/>
        <v>5504.4050000000007</v>
      </c>
      <c r="AI184" s="15">
        <f t="shared" si="209"/>
        <v>7321.2</v>
      </c>
      <c r="AJ184" s="15">
        <f t="shared" si="210"/>
        <v>6628.5000000000009</v>
      </c>
      <c r="AK184" s="15">
        <f>AK185</f>
        <v>0</v>
      </c>
      <c r="AL184" s="15">
        <f>AL185</f>
        <v>0</v>
      </c>
      <c r="AM184" s="15">
        <f>AM185</f>
        <v>0</v>
      </c>
      <c r="AN184" s="15">
        <f t="shared" si="211"/>
        <v>5504.4050000000007</v>
      </c>
      <c r="AO184" s="15">
        <f>AO185</f>
        <v>0</v>
      </c>
      <c r="AP184" s="70">
        <f t="shared" si="190"/>
        <v>5504.4050000000007</v>
      </c>
      <c r="AQ184" s="15">
        <f t="shared" si="212"/>
        <v>7321.2</v>
      </c>
      <c r="AR184" s="15">
        <f>AR185</f>
        <v>0</v>
      </c>
      <c r="AS184" s="70">
        <f t="shared" si="191"/>
        <v>7321.2</v>
      </c>
      <c r="AT184" s="73">
        <f t="shared" si="213"/>
        <v>6628.5000000000009</v>
      </c>
      <c r="AU184" s="15">
        <f>AU185</f>
        <v>0</v>
      </c>
      <c r="AV184" s="24"/>
    </row>
    <row r="185" spans="1:48" ht="46.8" x14ac:dyDescent="0.3">
      <c r="A185" s="61" t="s">
        <v>160</v>
      </c>
      <c r="B185" s="62" t="s">
        <v>48</v>
      </c>
      <c r="C185" s="61" t="s">
        <v>51</v>
      </c>
      <c r="D185" s="61" t="s">
        <v>100</v>
      </c>
      <c r="E185" s="63" t="s">
        <v>101</v>
      </c>
      <c r="F185" s="15">
        <v>9726.7000000000007</v>
      </c>
      <c r="G185" s="15">
        <v>9810.4</v>
      </c>
      <c r="H185" s="15">
        <v>9967.7000000000007</v>
      </c>
      <c r="I185" s="26">
        <f>-658.1-1582.6</f>
        <v>-2240.6999999999998</v>
      </c>
      <c r="J185" s="26">
        <f>-658.1-1831.1</f>
        <v>-2489.1999999999998</v>
      </c>
      <c r="K185" s="26">
        <f>-1390.3-1948.9</f>
        <v>-3339.2</v>
      </c>
      <c r="L185" s="15">
        <f t="shared" si="238"/>
        <v>7486.0000000000009</v>
      </c>
      <c r="M185" s="15">
        <f t="shared" si="239"/>
        <v>7321.2</v>
      </c>
      <c r="N185" s="15">
        <f t="shared" si="240"/>
        <v>6628.5000000000009</v>
      </c>
      <c r="O185" s="15">
        <f>-107.095-92.3-413-85-1110.2-174</f>
        <v>-1981.595</v>
      </c>
      <c r="P185" s="15"/>
      <c r="Q185" s="15"/>
      <c r="R185" s="15">
        <f t="shared" si="199"/>
        <v>5504.4050000000007</v>
      </c>
      <c r="S185" s="15">
        <f t="shared" si="200"/>
        <v>7321.2</v>
      </c>
      <c r="T185" s="15">
        <f t="shared" si="201"/>
        <v>6628.5000000000009</v>
      </c>
      <c r="U185" s="15"/>
      <c r="V185" s="15">
        <f t="shared" si="202"/>
        <v>5504.4050000000007</v>
      </c>
      <c r="W185" s="15">
        <f t="shared" si="203"/>
        <v>7321.2</v>
      </c>
      <c r="X185" s="15">
        <f t="shared" si="204"/>
        <v>6628.5000000000009</v>
      </c>
      <c r="Y185" s="15"/>
      <c r="Z185" s="15"/>
      <c r="AA185" s="15"/>
      <c r="AB185" s="15">
        <f t="shared" si="205"/>
        <v>5504.4050000000007</v>
      </c>
      <c r="AC185" s="15">
        <f t="shared" si="206"/>
        <v>7321.2</v>
      </c>
      <c r="AD185" s="15">
        <f t="shared" si="207"/>
        <v>6628.5000000000009</v>
      </c>
      <c r="AE185" s="15"/>
      <c r="AF185" s="15"/>
      <c r="AG185" s="15"/>
      <c r="AH185" s="15">
        <f t="shared" si="208"/>
        <v>5504.4050000000007</v>
      </c>
      <c r="AI185" s="15">
        <f t="shared" si="209"/>
        <v>7321.2</v>
      </c>
      <c r="AJ185" s="15">
        <f t="shared" si="210"/>
        <v>6628.5000000000009</v>
      </c>
      <c r="AK185" s="15"/>
      <c r="AL185" s="15"/>
      <c r="AM185" s="15"/>
      <c r="AN185" s="15">
        <f t="shared" si="211"/>
        <v>5504.4050000000007</v>
      </c>
      <c r="AO185" s="15"/>
      <c r="AP185" s="70">
        <f t="shared" si="190"/>
        <v>5504.4050000000007</v>
      </c>
      <c r="AQ185" s="15">
        <f t="shared" si="212"/>
        <v>7321.2</v>
      </c>
      <c r="AR185" s="15"/>
      <c r="AS185" s="70">
        <f t="shared" si="191"/>
        <v>7321.2</v>
      </c>
      <c r="AT185" s="73">
        <f t="shared" si="213"/>
        <v>6628.5000000000009</v>
      </c>
      <c r="AU185" s="15"/>
      <c r="AV185" s="24"/>
    </row>
    <row r="186" spans="1:48" x14ac:dyDescent="0.3">
      <c r="A186" s="61" t="s">
        <v>160</v>
      </c>
      <c r="B186" s="62" t="s">
        <v>44</v>
      </c>
      <c r="C186" s="61"/>
      <c r="D186" s="61"/>
      <c r="E186" s="63" t="s">
        <v>45</v>
      </c>
      <c r="F186" s="15">
        <f t="shared" ref="F186:K186" si="266">F187</f>
        <v>1116.5</v>
      </c>
      <c r="G186" s="15">
        <f t="shared" si="266"/>
        <v>920</v>
      </c>
      <c r="H186" s="15">
        <f t="shared" si="266"/>
        <v>762.7</v>
      </c>
      <c r="I186" s="15">
        <f t="shared" si="266"/>
        <v>0</v>
      </c>
      <c r="J186" s="15">
        <f t="shared" si="266"/>
        <v>0</v>
      </c>
      <c r="K186" s="15">
        <f t="shared" si="266"/>
        <v>0</v>
      </c>
      <c r="L186" s="15">
        <f t="shared" si="238"/>
        <v>1116.5</v>
      </c>
      <c r="M186" s="15">
        <f t="shared" si="239"/>
        <v>920</v>
      </c>
      <c r="N186" s="15">
        <f t="shared" si="240"/>
        <v>762.7</v>
      </c>
      <c r="O186" s="15">
        <f>O187</f>
        <v>0</v>
      </c>
      <c r="P186" s="15">
        <f>P187</f>
        <v>0</v>
      </c>
      <c r="Q186" s="15">
        <f>Q187</f>
        <v>0</v>
      </c>
      <c r="R186" s="15">
        <f t="shared" si="199"/>
        <v>1116.5</v>
      </c>
      <c r="S186" s="15">
        <f t="shared" si="200"/>
        <v>920</v>
      </c>
      <c r="T186" s="15">
        <f t="shared" si="201"/>
        <v>762.7</v>
      </c>
      <c r="U186" s="15">
        <f>U187</f>
        <v>0</v>
      </c>
      <c r="V186" s="15">
        <f t="shared" si="202"/>
        <v>1116.5</v>
      </c>
      <c r="W186" s="15">
        <f t="shared" si="203"/>
        <v>920</v>
      </c>
      <c r="X186" s="15">
        <f t="shared" si="204"/>
        <v>762.7</v>
      </c>
      <c r="Y186" s="15">
        <f>Y187</f>
        <v>0</v>
      </c>
      <c r="Z186" s="15">
        <f>Z187</f>
        <v>0</v>
      </c>
      <c r="AA186" s="15">
        <f>AA187</f>
        <v>0</v>
      </c>
      <c r="AB186" s="15">
        <f t="shared" si="205"/>
        <v>1116.5</v>
      </c>
      <c r="AC186" s="15">
        <f t="shared" si="206"/>
        <v>920</v>
      </c>
      <c r="AD186" s="15">
        <f t="shared" si="207"/>
        <v>762.7</v>
      </c>
      <c r="AE186" s="15">
        <f>AE187</f>
        <v>0</v>
      </c>
      <c r="AF186" s="15">
        <f>AF187</f>
        <v>0</v>
      </c>
      <c r="AG186" s="15">
        <f>AG187</f>
        <v>0</v>
      </c>
      <c r="AH186" s="15">
        <f t="shared" si="208"/>
        <v>1116.5</v>
      </c>
      <c r="AI186" s="15">
        <f t="shared" si="209"/>
        <v>920</v>
      </c>
      <c r="AJ186" s="15">
        <f t="shared" si="210"/>
        <v>762.7</v>
      </c>
      <c r="AK186" s="15">
        <f>AK187</f>
        <v>0</v>
      </c>
      <c r="AL186" s="15">
        <f>AL187</f>
        <v>0</v>
      </c>
      <c r="AM186" s="15">
        <f>AM187</f>
        <v>0</v>
      </c>
      <c r="AN186" s="15">
        <f t="shared" si="211"/>
        <v>1116.5</v>
      </c>
      <c r="AO186" s="15">
        <f>AO187</f>
        <v>0</v>
      </c>
      <c r="AP186" s="70">
        <f t="shared" si="190"/>
        <v>1116.5</v>
      </c>
      <c r="AQ186" s="15">
        <f t="shared" si="212"/>
        <v>920</v>
      </c>
      <c r="AR186" s="15">
        <f>AR187</f>
        <v>0</v>
      </c>
      <c r="AS186" s="70">
        <f t="shared" si="191"/>
        <v>920</v>
      </c>
      <c r="AT186" s="73">
        <f t="shared" si="213"/>
        <v>762.7</v>
      </c>
      <c r="AU186" s="15">
        <f>AU187</f>
        <v>0</v>
      </c>
      <c r="AV186" s="24"/>
    </row>
    <row r="187" spans="1:48" ht="46.8" x14ac:dyDescent="0.3">
      <c r="A187" s="61" t="s">
        <v>160</v>
      </c>
      <c r="B187" s="62" t="s">
        <v>44</v>
      </c>
      <c r="C187" s="61" t="s">
        <v>51</v>
      </c>
      <c r="D187" s="61" t="s">
        <v>100</v>
      </c>
      <c r="E187" s="63" t="s">
        <v>101</v>
      </c>
      <c r="F187" s="15">
        <v>1116.5</v>
      </c>
      <c r="G187" s="15">
        <v>920</v>
      </c>
      <c r="H187" s="15">
        <v>762.7</v>
      </c>
      <c r="I187" s="15"/>
      <c r="J187" s="15"/>
      <c r="K187" s="15"/>
      <c r="L187" s="15">
        <f t="shared" si="238"/>
        <v>1116.5</v>
      </c>
      <c r="M187" s="15">
        <f t="shared" si="239"/>
        <v>920</v>
      </c>
      <c r="N187" s="15">
        <f t="shared" si="240"/>
        <v>762.7</v>
      </c>
      <c r="O187" s="15"/>
      <c r="P187" s="15"/>
      <c r="Q187" s="15"/>
      <c r="R187" s="15">
        <f t="shared" si="199"/>
        <v>1116.5</v>
      </c>
      <c r="S187" s="15">
        <f t="shared" si="200"/>
        <v>920</v>
      </c>
      <c r="T187" s="15">
        <f t="shared" si="201"/>
        <v>762.7</v>
      </c>
      <c r="U187" s="15"/>
      <c r="V187" s="15">
        <f t="shared" si="202"/>
        <v>1116.5</v>
      </c>
      <c r="W187" s="15">
        <f t="shared" si="203"/>
        <v>920</v>
      </c>
      <c r="X187" s="15">
        <f t="shared" si="204"/>
        <v>762.7</v>
      </c>
      <c r="Y187" s="15"/>
      <c r="Z187" s="15"/>
      <c r="AA187" s="15"/>
      <c r="AB187" s="15">
        <f t="shared" si="205"/>
        <v>1116.5</v>
      </c>
      <c r="AC187" s="15">
        <f t="shared" si="206"/>
        <v>920</v>
      </c>
      <c r="AD187" s="15">
        <f t="shared" si="207"/>
        <v>762.7</v>
      </c>
      <c r="AE187" s="15"/>
      <c r="AF187" s="15"/>
      <c r="AG187" s="15"/>
      <c r="AH187" s="15">
        <f t="shared" si="208"/>
        <v>1116.5</v>
      </c>
      <c r="AI187" s="15">
        <f t="shared" si="209"/>
        <v>920</v>
      </c>
      <c r="AJ187" s="15">
        <f t="shared" si="210"/>
        <v>762.7</v>
      </c>
      <c r="AK187" s="15"/>
      <c r="AL187" s="15"/>
      <c r="AM187" s="15"/>
      <c r="AN187" s="15">
        <f t="shared" si="211"/>
        <v>1116.5</v>
      </c>
      <c r="AO187" s="15"/>
      <c r="AP187" s="70">
        <f t="shared" si="190"/>
        <v>1116.5</v>
      </c>
      <c r="AQ187" s="15">
        <f t="shared" si="212"/>
        <v>920</v>
      </c>
      <c r="AR187" s="15"/>
      <c r="AS187" s="70">
        <f t="shared" si="191"/>
        <v>920</v>
      </c>
      <c r="AT187" s="73">
        <f t="shared" si="213"/>
        <v>762.7</v>
      </c>
      <c r="AU187" s="15"/>
      <c r="AV187" s="24"/>
    </row>
    <row r="188" spans="1:48" ht="46.8" x14ac:dyDescent="0.3">
      <c r="A188" s="61" t="s">
        <v>162</v>
      </c>
      <c r="B188" s="62"/>
      <c r="C188" s="61"/>
      <c r="D188" s="61"/>
      <c r="E188" s="63" t="s">
        <v>163</v>
      </c>
      <c r="F188" s="15">
        <f t="shared" ref="F188:F192" si="267">F189</f>
        <v>3889.7</v>
      </c>
      <c r="G188" s="15">
        <f t="shared" ref="G188:G192" si="268">G189</f>
        <v>5441.9</v>
      </c>
      <c r="H188" s="15">
        <f t="shared" ref="H188:H192" si="269">H189</f>
        <v>5441.9</v>
      </c>
      <c r="I188" s="15">
        <f t="shared" ref="I188:I192" si="270">I189</f>
        <v>0</v>
      </c>
      <c r="J188" s="15">
        <f t="shared" ref="J188:J192" si="271">J189</f>
        <v>0</v>
      </c>
      <c r="K188" s="15">
        <f t="shared" ref="K188:K192" si="272">K189</f>
        <v>0</v>
      </c>
      <c r="L188" s="15">
        <f t="shared" si="238"/>
        <v>3889.7</v>
      </c>
      <c r="M188" s="15">
        <f t="shared" si="239"/>
        <v>5441.9</v>
      </c>
      <c r="N188" s="15">
        <f t="shared" si="240"/>
        <v>5441.9</v>
      </c>
      <c r="O188" s="15">
        <f t="shared" ref="O188:O192" si="273">O189</f>
        <v>0</v>
      </c>
      <c r="P188" s="15">
        <f t="shared" ref="P188:P192" si="274">P189</f>
        <v>0</v>
      </c>
      <c r="Q188" s="15">
        <f t="shared" ref="Q188:Q192" si="275">Q189</f>
        <v>0</v>
      </c>
      <c r="R188" s="15">
        <f t="shared" si="199"/>
        <v>3889.7</v>
      </c>
      <c r="S188" s="15">
        <f t="shared" si="200"/>
        <v>5441.9</v>
      </c>
      <c r="T188" s="15">
        <f t="shared" si="201"/>
        <v>5441.9</v>
      </c>
      <c r="U188" s="15">
        <f t="shared" ref="U188:U192" si="276">U189</f>
        <v>0</v>
      </c>
      <c r="V188" s="15">
        <f t="shared" si="202"/>
        <v>3889.7</v>
      </c>
      <c r="W188" s="15">
        <f t="shared" si="203"/>
        <v>5441.9</v>
      </c>
      <c r="X188" s="15">
        <f t="shared" si="204"/>
        <v>5441.9</v>
      </c>
      <c r="Y188" s="15">
        <f t="shared" ref="Y188:Y192" si="277">Y189</f>
        <v>0</v>
      </c>
      <c r="Z188" s="15">
        <f t="shared" ref="Z188:Z192" si="278">Z189</f>
        <v>0</v>
      </c>
      <c r="AA188" s="15">
        <f t="shared" ref="AA188:AA192" si="279">AA189</f>
        <v>0</v>
      </c>
      <c r="AB188" s="15">
        <f t="shared" si="205"/>
        <v>3889.7</v>
      </c>
      <c r="AC188" s="15">
        <f t="shared" si="206"/>
        <v>5441.9</v>
      </c>
      <c r="AD188" s="15">
        <f t="shared" si="207"/>
        <v>5441.9</v>
      </c>
      <c r="AE188" s="15">
        <f t="shared" ref="AE188:AE192" si="280">AE189</f>
        <v>0</v>
      </c>
      <c r="AF188" s="15">
        <f t="shared" ref="AF188:AF192" si="281">AF189</f>
        <v>0</v>
      </c>
      <c r="AG188" s="15">
        <f t="shared" ref="AG188:AG192" si="282">AG189</f>
        <v>0</v>
      </c>
      <c r="AH188" s="15">
        <f t="shared" si="208"/>
        <v>3889.7</v>
      </c>
      <c r="AI188" s="15">
        <f t="shared" si="209"/>
        <v>5441.9</v>
      </c>
      <c r="AJ188" s="15">
        <f t="shared" si="210"/>
        <v>5441.9</v>
      </c>
      <c r="AK188" s="15">
        <f t="shared" ref="AK188:AK192" si="283">AK189</f>
        <v>0</v>
      </c>
      <c r="AL188" s="15">
        <f t="shared" ref="AL188:AL192" si="284">AL189</f>
        <v>0</v>
      </c>
      <c r="AM188" s="15">
        <f t="shared" ref="AM188:AM192" si="285">AM189</f>
        <v>0</v>
      </c>
      <c r="AN188" s="15">
        <f t="shared" si="211"/>
        <v>3889.7</v>
      </c>
      <c r="AO188" s="15">
        <f t="shared" ref="AO188:AO192" si="286">AO189</f>
        <v>0</v>
      </c>
      <c r="AP188" s="70">
        <f t="shared" si="190"/>
        <v>3889.7</v>
      </c>
      <c r="AQ188" s="15">
        <f t="shared" si="212"/>
        <v>5441.9</v>
      </c>
      <c r="AR188" s="15">
        <f t="shared" ref="AR188:AU192" si="287">AR189</f>
        <v>0</v>
      </c>
      <c r="AS188" s="70">
        <f t="shared" si="191"/>
        <v>5441.9</v>
      </c>
      <c r="AT188" s="73">
        <f t="shared" si="213"/>
        <v>5441.9</v>
      </c>
      <c r="AU188" s="15">
        <f t="shared" si="287"/>
        <v>0</v>
      </c>
      <c r="AV188" s="24"/>
    </row>
    <row r="189" spans="1:48" ht="31.2" x14ac:dyDescent="0.3">
      <c r="A189" s="61" t="s">
        <v>162</v>
      </c>
      <c r="B189" s="62" t="s">
        <v>48</v>
      </c>
      <c r="C189" s="61"/>
      <c r="D189" s="61"/>
      <c r="E189" s="63" t="s">
        <v>49</v>
      </c>
      <c r="F189" s="15">
        <f t="shared" si="267"/>
        <v>3889.7</v>
      </c>
      <c r="G189" s="15">
        <f t="shared" si="268"/>
        <v>5441.9</v>
      </c>
      <c r="H189" s="15">
        <f t="shared" si="269"/>
        <v>5441.9</v>
      </c>
      <c r="I189" s="15">
        <f t="shared" si="270"/>
        <v>0</v>
      </c>
      <c r="J189" s="15">
        <f t="shared" si="271"/>
        <v>0</v>
      </c>
      <c r="K189" s="15">
        <f t="shared" si="272"/>
        <v>0</v>
      </c>
      <c r="L189" s="15">
        <f t="shared" si="238"/>
        <v>3889.7</v>
      </c>
      <c r="M189" s="15">
        <f t="shared" si="239"/>
        <v>5441.9</v>
      </c>
      <c r="N189" s="15">
        <f t="shared" si="240"/>
        <v>5441.9</v>
      </c>
      <c r="O189" s="15">
        <f t="shared" si="273"/>
        <v>0</v>
      </c>
      <c r="P189" s="15">
        <f t="shared" si="274"/>
        <v>0</v>
      </c>
      <c r="Q189" s="15">
        <f t="shared" si="275"/>
        <v>0</v>
      </c>
      <c r="R189" s="15">
        <f t="shared" si="199"/>
        <v>3889.7</v>
      </c>
      <c r="S189" s="15">
        <f t="shared" si="200"/>
        <v>5441.9</v>
      </c>
      <c r="T189" s="15">
        <f t="shared" si="201"/>
        <v>5441.9</v>
      </c>
      <c r="U189" s="15">
        <f t="shared" si="276"/>
        <v>0</v>
      </c>
      <c r="V189" s="15">
        <f t="shared" si="202"/>
        <v>3889.7</v>
      </c>
      <c r="W189" s="15">
        <f t="shared" si="203"/>
        <v>5441.9</v>
      </c>
      <c r="X189" s="15">
        <f t="shared" si="204"/>
        <v>5441.9</v>
      </c>
      <c r="Y189" s="15">
        <f t="shared" si="277"/>
        <v>0</v>
      </c>
      <c r="Z189" s="15">
        <f t="shared" si="278"/>
        <v>0</v>
      </c>
      <c r="AA189" s="15">
        <f t="shared" si="279"/>
        <v>0</v>
      </c>
      <c r="AB189" s="15">
        <f t="shared" si="205"/>
        <v>3889.7</v>
      </c>
      <c r="AC189" s="15">
        <f t="shared" si="206"/>
        <v>5441.9</v>
      </c>
      <c r="AD189" s="15">
        <f t="shared" si="207"/>
        <v>5441.9</v>
      </c>
      <c r="AE189" s="15">
        <f t="shared" si="280"/>
        <v>0</v>
      </c>
      <c r="AF189" s="15">
        <f t="shared" si="281"/>
        <v>0</v>
      </c>
      <c r="AG189" s="15">
        <f t="shared" si="282"/>
        <v>0</v>
      </c>
      <c r="AH189" s="15">
        <f t="shared" si="208"/>
        <v>3889.7</v>
      </c>
      <c r="AI189" s="15">
        <f t="shared" si="209"/>
        <v>5441.9</v>
      </c>
      <c r="AJ189" s="15">
        <f t="shared" si="210"/>
        <v>5441.9</v>
      </c>
      <c r="AK189" s="15">
        <f t="shared" si="283"/>
        <v>0</v>
      </c>
      <c r="AL189" s="15">
        <f t="shared" si="284"/>
        <v>0</v>
      </c>
      <c r="AM189" s="15">
        <f t="shared" si="285"/>
        <v>0</v>
      </c>
      <c r="AN189" s="15">
        <f t="shared" si="211"/>
        <v>3889.7</v>
      </c>
      <c r="AO189" s="15">
        <f t="shared" si="286"/>
        <v>0</v>
      </c>
      <c r="AP189" s="70">
        <f t="shared" si="190"/>
        <v>3889.7</v>
      </c>
      <c r="AQ189" s="15">
        <f t="shared" si="212"/>
        <v>5441.9</v>
      </c>
      <c r="AR189" s="15">
        <f t="shared" si="287"/>
        <v>0</v>
      </c>
      <c r="AS189" s="70">
        <f t="shared" si="191"/>
        <v>5441.9</v>
      </c>
      <c r="AT189" s="73">
        <f t="shared" si="213"/>
        <v>5441.9</v>
      </c>
      <c r="AU189" s="15">
        <f t="shared" si="287"/>
        <v>0</v>
      </c>
      <c r="AV189" s="24"/>
    </row>
    <row r="190" spans="1:48" x14ac:dyDescent="0.3">
      <c r="A190" s="61" t="s">
        <v>162</v>
      </c>
      <c r="B190" s="62" t="s">
        <v>48</v>
      </c>
      <c r="C190" s="61" t="s">
        <v>51</v>
      </c>
      <c r="D190" s="61" t="s">
        <v>67</v>
      </c>
      <c r="E190" s="63" t="s">
        <v>153</v>
      </c>
      <c r="F190" s="15">
        <v>3889.7</v>
      </c>
      <c r="G190" s="15">
        <v>5441.9</v>
      </c>
      <c r="H190" s="15">
        <v>5441.9</v>
      </c>
      <c r="I190" s="15"/>
      <c r="J190" s="15"/>
      <c r="K190" s="15"/>
      <c r="L190" s="15">
        <f t="shared" si="238"/>
        <v>3889.7</v>
      </c>
      <c r="M190" s="15">
        <f t="shared" si="239"/>
        <v>5441.9</v>
      </c>
      <c r="N190" s="15">
        <f t="shared" si="240"/>
        <v>5441.9</v>
      </c>
      <c r="O190" s="15"/>
      <c r="P190" s="15"/>
      <c r="Q190" s="15"/>
      <c r="R190" s="15">
        <f t="shared" si="199"/>
        <v>3889.7</v>
      </c>
      <c r="S190" s="15">
        <f t="shared" si="200"/>
        <v>5441.9</v>
      </c>
      <c r="T190" s="15">
        <f t="shared" si="201"/>
        <v>5441.9</v>
      </c>
      <c r="U190" s="15"/>
      <c r="V190" s="15">
        <f t="shared" si="202"/>
        <v>3889.7</v>
      </c>
      <c r="W190" s="15">
        <f t="shared" si="203"/>
        <v>5441.9</v>
      </c>
      <c r="X190" s="15">
        <f t="shared" si="204"/>
        <v>5441.9</v>
      </c>
      <c r="Y190" s="15"/>
      <c r="Z190" s="15"/>
      <c r="AA190" s="15"/>
      <c r="AB190" s="15">
        <f t="shared" si="205"/>
        <v>3889.7</v>
      </c>
      <c r="AC190" s="15">
        <f t="shared" si="206"/>
        <v>5441.9</v>
      </c>
      <c r="AD190" s="15">
        <f t="shared" si="207"/>
        <v>5441.9</v>
      </c>
      <c r="AE190" s="15"/>
      <c r="AF190" s="15"/>
      <c r="AG190" s="15"/>
      <c r="AH190" s="15">
        <f t="shared" si="208"/>
        <v>3889.7</v>
      </c>
      <c r="AI190" s="15">
        <f t="shared" si="209"/>
        <v>5441.9</v>
      </c>
      <c r="AJ190" s="15">
        <f t="shared" si="210"/>
        <v>5441.9</v>
      </c>
      <c r="AK190" s="15"/>
      <c r="AL190" s="15"/>
      <c r="AM190" s="15"/>
      <c r="AN190" s="15">
        <f t="shared" si="211"/>
        <v>3889.7</v>
      </c>
      <c r="AO190" s="15"/>
      <c r="AP190" s="70">
        <f t="shared" si="190"/>
        <v>3889.7</v>
      </c>
      <c r="AQ190" s="15">
        <f t="shared" si="212"/>
        <v>5441.9</v>
      </c>
      <c r="AR190" s="15"/>
      <c r="AS190" s="70">
        <f t="shared" si="191"/>
        <v>5441.9</v>
      </c>
      <c r="AT190" s="73">
        <f t="shared" si="213"/>
        <v>5441.9</v>
      </c>
      <c r="AU190" s="15"/>
      <c r="AV190" s="24"/>
    </row>
    <row r="191" spans="1:48" ht="78" x14ac:dyDescent="0.3">
      <c r="A191" s="61" t="s">
        <v>164</v>
      </c>
      <c r="B191" s="62"/>
      <c r="C191" s="61"/>
      <c r="D191" s="61"/>
      <c r="E191" s="63" t="s">
        <v>165</v>
      </c>
      <c r="F191" s="15">
        <f t="shared" si="267"/>
        <v>551.6</v>
      </c>
      <c r="G191" s="15">
        <f t="shared" si="268"/>
        <v>551.6</v>
      </c>
      <c r="H191" s="15">
        <f t="shared" si="269"/>
        <v>551.6</v>
      </c>
      <c r="I191" s="15">
        <f t="shared" si="270"/>
        <v>0</v>
      </c>
      <c r="J191" s="15">
        <f t="shared" si="271"/>
        <v>0</v>
      </c>
      <c r="K191" s="15">
        <f t="shared" si="272"/>
        <v>0</v>
      </c>
      <c r="L191" s="15">
        <f t="shared" si="238"/>
        <v>551.6</v>
      </c>
      <c r="M191" s="15">
        <f t="shared" si="239"/>
        <v>551.6</v>
      </c>
      <c r="N191" s="15">
        <f t="shared" si="240"/>
        <v>551.6</v>
      </c>
      <c r="O191" s="15">
        <f t="shared" si="273"/>
        <v>0</v>
      </c>
      <c r="P191" s="15">
        <f t="shared" si="274"/>
        <v>0</v>
      </c>
      <c r="Q191" s="15">
        <f t="shared" si="275"/>
        <v>0</v>
      </c>
      <c r="R191" s="15">
        <f t="shared" si="199"/>
        <v>551.6</v>
      </c>
      <c r="S191" s="15">
        <f t="shared" si="200"/>
        <v>551.6</v>
      </c>
      <c r="T191" s="15">
        <f t="shared" si="201"/>
        <v>551.6</v>
      </c>
      <c r="U191" s="15">
        <f t="shared" si="276"/>
        <v>0</v>
      </c>
      <c r="V191" s="15">
        <f t="shared" si="202"/>
        <v>551.6</v>
      </c>
      <c r="W191" s="15">
        <f t="shared" si="203"/>
        <v>551.6</v>
      </c>
      <c r="X191" s="15">
        <f t="shared" si="204"/>
        <v>551.6</v>
      </c>
      <c r="Y191" s="15">
        <f t="shared" si="277"/>
        <v>0</v>
      </c>
      <c r="Z191" s="15">
        <f t="shared" si="278"/>
        <v>0</v>
      </c>
      <c r="AA191" s="15">
        <f t="shared" si="279"/>
        <v>0</v>
      </c>
      <c r="AB191" s="15">
        <f t="shared" si="205"/>
        <v>551.6</v>
      </c>
      <c r="AC191" s="15">
        <f t="shared" si="206"/>
        <v>551.6</v>
      </c>
      <c r="AD191" s="15">
        <f t="shared" si="207"/>
        <v>551.6</v>
      </c>
      <c r="AE191" s="15">
        <f t="shared" si="280"/>
        <v>0</v>
      </c>
      <c r="AF191" s="15">
        <f t="shared" si="281"/>
        <v>0</v>
      </c>
      <c r="AG191" s="15">
        <f t="shared" si="282"/>
        <v>0</v>
      </c>
      <c r="AH191" s="15">
        <f t="shared" si="208"/>
        <v>551.6</v>
      </c>
      <c r="AI191" s="15">
        <f t="shared" si="209"/>
        <v>551.6</v>
      </c>
      <c r="AJ191" s="15">
        <f t="shared" si="210"/>
        <v>551.6</v>
      </c>
      <c r="AK191" s="15">
        <f t="shared" si="283"/>
        <v>0</v>
      </c>
      <c r="AL191" s="15">
        <f t="shared" si="284"/>
        <v>0</v>
      </c>
      <c r="AM191" s="15">
        <f t="shared" si="285"/>
        <v>0</v>
      </c>
      <c r="AN191" s="15">
        <f t="shared" si="211"/>
        <v>551.6</v>
      </c>
      <c r="AO191" s="15">
        <f t="shared" si="286"/>
        <v>0</v>
      </c>
      <c r="AP191" s="70">
        <f t="shared" si="190"/>
        <v>551.6</v>
      </c>
      <c r="AQ191" s="15">
        <f t="shared" si="212"/>
        <v>551.6</v>
      </c>
      <c r="AR191" s="15">
        <f t="shared" si="287"/>
        <v>0</v>
      </c>
      <c r="AS191" s="70">
        <f t="shared" si="191"/>
        <v>551.6</v>
      </c>
      <c r="AT191" s="73">
        <f t="shared" si="213"/>
        <v>551.6</v>
      </c>
      <c r="AU191" s="15">
        <f t="shared" si="287"/>
        <v>0</v>
      </c>
      <c r="AV191" s="24"/>
    </row>
    <row r="192" spans="1:48" ht="46.8" x14ac:dyDescent="0.3">
      <c r="A192" s="61" t="s">
        <v>164</v>
      </c>
      <c r="B192" s="62" t="s">
        <v>55</v>
      </c>
      <c r="C192" s="61"/>
      <c r="D192" s="61"/>
      <c r="E192" s="63" t="s">
        <v>56</v>
      </c>
      <c r="F192" s="15">
        <f t="shared" si="267"/>
        <v>551.6</v>
      </c>
      <c r="G192" s="15">
        <f t="shared" si="268"/>
        <v>551.6</v>
      </c>
      <c r="H192" s="15">
        <f t="shared" si="269"/>
        <v>551.6</v>
      </c>
      <c r="I192" s="15">
        <f t="shared" si="270"/>
        <v>0</v>
      </c>
      <c r="J192" s="15">
        <f t="shared" si="271"/>
        <v>0</v>
      </c>
      <c r="K192" s="15">
        <f t="shared" si="272"/>
        <v>0</v>
      </c>
      <c r="L192" s="15">
        <f t="shared" si="238"/>
        <v>551.6</v>
      </c>
      <c r="M192" s="15">
        <f t="shared" si="239"/>
        <v>551.6</v>
      </c>
      <c r="N192" s="15">
        <f t="shared" si="240"/>
        <v>551.6</v>
      </c>
      <c r="O192" s="15">
        <f t="shared" si="273"/>
        <v>0</v>
      </c>
      <c r="P192" s="15">
        <f t="shared" si="274"/>
        <v>0</v>
      </c>
      <c r="Q192" s="15">
        <f t="shared" si="275"/>
        <v>0</v>
      </c>
      <c r="R192" s="15">
        <f t="shared" si="199"/>
        <v>551.6</v>
      </c>
      <c r="S192" s="15">
        <f t="shared" si="200"/>
        <v>551.6</v>
      </c>
      <c r="T192" s="15">
        <f t="shared" si="201"/>
        <v>551.6</v>
      </c>
      <c r="U192" s="15">
        <f t="shared" si="276"/>
        <v>0</v>
      </c>
      <c r="V192" s="15">
        <f t="shared" si="202"/>
        <v>551.6</v>
      </c>
      <c r="W192" s="15">
        <f t="shared" si="203"/>
        <v>551.6</v>
      </c>
      <c r="X192" s="15">
        <f t="shared" si="204"/>
        <v>551.6</v>
      </c>
      <c r="Y192" s="15">
        <f t="shared" si="277"/>
        <v>0</v>
      </c>
      <c r="Z192" s="15">
        <f t="shared" si="278"/>
        <v>0</v>
      </c>
      <c r="AA192" s="15">
        <f t="shared" si="279"/>
        <v>0</v>
      </c>
      <c r="AB192" s="15">
        <f t="shared" si="205"/>
        <v>551.6</v>
      </c>
      <c r="AC192" s="15">
        <f t="shared" si="206"/>
        <v>551.6</v>
      </c>
      <c r="AD192" s="15">
        <f t="shared" si="207"/>
        <v>551.6</v>
      </c>
      <c r="AE192" s="15">
        <f t="shared" si="280"/>
        <v>0</v>
      </c>
      <c r="AF192" s="15">
        <f t="shared" si="281"/>
        <v>0</v>
      </c>
      <c r="AG192" s="15">
        <f t="shared" si="282"/>
        <v>0</v>
      </c>
      <c r="AH192" s="15">
        <f t="shared" si="208"/>
        <v>551.6</v>
      </c>
      <c r="AI192" s="15">
        <f t="shared" si="209"/>
        <v>551.6</v>
      </c>
      <c r="AJ192" s="15">
        <f t="shared" si="210"/>
        <v>551.6</v>
      </c>
      <c r="AK192" s="15">
        <f t="shared" si="283"/>
        <v>0</v>
      </c>
      <c r="AL192" s="15">
        <f t="shared" si="284"/>
        <v>0</v>
      </c>
      <c r="AM192" s="15">
        <f t="shared" si="285"/>
        <v>0</v>
      </c>
      <c r="AN192" s="15">
        <f t="shared" si="211"/>
        <v>551.6</v>
      </c>
      <c r="AO192" s="15">
        <f t="shared" si="286"/>
        <v>0</v>
      </c>
      <c r="AP192" s="70">
        <f t="shared" si="190"/>
        <v>551.6</v>
      </c>
      <c r="AQ192" s="15">
        <f t="shared" si="212"/>
        <v>551.6</v>
      </c>
      <c r="AR192" s="15">
        <f t="shared" si="287"/>
        <v>0</v>
      </c>
      <c r="AS192" s="70">
        <f t="shared" si="191"/>
        <v>551.6</v>
      </c>
      <c r="AT192" s="73">
        <f t="shared" si="213"/>
        <v>551.6</v>
      </c>
      <c r="AU192" s="15">
        <f t="shared" si="287"/>
        <v>0</v>
      </c>
      <c r="AV192" s="24"/>
    </row>
    <row r="193" spans="1:48" ht="46.8" x14ac:dyDescent="0.3">
      <c r="A193" s="61" t="s">
        <v>164</v>
      </c>
      <c r="B193" s="62" t="s">
        <v>55</v>
      </c>
      <c r="C193" s="61" t="s">
        <v>51</v>
      </c>
      <c r="D193" s="61" t="s">
        <v>100</v>
      </c>
      <c r="E193" s="63" t="s">
        <v>101</v>
      </c>
      <c r="F193" s="15">
        <v>551.6</v>
      </c>
      <c r="G193" s="15">
        <v>551.6</v>
      </c>
      <c r="H193" s="15">
        <v>551.6</v>
      </c>
      <c r="I193" s="15"/>
      <c r="J193" s="15"/>
      <c r="K193" s="15"/>
      <c r="L193" s="15">
        <f t="shared" si="238"/>
        <v>551.6</v>
      </c>
      <c r="M193" s="15">
        <f t="shared" si="239"/>
        <v>551.6</v>
      </c>
      <c r="N193" s="15">
        <f t="shared" si="240"/>
        <v>551.6</v>
      </c>
      <c r="O193" s="15"/>
      <c r="P193" s="15"/>
      <c r="Q193" s="15"/>
      <c r="R193" s="15">
        <f t="shared" si="199"/>
        <v>551.6</v>
      </c>
      <c r="S193" s="15">
        <f t="shared" si="200"/>
        <v>551.6</v>
      </c>
      <c r="T193" s="15">
        <f t="shared" si="201"/>
        <v>551.6</v>
      </c>
      <c r="U193" s="15"/>
      <c r="V193" s="15">
        <f t="shared" si="202"/>
        <v>551.6</v>
      </c>
      <c r="W193" s="15">
        <f t="shared" si="203"/>
        <v>551.6</v>
      </c>
      <c r="X193" s="15">
        <f t="shared" si="204"/>
        <v>551.6</v>
      </c>
      <c r="Y193" s="15"/>
      <c r="Z193" s="15"/>
      <c r="AA193" s="15"/>
      <c r="AB193" s="15">
        <f t="shared" si="205"/>
        <v>551.6</v>
      </c>
      <c r="AC193" s="15">
        <f t="shared" si="206"/>
        <v>551.6</v>
      </c>
      <c r="AD193" s="15">
        <f t="shared" si="207"/>
        <v>551.6</v>
      </c>
      <c r="AE193" s="15"/>
      <c r="AF193" s="15"/>
      <c r="AG193" s="15"/>
      <c r="AH193" s="15">
        <f t="shared" si="208"/>
        <v>551.6</v>
      </c>
      <c r="AI193" s="15">
        <f t="shared" si="209"/>
        <v>551.6</v>
      </c>
      <c r="AJ193" s="15">
        <f t="shared" si="210"/>
        <v>551.6</v>
      </c>
      <c r="AK193" s="15"/>
      <c r="AL193" s="15"/>
      <c r="AM193" s="15"/>
      <c r="AN193" s="15">
        <f t="shared" si="211"/>
        <v>551.6</v>
      </c>
      <c r="AO193" s="15"/>
      <c r="AP193" s="70">
        <f t="shared" si="190"/>
        <v>551.6</v>
      </c>
      <c r="AQ193" s="15">
        <f t="shared" si="212"/>
        <v>551.6</v>
      </c>
      <c r="AR193" s="15"/>
      <c r="AS193" s="70">
        <f t="shared" si="191"/>
        <v>551.6</v>
      </c>
      <c r="AT193" s="73">
        <f t="shared" si="213"/>
        <v>551.6</v>
      </c>
      <c r="AU193" s="15"/>
      <c r="AV193" s="24"/>
    </row>
    <row r="194" spans="1:48" ht="62.4" x14ac:dyDescent="0.3">
      <c r="A194" s="61" t="s">
        <v>166</v>
      </c>
      <c r="B194" s="62"/>
      <c r="C194" s="61"/>
      <c r="D194" s="61"/>
      <c r="E194" s="63" t="s">
        <v>167</v>
      </c>
      <c r="F194" s="15">
        <f t="shared" ref="F194:K194" si="288">F195+F199+F202</f>
        <v>16231.6</v>
      </c>
      <c r="G194" s="15">
        <f t="shared" si="288"/>
        <v>16231.6</v>
      </c>
      <c r="H194" s="15">
        <f t="shared" si="288"/>
        <v>16231.6</v>
      </c>
      <c r="I194" s="15">
        <f t="shared" si="288"/>
        <v>0</v>
      </c>
      <c r="J194" s="15">
        <f t="shared" si="288"/>
        <v>0</v>
      </c>
      <c r="K194" s="15">
        <f t="shared" si="288"/>
        <v>0</v>
      </c>
      <c r="L194" s="15">
        <f t="shared" si="238"/>
        <v>16231.6</v>
      </c>
      <c r="M194" s="15">
        <f t="shared" si="239"/>
        <v>16231.6</v>
      </c>
      <c r="N194" s="15">
        <f t="shared" si="240"/>
        <v>16231.6</v>
      </c>
      <c r="O194" s="15">
        <f>O195+O199+O202</f>
        <v>12334.3</v>
      </c>
      <c r="P194" s="15">
        <f>P195+P199+P202</f>
        <v>12334.3</v>
      </c>
      <c r="Q194" s="15">
        <f>Q195+Q199+Q202</f>
        <v>12334.3</v>
      </c>
      <c r="R194" s="15">
        <f t="shared" si="199"/>
        <v>28565.9</v>
      </c>
      <c r="S194" s="15">
        <f t="shared" si="200"/>
        <v>28565.9</v>
      </c>
      <c r="T194" s="15">
        <f t="shared" si="201"/>
        <v>28565.9</v>
      </c>
      <c r="U194" s="15">
        <f>U195+U199+U202</f>
        <v>0</v>
      </c>
      <c r="V194" s="15">
        <f t="shared" si="202"/>
        <v>28565.9</v>
      </c>
      <c r="W194" s="15">
        <f t="shared" si="203"/>
        <v>28565.9</v>
      </c>
      <c r="X194" s="15">
        <f t="shared" si="204"/>
        <v>28565.9</v>
      </c>
      <c r="Y194" s="15">
        <f>Y195+Y199+Y202</f>
        <v>0</v>
      </c>
      <c r="Z194" s="15">
        <f>Z195+Z199+Z202</f>
        <v>0</v>
      </c>
      <c r="AA194" s="15">
        <f>AA195+AA199+AA202</f>
        <v>0</v>
      </c>
      <c r="AB194" s="15">
        <f t="shared" si="205"/>
        <v>28565.9</v>
      </c>
      <c r="AC194" s="15">
        <f t="shared" si="206"/>
        <v>28565.9</v>
      </c>
      <c r="AD194" s="15">
        <f t="shared" si="207"/>
        <v>28565.9</v>
      </c>
      <c r="AE194" s="15">
        <f>AE195+AE199+AE202</f>
        <v>0</v>
      </c>
      <c r="AF194" s="15">
        <f>AF195+AF199+AF202</f>
        <v>0</v>
      </c>
      <c r="AG194" s="15">
        <f>AG195+AG199+AG202</f>
        <v>0</v>
      </c>
      <c r="AH194" s="15">
        <f t="shared" si="208"/>
        <v>28565.9</v>
      </c>
      <c r="AI194" s="15">
        <f t="shared" si="209"/>
        <v>28565.9</v>
      </c>
      <c r="AJ194" s="15">
        <f t="shared" si="210"/>
        <v>28565.9</v>
      </c>
      <c r="AK194" s="15">
        <f>AK195+AK199+AK202</f>
        <v>0</v>
      </c>
      <c r="AL194" s="15">
        <f>AL195+AL199+AL202</f>
        <v>0</v>
      </c>
      <c r="AM194" s="15">
        <f>AM195+AM199+AM202</f>
        <v>0</v>
      </c>
      <c r="AN194" s="15">
        <f t="shared" si="211"/>
        <v>28565.9</v>
      </c>
      <c r="AO194" s="15">
        <f>AO195+AO199+AO202</f>
        <v>0</v>
      </c>
      <c r="AP194" s="70">
        <f t="shared" si="190"/>
        <v>28565.9</v>
      </c>
      <c r="AQ194" s="15">
        <f t="shared" si="212"/>
        <v>28565.9</v>
      </c>
      <c r="AR194" s="15">
        <f>AR195+AR199+AR202</f>
        <v>0</v>
      </c>
      <c r="AS194" s="70">
        <f t="shared" si="191"/>
        <v>28565.9</v>
      </c>
      <c r="AT194" s="73">
        <f t="shared" si="213"/>
        <v>28565.9</v>
      </c>
      <c r="AU194" s="15">
        <f>AU195+AU199+AU202</f>
        <v>0</v>
      </c>
      <c r="AV194" s="24"/>
    </row>
    <row r="195" spans="1:48" ht="46.8" x14ac:dyDescent="0.3">
      <c r="A195" s="61" t="s">
        <v>168</v>
      </c>
      <c r="B195" s="62"/>
      <c r="C195" s="61"/>
      <c r="D195" s="61"/>
      <c r="E195" s="63" t="s">
        <v>169</v>
      </c>
      <c r="F195" s="15">
        <f t="shared" ref="F195:K195" si="289">F196</f>
        <v>10005.799999999999</v>
      </c>
      <c r="G195" s="15">
        <f t="shared" si="289"/>
        <v>10005.799999999999</v>
      </c>
      <c r="H195" s="15">
        <f t="shared" si="289"/>
        <v>10005.799999999999</v>
      </c>
      <c r="I195" s="15">
        <f t="shared" si="289"/>
        <v>0</v>
      </c>
      <c r="J195" s="15">
        <f t="shared" si="289"/>
        <v>0</v>
      </c>
      <c r="K195" s="15">
        <f t="shared" si="289"/>
        <v>0</v>
      </c>
      <c r="L195" s="15">
        <f t="shared" si="238"/>
        <v>10005.799999999999</v>
      </c>
      <c r="M195" s="15">
        <f t="shared" si="239"/>
        <v>10005.799999999999</v>
      </c>
      <c r="N195" s="15">
        <f t="shared" si="240"/>
        <v>10005.799999999999</v>
      </c>
      <c r="O195" s="15">
        <f>O196</f>
        <v>0</v>
      </c>
      <c r="P195" s="15">
        <f>P196</f>
        <v>0</v>
      </c>
      <c r="Q195" s="15">
        <f>Q196</f>
        <v>0</v>
      </c>
      <c r="R195" s="15">
        <f t="shared" si="199"/>
        <v>10005.799999999999</v>
      </c>
      <c r="S195" s="15">
        <f t="shared" si="200"/>
        <v>10005.799999999999</v>
      </c>
      <c r="T195" s="15">
        <f t="shared" si="201"/>
        <v>10005.799999999999</v>
      </c>
      <c r="U195" s="15">
        <f>U196</f>
        <v>0</v>
      </c>
      <c r="V195" s="15">
        <f t="shared" si="202"/>
        <v>10005.799999999999</v>
      </c>
      <c r="W195" s="15">
        <f t="shared" si="203"/>
        <v>10005.799999999999</v>
      </c>
      <c r="X195" s="15">
        <f t="shared" si="204"/>
        <v>10005.799999999999</v>
      </c>
      <c r="Y195" s="15">
        <f>Y196</f>
        <v>0</v>
      </c>
      <c r="Z195" s="15">
        <f>Z196</f>
        <v>0</v>
      </c>
      <c r="AA195" s="15">
        <f>AA196</f>
        <v>0</v>
      </c>
      <c r="AB195" s="15">
        <f t="shared" si="205"/>
        <v>10005.799999999999</v>
      </c>
      <c r="AC195" s="15">
        <f t="shared" si="206"/>
        <v>10005.799999999999</v>
      </c>
      <c r="AD195" s="15">
        <f t="shared" si="207"/>
        <v>10005.799999999999</v>
      </c>
      <c r="AE195" s="15">
        <f>AE196</f>
        <v>0</v>
      </c>
      <c r="AF195" s="15">
        <f>AF196</f>
        <v>0</v>
      </c>
      <c r="AG195" s="15">
        <f>AG196</f>
        <v>0</v>
      </c>
      <c r="AH195" s="15">
        <f t="shared" si="208"/>
        <v>10005.799999999999</v>
      </c>
      <c r="AI195" s="15">
        <f t="shared" si="209"/>
        <v>10005.799999999999</v>
      </c>
      <c r="AJ195" s="15">
        <f t="shared" si="210"/>
        <v>10005.799999999999</v>
      </c>
      <c r="AK195" s="15">
        <f>AK196</f>
        <v>0</v>
      </c>
      <c r="AL195" s="15">
        <f>AL196</f>
        <v>0</v>
      </c>
      <c r="AM195" s="15">
        <f>AM196</f>
        <v>0</v>
      </c>
      <c r="AN195" s="15">
        <f t="shared" si="211"/>
        <v>10005.799999999999</v>
      </c>
      <c r="AO195" s="15">
        <f>AO196</f>
        <v>0</v>
      </c>
      <c r="AP195" s="70">
        <f t="shared" si="190"/>
        <v>10005.799999999999</v>
      </c>
      <c r="AQ195" s="15">
        <f t="shared" si="212"/>
        <v>10005.799999999999</v>
      </c>
      <c r="AR195" s="15">
        <f>AR196</f>
        <v>0</v>
      </c>
      <c r="AS195" s="70">
        <f t="shared" si="191"/>
        <v>10005.799999999999</v>
      </c>
      <c r="AT195" s="73">
        <f t="shared" si="213"/>
        <v>10005.799999999999</v>
      </c>
      <c r="AU195" s="15">
        <f>AU196</f>
        <v>0</v>
      </c>
      <c r="AV195" s="24"/>
    </row>
    <row r="196" spans="1:48" ht="46.8" x14ac:dyDescent="0.3">
      <c r="A196" s="61" t="s">
        <v>168</v>
      </c>
      <c r="B196" s="62" t="s">
        <v>55</v>
      </c>
      <c r="C196" s="61"/>
      <c r="D196" s="61"/>
      <c r="E196" s="63" t="s">
        <v>56</v>
      </c>
      <c r="F196" s="15">
        <f t="shared" ref="F196:K196" si="290">F197+F198</f>
        <v>10005.799999999999</v>
      </c>
      <c r="G196" s="15">
        <f t="shared" si="290"/>
        <v>10005.799999999999</v>
      </c>
      <c r="H196" s="15">
        <f t="shared" si="290"/>
        <v>10005.799999999999</v>
      </c>
      <c r="I196" s="15">
        <f t="shared" si="290"/>
        <v>0</v>
      </c>
      <c r="J196" s="15">
        <f t="shared" si="290"/>
        <v>0</v>
      </c>
      <c r="K196" s="15">
        <f t="shared" si="290"/>
        <v>0</v>
      </c>
      <c r="L196" s="15">
        <f t="shared" si="238"/>
        <v>10005.799999999999</v>
      </c>
      <c r="M196" s="15">
        <f t="shared" si="239"/>
        <v>10005.799999999999</v>
      </c>
      <c r="N196" s="15">
        <f t="shared" si="240"/>
        <v>10005.799999999999</v>
      </c>
      <c r="O196" s="15">
        <f>O197+O198</f>
        <v>0</v>
      </c>
      <c r="P196" s="15">
        <f>P197+P198</f>
        <v>0</v>
      </c>
      <c r="Q196" s="15">
        <f>Q197+Q198</f>
        <v>0</v>
      </c>
      <c r="R196" s="15">
        <f t="shared" si="199"/>
        <v>10005.799999999999</v>
      </c>
      <c r="S196" s="15">
        <f t="shared" si="200"/>
        <v>10005.799999999999</v>
      </c>
      <c r="T196" s="15">
        <f t="shared" si="201"/>
        <v>10005.799999999999</v>
      </c>
      <c r="U196" s="15">
        <f>U197+U198</f>
        <v>0</v>
      </c>
      <c r="V196" s="15">
        <f t="shared" si="202"/>
        <v>10005.799999999999</v>
      </c>
      <c r="W196" s="15">
        <f t="shared" si="203"/>
        <v>10005.799999999999</v>
      </c>
      <c r="X196" s="15">
        <f t="shared" si="204"/>
        <v>10005.799999999999</v>
      </c>
      <c r="Y196" s="15">
        <f>Y197+Y198</f>
        <v>0</v>
      </c>
      <c r="Z196" s="15">
        <f>Z197+Z198</f>
        <v>0</v>
      </c>
      <c r="AA196" s="15">
        <f>AA197+AA198</f>
        <v>0</v>
      </c>
      <c r="AB196" s="15">
        <f t="shared" si="205"/>
        <v>10005.799999999999</v>
      </c>
      <c r="AC196" s="15">
        <f t="shared" si="206"/>
        <v>10005.799999999999</v>
      </c>
      <c r="AD196" s="15">
        <f t="shared" si="207"/>
        <v>10005.799999999999</v>
      </c>
      <c r="AE196" s="15">
        <f>AE197+AE198</f>
        <v>0</v>
      </c>
      <c r="AF196" s="15">
        <f>AF197+AF198</f>
        <v>0</v>
      </c>
      <c r="AG196" s="15">
        <f>AG197+AG198</f>
        <v>0</v>
      </c>
      <c r="AH196" s="15">
        <f t="shared" si="208"/>
        <v>10005.799999999999</v>
      </c>
      <c r="AI196" s="15">
        <f t="shared" si="209"/>
        <v>10005.799999999999</v>
      </c>
      <c r="AJ196" s="15">
        <f t="shared" si="210"/>
        <v>10005.799999999999</v>
      </c>
      <c r="AK196" s="15">
        <f>AK197+AK198</f>
        <v>0</v>
      </c>
      <c r="AL196" s="15">
        <f>AL197+AL198</f>
        <v>0</v>
      </c>
      <c r="AM196" s="15">
        <f>AM197+AM198</f>
        <v>0</v>
      </c>
      <c r="AN196" s="15">
        <f t="shared" si="211"/>
        <v>10005.799999999999</v>
      </c>
      <c r="AO196" s="15">
        <f>AO197+AO198</f>
        <v>0</v>
      </c>
      <c r="AP196" s="70">
        <f t="shared" si="190"/>
        <v>10005.799999999999</v>
      </c>
      <c r="AQ196" s="15">
        <f t="shared" si="212"/>
        <v>10005.799999999999</v>
      </c>
      <c r="AR196" s="15">
        <f>AR197+AR198</f>
        <v>0</v>
      </c>
      <c r="AS196" s="70">
        <f t="shared" si="191"/>
        <v>10005.799999999999</v>
      </c>
      <c r="AT196" s="73">
        <f t="shared" si="213"/>
        <v>10005.799999999999</v>
      </c>
      <c r="AU196" s="15">
        <f>AU197+AU198</f>
        <v>0</v>
      </c>
      <c r="AV196" s="24"/>
    </row>
    <row r="197" spans="1:48" x14ac:dyDescent="0.3">
      <c r="A197" s="61" t="s">
        <v>168</v>
      </c>
      <c r="B197" s="62" t="s">
        <v>55</v>
      </c>
      <c r="C197" s="61" t="s">
        <v>65</v>
      </c>
      <c r="D197" s="61" t="s">
        <v>65</v>
      </c>
      <c r="E197" s="63" t="s">
        <v>66</v>
      </c>
      <c r="F197" s="15">
        <v>5434.3</v>
      </c>
      <c r="G197" s="15">
        <v>5434.3</v>
      </c>
      <c r="H197" s="15">
        <v>5434.3</v>
      </c>
      <c r="I197" s="15"/>
      <c r="J197" s="15"/>
      <c r="K197" s="15"/>
      <c r="L197" s="15">
        <f t="shared" si="238"/>
        <v>5434.3</v>
      </c>
      <c r="M197" s="15">
        <f t="shared" si="239"/>
        <v>5434.3</v>
      </c>
      <c r="N197" s="15">
        <f t="shared" si="240"/>
        <v>5434.3</v>
      </c>
      <c r="O197" s="15"/>
      <c r="P197" s="15"/>
      <c r="Q197" s="15"/>
      <c r="R197" s="15">
        <f t="shared" si="199"/>
        <v>5434.3</v>
      </c>
      <c r="S197" s="15">
        <f t="shared" si="200"/>
        <v>5434.3</v>
      </c>
      <c r="T197" s="15">
        <f t="shared" si="201"/>
        <v>5434.3</v>
      </c>
      <c r="U197" s="15"/>
      <c r="V197" s="15">
        <f t="shared" si="202"/>
        <v>5434.3</v>
      </c>
      <c r="W197" s="15">
        <f t="shared" si="203"/>
        <v>5434.3</v>
      </c>
      <c r="X197" s="15">
        <f t="shared" si="204"/>
        <v>5434.3</v>
      </c>
      <c r="Y197" s="15"/>
      <c r="Z197" s="15"/>
      <c r="AA197" s="15"/>
      <c r="AB197" s="15">
        <f t="shared" si="205"/>
        <v>5434.3</v>
      </c>
      <c r="AC197" s="15">
        <f t="shared" si="206"/>
        <v>5434.3</v>
      </c>
      <c r="AD197" s="15">
        <f t="shared" si="207"/>
        <v>5434.3</v>
      </c>
      <c r="AE197" s="15"/>
      <c r="AF197" s="15"/>
      <c r="AG197" s="15"/>
      <c r="AH197" s="15">
        <f t="shared" si="208"/>
        <v>5434.3</v>
      </c>
      <c r="AI197" s="15">
        <f t="shared" si="209"/>
        <v>5434.3</v>
      </c>
      <c r="AJ197" s="15">
        <f t="shared" si="210"/>
        <v>5434.3</v>
      </c>
      <c r="AK197" s="15"/>
      <c r="AL197" s="15"/>
      <c r="AM197" s="15"/>
      <c r="AN197" s="15">
        <f t="shared" si="211"/>
        <v>5434.3</v>
      </c>
      <c r="AO197" s="15"/>
      <c r="AP197" s="70">
        <f t="shared" si="190"/>
        <v>5434.3</v>
      </c>
      <c r="AQ197" s="15">
        <f t="shared" si="212"/>
        <v>5434.3</v>
      </c>
      <c r="AR197" s="15"/>
      <c r="AS197" s="70">
        <f t="shared" si="191"/>
        <v>5434.3</v>
      </c>
      <c r="AT197" s="73">
        <f t="shared" si="213"/>
        <v>5434.3</v>
      </c>
      <c r="AU197" s="15"/>
      <c r="AV197" s="24"/>
    </row>
    <row r="198" spans="1:48" x14ac:dyDescent="0.3">
      <c r="A198" s="61" t="s">
        <v>168</v>
      </c>
      <c r="B198" s="62" t="s">
        <v>55</v>
      </c>
      <c r="C198" s="61" t="s">
        <v>65</v>
      </c>
      <c r="D198" s="61" t="s">
        <v>67</v>
      </c>
      <c r="E198" s="63" t="s">
        <v>68</v>
      </c>
      <c r="F198" s="15">
        <v>4571.5</v>
      </c>
      <c r="G198" s="15">
        <v>4571.5</v>
      </c>
      <c r="H198" s="15">
        <v>4571.5</v>
      </c>
      <c r="I198" s="15"/>
      <c r="J198" s="15"/>
      <c r="K198" s="15"/>
      <c r="L198" s="15">
        <f t="shared" si="238"/>
        <v>4571.5</v>
      </c>
      <c r="M198" s="15">
        <f t="shared" si="239"/>
        <v>4571.5</v>
      </c>
      <c r="N198" s="15">
        <f t="shared" si="240"/>
        <v>4571.5</v>
      </c>
      <c r="O198" s="15"/>
      <c r="P198" s="15"/>
      <c r="Q198" s="15"/>
      <c r="R198" s="15">
        <f t="shared" si="199"/>
        <v>4571.5</v>
      </c>
      <c r="S198" s="15">
        <f t="shared" si="200"/>
        <v>4571.5</v>
      </c>
      <c r="T198" s="15">
        <f t="shared" si="201"/>
        <v>4571.5</v>
      </c>
      <c r="U198" s="15"/>
      <c r="V198" s="15">
        <f t="shared" si="202"/>
        <v>4571.5</v>
      </c>
      <c r="W198" s="15">
        <f t="shared" si="203"/>
        <v>4571.5</v>
      </c>
      <c r="X198" s="15">
        <f t="shared" si="204"/>
        <v>4571.5</v>
      </c>
      <c r="Y198" s="15"/>
      <c r="Z198" s="15"/>
      <c r="AA198" s="15"/>
      <c r="AB198" s="15">
        <f t="shared" si="205"/>
        <v>4571.5</v>
      </c>
      <c r="AC198" s="15">
        <f t="shared" si="206"/>
        <v>4571.5</v>
      </c>
      <c r="AD198" s="15">
        <f t="shared" si="207"/>
        <v>4571.5</v>
      </c>
      <c r="AE198" s="15"/>
      <c r="AF198" s="15"/>
      <c r="AG198" s="15"/>
      <c r="AH198" s="15">
        <f t="shared" si="208"/>
        <v>4571.5</v>
      </c>
      <c r="AI198" s="15">
        <f t="shared" si="209"/>
        <v>4571.5</v>
      </c>
      <c r="AJ198" s="15">
        <f t="shared" si="210"/>
        <v>4571.5</v>
      </c>
      <c r="AK198" s="15"/>
      <c r="AL198" s="15"/>
      <c r="AM198" s="15"/>
      <c r="AN198" s="15">
        <f t="shared" si="211"/>
        <v>4571.5</v>
      </c>
      <c r="AO198" s="15"/>
      <c r="AP198" s="70">
        <f t="shared" si="190"/>
        <v>4571.5</v>
      </c>
      <c r="AQ198" s="15">
        <f t="shared" si="212"/>
        <v>4571.5</v>
      </c>
      <c r="AR198" s="15"/>
      <c r="AS198" s="70">
        <f t="shared" si="191"/>
        <v>4571.5</v>
      </c>
      <c r="AT198" s="73">
        <f t="shared" si="213"/>
        <v>4571.5</v>
      </c>
      <c r="AU198" s="15"/>
      <c r="AV198" s="24"/>
    </row>
    <row r="199" spans="1:48" ht="31.2" x14ac:dyDescent="0.3">
      <c r="A199" s="61" t="s">
        <v>170</v>
      </c>
      <c r="B199" s="62"/>
      <c r="C199" s="61"/>
      <c r="D199" s="61"/>
      <c r="E199" s="63" t="s">
        <v>171</v>
      </c>
      <c r="F199" s="15">
        <f t="shared" ref="F199:F205" si="291">F200</f>
        <v>105.2</v>
      </c>
      <c r="G199" s="15">
        <f t="shared" ref="G199:G205" si="292">G200</f>
        <v>105.2</v>
      </c>
      <c r="H199" s="15">
        <f t="shared" ref="H199:H205" si="293">H200</f>
        <v>105.2</v>
      </c>
      <c r="I199" s="15">
        <f t="shared" ref="I199:I205" si="294">I200</f>
        <v>0</v>
      </c>
      <c r="J199" s="15">
        <f t="shared" ref="J199:J205" si="295">J200</f>
        <v>0</v>
      </c>
      <c r="K199" s="15">
        <f t="shared" ref="K199:K205" si="296">K200</f>
        <v>0</v>
      </c>
      <c r="L199" s="15">
        <f t="shared" si="238"/>
        <v>105.2</v>
      </c>
      <c r="M199" s="15">
        <f t="shared" si="239"/>
        <v>105.2</v>
      </c>
      <c r="N199" s="15">
        <f t="shared" si="240"/>
        <v>105.2</v>
      </c>
      <c r="O199" s="15">
        <f t="shared" ref="O199:O205" si="297">O200</f>
        <v>0</v>
      </c>
      <c r="P199" s="15">
        <f t="shared" ref="P199:P205" si="298">P200</f>
        <v>0</v>
      </c>
      <c r="Q199" s="15">
        <f t="shared" ref="Q199:Q205" si="299">Q200</f>
        <v>0</v>
      </c>
      <c r="R199" s="15">
        <f t="shared" si="199"/>
        <v>105.2</v>
      </c>
      <c r="S199" s="15">
        <f t="shared" si="200"/>
        <v>105.2</v>
      </c>
      <c r="T199" s="15">
        <f t="shared" si="201"/>
        <v>105.2</v>
      </c>
      <c r="U199" s="15">
        <f t="shared" ref="U199:U205" si="300">U200</f>
        <v>0</v>
      </c>
      <c r="V199" s="15">
        <f t="shared" si="202"/>
        <v>105.2</v>
      </c>
      <c r="W199" s="15">
        <f t="shared" si="203"/>
        <v>105.2</v>
      </c>
      <c r="X199" s="15">
        <f t="shared" si="204"/>
        <v>105.2</v>
      </c>
      <c r="Y199" s="15">
        <f t="shared" ref="Y199:Y205" si="301">Y200</f>
        <v>0</v>
      </c>
      <c r="Z199" s="15">
        <f t="shared" ref="Z199:Z205" si="302">Z200</f>
        <v>0</v>
      </c>
      <c r="AA199" s="15">
        <f t="shared" ref="AA199:AA205" si="303">AA200</f>
        <v>0</v>
      </c>
      <c r="AB199" s="15">
        <f t="shared" si="205"/>
        <v>105.2</v>
      </c>
      <c r="AC199" s="15">
        <f t="shared" si="206"/>
        <v>105.2</v>
      </c>
      <c r="AD199" s="15">
        <f t="shared" si="207"/>
        <v>105.2</v>
      </c>
      <c r="AE199" s="15">
        <f t="shared" ref="AE199:AE205" si="304">AE200</f>
        <v>0</v>
      </c>
      <c r="AF199" s="15">
        <f t="shared" ref="AF199:AF205" si="305">AF200</f>
        <v>0</v>
      </c>
      <c r="AG199" s="15">
        <f t="shared" ref="AG199:AG205" si="306">AG200</f>
        <v>0</v>
      </c>
      <c r="AH199" s="15">
        <f t="shared" si="208"/>
        <v>105.2</v>
      </c>
      <c r="AI199" s="15">
        <f t="shared" si="209"/>
        <v>105.2</v>
      </c>
      <c r="AJ199" s="15">
        <f t="shared" si="210"/>
        <v>105.2</v>
      </c>
      <c r="AK199" s="15">
        <f t="shared" ref="AK199:AK205" si="307">AK200</f>
        <v>0</v>
      </c>
      <c r="AL199" s="15">
        <f t="shared" ref="AL199:AL205" si="308">AL200</f>
        <v>0</v>
      </c>
      <c r="AM199" s="15">
        <f t="shared" ref="AM199:AM205" si="309">AM200</f>
        <v>0</v>
      </c>
      <c r="AN199" s="15">
        <f t="shared" si="211"/>
        <v>105.2</v>
      </c>
      <c r="AO199" s="15">
        <f t="shared" ref="AO199:AO205" si="310">AO200</f>
        <v>0</v>
      </c>
      <c r="AP199" s="70">
        <f t="shared" si="190"/>
        <v>105.2</v>
      </c>
      <c r="AQ199" s="15">
        <f t="shared" si="212"/>
        <v>105.2</v>
      </c>
      <c r="AR199" s="15">
        <f t="shared" ref="AR199:AU205" si="311">AR200</f>
        <v>0</v>
      </c>
      <c r="AS199" s="70">
        <f t="shared" si="191"/>
        <v>105.2</v>
      </c>
      <c r="AT199" s="73">
        <f t="shared" si="213"/>
        <v>105.2</v>
      </c>
      <c r="AU199" s="15">
        <f t="shared" si="311"/>
        <v>0</v>
      </c>
      <c r="AV199" s="24"/>
    </row>
    <row r="200" spans="1:48" ht="31.2" x14ac:dyDescent="0.3">
      <c r="A200" s="61" t="s">
        <v>170</v>
      </c>
      <c r="B200" s="62" t="s">
        <v>48</v>
      </c>
      <c r="C200" s="61"/>
      <c r="D200" s="61"/>
      <c r="E200" s="63" t="s">
        <v>49</v>
      </c>
      <c r="F200" s="15">
        <f t="shared" si="291"/>
        <v>105.2</v>
      </c>
      <c r="G200" s="15">
        <f t="shared" si="292"/>
        <v>105.2</v>
      </c>
      <c r="H200" s="15">
        <f t="shared" si="293"/>
        <v>105.2</v>
      </c>
      <c r="I200" s="15">
        <f t="shared" si="294"/>
        <v>0</v>
      </c>
      <c r="J200" s="15">
        <f t="shared" si="295"/>
        <v>0</v>
      </c>
      <c r="K200" s="15">
        <f t="shared" si="296"/>
        <v>0</v>
      </c>
      <c r="L200" s="15">
        <f t="shared" si="238"/>
        <v>105.2</v>
      </c>
      <c r="M200" s="15">
        <f t="shared" si="239"/>
        <v>105.2</v>
      </c>
      <c r="N200" s="15">
        <f t="shared" si="240"/>
        <v>105.2</v>
      </c>
      <c r="O200" s="15">
        <f t="shared" si="297"/>
        <v>0</v>
      </c>
      <c r="P200" s="15">
        <f t="shared" si="298"/>
        <v>0</v>
      </c>
      <c r="Q200" s="15">
        <f t="shared" si="299"/>
        <v>0</v>
      </c>
      <c r="R200" s="15">
        <f t="shared" si="199"/>
        <v>105.2</v>
      </c>
      <c r="S200" s="15">
        <f t="shared" si="200"/>
        <v>105.2</v>
      </c>
      <c r="T200" s="15">
        <f t="shared" si="201"/>
        <v>105.2</v>
      </c>
      <c r="U200" s="15">
        <f t="shared" si="300"/>
        <v>0</v>
      </c>
      <c r="V200" s="15">
        <f t="shared" si="202"/>
        <v>105.2</v>
      </c>
      <c r="W200" s="15">
        <f t="shared" si="203"/>
        <v>105.2</v>
      </c>
      <c r="X200" s="15">
        <f t="shared" si="204"/>
        <v>105.2</v>
      </c>
      <c r="Y200" s="15">
        <f t="shared" si="301"/>
        <v>0</v>
      </c>
      <c r="Z200" s="15">
        <f t="shared" si="302"/>
        <v>0</v>
      </c>
      <c r="AA200" s="15">
        <f t="shared" si="303"/>
        <v>0</v>
      </c>
      <c r="AB200" s="15">
        <f t="shared" si="205"/>
        <v>105.2</v>
      </c>
      <c r="AC200" s="15">
        <f t="shared" si="206"/>
        <v>105.2</v>
      </c>
      <c r="AD200" s="15">
        <f t="shared" si="207"/>
        <v>105.2</v>
      </c>
      <c r="AE200" s="15">
        <f t="shared" si="304"/>
        <v>0</v>
      </c>
      <c r="AF200" s="15">
        <f t="shared" si="305"/>
        <v>0</v>
      </c>
      <c r="AG200" s="15">
        <f t="shared" si="306"/>
        <v>0</v>
      </c>
      <c r="AH200" s="15">
        <f t="shared" si="208"/>
        <v>105.2</v>
      </c>
      <c r="AI200" s="15">
        <f t="shared" si="209"/>
        <v>105.2</v>
      </c>
      <c r="AJ200" s="15">
        <f t="shared" si="210"/>
        <v>105.2</v>
      </c>
      <c r="AK200" s="15">
        <f t="shared" si="307"/>
        <v>0</v>
      </c>
      <c r="AL200" s="15">
        <f t="shared" si="308"/>
        <v>0</v>
      </c>
      <c r="AM200" s="15">
        <f t="shared" si="309"/>
        <v>0</v>
      </c>
      <c r="AN200" s="15">
        <f t="shared" si="211"/>
        <v>105.2</v>
      </c>
      <c r="AO200" s="15">
        <f t="shared" si="310"/>
        <v>0</v>
      </c>
      <c r="AP200" s="70">
        <f t="shared" si="190"/>
        <v>105.2</v>
      </c>
      <c r="AQ200" s="15">
        <f t="shared" si="212"/>
        <v>105.2</v>
      </c>
      <c r="AR200" s="15">
        <f t="shared" si="311"/>
        <v>0</v>
      </c>
      <c r="AS200" s="70">
        <f t="shared" si="191"/>
        <v>105.2</v>
      </c>
      <c r="AT200" s="73">
        <f t="shared" si="213"/>
        <v>105.2</v>
      </c>
      <c r="AU200" s="15">
        <f t="shared" si="311"/>
        <v>0</v>
      </c>
      <c r="AV200" s="24"/>
    </row>
    <row r="201" spans="1:48" ht="46.8" x14ac:dyDescent="0.3">
      <c r="A201" s="61" t="s">
        <v>170</v>
      </c>
      <c r="B201" s="62" t="s">
        <v>48</v>
      </c>
      <c r="C201" s="61" t="s">
        <v>51</v>
      </c>
      <c r="D201" s="61" t="s">
        <v>172</v>
      </c>
      <c r="E201" s="63" t="s">
        <v>173</v>
      </c>
      <c r="F201" s="15">
        <v>105.2</v>
      </c>
      <c r="G201" s="15">
        <v>105.2</v>
      </c>
      <c r="H201" s="15">
        <v>105.2</v>
      </c>
      <c r="I201" s="15"/>
      <c r="J201" s="15"/>
      <c r="K201" s="15"/>
      <c r="L201" s="15">
        <f t="shared" si="238"/>
        <v>105.2</v>
      </c>
      <c r="M201" s="15">
        <f t="shared" si="239"/>
        <v>105.2</v>
      </c>
      <c r="N201" s="15">
        <f t="shared" si="240"/>
        <v>105.2</v>
      </c>
      <c r="O201" s="15"/>
      <c r="P201" s="15"/>
      <c r="Q201" s="15"/>
      <c r="R201" s="15">
        <f t="shared" si="199"/>
        <v>105.2</v>
      </c>
      <c r="S201" s="15">
        <f t="shared" si="200"/>
        <v>105.2</v>
      </c>
      <c r="T201" s="15">
        <f t="shared" si="201"/>
        <v>105.2</v>
      </c>
      <c r="U201" s="15"/>
      <c r="V201" s="15">
        <f t="shared" si="202"/>
        <v>105.2</v>
      </c>
      <c r="W201" s="15">
        <f t="shared" si="203"/>
        <v>105.2</v>
      </c>
      <c r="X201" s="15">
        <f t="shared" si="204"/>
        <v>105.2</v>
      </c>
      <c r="Y201" s="15"/>
      <c r="Z201" s="15"/>
      <c r="AA201" s="15"/>
      <c r="AB201" s="15">
        <f t="shared" si="205"/>
        <v>105.2</v>
      </c>
      <c r="AC201" s="15">
        <f t="shared" si="206"/>
        <v>105.2</v>
      </c>
      <c r="AD201" s="15">
        <f t="shared" si="207"/>
        <v>105.2</v>
      </c>
      <c r="AE201" s="15"/>
      <c r="AF201" s="15"/>
      <c r="AG201" s="15"/>
      <c r="AH201" s="15">
        <f t="shared" si="208"/>
        <v>105.2</v>
      </c>
      <c r="AI201" s="15">
        <f t="shared" si="209"/>
        <v>105.2</v>
      </c>
      <c r="AJ201" s="15">
        <f t="shared" si="210"/>
        <v>105.2</v>
      </c>
      <c r="AK201" s="15"/>
      <c r="AL201" s="15"/>
      <c r="AM201" s="15"/>
      <c r="AN201" s="15">
        <f t="shared" si="211"/>
        <v>105.2</v>
      </c>
      <c r="AO201" s="15"/>
      <c r="AP201" s="70">
        <f t="shared" si="190"/>
        <v>105.2</v>
      </c>
      <c r="AQ201" s="15">
        <f t="shared" si="212"/>
        <v>105.2</v>
      </c>
      <c r="AR201" s="15"/>
      <c r="AS201" s="70">
        <f t="shared" si="191"/>
        <v>105.2</v>
      </c>
      <c r="AT201" s="73">
        <f t="shared" si="213"/>
        <v>105.2</v>
      </c>
      <c r="AU201" s="15"/>
      <c r="AV201" s="24"/>
    </row>
    <row r="202" spans="1:48" ht="46.8" x14ac:dyDescent="0.3">
      <c r="A202" s="61" t="s">
        <v>174</v>
      </c>
      <c r="B202" s="62"/>
      <c r="C202" s="61"/>
      <c r="D202" s="61"/>
      <c r="E202" s="63" t="s">
        <v>175</v>
      </c>
      <c r="F202" s="15">
        <f t="shared" si="291"/>
        <v>6120.6</v>
      </c>
      <c r="G202" s="15">
        <f t="shared" si="292"/>
        <v>6120.6</v>
      </c>
      <c r="H202" s="15">
        <f t="shared" si="293"/>
        <v>6120.6</v>
      </c>
      <c r="I202" s="15">
        <f t="shared" si="294"/>
        <v>0</v>
      </c>
      <c r="J202" s="15">
        <f t="shared" si="295"/>
        <v>0</v>
      </c>
      <c r="K202" s="15">
        <f t="shared" si="296"/>
        <v>0</v>
      </c>
      <c r="L202" s="15">
        <f t="shared" si="238"/>
        <v>6120.6</v>
      </c>
      <c r="M202" s="15">
        <f t="shared" si="239"/>
        <v>6120.6</v>
      </c>
      <c r="N202" s="15">
        <f t="shared" si="240"/>
        <v>6120.6</v>
      </c>
      <c r="O202" s="15">
        <f t="shared" si="297"/>
        <v>12334.3</v>
      </c>
      <c r="P202" s="15">
        <f t="shared" si="298"/>
        <v>12334.3</v>
      </c>
      <c r="Q202" s="15">
        <f t="shared" si="299"/>
        <v>12334.3</v>
      </c>
      <c r="R202" s="15">
        <f t="shared" si="199"/>
        <v>18454.900000000001</v>
      </c>
      <c r="S202" s="15">
        <f t="shared" si="200"/>
        <v>18454.900000000001</v>
      </c>
      <c r="T202" s="15">
        <f t="shared" si="201"/>
        <v>18454.900000000001</v>
      </c>
      <c r="U202" s="15">
        <f t="shared" si="300"/>
        <v>0</v>
      </c>
      <c r="V202" s="15">
        <f t="shared" si="202"/>
        <v>18454.900000000001</v>
      </c>
      <c r="W202" s="15">
        <f t="shared" si="203"/>
        <v>18454.900000000001</v>
      </c>
      <c r="X202" s="15">
        <f t="shared" si="204"/>
        <v>18454.900000000001</v>
      </c>
      <c r="Y202" s="15">
        <f t="shared" si="301"/>
        <v>0</v>
      </c>
      <c r="Z202" s="15">
        <f t="shared" si="302"/>
        <v>0</v>
      </c>
      <c r="AA202" s="15">
        <f t="shared" si="303"/>
        <v>0</v>
      </c>
      <c r="AB202" s="15">
        <f t="shared" si="205"/>
        <v>18454.900000000001</v>
      </c>
      <c r="AC202" s="15">
        <f t="shared" si="206"/>
        <v>18454.900000000001</v>
      </c>
      <c r="AD202" s="15">
        <f t="shared" si="207"/>
        <v>18454.900000000001</v>
      </c>
      <c r="AE202" s="15">
        <f t="shared" si="304"/>
        <v>0</v>
      </c>
      <c r="AF202" s="15">
        <f t="shared" si="305"/>
        <v>0</v>
      </c>
      <c r="AG202" s="15">
        <f t="shared" si="306"/>
        <v>0</v>
      </c>
      <c r="AH202" s="15">
        <f t="shared" si="208"/>
        <v>18454.900000000001</v>
      </c>
      <c r="AI202" s="15">
        <f t="shared" si="209"/>
        <v>18454.900000000001</v>
      </c>
      <c r="AJ202" s="15">
        <f t="shared" si="210"/>
        <v>18454.900000000001</v>
      </c>
      <c r="AK202" s="15">
        <f t="shared" si="307"/>
        <v>0</v>
      </c>
      <c r="AL202" s="15">
        <f t="shared" si="308"/>
        <v>0</v>
      </c>
      <c r="AM202" s="15">
        <f t="shared" si="309"/>
        <v>0</v>
      </c>
      <c r="AN202" s="15">
        <f t="shared" si="211"/>
        <v>18454.900000000001</v>
      </c>
      <c r="AO202" s="15">
        <f t="shared" si="310"/>
        <v>0</v>
      </c>
      <c r="AP202" s="70">
        <f t="shared" si="190"/>
        <v>18454.900000000001</v>
      </c>
      <c r="AQ202" s="15">
        <f t="shared" si="212"/>
        <v>18454.900000000001</v>
      </c>
      <c r="AR202" s="15">
        <f t="shared" si="311"/>
        <v>0</v>
      </c>
      <c r="AS202" s="70">
        <f t="shared" si="191"/>
        <v>18454.900000000001</v>
      </c>
      <c r="AT202" s="73">
        <f t="shared" si="213"/>
        <v>18454.900000000001</v>
      </c>
      <c r="AU202" s="15">
        <f t="shared" si="311"/>
        <v>0</v>
      </c>
      <c r="AV202" s="24"/>
    </row>
    <row r="203" spans="1:48" ht="46.8" x14ac:dyDescent="0.3">
      <c r="A203" s="61" t="s">
        <v>174</v>
      </c>
      <c r="B203" s="62" t="s">
        <v>55</v>
      </c>
      <c r="C203" s="61"/>
      <c r="D203" s="61"/>
      <c r="E203" s="63" t="s">
        <v>56</v>
      </c>
      <c r="F203" s="15">
        <f t="shared" si="291"/>
        <v>6120.6</v>
      </c>
      <c r="G203" s="15">
        <f t="shared" si="292"/>
        <v>6120.6</v>
      </c>
      <c r="H203" s="15">
        <f t="shared" si="293"/>
        <v>6120.6</v>
      </c>
      <c r="I203" s="15">
        <f t="shared" si="294"/>
        <v>0</v>
      </c>
      <c r="J203" s="15">
        <f t="shared" si="295"/>
        <v>0</v>
      </c>
      <c r="K203" s="15">
        <f t="shared" si="296"/>
        <v>0</v>
      </c>
      <c r="L203" s="15">
        <f t="shared" si="238"/>
        <v>6120.6</v>
      </c>
      <c r="M203" s="15">
        <f t="shared" si="239"/>
        <v>6120.6</v>
      </c>
      <c r="N203" s="15">
        <f t="shared" si="240"/>
        <v>6120.6</v>
      </c>
      <c r="O203" s="15">
        <f t="shared" si="297"/>
        <v>12334.3</v>
      </c>
      <c r="P203" s="15">
        <f t="shared" si="298"/>
        <v>12334.3</v>
      </c>
      <c r="Q203" s="15">
        <f t="shared" si="299"/>
        <v>12334.3</v>
      </c>
      <c r="R203" s="15">
        <f t="shared" si="199"/>
        <v>18454.900000000001</v>
      </c>
      <c r="S203" s="15">
        <f t="shared" si="200"/>
        <v>18454.900000000001</v>
      </c>
      <c r="T203" s="15">
        <f t="shared" si="201"/>
        <v>18454.900000000001</v>
      </c>
      <c r="U203" s="15">
        <f t="shared" si="300"/>
        <v>0</v>
      </c>
      <c r="V203" s="15">
        <f t="shared" si="202"/>
        <v>18454.900000000001</v>
      </c>
      <c r="W203" s="15">
        <f t="shared" si="203"/>
        <v>18454.900000000001</v>
      </c>
      <c r="X203" s="15">
        <f t="shared" si="204"/>
        <v>18454.900000000001</v>
      </c>
      <c r="Y203" s="15">
        <f t="shared" si="301"/>
        <v>0</v>
      </c>
      <c r="Z203" s="15">
        <f t="shared" si="302"/>
        <v>0</v>
      </c>
      <c r="AA203" s="15">
        <f t="shared" si="303"/>
        <v>0</v>
      </c>
      <c r="AB203" s="15">
        <f t="shared" si="205"/>
        <v>18454.900000000001</v>
      </c>
      <c r="AC203" s="15">
        <f t="shared" si="206"/>
        <v>18454.900000000001</v>
      </c>
      <c r="AD203" s="15">
        <f t="shared" si="207"/>
        <v>18454.900000000001</v>
      </c>
      <c r="AE203" s="15">
        <f t="shared" si="304"/>
        <v>0</v>
      </c>
      <c r="AF203" s="15">
        <f t="shared" si="305"/>
        <v>0</v>
      </c>
      <c r="AG203" s="15">
        <f t="shared" si="306"/>
        <v>0</v>
      </c>
      <c r="AH203" s="15">
        <f t="shared" si="208"/>
        <v>18454.900000000001</v>
      </c>
      <c r="AI203" s="15">
        <f t="shared" si="209"/>
        <v>18454.900000000001</v>
      </c>
      <c r="AJ203" s="15">
        <f t="shared" si="210"/>
        <v>18454.900000000001</v>
      </c>
      <c r="AK203" s="15">
        <f t="shared" si="307"/>
        <v>0</v>
      </c>
      <c r="AL203" s="15">
        <f t="shared" si="308"/>
        <v>0</v>
      </c>
      <c r="AM203" s="15">
        <f t="shared" si="309"/>
        <v>0</v>
      </c>
      <c r="AN203" s="15">
        <f t="shared" si="211"/>
        <v>18454.900000000001</v>
      </c>
      <c r="AO203" s="15">
        <f t="shared" si="310"/>
        <v>0</v>
      </c>
      <c r="AP203" s="70">
        <f t="shared" si="190"/>
        <v>18454.900000000001</v>
      </c>
      <c r="AQ203" s="15">
        <f t="shared" si="212"/>
        <v>18454.900000000001</v>
      </c>
      <c r="AR203" s="15">
        <f t="shared" si="311"/>
        <v>0</v>
      </c>
      <c r="AS203" s="70">
        <f t="shared" si="191"/>
        <v>18454.900000000001</v>
      </c>
      <c r="AT203" s="73">
        <f t="shared" si="213"/>
        <v>18454.900000000001</v>
      </c>
      <c r="AU203" s="15">
        <f t="shared" si="311"/>
        <v>0</v>
      </c>
      <c r="AV203" s="24"/>
    </row>
    <row r="204" spans="1:48" ht="46.8" x14ac:dyDescent="0.3">
      <c r="A204" s="61" t="s">
        <v>174</v>
      </c>
      <c r="B204" s="62">
        <v>600</v>
      </c>
      <c r="C204" s="61" t="s">
        <v>51</v>
      </c>
      <c r="D204" s="61" t="s">
        <v>172</v>
      </c>
      <c r="E204" s="63" t="s">
        <v>173</v>
      </c>
      <c r="F204" s="15">
        <f>1447.9+4672.7</f>
        <v>6120.6</v>
      </c>
      <c r="G204" s="15">
        <f>1447.9+4672.7</f>
        <v>6120.6</v>
      </c>
      <c r="H204" s="15">
        <f>1447.9+4672.7</f>
        <v>6120.6</v>
      </c>
      <c r="I204" s="15"/>
      <c r="J204" s="15"/>
      <c r="K204" s="15"/>
      <c r="L204" s="15">
        <f t="shared" si="238"/>
        <v>6120.6</v>
      </c>
      <c r="M204" s="15">
        <f t="shared" si="239"/>
        <v>6120.6</v>
      </c>
      <c r="N204" s="15">
        <f t="shared" si="240"/>
        <v>6120.6</v>
      </c>
      <c r="O204" s="15">
        <v>12334.3</v>
      </c>
      <c r="P204" s="15">
        <v>12334.3</v>
      </c>
      <c r="Q204" s="15">
        <v>12334.3</v>
      </c>
      <c r="R204" s="15">
        <f t="shared" si="199"/>
        <v>18454.900000000001</v>
      </c>
      <c r="S204" s="15">
        <f t="shared" si="200"/>
        <v>18454.900000000001</v>
      </c>
      <c r="T204" s="15">
        <f t="shared" si="201"/>
        <v>18454.900000000001</v>
      </c>
      <c r="U204" s="15"/>
      <c r="V204" s="15">
        <f t="shared" si="202"/>
        <v>18454.900000000001</v>
      </c>
      <c r="W204" s="15">
        <f t="shared" si="203"/>
        <v>18454.900000000001</v>
      </c>
      <c r="X204" s="15">
        <f t="shared" si="204"/>
        <v>18454.900000000001</v>
      </c>
      <c r="Y204" s="15"/>
      <c r="Z204" s="15"/>
      <c r="AA204" s="15"/>
      <c r="AB204" s="15">
        <f t="shared" si="205"/>
        <v>18454.900000000001</v>
      </c>
      <c r="AC204" s="15">
        <f t="shared" si="206"/>
        <v>18454.900000000001</v>
      </c>
      <c r="AD204" s="15">
        <f t="shared" si="207"/>
        <v>18454.900000000001</v>
      </c>
      <c r="AE204" s="15"/>
      <c r="AF204" s="15"/>
      <c r="AG204" s="15"/>
      <c r="AH204" s="15">
        <f t="shared" si="208"/>
        <v>18454.900000000001</v>
      </c>
      <c r="AI204" s="15">
        <f t="shared" si="209"/>
        <v>18454.900000000001</v>
      </c>
      <c r="AJ204" s="15">
        <f t="shared" si="210"/>
        <v>18454.900000000001</v>
      </c>
      <c r="AK204" s="15"/>
      <c r="AL204" s="15"/>
      <c r="AM204" s="15"/>
      <c r="AN204" s="15">
        <f t="shared" si="211"/>
        <v>18454.900000000001</v>
      </c>
      <c r="AO204" s="15"/>
      <c r="AP204" s="70">
        <f t="shared" si="190"/>
        <v>18454.900000000001</v>
      </c>
      <c r="AQ204" s="15">
        <f t="shared" si="212"/>
        <v>18454.900000000001</v>
      </c>
      <c r="AR204" s="15"/>
      <c r="AS204" s="70">
        <f t="shared" si="191"/>
        <v>18454.900000000001</v>
      </c>
      <c r="AT204" s="73">
        <f t="shared" si="213"/>
        <v>18454.900000000001</v>
      </c>
      <c r="AU204" s="15"/>
      <c r="AV204" s="24"/>
    </row>
    <row r="205" spans="1:48" ht="62.4" x14ac:dyDescent="0.3">
      <c r="A205" s="61" t="s">
        <v>176</v>
      </c>
      <c r="B205" s="62"/>
      <c r="C205" s="61"/>
      <c r="D205" s="61"/>
      <c r="E205" s="63" t="s">
        <v>177</v>
      </c>
      <c r="F205" s="15">
        <f t="shared" si="291"/>
        <v>25031.4</v>
      </c>
      <c r="G205" s="15">
        <f t="shared" si="292"/>
        <v>25703.200000000001</v>
      </c>
      <c r="H205" s="15">
        <f t="shared" si="293"/>
        <v>25703.200000000001</v>
      </c>
      <c r="I205" s="15">
        <f t="shared" si="294"/>
        <v>0</v>
      </c>
      <c r="J205" s="15">
        <f t="shared" si="295"/>
        <v>0</v>
      </c>
      <c r="K205" s="15">
        <f t="shared" si="296"/>
        <v>0</v>
      </c>
      <c r="L205" s="15">
        <f t="shared" si="238"/>
        <v>25031.4</v>
      </c>
      <c r="M205" s="15">
        <f t="shared" si="239"/>
        <v>25703.200000000001</v>
      </c>
      <c r="N205" s="15">
        <f t="shared" si="240"/>
        <v>25703.200000000001</v>
      </c>
      <c r="O205" s="15">
        <f t="shared" si="297"/>
        <v>0</v>
      </c>
      <c r="P205" s="15">
        <f t="shared" si="298"/>
        <v>0</v>
      </c>
      <c r="Q205" s="15">
        <f t="shared" si="299"/>
        <v>0</v>
      </c>
      <c r="R205" s="15">
        <f t="shared" si="199"/>
        <v>25031.4</v>
      </c>
      <c r="S205" s="15">
        <f t="shared" si="200"/>
        <v>25703.200000000001</v>
      </c>
      <c r="T205" s="15">
        <f t="shared" si="201"/>
        <v>25703.200000000001</v>
      </c>
      <c r="U205" s="15">
        <f t="shared" si="300"/>
        <v>0</v>
      </c>
      <c r="V205" s="15">
        <f t="shared" si="202"/>
        <v>25031.4</v>
      </c>
      <c r="W205" s="15">
        <f t="shared" si="203"/>
        <v>25703.200000000001</v>
      </c>
      <c r="X205" s="15">
        <f t="shared" si="204"/>
        <v>25703.200000000001</v>
      </c>
      <c r="Y205" s="15">
        <f t="shared" si="301"/>
        <v>-334.2</v>
      </c>
      <c r="Z205" s="15">
        <f t="shared" si="302"/>
        <v>0</v>
      </c>
      <c r="AA205" s="15">
        <f t="shared" si="303"/>
        <v>0</v>
      </c>
      <c r="AB205" s="15">
        <f t="shared" si="205"/>
        <v>24697.200000000001</v>
      </c>
      <c r="AC205" s="15">
        <f t="shared" si="206"/>
        <v>25703.200000000001</v>
      </c>
      <c r="AD205" s="15">
        <f t="shared" si="207"/>
        <v>25703.200000000001</v>
      </c>
      <c r="AE205" s="15">
        <f t="shared" si="304"/>
        <v>0</v>
      </c>
      <c r="AF205" s="15">
        <f t="shared" si="305"/>
        <v>0</v>
      </c>
      <c r="AG205" s="15">
        <f t="shared" si="306"/>
        <v>0</v>
      </c>
      <c r="AH205" s="15">
        <f t="shared" si="208"/>
        <v>24697.200000000001</v>
      </c>
      <c r="AI205" s="15">
        <f t="shared" si="209"/>
        <v>25703.200000000001</v>
      </c>
      <c r="AJ205" s="15">
        <f t="shared" si="210"/>
        <v>25703.200000000001</v>
      </c>
      <c r="AK205" s="15">
        <f t="shared" si="307"/>
        <v>0</v>
      </c>
      <c r="AL205" s="15">
        <f t="shared" si="308"/>
        <v>0</v>
      </c>
      <c r="AM205" s="15">
        <f t="shared" si="309"/>
        <v>0</v>
      </c>
      <c r="AN205" s="15">
        <f t="shared" si="211"/>
        <v>24697.200000000001</v>
      </c>
      <c r="AO205" s="15">
        <f t="shared" si="310"/>
        <v>0</v>
      </c>
      <c r="AP205" s="70">
        <f t="shared" si="190"/>
        <v>24697.200000000001</v>
      </c>
      <c r="AQ205" s="15">
        <f t="shared" si="212"/>
        <v>25703.200000000001</v>
      </c>
      <c r="AR205" s="15">
        <f t="shared" si="311"/>
        <v>0</v>
      </c>
      <c r="AS205" s="70">
        <f t="shared" si="191"/>
        <v>25703.200000000001</v>
      </c>
      <c r="AT205" s="73">
        <f t="shared" si="213"/>
        <v>25703.200000000001</v>
      </c>
      <c r="AU205" s="15">
        <f t="shared" si="311"/>
        <v>0</v>
      </c>
      <c r="AV205" s="24"/>
    </row>
    <row r="206" spans="1:48" ht="31.2" x14ac:dyDescent="0.3">
      <c r="A206" s="61" t="s">
        <v>178</v>
      </c>
      <c r="B206" s="62"/>
      <c r="C206" s="61"/>
      <c r="D206" s="61"/>
      <c r="E206" s="63" t="s">
        <v>179</v>
      </c>
      <c r="F206" s="15">
        <f t="shared" ref="F206:K206" si="312">F207+F209</f>
        <v>25031.4</v>
      </c>
      <c r="G206" s="15">
        <f t="shared" si="312"/>
        <v>25703.200000000001</v>
      </c>
      <c r="H206" s="15">
        <f t="shared" si="312"/>
        <v>25703.200000000001</v>
      </c>
      <c r="I206" s="15">
        <f t="shared" si="312"/>
        <v>0</v>
      </c>
      <c r="J206" s="15">
        <f t="shared" si="312"/>
        <v>0</v>
      </c>
      <c r="K206" s="15">
        <f t="shared" si="312"/>
        <v>0</v>
      </c>
      <c r="L206" s="15">
        <f t="shared" si="238"/>
        <v>25031.4</v>
      </c>
      <c r="M206" s="15">
        <f t="shared" si="239"/>
        <v>25703.200000000001</v>
      </c>
      <c r="N206" s="15">
        <f t="shared" si="240"/>
        <v>25703.200000000001</v>
      </c>
      <c r="O206" s="15">
        <f>O207+O209</f>
        <v>0</v>
      </c>
      <c r="P206" s="15">
        <f>P207+P209</f>
        <v>0</v>
      </c>
      <c r="Q206" s="15">
        <f>Q207+Q209</f>
        <v>0</v>
      </c>
      <c r="R206" s="15">
        <f t="shared" si="199"/>
        <v>25031.4</v>
      </c>
      <c r="S206" s="15">
        <f t="shared" si="200"/>
        <v>25703.200000000001</v>
      </c>
      <c r="T206" s="15">
        <f t="shared" si="201"/>
        <v>25703.200000000001</v>
      </c>
      <c r="U206" s="15">
        <f>U207+U209</f>
        <v>0</v>
      </c>
      <c r="V206" s="15">
        <f t="shared" si="202"/>
        <v>25031.4</v>
      </c>
      <c r="W206" s="15">
        <f t="shared" si="203"/>
        <v>25703.200000000001</v>
      </c>
      <c r="X206" s="15">
        <f t="shared" si="204"/>
        <v>25703.200000000001</v>
      </c>
      <c r="Y206" s="15">
        <f>Y207+Y209</f>
        <v>-334.2</v>
      </c>
      <c r="Z206" s="15">
        <f>Z207+Z209</f>
        <v>0</v>
      </c>
      <c r="AA206" s="15">
        <f>AA207+AA209</f>
        <v>0</v>
      </c>
      <c r="AB206" s="15">
        <f t="shared" si="205"/>
        <v>24697.200000000001</v>
      </c>
      <c r="AC206" s="15">
        <f t="shared" si="206"/>
        <v>25703.200000000001</v>
      </c>
      <c r="AD206" s="15">
        <f t="shared" si="207"/>
        <v>25703.200000000001</v>
      </c>
      <c r="AE206" s="15">
        <f>AE207+AE209</f>
        <v>0</v>
      </c>
      <c r="AF206" s="15">
        <f>AF207+AF209</f>
        <v>0</v>
      </c>
      <c r="AG206" s="15">
        <f>AG207+AG209</f>
        <v>0</v>
      </c>
      <c r="AH206" s="15">
        <f t="shared" si="208"/>
        <v>24697.200000000001</v>
      </c>
      <c r="AI206" s="15">
        <f t="shared" si="209"/>
        <v>25703.200000000001</v>
      </c>
      <c r="AJ206" s="15">
        <f t="shared" si="210"/>
        <v>25703.200000000001</v>
      </c>
      <c r="AK206" s="15">
        <f>AK207+AK209</f>
        <v>0</v>
      </c>
      <c r="AL206" s="15">
        <f>AL207+AL209</f>
        <v>0</v>
      </c>
      <c r="AM206" s="15">
        <f>AM207+AM209</f>
        <v>0</v>
      </c>
      <c r="AN206" s="15">
        <f t="shared" si="211"/>
        <v>24697.200000000001</v>
      </c>
      <c r="AO206" s="15">
        <f>AO207+AO209</f>
        <v>0</v>
      </c>
      <c r="AP206" s="70">
        <f t="shared" si="190"/>
        <v>24697.200000000001</v>
      </c>
      <c r="AQ206" s="15">
        <f t="shared" si="212"/>
        <v>25703.200000000001</v>
      </c>
      <c r="AR206" s="15">
        <f>AR207+AR209</f>
        <v>0</v>
      </c>
      <c r="AS206" s="70">
        <f t="shared" si="191"/>
        <v>25703.200000000001</v>
      </c>
      <c r="AT206" s="73">
        <f t="shared" si="213"/>
        <v>25703.200000000001</v>
      </c>
      <c r="AU206" s="15">
        <f>AU207+AU209</f>
        <v>0</v>
      </c>
      <c r="AV206" s="24"/>
    </row>
    <row r="207" spans="1:48" ht="93.6" x14ac:dyDescent="0.3">
      <c r="A207" s="61" t="s">
        <v>178</v>
      </c>
      <c r="B207" s="62" t="s">
        <v>151</v>
      </c>
      <c r="C207" s="61"/>
      <c r="D207" s="61"/>
      <c r="E207" s="63" t="s">
        <v>152</v>
      </c>
      <c r="F207" s="15">
        <f t="shared" ref="F207:K207" si="313">F208</f>
        <v>23836.400000000001</v>
      </c>
      <c r="G207" s="15">
        <f t="shared" si="313"/>
        <v>24508.2</v>
      </c>
      <c r="H207" s="15">
        <f t="shared" si="313"/>
        <v>24508.2</v>
      </c>
      <c r="I207" s="15">
        <f t="shared" si="313"/>
        <v>0</v>
      </c>
      <c r="J207" s="15">
        <f t="shared" si="313"/>
        <v>0</v>
      </c>
      <c r="K207" s="15">
        <f t="shared" si="313"/>
        <v>0</v>
      </c>
      <c r="L207" s="15">
        <f t="shared" si="238"/>
        <v>23836.400000000001</v>
      </c>
      <c r="M207" s="15">
        <f t="shared" si="239"/>
        <v>24508.2</v>
      </c>
      <c r="N207" s="15">
        <f t="shared" si="240"/>
        <v>24508.2</v>
      </c>
      <c r="O207" s="15">
        <f>O208</f>
        <v>0</v>
      </c>
      <c r="P207" s="15">
        <f>P208</f>
        <v>0</v>
      </c>
      <c r="Q207" s="15">
        <f>Q208</f>
        <v>0</v>
      </c>
      <c r="R207" s="15">
        <f t="shared" si="199"/>
        <v>23836.400000000001</v>
      </c>
      <c r="S207" s="15">
        <f t="shared" si="200"/>
        <v>24508.2</v>
      </c>
      <c r="T207" s="15">
        <f t="shared" si="201"/>
        <v>24508.2</v>
      </c>
      <c r="U207" s="15">
        <f>U208</f>
        <v>0</v>
      </c>
      <c r="V207" s="15">
        <f t="shared" si="202"/>
        <v>23836.400000000001</v>
      </c>
      <c r="W207" s="15">
        <f t="shared" si="203"/>
        <v>24508.2</v>
      </c>
      <c r="X207" s="15">
        <f t="shared" si="204"/>
        <v>24508.2</v>
      </c>
      <c r="Y207" s="15">
        <f>Y208</f>
        <v>-334.2</v>
      </c>
      <c r="Z207" s="15">
        <f>Z208</f>
        <v>0</v>
      </c>
      <c r="AA207" s="15">
        <f>AA208</f>
        <v>0</v>
      </c>
      <c r="AB207" s="15">
        <f t="shared" si="205"/>
        <v>23502.2</v>
      </c>
      <c r="AC207" s="15">
        <f t="shared" si="206"/>
        <v>24508.2</v>
      </c>
      <c r="AD207" s="15">
        <f t="shared" si="207"/>
        <v>24508.2</v>
      </c>
      <c r="AE207" s="15">
        <f>AE208</f>
        <v>0</v>
      </c>
      <c r="AF207" s="15">
        <f>AF208</f>
        <v>0</v>
      </c>
      <c r="AG207" s="15">
        <f>AG208</f>
        <v>0</v>
      </c>
      <c r="AH207" s="15">
        <f t="shared" si="208"/>
        <v>23502.2</v>
      </c>
      <c r="AI207" s="15">
        <f t="shared" si="209"/>
        <v>24508.2</v>
      </c>
      <c r="AJ207" s="15">
        <f t="shared" si="210"/>
        <v>24508.2</v>
      </c>
      <c r="AK207" s="15">
        <f>AK208</f>
        <v>0</v>
      </c>
      <c r="AL207" s="15">
        <f>AL208</f>
        <v>0</v>
      </c>
      <c r="AM207" s="15">
        <f>AM208</f>
        <v>0</v>
      </c>
      <c r="AN207" s="15">
        <f t="shared" si="211"/>
        <v>23502.2</v>
      </c>
      <c r="AO207" s="15">
        <f>AO208</f>
        <v>0</v>
      </c>
      <c r="AP207" s="70">
        <f t="shared" si="190"/>
        <v>23502.2</v>
      </c>
      <c r="AQ207" s="15">
        <f t="shared" si="212"/>
        <v>24508.2</v>
      </c>
      <c r="AR207" s="15">
        <f>AR208</f>
        <v>0</v>
      </c>
      <c r="AS207" s="70">
        <f t="shared" si="191"/>
        <v>24508.2</v>
      </c>
      <c r="AT207" s="73">
        <f t="shared" si="213"/>
        <v>24508.2</v>
      </c>
      <c r="AU207" s="15">
        <f>AU208</f>
        <v>0</v>
      </c>
      <c r="AV207" s="24"/>
    </row>
    <row r="208" spans="1:48" ht="46.8" x14ac:dyDescent="0.3">
      <c r="A208" s="61" t="s">
        <v>178</v>
      </c>
      <c r="B208" s="62">
        <v>100</v>
      </c>
      <c r="C208" s="61" t="s">
        <v>51</v>
      </c>
      <c r="D208" s="61" t="s">
        <v>172</v>
      </c>
      <c r="E208" s="63" t="s">
        <v>173</v>
      </c>
      <c r="F208" s="15">
        <v>23836.400000000001</v>
      </c>
      <c r="G208" s="15">
        <v>24508.2</v>
      </c>
      <c r="H208" s="15">
        <v>24508.2</v>
      </c>
      <c r="I208" s="15"/>
      <c r="J208" s="15"/>
      <c r="K208" s="15"/>
      <c r="L208" s="15">
        <f t="shared" si="238"/>
        <v>23836.400000000001</v>
      </c>
      <c r="M208" s="15">
        <f t="shared" si="239"/>
        <v>24508.2</v>
      </c>
      <c r="N208" s="15">
        <f t="shared" si="240"/>
        <v>24508.2</v>
      </c>
      <c r="O208" s="15"/>
      <c r="P208" s="15"/>
      <c r="Q208" s="15"/>
      <c r="R208" s="15">
        <f t="shared" si="199"/>
        <v>23836.400000000001</v>
      </c>
      <c r="S208" s="15">
        <f t="shared" si="200"/>
        <v>24508.2</v>
      </c>
      <c r="T208" s="15">
        <f t="shared" si="201"/>
        <v>24508.2</v>
      </c>
      <c r="U208" s="15"/>
      <c r="V208" s="15">
        <f t="shared" si="202"/>
        <v>23836.400000000001</v>
      </c>
      <c r="W208" s="15">
        <f t="shared" si="203"/>
        <v>24508.2</v>
      </c>
      <c r="X208" s="15">
        <f t="shared" si="204"/>
        <v>24508.2</v>
      </c>
      <c r="Y208" s="15">
        <v>-334.2</v>
      </c>
      <c r="Z208" s="15"/>
      <c r="AA208" s="15"/>
      <c r="AB208" s="15">
        <f t="shared" si="205"/>
        <v>23502.2</v>
      </c>
      <c r="AC208" s="15">
        <f t="shared" si="206"/>
        <v>24508.2</v>
      </c>
      <c r="AD208" s="15">
        <f t="shared" si="207"/>
        <v>24508.2</v>
      </c>
      <c r="AE208" s="15"/>
      <c r="AF208" s="15"/>
      <c r="AG208" s="15"/>
      <c r="AH208" s="15">
        <f t="shared" si="208"/>
        <v>23502.2</v>
      </c>
      <c r="AI208" s="15">
        <f t="shared" si="209"/>
        <v>24508.2</v>
      </c>
      <c r="AJ208" s="15">
        <f t="shared" si="210"/>
        <v>24508.2</v>
      </c>
      <c r="AK208" s="15"/>
      <c r="AL208" s="15"/>
      <c r="AM208" s="15"/>
      <c r="AN208" s="15">
        <f t="shared" si="211"/>
        <v>23502.2</v>
      </c>
      <c r="AO208" s="15"/>
      <c r="AP208" s="70">
        <f t="shared" si="190"/>
        <v>23502.2</v>
      </c>
      <c r="AQ208" s="15">
        <f t="shared" si="212"/>
        <v>24508.2</v>
      </c>
      <c r="AR208" s="15"/>
      <c r="AS208" s="70">
        <f t="shared" si="191"/>
        <v>24508.2</v>
      </c>
      <c r="AT208" s="73">
        <f t="shared" si="213"/>
        <v>24508.2</v>
      </c>
      <c r="AU208" s="15"/>
      <c r="AV208" s="24"/>
    </row>
    <row r="209" spans="1:49" ht="31.2" x14ac:dyDescent="0.3">
      <c r="A209" s="61" t="s">
        <v>178</v>
      </c>
      <c r="B209" s="62" t="s">
        <v>48</v>
      </c>
      <c r="C209" s="61"/>
      <c r="D209" s="61"/>
      <c r="E209" s="63" t="s">
        <v>49</v>
      </c>
      <c r="F209" s="15">
        <f t="shared" ref="F209:K209" si="314">F210</f>
        <v>1195</v>
      </c>
      <c r="G209" s="15">
        <f t="shared" si="314"/>
        <v>1195</v>
      </c>
      <c r="H209" s="15">
        <f t="shared" si="314"/>
        <v>1195</v>
      </c>
      <c r="I209" s="15">
        <f t="shared" si="314"/>
        <v>0</v>
      </c>
      <c r="J209" s="15">
        <f t="shared" si="314"/>
        <v>0</v>
      </c>
      <c r="K209" s="15">
        <f t="shared" si="314"/>
        <v>0</v>
      </c>
      <c r="L209" s="15">
        <f t="shared" si="238"/>
        <v>1195</v>
      </c>
      <c r="M209" s="15">
        <f t="shared" si="239"/>
        <v>1195</v>
      </c>
      <c r="N209" s="15">
        <f t="shared" si="240"/>
        <v>1195</v>
      </c>
      <c r="O209" s="15">
        <f>O210</f>
        <v>0</v>
      </c>
      <c r="P209" s="15">
        <f>P210</f>
        <v>0</v>
      </c>
      <c r="Q209" s="15">
        <f>Q210</f>
        <v>0</v>
      </c>
      <c r="R209" s="15">
        <f t="shared" si="199"/>
        <v>1195</v>
      </c>
      <c r="S209" s="15">
        <f t="shared" si="200"/>
        <v>1195</v>
      </c>
      <c r="T209" s="15">
        <f t="shared" si="201"/>
        <v>1195</v>
      </c>
      <c r="U209" s="15">
        <f>U210</f>
        <v>0</v>
      </c>
      <c r="V209" s="15">
        <f t="shared" si="202"/>
        <v>1195</v>
      </c>
      <c r="W209" s="15">
        <f t="shared" si="203"/>
        <v>1195</v>
      </c>
      <c r="X209" s="15">
        <f t="shared" si="204"/>
        <v>1195</v>
      </c>
      <c r="Y209" s="15">
        <f>Y210</f>
        <v>0</v>
      </c>
      <c r="Z209" s="15">
        <f>Z210</f>
        <v>0</v>
      </c>
      <c r="AA209" s="15">
        <f>AA210</f>
        <v>0</v>
      </c>
      <c r="AB209" s="15">
        <f t="shared" si="205"/>
        <v>1195</v>
      </c>
      <c r="AC209" s="15">
        <f t="shared" si="206"/>
        <v>1195</v>
      </c>
      <c r="AD209" s="15">
        <f t="shared" si="207"/>
        <v>1195</v>
      </c>
      <c r="AE209" s="15">
        <f>AE210</f>
        <v>0</v>
      </c>
      <c r="AF209" s="15">
        <f>AF210</f>
        <v>0</v>
      </c>
      <c r="AG209" s="15">
        <f>AG210</f>
        <v>0</v>
      </c>
      <c r="AH209" s="15">
        <f t="shared" si="208"/>
        <v>1195</v>
      </c>
      <c r="AI209" s="15">
        <f t="shared" si="209"/>
        <v>1195</v>
      </c>
      <c r="AJ209" s="15">
        <f t="shared" si="210"/>
        <v>1195</v>
      </c>
      <c r="AK209" s="15">
        <f>AK210</f>
        <v>0</v>
      </c>
      <c r="AL209" s="15">
        <f>AL210</f>
        <v>0</v>
      </c>
      <c r="AM209" s="15">
        <f>AM210</f>
        <v>0</v>
      </c>
      <c r="AN209" s="15">
        <f t="shared" si="211"/>
        <v>1195</v>
      </c>
      <c r="AO209" s="15">
        <f>AO210</f>
        <v>0</v>
      </c>
      <c r="AP209" s="70">
        <f t="shared" ref="AP209:AP272" si="315">AN209+AO209</f>
        <v>1195</v>
      </c>
      <c r="AQ209" s="15">
        <f t="shared" si="212"/>
        <v>1195</v>
      </c>
      <c r="AR209" s="15">
        <f>AR210</f>
        <v>0</v>
      </c>
      <c r="AS209" s="70">
        <f t="shared" ref="AS209:AS272" si="316">AQ209+AR209</f>
        <v>1195</v>
      </c>
      <c r="AT209" s="73">
        <f t="shared" si="213"/>
        <v>1195</v>
      </c>
      <c r="AU209" s="15">
        <f>AU210</f>
        <v>0</v>
      </c>
      <c r="AV209" s="24"/>
    </row>
    <row r="210" spans="1:49" ht="46.8" x14ac:dyDescent="0.3">
      <c r="A210" s="61" t="s">
        <v>178</v>
      </c>
      <c r="B210" s="62">
        <v>200</v>
      </c>
      <c r="C210" s="61" t="s">
        <v>51</v>
      </c>
      <c r="D210" s="61" t="s">
        <v>172</v>
      </c>
      <c r="E210" s="63" t="s">
        <v>173</v>
      </c>
      <c r="F210" s="15">
        <v>1195</v>
      </c>
      <c r="G210" s="15">
        <v>1195</v>
      </c>
      <c r="H210" s="15">
        <v>1195</v>
      </c>
      <c r="I210" s="15"/>
      <c r="J210" s="15"/>
      <c r="K210" s="15"/>
      <c r="L210" s="15">
        <f t="shared" si="238"/>
        <v>1195</v>
      </c>
      <c r="M210" s="15">
        <f t="shared" si="239"/>
        <v>1195</v>
      </c>
      <c r="N210" s="15">
        <f t="shared" si="240"/>
        <v>1195</v>
      </c>
      <c r="O210" s="15"/>
      <c r="P210" s="15"/>
      <c r="Q210" s="15"/>
      <c r="R210" s="15">
        <f t="shared" si="199"/>
        <v>1195</v>
      </c>
      <c r="S210" s="15">
        <f t="shared" si="200"/>
        <v>1195</v>
      </c>
      <c r="T210" s="15">
        <f t="shared" si="201"/>
        <v>1195</v>
      </c>
      <c r="U210" s="15"/>
      <c r="V210" s="15">
        <f t="shared" si="202"/>
        <v>1195</v>
      </c>
      <c r="W210" s="15">
        <f t="shared" si="203"/>
        <v>1195</v>
      </c>
      <c r="X210" s="15">
        <f t="shared" si="204"/>
        <v>1195</v>
      </c>
      <c r="Y210" s="15"/>
      <c r="Z210" s="15"/>
      <c r="AA210" s="15"/>
      <c r="AB210" s="15">
        <f t="shared" si="205"/>
        <v>1195</v>
      </c>
      <c r="AC210" s="15">
        <f t="shared" si="206"/>
        <v>1195</v>
      </c>
      <c r="AD210" s="15">
        <f t="shared" si="207"/>
        <v>1195</v>
      </c>
      <c r="AE210" s="15"/>
      <c r="AF210" s="15"/>
      <c r="AG210" s="15"/>
      <c r="AH210" s="15">
        <f t="shared" si="208"/>
        <v>1195</v>
      </c>
      <c r="AI210" s="15">
        <f t="shared" si="209"/>
        <v>1195</v>
      </c>
      <c r="AJ210" s="15">
        <f t="shared" si="210"/>
        <v>1195</v>
      </c>
      <c r="AK210" s="15"/>
      <c r="AL210" s="15"/>
      <c r="AM210" s="15"/>
      <c r="AN210" s="15">
        <f t="shared" si="211"/>
        <v>1195</v>
      </c>
      <c r="AO210" s="15"/>
      <c r="AP210" s="70">
        <f t="shared" si="315"/>
        <v>1195</v>
      </c>
      <c r="AQ210" s="15">
        <f t="shared" si="212"/>
        <v>1195</v>
      </c>
      <c r="AR210" s="15"/>
      <c r="AS210" s="70">
        <f t="shared" si="316"/>
        <v>1195</v>
      </c>
      <c r="AT210" s="73">
        <f t="shared" si="213"/>
        <v>1195</v>
      </c>
      <c r="AU210" s="15"/>
      <c r="AV210" s="24"/>
    </row>
    <row r="211" spans="1:49" s="74" customFormat="1" ht="31.2" x14ac:dyDescent="0.3">
      <c r="A211" s="55" t="s">
        <v>180</v>
      </c>
      <c r="B211" s="56"/>
      <c r="C211" s="55"/>
      <c r="D211" s="55"/>
      <c r="E211" s="57" t="s">
        <v>181</v>
      </c>
      <c r="F211" s="14">
        <f t="shared" ref="F211:K211" si="317">F212</f>
        <v>3111846.5999999996</v>
      </c>
      <c r="G211" s="14">
        <f t="shared" si="317"/>
        <v>3515500.6</v>
      </c>
      <c r="H211" s="14">
        <f t="shared" si="317"/>
        <v>2934745.4</v>
      </c>
      <c r="I211" s="14">
        <f t="shared" si="317"/>
        <v>0</v>
      </c>
      <c r="J211" s="14">
        <f t="shared" si="317"/>
        <v>0</v>
      </c>
      <c r="K211" s="14">
        <f t="shared" si="317"/>
        <v>0</v>
      </c>
      <c r="L211" s="14">
        <f t="shared" si="238"/>
        <v>3111846.5999999996</v>
      </c>
      <c r="M211" s="14">
        <f t="shared" si="239"/>
        <v>3515500.6</v>
      </c>
      <c r="N211" s="14">
        <f t="shared" si="240"/>
        <v>2934745.4</v>
      </c>
      <c r="O211" s="14">
        <f>O212</f>
        <v>-235460.69999999998</v>
      </c>
      <c r="P211" s="14">
        <f>P212</f>
        <v>-45791.9</v>
      </c>
      <c r="Q211" s="14">
        <f>Q212</f>
        <v>191025.9</v>
      </c>
      <c r="R211" s="14">
        <f t="shared" si="199"/>
        <v>2876385.8999999994</v>
      </c>
      <c r="S211" s="14">
        <f t="shared" si="200"/>
        <v>3469708.7</v>
      </c>
      <c r="T211" s="14">
        <f t="shared" si="201"/>
        <v>3125771.3</v>
      </c>
      <c r="U211" s="14">
        <f>U212</f>
        <v>0</v>
      </c>
      <c r="V211" s="14">
        <f t="shared" si="202"/>
        <v>2876385.8999999994</v>
      </c>
      <c r="W211" s="14">
        <f t="shared" si="203"/>
        <v>3469708.7</v>
      </c>
      <c r="X211" s="14">
        <f t="shared" si="204"/>
        <v>3125771.3</v>
      </c>
      <c r="Y211" s="14">
        <f>Y212</f>
        <v>-8587.3869999999988</v>
      </c>
      <c r="Z211" s="14">
        <f>Z212</f>
        <v>0</v>
      </c>
      <c r="AA211" s="14">
        <f>AA212</f>
        <v>0</v>
      </c>
      <c r="AB211" s="14">
        <f t="shared" si="205"/>
        <v>2867798.5129999993</v>
      </c>
      <c r="AC211" s="14">
        <f t="shared" si="206"/>
        <v>3469708.7</v>
      </c>
      <c r="AD211" s="14">
        <f t="shared" si="207"/>
        <v>3125771.3</v>
      </c>
      <c r="AE211" s="14">
        <f>AE212</f>
        <v>0</v>
      </c>
      <c r="AF211" s="14">
        <f>AF212</f>
        <v>0</v>
      </c>
      <c r="AG211" s="14">
        <f>AG212</f>
        <v>0</v>
      </c>
      <c r="AH211" s="14">
        <f t="shared" si="208"/>
        <v>2867798.5129999993</v>
      </c>
      <c r="AI211" s="14">
        <f t="shared" si="209"/>
        <v>3469708.7</v>
      </c>
      <c r="AJ211" s="14">
        <f t="shared" si="210"/>
        <v>3125771.3</v>
      </c>
      <c r="AK211" s="14">
        <f>AK212</f>
        <v>633.41499999999996</v>
      </c>
      <c r="AL211" s="14">
        <f>AL212</f>
        <v>0</v>
      </c>
      <c r="AM211" s="14">
        <f>AM212</f>
        <v>0</v>
      </c>
      <c r="AN211" s="14">
        <f t="shared" si="211"/>
        <v>2868431.9279999994</v>
      </c>
      <c r="AO211" s="14">
        <f>AO212</f>
        <v>0</v>
      </c>
      <c r="AP211" s="68">
        <f t="shared" si="315"/>
        <v>2868431.9279999994</v>
      </c>
      <c r="AQ211" s="14">
        <f t="shared" si="212"/>
        <v>3469708.7</v>
      </c>
      <c r="AR211" s="14">
        <f>AR212</f>
        <v>0</v>
      </c>
      <c r="AS211" s="68">
        <f t="shared" si="316"/>
        <v>3469708.7</v>
      </c>
      <c r="AT211" s="71">
        <f t="shared" si="213"/>
        <v>3125771.3</v>
      </c>
      <c r="AU211" s="14">
        <f>AU212</f>
        <v>0</v>
      </c>
      <c r="AV211" s="16"/>
      <c r="AW211" s="13"/>
    </row>
    <row r="212" spans="1:49" s="75" customFormat="1" x14ac:dyDescent="0.3">
      <c r="A212" s="58" t="s">
        <v>182</v>
      </c>
      <c r="B212" s="59"/>
      <c r="C212" s="58"/>
      <c r="D212" s="58"/>
      <c r="E212" s="60" t="s">
        <v>58</v>
      </c>
      <c r="F212" s="21">
        <f t="shared" ref="F212:K212" si="318">F213+F230+F243+F262+F284+F307</f>
        <v>3111846.5999999996</v>
      </c>
      <c r="G212" s="21">
        <f t="shared" si="318"/>
        <v>3515500.6</v>
      </c>
      <c r="H212" s="21">
        <f t="shared" si="318"/>
        <v>2934745.4</v>
      </c>
      <c r="I212" s="21">
        <f t="shared" si="318"/>
        <v>0</v>
      </c>
      <c r="J212" s="21">
        <f t="shared" si="318"/>
        <v>0</v>
      </c>
      <c r="K212" s="21">
        <f t="shared" si="318"/>
        <v>0</v>
      </c>
      <c r="L212" s="21">
        <f t="shared" si="238"/>
        <v>3111846.5999999996</v>
      </c>
      <c r="M212" s="21">
        <f t="shared" si="239"/>
        <v>3515500.6</v>
      </c>
      <c r="N212" s="21">
        <f t="shared" si="240"/>
        <v>2934745.4</v>
      </c>
      <c r="O212" s="21">
        <f>O213+O230+O243+O262+O284+O307</f>
        <v>-235460.69999999998</v>
      </c>
      <c r="P212" s="21">
        <f>P213+P230+P243+P262+P284+P307</f>
        <v>-45791.9</v>
      </c>
      <c r="Q212" s="21">
        <f>Q213+Q230+Q243+Q262+Q284+Q307</f>
        <v>191025.9</v>
      </c>
      <c r="R212" s="21">
        <f t="shared" si="199"/>
        <v>2876385.8999999994</v>
      </c>
      <c r="S212" s="21">
        <f t="shared" si="200"/>
        <v>3469708.7</v>
      </c>
      <c r="T212" s="21">
        <f t="shared" si="201"/>
        <v>3125771.3</v>
      </c>
      <c r="U212" s="21">
        <f>U213+U230+U243+U262+U284+U307</f>
        <v>0</v>
      </c>
      <c r="V212" s="21">
        <f t="shared" si="202"/>
        <v>2876385.8999999994</v>
      </c>
      <c r="W212" s="21">
        <f t="shared" si="203"/>
        <v>3469708.7</v>
      </c>
      <c r="X212" s="21">
        <f t="shared" si="204"/>
        <v>3125771.3</v>
      </c>
      <c r="Y212" s="21">
        <f>Y213+Y230+Y243+Y262+Y284+Y307</f>
        <v>-8587.3869999999988</v>
      </c>
      <c r="Z212" s="21">
        <f>Z213+Z230+Z243+Z262+Z284+Z307</f>
        <v>0</v>
      </c>
      <c r="AA212" s="21">
        <f>AA213+AA230+AA243+AA262+AA284+AA307</f>
        <v>0</v>
      </c>
      <c r="AB212" s="21">
        <f t="shared" si="205"/>
        <v>2867798.5129999993</v>
      </c>
      <c r="AC212" s="21">
        <f t="shared" si="206"/>
        <v>3469708.7</v>
      </c>
      <c r="AD212" s="21">
        <f t="shared" si="207"/>
        <v>3125771.3</v>
      </c>
      <c r="AE212" s="21">
        <f>AE213+AE230+AE243+AE262+AE284+AE307</f>
        <v>0</v>
      </c>
      <c r="AF212" s="21">
        <f>AF213+AF230+AF243+AF262+AF284+AF307</f>
        <v>0</v>
      </c>
      <c r="AG212" s="21">
        <f>AG213+AG230+AG243+AG262+AG284+AG307</f>
        <v>0</v>
      </c>
      <c r="AH212" s="21">
        <f t="shared" si="208"/>
        <v>2867798.5129999993</v>
      </c>
      <c r="AI212" s="21">
        <f t="shared" si="209"/>
        <v>3469708.7</v>
      </c>
      <c r="AJ212" s="21">
        <f t="shared" si="210"/>
        <v>3125771.3</v>
      </c>
      <c r="AK212" s="21">
        <f>AK213+AK230+AK243+AK262+AK284+AK307</f>
        <v>633.41499999999996</v>
      </c>
      <c r="AL212" s="21">
        <f>AL213+AL230+AL243+AL262+AL284+AL307</f>
        <v>0</v>
      </c>
      <c r="AM212" s="21">
        <f>AM213+AM230+AM243+AM262+AM284+AM307</f>
        <v>0</v>
      </c>
      <c r="AN212" s="21">
        <f t="shared" si="211"/>
        <v>2868431.9279999994</v>
      </c>
      <c r="AO212" s="21">
        <f>AO213+AO230+AO243+AO262+AO284+AO307</f>
        <v>0</v>
      </c>
      <c r="AP212" s="69">
        <f t="shared" si="315"/>
        <v>2868431.9279999994</v>
      </c>
      <c r="AQ212" s="21">
        <f t="shared" si="212"/>
        <v>3469708.7</v>
      </c>
      <c r="AR212" s="21">
        <f>AR213+AR230+AR243+AR262+AR284+AR307</f>
        <v>0</v>
      </c>
      <c r="AS212" s="69">
        <f t="shared" si="316"/>
        <v>3469708.7</v>
      </c>
      <c r="AT212" s="72">
        <f t="shared" si="213"/>
        <v>3125771.3</v>
      </c>
      <c r="AU212" s="21">
        <f>AU213+AU230+AU243+AU262+AU284+AU307</f>
        <v>0</v>
      </c>
      <c r="AV212" s="22"/>
      <c r="AW212" s="17"/>
    </row>
    <row r="213" spans="1:49" ht="31.2" x14ac:dyDescent="0.3">
      <c r="A213" s="61" t="s">
        <v>183</v>
      </c>
      <c r="B213" s="62"/>
      <c r="C213" s="61"/>
      <c r="D213" s="61"/>
      <c r="E213" s="63" t="s">
        <v>184</v>
      </c>
      <c r="F213" s="15">
        <f t="shared" ref="F213:K213" si="319">F214+F217+F224+F227</f>
        <v>295139</v>
      </c>
      <c r="G213" s="15">
        <f t="shared" si="319"/>
        <v>318371.10000000003</v>
      </c>
      <c r="H213" s="15">
        <f t="shared" si="319"/>
        <v>332952.10000000003</v>
      </c>
      <c r="I213" s="15">
        <f t="shared" si="319"/>
        <v>0</v>
      </c>
      <c r="J213" s="15">
        <f t="shared" si="319"/>
        <v>0</v>
      </c>
      <c r="K213" s="15">
        <f t="shared" si="319"/>
        <v>0</v>
      </c>
      <c r="L213" s="15">
        <f t="shared" si="238"/>
        <v>295139</v>
      </c>
      <c r="M213" s="15">
        <f t="shared" si="239"/>
        <v>318371.10000000003</v>
      </c>
      <c r="N213" s="15">
        <f t="shared" si="240"/>
        <v>332952.10000000003</v>
      </c>
      <c r="O213" s="15">
        <f>O214+O217+O224+O227</f>
        <v>-13000</v>
      </c>
      <c r="P213" s="15">
        <f>P214+P217+P224+P227</f>
        <v>0</v>
      </c>
      <c r="Q213" s="15">
        <f>Q214+Q217+Q224+Q227</f>
        <v>0</v>
      </c>
      <c r="R213" s="15">
        <f t="shared" si="199"/>
        <v>282139</v>
      </c>
      <c r="S213" s="15">
        <f t="shared" si="200"/>
        <v>318371.10000000003</v>
      </c>
      <c r="T213" s="15">
        <f t="shared" si="201"/>
        <v>332952.10000000003</v>
      </c>
      <c r="U213" s="15">
        <f>U214+U217+U224+U227</f>
        <v>0</v>
      </c>
      <c r="V213" s="15">
        <f t="shared" si="202"/>
        <v>282139</v>
      </c>
      <c r="W213" s="15">
        <f t="shared" si="203"/>
        <v>318371.10000000003</v>
      </c>
      <c r="X213" s="15">
        <f t="shared" si="204"/>
        <v>332952.10000000003</v>
      </c>
      <c r="Y213" s="15">
        <f>Y214+Y217+Y224+Y227</f>
        <v>-1871.6189999999999</v>
      </c>
      <c r="Z213" s="15">
        <f>Z214+Z217+Z224+Z227</f>
        <v>0</v>
      </c>
      <c r="AA213" s="15">
        <f>AA214+AA217+AA224+AA227</f>
        <v>0</v>
      </c>
      <c r="AB213" s="15">
        <f t="shared" si="205"/>
        <v>280267.38099999999</v>
      </c>
      <c r="AC213" s="15">
        <f t="shared" si="206"/>
        <v>318371.10000000003</v>
      </c>
      <c r="AD213" s="15">
        <f t="shared" si="207"/>
        <v>332952.10000000003</v>
      </c>
      <c r="AE213" s="15">
        <f>AE214+AE217+AE224+AE227</f>
        <v>0</v>
      </c>
      <c r="AF213" s="15">
        <f>AF214+AF217+AF224+AF227</f>
        <v>0</v>
      </c>
      <c r="AG213" s="15">
        <f>AG214+AG217+AG224+AG227</f>
        <v>0</v>
      </c>
      <c r="AH213" s="15">
        <f t="shared" si="208"/>
        <v>280267.38099999999</v>
      </c>
      <c r="AI213" s="15">
        <f t="shared" si="209"/>
        <v>318371.10000000003</v>
      </c>
      <c r="AJ213" s="15">
        <f t="shared" si="210"/>
        <v>332952.10000000003</v>
      </c>
      <c r="AK213" s="15">
        <f>AK214+AK217+AK224+AK227</f>
        <v>-40</v>
      </c>
      <c r="AL213" s="15">
        <f>AL214+AL217+AL224+AL227</f>
        <v>0</v>
      </c>
      <c r="AM213" s="15">
        <f>AM214+AM217+AM224+AM227</f>
        <v>0</v>
      </c>
      <c r="AN213" s="15">
        <f t="shared" si="211"/>
        <v>280227.38099999999</v>
      </c>
      <c r="AO213" s="15">
        <f>AO214+AO217+AO224+AO227</f>
        <v>0</v>
      </c>
      <c r="AP213" s="70">
        <f t="shared" si="315"/>
        <v>280227.38099999999</v>
      </c>
      <c r="AQ213" s="15">
        <f t="shared" si="212"/>
        <v>318371.10000000003</v>
      </c>
      <c r="AR213" s="15">
        <f>AR214+AR217+AR224+AR227</f>
        <v>0</v>
      </c>
      <c r="AS213" s="70">
        <f t="shared" si="316"/>
        <v>318371.10000000003</v>
      </c>
      <c r="AT213" s="73">
        <f t="shared" si="213"/>
        <v>332952.10000000003</v>
      </c>
      <c r="AU213" s="15">
        <f>AU214+AU217+AU224+AU227</f>
        <v>0</v>
      </c>
      <c r="AV213" s="24"/>
    </row>
    <row r="214" spans="1:49" ht="46.8" x14ac:dyDescent="0.3">
      <c r="A214" s="61" t="s">
        <v>185</v>
      </c>
      <c r="B214" s="62"/>
      <c r="C214" s="61"/>
      <c r="D214" s="61"/>
      <c r="E214" s="63" t="s">
        <v>150</v>
      </c>
      <c r="F214" s="15">
        <f t="shared" ref="F214:F215" si="320">F215</f>
        <v>139742.5</v>
      </c>
      <c r="G214" s="15">
        <f t="shared" ref="G214:G215" si="321">G215</f>
        <v>139742.5</v>
      </c>
      <c r="H214" s="15">
        <f t="shared" ref="H214:H215" si="322">H215</f>
        <v>139742.5</v>
      </c>
      <c r="I214" s="15">
        <f t="shared" ref="I214:I215" si="323">I215</f>
        <v>0</v>
      </c>
      <c r="J214" s="15">
        <f t="shared" ref="J214:J215" si="324">J215</f>
        <v>0</v>
      </c>
      <c r="K214" s="15">
        <f t="shared" ref="K214:K215" si="325">K215</f>
        <v>0</v>
      </c>
      <c r="L214" s="15">
        <f t="shared" si="238"/>
        <v>139742.5</v>
      </c>
      <c r="M214" s="15">
        <f t="shared" si="239"/>
        <v>139742.5</v>
      </c>
      <c r="N214" s="15">
        <f t="shared" si="240"/>
        <v>139742.5</v>
      </c>
      <c r="O214" s="15">
        <f t="shared" ref="O214:O215" si="326">O215</f>
        <v>0</v>
      </c>
      <c r="P214" s="15">
        <f t="shared" ref="P214:P215" si="327">P215</f>
        <v>0</v>
      </c>
      <c r="Q214" s="15">
        <f t="shared" ref="Q214:Q215" si="328">Q215</f>
        <v>0</v>
      </c>
      <c r="R214" s="15">
        <f t="shared" si="199"/>
        <v>139742.5</v>
      </c>
      <c r="S214" s="15">
        <f t="shared" si="200"/>
        <v>139742.5</v>
      </c>
      <c r="T214" s="15">
        <f t="shared" si="201"/>
        <v>139742.5</v>
      </c>
      <c r="U214" s="15">
        <f t="shared" ref="U214:U215" si="329">U215</f>
        <v>0</v>
      </c>
      <c r="V214" s="15">
        <f t="shared" si="202"/>
        <v>139742.5</v>
      </c>
      <c r="W214" s="15">
        <f t="shared" si="203"/>
        <v>139742.5</v>
      </c>
      <c r="X214" s="15">
        <f t="shared" si="204"/>
        <v>139742.5</v>
      </c>
      <c r="Y214" s="15">
        <f t="shared" ref="Y214:Y215" si="330">Y215</f>
        <v>460.3</v>
      </c>
      <c r="Z214" s="15">
        <f t="shared" ref="Z214:Z215" si="331">Z215</f>
        <v>0</v>
      </c>
      <c r="AA214" s="15">
        <f t="shared" ref="AA214:AA215" si="332">AA215</f>
        <v>0</v>
      </c>
      <c r="AB214" s="15">
        <f t="shared" si="205"/>
        <v>140202.79999999999</v>
      </c>
      <c r="AC214" s="15">
        <f t="shared" si="206"/>
        <v>139742.5</v>
      </c>
      <c r="AD214" s="15">
        <f t="shared" si="207"/>
        <v>139742.5</v>
      </c>
      <c r="AE214" s="15">
        <f t="shared" ref="AE214:AE215" si="333">AE215</f>
        <v>0</v>
      </c>
      <c r="AF214" s="15">
        <f t="shared" ref="AF214:AF215" si="334">AF215</f>
        <v>0</v>
      </c>
      <c r="AG214" s="15">
        <f t="shared" ref="AG214:AG215" si="335">AG215</f>
        <v>0</v>
      </c>
      <c r="AH214" s="15">
        <f t="shared" si="208"/>
        <v>140202.79999999999</v>
      </c>
      <c r="AI214" s="15">
        <f t="shared" si="209"/>
        <v>139742.5</v>
      </c>
      <c r="AJ214" s="15">
        <f t="shared" si="210"/>
        <v>139742.5</v>
      </c>
      <c r="AK214" s="15">
        <f t="shared" ref="AK214:AK215" si="336">AK215</f>
        <v>0</v>
      </c>
      <c r="AL214" s="15">
        <f t="shared" ref="AL214:AL215" si="337">AL215</f>
        <v>0</v>
      </c>
      <c r="AM214" s="15">
        <f t="shared" ref="AM214:AM215" si="338">AM215</f>
        <v>0</v>
      </c>
      <c r="AN214" s="15">
        <f t="shared" si="211"/>
        <v>140202.79999999999</v>
      </c>
      <c r="AO214" s="15">
        <f t="shared" ref="AO214:AO215" si="339">AO215</f>
        <v>0</v>
      </c>
      <c r="AP214" s="70">
        <f t="shared" si="315"/>
        <v>140202.79999999999</v>
      </c>
      <c r="AQ214" s="15">
        <f t="shared" si="212"/>
        <v>139742.5</v>
      </c>
      <c r="AR214" s="15">
        <f t="shared" ref="AR214:AU215" si="340">AR215</f>
        <v>0</v>
      </c>
      <c r="AS214" s="70">
        <f t="shared" si="316"/>
        <v>139742.5</v>
      </c>
      <c r="AT214" s="73">
        <f t="shared" si="213"/>
        <v>139742.5</v>
      </c>
      <c r="AU214" s="15">
        <f t="shared" si="340"/>
        <v>0</v>
      </c>
      <c r="AV214" s="24"/>
    </row>
    <row r="215" spans="1:49" ht="46.8" x14ac:dyDescent="0.3">
      <c r="A215" s="61" t="s">
        <v>185</v>
      </c>
      <c r="B215" s="62" t="s">
        <v>55</v>
      </c>
      <c r="C215" s="61"/>
      <c r="D215" s="61"/>
      <c r="E215" s="63" t="s">
        <v>56</v>
      </c>
      <c r="F215" s="15">
        <f t="shared" si="320"/>
        <v>139742.5</v>
      </c>
      <c r="G215" s="15">
        <f t="shared" si="321"/>
        <v>139742.5</v>
      </c>
      <c r="H215" s="15">
        <f t="shared" si="322"/>
        <v>139742.5</v>
      </c>
      <c r="I215" s="15">
        <f t="shared" si="323"/>
        <v>0</v>
      </c>
      <c r="J215" s="15">
        <f t="shared" si="324"/>
        <v>0</v>
      </c>
      <c r="K215" s="15">
        <f t="shared" si="325"/>
        <v>0</v>
      </c>
      <c r="L215" s="15">
        <f t="shared" si="238"/>
        <v>139742.5</v>
      </c>
      <c r="M215" s="15">
        <f t="shared" si="239"/>
        <v>139742.5</v>
      </c>
      <c r="N215" s="15">
        <f t="shared" si="240"/>
        <v>139742.5</v>
      </c>
      <c r="O215" s="15">
        <f t="shared" si="326"/>
        <v>0</v>
      </c>
      <c r="P215" s="15">
        <f t="shared" si="327"/>
        <v>0</v>
      </c>
      <c r="Q215" s="15">
        <f t="shared" si="328"/>
        <v>0</v>
      </c>
      <c r="R215" s="15">
        <f t="shared" si="199"/>
        <v>139742.5</v>
      </c>
      <c r="S215" s="15">
        <f t="shared" si="200"/>
        <v>139742.5</v>
      </c>
      <c r="T215" s="15">
        <f t="shared" si="201"/>
        <v>139742.5</v>
      </c>
      <c r="U215" s="15">
        <f t="shared" si="329"/>
        <v>0</v>
      </c>
      <c r="V215" s="15">
        <f t="shared" si="202"/>
        <v>139742.5</v>
      </c>
      <c r="W215" s="15">
        <f t="shared" si="203"/>
        <v>139742.5</v>
      </c>
      <c r="X215" s="15">
        <f t="shared" si="204"/>
        <v>139742.5</v>
      </c>
      <c r="Y215" s="15">
        <f t="shared" si="330"/>
        <v>460.3</v>
      </c>
      <c r="Z215" s="15">
        <f t="shared" si="331"/>
        <v>0</v>
      </c>
      <c r="AA215" s="15">
        <f t="shared" si="332"/>
        <v>0</v>
      </c>
      <c r="AB215" s="15">
        <f t="shared" si="205"/>
        <v>140202.79999999999</v>
      </c>
      <c r="AC215" s="15">
        <f t="shared" si="206"/>
        <v>139742.5</v>
      </c>
      <c r="AD215" s="15">
        <f t="shared" si="207"/>
        <v>139742.5</v>
      </c>
      <c r="AE215" s="15">
        <f t="shared" si="333"/>
        <v>0</v>
      </c>
      <c r="AF215" s="15">
        <f t="shared" si="334"/>
        <v>0</v>
      </c>
      <c r="AG215" s="15">
        <f t="shared" si="335"/>
        <v>0</v>
      </c>
      <c r="AH215" s="15">
        <f t="shared" si="208"/>
        <v>140202.79999999999</v>
      </c>
      <c r="AI215" s="15">
        <f t="shared" si="209"/>
        <v>139742.5</v>
      </c>
      <c r="AJ215" s="15">
        <f t="shared" si="210"/>
        <v>139742.5</v>
      </c>
      <c r="AK215" s="15">
        <f t="shared" si="336"/>
        <v>0</v>
      </c>
      <c r="AL215" s="15">
        <f t="shared" si="337"/>
        <v>0</v>
      </c>
      <c r="AM215" s="15">
        <f t="shared" si="338"/>
        <v>0</v>
      </c>
      <c r="AN215" s="15">
        <f t="shared" si="211"/>
        <v>140202.79999999999</v>
      </c>
      <c r="AO215" s="15">
        <f t="shared" si="339"/>
        <v>0</v>
      </c>
      <c r="AP215" s="70">
        <f t="shared" si="315"/>
        <v>140202.79999999999</v>
      </c>
      <c r="AQ215" s="15">
        <f t="shared" si="212"/>
        <v>139742.5</v>
      </c>
      <c r="AR215" s="15">
        <f t="shared" si="340"/>
        <v>0</v>
      </c>
      <c r="AS215" s="70">
        <f t="shared" si="316"/>
        <v>139742.5</v>
      </c>
      <c r="AT215" s="73">
        <f t="shared" si="213"/>
        <v>139742.5</v>
      </c>
      <c r="AU215" s="15">
        <f t="shared" si="340"/>
        <v>0</v>
      </c>
      <c r="AV215" s="24"/>
    </row>
    <row r="216" spans="1:49" x14ac:dyDescent="0.3">
      <c r="A216" s="61" t="s">
        <v>185</v>
      </c>
      <c r="B216" s="62">
        <v>600</v>
      </c>
      <c r="C216" s="61" t="s">
        <v>69</v>
      </c>
      <c r="D216" s="61" t="s">
        <v>31</v>
      </c>
      <c r="E216" s="63" t="s">
        <v>70</v>
      </c>
      <c r="F216" s="15">
        <v>139742.5</v>
      </c>
      <c r="G216" s="15">
        <v>139742.5</v>
      </c>
      <c r="H216" s="15">
        <v>139742.5</v>
      </c>
      <c r="I216" s="15"/>
      <c r="J216" s="15"/>
      <c r="K216" s="15"/>
      <c r="L216" s="15">
        <f t="shared" si="238"/>
        <v>139742.5</v>
      </c>
      <c r="M216" s="15">
        <f t="shared" si="239"/>
        <v>139742.5</v>
      </c>
      <c r="N216" s="15">
        <f t="shared" si="240"/>
        <v>139742.5</v>
      </c>
      <c r="O216" s="15"/>
      <c r="P216" s="15"/>
      <c r="Q216" s="15"/>
      <c r="R216" s="15">
        <f t="shared" si="199"/>
        <v>139742.5</v>
      </c>
      <c r="S216" s="15">
        <f t="shared" si="200"/>
        <v>139742.5</v>
      </c>
      <c r="T216" s="15">
        <f t="shared" si="201"/>
        <v>139742.5</v>
      </c>
      <c r="U216" s="15"/>
      <c r="V216" s="15">
        <f t="shared" si="202"/>
        <v>139742.5</v>
      </c>
      <c r="W216" s="15">
        <f t="shared" si="203"/>
        <v>139742.5</v>
      </c>
      <c r="X216" s="15">
        <f t="shared" si="204"/>
        <v>139742.5</v>
      </c>
      <c r="Y216" s="15">
        <f>460.3</f>
        <v>460.3</v>
      </c>
      <c r="Z216" s="15"/>
      <c r="AA216" s="15"/>
      <c r="AB216" s="15">
        <f t="shared" si="205"/>
        <v>140202.79999999999</v>
      </c>
      <c r="AC216" s="15">
        <f t="shared" si="206"/>
        <v>139742.5</v>
      </c>
      <c r="AD216" s="15">
        <f t="shared" si="207"/>
        <v>139742.5</v>
      </c>
      <c r="AE216" s="15"/>
      <c r="AF216" s="15"/>
      <c r="AG216" s="15"/>
      <c r="AH216" s="15">
        <f t="shared" si="208"/>
        <v>140202.79999999999</v>
      </c>
      <c r="AI216" s="15">
        <f t="shared" si="209"/>
        <v>139742.5</v>
      </c>
      <c r="AJ216" s="15">
        <f t="shared" si="210"/>
        <v>139742.5</v>
      </c>
      <c r="AK216" s="15"/>
      <c r="AL216" s="15"/>
      <c r="AM216" s="15"/>
      <c r="AN216" s="15">
        <f t="shared" si="211"/>
        <v>140202.79999999999</v>
      </c>
      <c r="AO216" s="15"/>
      <c r="AP216" s="70">
        <f t="shared" si="315"/>
        <v>140202.79999999999</v>
      </c>
      <c r="AQ216" s="15">
        <f t="shared" si="212"/>
        <v>139742.5</v>
      </c>
      <c r="AR216" s="15"/>
      <c r="AS216" s="70">
        <f t="shared" si="316"/>
        <v>139742.5</v>
      </c>
      <c r="AT216" s="73">
        <f t="shared" si="213"/>
        <v>139742.5</v>
      </c>
      <c r="AU216" s="15"/>
      <c r="AV216" s="24"/>
    </row>
    <row r="217" spans="1:49" ht="31.2" x14ac:dyDescent="0.3">
      <c r="A217" s="61" t="s">
        <v>186</v>
      </c>
      <c r="B217" s="62"/>
      <c r="C217" s="61"/>
      <c r="D217" s="61"/>
      <c r="E217" s="63" t="s">
        <v>187</v>
      </c>
      <c r="F217" s="15">
        <f t="shared" ref="F217:K217" si="341">F218+F220+F222</f>
        <v>132232.79999999999</v>
      </c>
      <c r="G217" s="15">
        <f t="shared" si="341"/>
        <v>161971.4</v>
      </c>
      <c r="H217" s="15">
        <f t="shared" si="341"/>
        <v>170045.90000000002</v>
      </c>
      <c r="I217" s="15">
        <f t="shared" si="341"/>
        <v>0</v>
      </c>
      <c r="J217" s="15">
        <f t="shared" si="341"/>
        <v>0</v>
      </c>
      <c r="K217" s="15">
        <f t="shared" si="341"/>
        <v>0</v>
      </c>
      <c r="L217" s="15">
        <f t="shared" si="238"/>
        <v>132232.79999999999</v>
      </c>
      <c r="M217" s="15">
        <f t="shared" si="239"/>
        <v>161971.4</v>
      </c>
      <c r="N217" s="15">
        <f t="shared" si="240"/>
        <v>170045.90000000002</v>
      </c>
      <c r="O217" s="15">
        <f>O218+O220+O222</f>
        <v>-13000</v>
      </c>
      <c r="P217" s="15">
        <f>P218+P220+P222</f>
        <v>0</v>
      </c>
      <c r="Q217" s="15">
        <f>Q218+Q220+Q222</f>
        <v>0</v>
      </c>
      <c r="R217" s="15">
        <f t="shared" si="199"/>
        <v>119232.79999999999</v>
      </c>
      <c r="S217" s="15">
        <f t="shared" si="200"/>
        <v>161971.4</v>
      </c>
      <c r="T217" s="15">
        <f t="shared" si="201"/>
        <v>170045.90000000002</v>
      </c>
      <c r="U217" s="15">
        <f>U218+U220+U222</f>
        <v>0</v>
      </c>
      <c r="V217" s="15">
        <f t="shared" si="202"/>
        <v>119232.79999999999</v>
      </c>
      <c r="W217" s="15">
        <f t="shared" si="203"/>
        <v>161971.4</v>
      </c>
      <c r="X217" s="15">
        <f t="shared" si="204"/>
        <v>170045.90000000002</v>
      </c>
      <c r="Y217" s="15">
        <f>Y218+Y220+Y222</f>
        <v>-2331.9189999999999</v>
      </c>
      <c r="Z217" s="15">
        <f>Z218+Z220+Z222</f>
        <v>0</v>
      </c>
      <c r="AA217" s="15">
        <f>AA218+AA220+AA222</f>
        <v>0</v>
      </c>
      <c r="AB217" s="15">
        <f t="shared" si="205"/>
        <v>116900.88099999999</v>
      </c>
      <c r="AC217" s="15">
        <f t="shared" si="206"/>
        <v>161971.4</v>
      </c>
      <c r="AD217" s="15">
        <f t="shared" si="207"/>
        <v>170045.90000000002</v>
      </c>
      <c r="AE217" s="15">
        <f>AE218+AE220+AE222</f>
        <v>0</v>
      </c>
      <c r="AF217" s="15">
        <f>AF218+AF220+AF222</f>
        <v>0</v>
      </c>
      <c r="AG217" s="15">
        <f>AG218+AG220+AG222</f>
        <v>0</v>
      </c>
      <c r="AH217" s="15">
        <f t="shared" si="208"/>
        <v>116900.88099999999</v>
      </c>
      <c r="AI217" s="15">
        <f t="shared" si="209"/>
        <v>161971.4</v>
      </c>
      <c r="AJ217" s="15">
        <f t="shared" si="210"/>
        <v>170045.90000000002</v>
      </c>
      <c r="AK217" s="15">
        <f>AK218+AK220+AK222</f>
        <v>-40</v>
      </c>
      <c r="AL217" s="15">
        <f>AL218+AL220+AL222</f>
        <v>0</v>
      </c>
      <c r="AM217" s="15">
        <f>AM218+AM220+AM222</f>
        <v>0</v>
      </c>
      <c r="AN217" s="15">
        <f t="shared" si="211"/>
        <v>116860.88099999999</v>
      </c>
      <c r="AO217" s="15">
        <f>AO218+AO220+AO222</f>
        <v>0</v>
      </c>
      <c r="AP217" s="70">
        <f t="shared" si="315"/>
        <v>116860.88099999999</v>
      </c>
      <c r="AQ217" s="15">
        <f t="shared" si="212"/>
        <v>161971.4</v>
      </c>
      <c r="AR217" s="15">
        <f>AR218+AR220+AR222</f>
        <v>0</v>
      </c>
      <c r="AS217" s="70">
        <f t="shared" si="316"/>
        <v>161971.4</v>
      </c>
      <c r="AT217" s="73">
        <f t="shared" si="213"/>
        <v>170045.90000000002</v>
      </c>
      <c r="AU217" s="15">
        <f>AU218+AU220+AU222</f>
        <v>0</v>
      </c>
      <c r="AV217" s="24"/>
    </row>
    <row r="218" spans="1:49" ht="31.2" x14ac:dyDescent="0.3">
      <c r="A218" s="61" t="s">
        <v>186</v>
      </c>
      <c r="B218" s="62" t="s">
        <v>48</v>
      </c>
      <c r="C218" s="61"/>
      <c r="D218" s="61"/>
      <c r="E218" s="63" t="s">
        <v>49</v>
      </c>
      <c r="F218" s="15">
        <f t="shared" ref="F218:K218" si="342">F219</f>
        <v>36851.9</v>
      </c>
      <c r="G218" s="15">
        <f t="shared" si="342"/>
        <v>36128.199999999997</v>
      </c>
      <c r="H218" s="15">
        <f t="shared" si="342"/>
        <v>36129.199999999997</v>
      </c>
      <c r="I218" s="15">
        <f t="shared" si="342"/>
        <v>0</v>
      </c>
      <c r="J218" s="15">
        <f t="shared" si="342"/>
        <v>0</v>
      </c>
      <c r="K218" s="15">
        <f t="shared" si="342"/>
        <v>0</v>
      </c>
      <c r="L218" s="15">
        <f t="shared" si="238"/>
        <v>36851.9</v>
      </c>
      <c r="M218" s="15">
        <f t="shared" si="239"/>
        <v>36128.199999999997</v>
      </c>
      <c r="N218" s="15">
        <f t="shared" si="240"/>
        <v>36129.199999999997</v>
      </c>
      <c r="O218" s="15">
        <f>O219</f>
        <v>-10000</v>
      </c>
      <c r="P218" s="15">
        <f>P219</f>
        <v>0</v>
      </c>
      <c r="Q218" s="15">
        <f>Q219</f>
        <v>0</v>
      </c>
      <c r="R218" s="15">
        <f t="shared" si="199"/>
        <v>26851.9</v>
      </c>
      <c r="S218" s="15">
        <f t="shared" si="200"/>
        <v>36128.199999999997</v>
      </c>
      <c r="T218" s="15">
        <f t="shared" si="201"/>
        <v>36129.199999999997</v>
      </c>
      <c r="U218" s="15">
        <f>U219</f>
        <v>0</v>
      </c>
      <c r="V218" s="15">
        <f t="shared" si="202"/>
        <v>26851.9</v>
      </c>
      <c r="W218" s="15">
        <f t="shared" si="203"/>
        <v>36128.199999999997</v>
      </c>
      <c r="X218" s="15">
        <f t="shared" si="204"/>
        <v>36129.199999999997</v>
      </c>
      <c r="Y218" s="15">
        <f>Y219</f>
        <v>-574.86599999999999</v>
      </c>
      <c r="Z218" s="15">
        <f>Z219</f>
        <v>0</v>
      </c>
      <c r="AA218" s="15">
        <f>AA219</f>
        <v>0</v>
      </c>
      <c r="AB218" s="15">
        <f t="shared" si="205"/>
        <v>26277.034</v>
      </c>
      <c r="AC218" s="15">
        <f t="shared" si="206"/>
        <v>36128.199999999997</v>
      </c>
      <c r="AD218" s="15">
        <f t="shared" si="207"/>
        <v>36129.199999999997</v>
      </c>
      <c r="AE218" s="15">
        <f>AE219</f>
        <v>0</v>
      </c>
      <c r="AF218" s="15">
        <f>AF219</f>
        <v>0</v>
      </c>
      <c r="AG218" s="15">
        <f>AG219</f>
        <v>0</v>
      </c>
      <c r="AH218" s="15">
        <f t="shared" si="208"/>
        <v>26277.034</v>
      </c>
      <c r="AI218" s="15">
        <f t="shared" si="209"/>
        <v>36128.199999999997</v>
      </c>
      <c r="AJ218" s="15">
        <f t="shared" si="210"/>
        <v>36129.199999999997</v>
      </c>
      <c r="AK218" s="15">
        <f>AK219</f>
        <v>-40</v>
      </c>
      <c r="AL218" s="15">
        <f>AL219</f>
        <v>0</v>
      </c>
      <c r="AM218" s="15">
        <f>AM219</f>
        <v>0</v>
      </c>
      <c r="AN218" s="15">
        <f t="shared" si="211"/>
        <v>26237.034</v>
      </c>
      <c r="AO218" s="15">
        <f>AO219</f>
        <v>0</v>
      </c>
      <c r="AP218" s="70">
        <f t="shared" si="315"/>
        <v>26237.034</v>
      </c>
      <c r="AQ218" s="15">
        <f t="shared" si="212"/>
        <v>36128.199999999997</v>
      </c>
      <c r="AR218" s="15">
        <f>AR219</f>
        <v>0</v>
      </c>
      <c r="AS218" s="70">
        <f t="shared" si="316"/>
        <v>36128.199999999997</v>
      </c>
      <c r="AT218" s="73">
        <f t="shared" si="213"/>
        <v>36129.199999999997</v>
      </c>
      <c r="AU218" s="15">
        <f>AU219</f>
        <v>0</v>
      </c>
      <c r="AV218" s="24"/>
    </row>
    <row r="219" spans="1:49" x14ac:dyDescent="0.3">
      <c r="A219" s="61" t="s">
        <v>186</v>
      </c>
      <c r="B219" s="62">
        <v>200</v>
      </c>
      <c r="C219" s="61" t="s">
        <v>69</v>
      </c>
      <c r="D219" s="61" t="s">
        <v>31</v>
      </c>
      <c r="E219" s="63" t="s">
        <v>70</v>
      </c>
      <c r="F219" s="15">
        <v>36851.9</v>
      </c>
      <c r="G219" s="15">
        <v>36128.199999999997</v>
      </c>
      <c r="H219" s="15">
        <v>36129.199999999997</v>
      </c>
      <c r="I219" s="15"/>
      <c r="J219" s="15"/>
      <c r="K219" s="15"/>
      <c r="L219" s="15">
        <f t="shared" si="238"/>
        <v>36851.9</v>
      </c>
      <c r="M219" s="15">
        <f t="shared" si="239"/>
        <v>36128.199999999997</v>
      </c>
      <c r="N219" s="15">
        <f t="shared" si="240"/>
        <v>36129.199999999997</v>
      </c>
      <c r="O219" s="15">
        <f>-2250-500-2250-500-3000-1500</f>
        <v>-10000</v>
      </c>
      <c r="P219" s="15"/>
      <c r="Q219" s="15"/>
      <c r="R219" s="15">
        <f t="shared" si="199"/>
        <v>26851.9</v>
      </c>
      <c r="S219" s="15">
        <f t="shared" si="200"/>
        <v>36128.199999999997</v>
      </c>
      <c r="T219" s="15">
        <f t="shared" si="201"/>
        <v>36129.199999999997</v>
      </c>
      <c r="U219" s="15"/>
      <c r="V219" s="15">
        <f t="shared" si="202"/>
        <v>26851.9</v>
      </c>
      <c r="W219" s="15">
        <f t="shared" si="203"/>
        <v>36128.199999999997</v>
      </c>
      <c r="X219" s="15">
        <f t="shared" si="204"/>
        <v>36129.199999999997</v>
      </c>
      <c r="Y219" s="15">
        <f>-5-2.682-415.056-1.774-150.354</f>
        <v>-574.86599999999999</v>
      </c>
      <c r="Z219" s="15"/>
      <c r="AA219" s="15"/>
      <c r="AB219" s="15">
        <f t="shared" si="205"/>
        <v>26277.034</v>
      </c>
      <c r="AC219" s="15">
        <f t="shared" si="206"/>
        <v>36128.199999999997</v>
      </c>
      <c r="AD219" s="15">
        <f t="shared" si="207"/>
        <v>36129.199999999997</v>
      </c>
      <c r="AE219" s="15"/>
      <c r="AF219" s="15"/>
      <c r="AG219" s="15"/>
      <c r="AH219" s="15">
        <f t="shared" si="208"/>
        <v>26277.034</v>
      </c>
      <c r="AI219" s="15">
        <f t="shared" si="209"/>
        <v>36128.199999999997</v>
      </c>
      <c r="AJ219" s="15">
        <f t="shared" si="210"/>
        <v>36129.199999999997</v>
      </c>
      <c r="AK219" s="15">
        <f>-40</f>
        <v>-40</v>
      </c>
      <c r="AL219" s="15"/>
      <c r="AM219" s="15"/>
      <c r="AN219" s="15">
        <f t="shared" si="211"/>
        <v>26237.034</v>
      </c>
      <c r="AO219" s="15"/>
      <c r="AP219" s="70">
        <f t="shared" si="315"/>
        <v>26237.034</v>
      </c>
      <c r="AQ219" s="15">
        <f t="shared" si="212"/>
        <v>36128.199999999997</v>
      </c>
      <c r="AR219" s="15"/>
      <c r="AS219" s="70">
        <f t="shared" si="316"/>
        <v>36128.199999999997</v>
      </c>
      <c r="AT219" s="73">
        <f t="shared" si="213"/>
        <v>36129.199999999997</v>
      </c>
      <c r="AU219" s="15"/>
      <c r="AV219" s="24"/>
    </row>
    <row r="220" spans="1:49" ht="31.2" x14ac:dyDescent="0.3">
      <c r="A220" s="61" t="s">
        <v>186</v>
      </c>
      <c r="B220" s="62" t="s">
        <v>188</v>
      </c>
      <c r="C220" s="61"/>
      <c r="D220" s="61"/>
      <c r="E220" s="63" t="s">
        <v>189</v>
      </c>
      <c r="F220" s="15">
        <f t="shared" ref="F220:K220" si="343">F221</f>
        <v>1034.5</v>
      </c>
      <c r="G220" s="15">
        <f t="shared" si="343"/>
        <v>1034.5</v>
      </c>
      <c r="H220" s="15">
        <f t="shared" si="343"/>
        <v>1034.5</v>
      </c>
      <c r="I220" s="15">
        <f t="shared" si="343"/>
        <v>0</v>
      </c>
      <c r="J220" s="15">
        <f t="shared" si="343"/>
        <v>0</v>
      </c>
      <c r="K220" s="15">
        <f t="shared" si="343"/>
        <v>0</v>
      </c>
      <c r="L220" s="15">
        <f t="shared" si="238"/>
        <v>1034.5</v>
      </c>
      <c r="M220" s="15">
        <f t="shared" si="239"/>
        <v>1034.5</v>
      </c>
      <c r="N220" s="15">
        <f t="shared" si="240"/>
        <v>1034.5</v>
      </c>
      <c r="O220" s="15">
        <f>O221</f>
        <v>0</v>
      </c>
      <c r="P220" s="15">
        <f>P221</f>
        <v>0</v>
      </c>
      <c r="Q220" s="15">
        <f>Q221</f>
        <v>0</v>
      </c>
      <c r="R220" s="15">
        <f t="shared" si="199"/>
        <v>1034.5</v>
      </c>
      <c r="S220" s="15">
        <f t="shared" si="200"/>
        <v>1034.5</v>
      </c>
      <c r="T220" s="15">
        <f t="shared" si="201"/>
        <v>1034.5</v>
      </c>
      <c r="U220" s="15">
        <f>U221</f>
        <v>0</v>
      </c>
      <c r="V220" s="15">
        <f t="shared" si="202"/>
        <v>1034.5</v>
      </c>
      <c r="W220" s="15">
        <f t="shared" si="203"/>
        <v>1034.5</v>
      </c>
      <c r="X220" s="15">
        <f t="shared" si="204"/>
        <v>1034.5</v>
      </c>
      <c r="Y220" s="15">
        <f>Y221</f>
        <v>0</v>
      </c>
      <c r="Z220" s="15">
        <f>Z221</f>
        <v>0</v>
      </c>
      <c r="AA220" s="15">
        <f>AA221</f>
        <v>0</v>
      </c>
      <c r="AB220" s="15">
        <f t="shared" si="205"/>
        <v>1034.5</v>
      </c>
      <c r="AC220" s="15">
        <f t="shared" si="206"/>
        <v>1034.5</v>
      </c>
      <c r="AD220" s="15">
        <f t="shared" si="207"/>
        <v>1034.5</v>
      </c>
      <c r="AE220" s="15">
        <f>AE221</f>
        <v>0</v>
      </c>
      <c r="AF220" s="15">
        <f>AF221</f>
        <v>0</v>
      </c>
      <c r="AG220" s="15">
        <f>AG221</f>
        <v>0</v>
      </c>
      <c r="AH220" s="15">
        <f t="shared" si="208"/>
        <v>1034.5</v>
      </c>
      <c r="AI220" s="15">
        <f t="shared" si="209"/>
        <v>1034.5</v>
      </c>
      <c r="AJ220" s="15">
        <f t="shared" si="210"/>
        <v>1034.5</v>
      </c>
      <c r="AK220" s="15">
        <f>AK221</f>
        <v>0</v>
      </c>
      <c r="AL220" s="15">
        <f>AL221</f>
        <v>0</v>
      </c>
      <c r="AM220" s="15">
        <f>AM221</f>
        <v>0</v>
      </c>
      <c r="AN220" s="15">
        <f t="shared" si="211"/>
        <v>1034.5</v>
      </c>
      <c r="AO220" s="15">
        <f>AO221</f>
        <v>0</v>
      </c>
      <c r="AP220" s="70">
        <f t="shared" si="315"/>
        <v>1034.5</v>
      </c>
      <c r="AQ220" s="15">
        <f t="shared" si="212"/>
        <v>1034.5</v>
      </c>
      <c r="AR220" s="15">
        <f>AR221</f>
        <v>0</v>
      </c>
      <c r="AS220" s="70">
        <f t="shared" si="316"/>
        <v>1034.5</v>
      </c>
      <c r="AT220" s="73">
        <f t="shared" si="213"/>
        <v>1034.5</v>
      </c>
      <c r="AU220" s="15">
        <f>AU221</f>
        <v>0</v>
      </c>
      <c r="AV220" s="24"/>
    </row>
    <row r="221" spans="1:49" x14ac:dyDescent="0.3">
      <c r="A221" s="61" t="s">
        <v>186</v>
      </c>
      <c r="B221" s="62">
        <v>300</v>
      </c>
      <c r="C221" s="61" t="s">
        <v>69</v>
      </c>
      <c r="D221" s="61" t="s">
        <v>31</v>
      </c>
      <c r="E221" s="63" t="s">
        <v>70</v>
      </c>
      <c r="F221" s="15">
        <v>1034.5</v>
      </c>
      <c r="G221" s="15">
        <v>1034.5</v>
      </c>
      <c r="H221" s="15">
        <v>1034.5</v>
      </c>
      <c r="I221" s="15"/>
      <c r="J221" s="15"/>
      <c r="K221" s="15"/>
      <c r="L221" s="15">
        <f t="shared" si="238"/>
        <v>1034.5</v>
      </c>
      <c r="M221" s="15">
        <f t="shared" si="239"/>
        <v>1034.5</v>
      </c>
      <c r="N221" s="15">
        <f t="shared" si="240"/>
        <v>1034.5</v>
      </c>
      <c r="O221" s="15"/>
      <c r="P221" s="15"/>
      <c r="Q221" s="15"/>
      <c r="R221" s="15">
        <f t="shared" si="199"/>
        <v>1034.5</v>
      </c>
      <c r="S221" s="15">
        <f t="shared" si="200"/>
        <v>1034.5</v>
      </c>
      <c r="T221" s="15">
        <f t="shared" si="201"/>
        <v>1034.5</v>
      </c>
      <c r="U221" s="15"/>
      <c r="V221" s="15">
        <f t="shared" si="202"/>
        <v>1034.5</v>
      </c>
      <c r="W221" s="15">
        <f t="shared" si="203"/>
        <v>1034.5</v>
      </c>
      <c r="X221" s="15">
        <f t="shared" si="204"/>
        <v>1034.5</v>
      </c>
      <c r="Y221" s="15"/>
      <c r="Z221" s="15"/>
      <c r="AA221" s="15"/>
      <c r="AB221" s="15">
        <f t="shared" si="205"/>
        <v>1034.5</v>
      </c>
      <c r="AC221" s="15">
        <f t="shared" si="206"/>
        <v>1034.5</v>
      </c>
      <c r="AD221" s="15">
        <f t="shared" si="207"/>
        <v>1034.5</v>
      </c>
      <c r="AE221" s="15"/>
      <c r="AF221" s="15"/>
      <c r="AG221" s="15"/>
      <c r="AH221" s="15">
        <f t="shared" si="208"/>
        <v>1034.5</v>
      </c>
      <c r="AI221" s="15">
        <f t="shared" si="209"/>
        <v>1034.5</v>
      </c>
      <c r="AJ221" s="15">
        <f t="shared" si="210"/>
        <v>1034.5</v>
      </c>
      <c r="AK221" s="15"/>
      <c r="AL221" s="15"/>
      <c r="AM221" s="15"/>
      <c r="AN221" s="15">
        <f t="shared" si="211"/>
        <v>1034.5</v>
      </c>
      <c r="AO221" s="15"/>
      <c r="AP221" s="70">
        <f t="shared" si="315"/>
        <v>1034.5</v>
      </c>
      <c r="AQ221" s="15">
        <f t="shared" si="212"/>
        <v>1034.5</v>
      </c>
      <c r="AR221" s="15"/>
      <c r="AS221" s="70">
        <f t="shared" si="316"/>
        <v>1034.5</v>
      </c>
      <c r="AT221" s="73">
        <f t="shared" si="213"/>
        <v>1034.5</v>
      </c>
      <c r="AU221" s="15"/>
      <c r="AV221" s="24"/>
    </row>
    <row r="222" spans="1:49" ht="46.8" x14ac:dyDescent="0.3">
      <c r="A222" s="61" t="s">
        <v>186</v>
      </c>
      <c r="B222" s="62" t="s">
        <v>55</v>
      </c>
      <c r="C222" s="61"/>
      <c r="D222" s="61"/>
      <c r="E222" s="63" t="s">
        <v>56</v>
      </c>
      <c r="F222" s="15">
        <f t="shared" ref="F222:K222" si="344">F223</f>
        <v>94346.4</v>
      </c>
      <c r="G222" s="15">
        <f t="shared" si="344"/>
        <v>124808.7</v>
      </c>
      <c r="H222" s="15">
        <f t="shared" si="344"/>
        <v>132882.20000000001</v>
      </c>
      <c r="I222" s="15">
        <f t="shared" si="344"/>
        <v>0</v>
      </c>
      <c r="J222" s="15">
        <f t="shared" si="344"/>
        <v>0</v>
      </c>
      <c r="K222" s="15">
        <f t="shared" si="344"/>
        <v>0</v>
      </c>
      <c r="L222" s="15">
        <f t="shared" si="238"/>
        <v>94346.4</v>
      </c>
      <c r="M222" s="15">
        <f t="shared" si="239"/>
        <v>124808.7</v>
      </c>
      <c r="N222" s="15">
        <f t="shared" si="240"/>
        <v>132882.20000000001</v>
      </c>
      <c r="O222" s="15">
        <f>O223</f>
        <v>-3000</v>
      </c>
      <c r="P222" s="15">
        <f>P223</f>
        <v>0</v>
      </c>
      <c r="Q222" s="15">
        <f>Q223</f>
        <v>0</v>
      </c>
      <c r="R222" s="15">
        <f t="shared" si="199"/>
        <v>91346.4</v>
      </c>
      <c r="S222" s="15">
        <f t="shared" si="200"/>
        <v>124808.7</v>
      </c>
      <c r="T222" s="15">
        <f t="shared" si="201"/>
        <v>132882.20000000001</v>
      </c>
      <c r="U222" s="15">
        <f>U223</f>
        <v>0</v>
      </c>
      <c r="V222" s="15">
        <f t="shared" si="202"/>
        <v>91346.4</v>
      </c>
      <c r="W222" s="15">
        <f t="shared" si="203"/>
        <v>124808.7</v>
      </c>
      <c r="X222" s="15">
        <f t="shared" si="204"/>
        <v>132882.20000000001</v>
      </c>
      <c r="Y222" s="15">
        <f>Y223</f>
        <v>-1757.0530000000001</v>
      </c>
      <c r="Z222" s="15">
        <f>Z223</f>
        <v>0</v>
      </c>
      <c r="AA222" s="15">
        <f>AA223</f>
        <v>0</v>
      </c>
      <c r="AB222" s="15">
        <f t="shared" si="205"/>
        <v>89589.346999999994</v>
      </c>
      <c r="AC222" s="15">
        <f t="shared" si="206"/>
        <v>124808.7</v>
      </c>
      <c r="AD222" s="15">
        <f t="shared" si="207"/>
        <v>132882.20000000001</v>
      </c>
      <c r="AE222" s="15">
        <f>AE223</f>
        <v>0</v>
      </c>
      <c r="AF222" s="15">
        <f>AF223</f>
        <v>0</v>
      </c>
      <c r="AG222" s="15">
        <f>AG223</f>
        <v>0</v>
      </c>
      <c r="AH222" s="15">
        <f t="shared" si="208"/>
        <v>89589.346999999994</v>
      </c>
      <c r="AI222" s="15">
        <f t="shared" si="209"/>
        <v>124808.7</v>
      </c>
      <c r="AJ222" s="15">
        <f t="shared" si="210"/>
        <v>132882.20000000001</v>
      </c>
      <c r="AK222" s="15">
        <f>AK223</f>
        <v>0</v>
      </c>
      <c r="AL222" s="15">
        <f>AL223</f>
        <v>0</v>
      </c>
      <c r="AM222" s="15">
        <f>AM223</f>
        <v>0</v>
      </c>
      <c r="AN222" s="15">
        <f t="shared" si="211"/>
        <v>89589.346999999994</v>
      </c>
      <c r="AO222" s="15">
        <f>AO223</f>
        <v>0</v>
      </c>
      <c r="AP222" s="70">
        <f t="shared" si="315"/>
        <v>89589.346999999994</v>
      </c>
      <c r="AQ222" s="15">
        <f t="shared" si="212"/>
        <v>124808.7</v>
      </c>
      <c r="AR222" s="15">
        <f>AR223</f>
        <v>0</v>
      </c>
      <c r="AS222" s="70">
        <f t="shared" si="316"/>
        <v>124808.7</v>
      </c>
      <c r="AT222" s="73">
        <f t="shared" si="213"/>
        <v>132882.20000000001</v>
      </c>
      <c r="AU222" s="15">
        <f>AU223</f>
        <v>0</v>
      </c>
      <c r="AV222" s="24"/>
    </row>
    <row r="223" spans="1:49" x14ac:dyDescent="0.3">
      <c r="A223" s="61" t="s">
        <v>186</v>
      </c>
      <c r="B223" s="62">
        <v>600</v>
      </c>
      <c r="C223" s="61" t="s">
        <v>69</v>
      </c>
      <c r="D223" s="61" t="s">
        <v>31</v>
      </c>
      <c r="E223" s="63" t="s">
        <v>70</v>
      </c>
      <c r="F223" s="15">
        <v>94346.4</v>
      </c>
      <c r="G223" s="15">
        <v>124808.7</v>
      </c>
      <c r="H223" s="15">
        <v>132882.20000000001</v>
      </c>
      <c r="I223" s="15"/>
      <c r="J223" s="15"/>
      <c r="K223" s="15"/>
      <c r="L223" s="15">
        <f t="shared" si="238"/>
        <v>94346.4</v>
      </c>
      <c r="M223" s="15">
        <f t="shared" si="239"/>
        <v>124808.7</v>
      </c>
      <c r="N223" s="15">
        <f t="shared" si="240"/>
        <v>132882.20000000001</v>
      </c>
      <c r="O223" s="15">
        <v>-3000</v>
      </c>
      <c r="P223" s="15"/>
      <c r="Q223" s="15"/>
      <c r="R223" s="15">
        <f t="shared" si="199"/>
        <v>91346.4</v>
      </c>
      <c r="S223" s="15">
        <f t="shared" si="200"/>
        <v>124808.7</v>
      </c>
      <c r="T223" s="15">
        <f t="shared" si="201"/>
        <v>132882.20000000001</v>
      </c>
      <c r="U223" s="15"/>
      <c r="V223" s="15">
        <f t="shared" si="202"/>
        <v>91346.4</v>
      </c>
      <c r="W223" s="15">
        <f t="shared" si="203"/>
        <v>124808.7</v>
      </c>
      <c r="X223" s="15">
        <f t="shared" si="204"/>
        <v>132882.20000000001</v>
      </c>
      <c r="Y223" s="15">
        <f>-1757.053</f>
        <v>-1757.0530000000001</v>
      </c>
      <c r="Z223" s="15"/>
      <c r="AA223" s="15"/>
      <c r="AB223" s="15">
        <f t="shared" si="205"/>
        <v>89589.346999999994</v>
      </c>
      <c r="AC223" s="15">
        <f t="shared" si="206"/>
        <v>124808.7</v>
      </c>
      <c r="AD223" s="15">
        <f t="shared" si="207"/>
        <v>132882.20000000001</v>
      </c>
      <c r="AE223" s="15"/>
      <c r="AF223" s="15"/>
      <c r="AG223" s="15"/>
      <c r="AH223" s="15">
        <f t="shared" si="208"/>
        <v>89589.346999999994</v>
      </c>
      <c r="AI223" s="15">
        <f t="shared" si="209"/>
        <v>124808.7</v>
      </c>
      <c r="AJ223" s="15">
        <f t="shared" si="210"/>
        <v>132882.20000000001</v>
      </c>
      <c r="AK223" s="15"/>
      <c r="AL223" s="15"/>
      <c r="AM223" s="15"/>
      <c r="AN223" s="15">
        <f t="shared" si="211"/>
        <v>89589.346999999994</v>
      </c>
      <c r="AO223" s="15"/>
      <c r="AP223" s="70">
        <f t="shared" si="315"/>
        <v>89589.346999999994</v>
      </c>
      <c r="AQ223" s="15">
        <f t="shared" si="212"/>
        <v>124808.7</v>
      </c>
      <c r="AR223" s="15"/>
      <c r="AS223" s="70">
        <f t="shared" si="316"/>
        <v>124808.7</v>
      </c>
      <c r="AT223" s="73">
        <f t="shared" si="213"/>
        <v>132882.20000000001</v>
      </c>
      <c r="AU223" s="15"/>
      <c r="AV223" s="24"/>
    </row>
    <row r="224" spans="1:49" ht="31.2" x14ac:dyDescent="0.3">
      <c r="A224" s="61" t="s">
        <v>190</v>
      </c>
      <c r="B224" s="62"/>
      <c r="C224" s="61"/>
      <c r="D224" s="61"/>
      <c r="E224" s="63" t="s">
        <v>191</v>
      </c>
      <c r="F224" s="15">
        <f t="shared" ref="F224:F228" si="345">F225</f>
        <v>16657.2</v>
      </c>
      <c r="G224" s="15">
        <f t="shared" ref="G224:G228" si="346">G225</f>
        <v>16657.2</v>
      </c>
      <c r="H224" s="15">
        <f t="shared" ref="H224:H228" si="347">H225</f>
        <v>16657.2</v>
      </c>
      <c r="I224" s="15">
        <f t="shared" ref="I224:I228" si="348">I225</f>
        <v>0</v>
      </c>
      <c r="J224" s="15">
        <f t="shared" ref="J224:J228" si="349">J225</f>
        <v>0</v>
      </c>
      <c r="K224" s="15">
        <f t="shared" ref="K224:K228" si="350">K225</f>
        <v>0</v>
      </c>
      <c r="L224" s="15">
        <f t="shared" si="238"/>
        <v>16657.2</v>
      </c>
      <c r="M224" s="15">
        <f t="shared" si="239"/>
        <v>16657.2</v>
      </c>
      <c r="N224" s="15">
        <f t="shared" si="240"/>
        <v>16657.2</v>
      </c>
      <c r="O224" s="15">
        <f t="shared" ref="O224:O228" si="351">O225</f>
        <v>0</v>
      </c>
      <c r="P224" s="15">
        <f t="shared" ref="P224:P228" si="352">P225</f>
        <v>0</v>
      </c>
      <c r="Q224" s="15">
        <f t="shared" ref="Q224:Q228" si="353">Q225</f>
        <v>0</v>
      </c>
      <c r="R224" s="15">
        <f t="shared" si="199"/>
        <v>16657.2</v>
      </c>
      <c r="S224" s="15">
        <f t="shared" si="200"/>
        <v>16657.2</v>
      </c>
      <c r="T224" s="15">
        <f t="shared" si="201"/>
        <v>16657.2</v>
      </c>
      <c r="U224" s="15">
        <f t="shared" ref="U224:U228" si="354">U225</f>
        <v>0</v>
      </c>
      <c r="V224" s="15">
        <f t="shared" si="202"/>
        <v>16657.2</v>
      </c>
      <c r="W224" s="15">
        <f t="shared" si="203"/>
        <v>16657.2</v>
      </c>
      <c r="X224" s="15">
        <f t="shared" si="204"/>
        <v>16657.2</v>
      </c>
      <c r="Y224" s="15">
        <f t="shared" ref="Y224:Y228" si="355">Y225</f>
        <v>0</v>
      </c>
      <c r="Z224" s="15">
        <f t="shared" ref="Z224:Z228" si="356">Z225</f>
        <v>0</v>
      </c>
      <c r="AA224" s="15">
        <f t="shared" ref="AA224:AA228" si="357">AA225</f>
        <v>0</v>
      </c>
      <c r="AB224" s="15">
        <f t="shared" si="205"/>
        <v>16657.2</v>
      </c>
      <c r="AC224" s="15">
        <f t="shared" si="206"/>
        <v>16657.2</v>
      </c>
      <c r="AD224" s="15">
        <f t="shared" si="207"/>
        <v>16657.2</v>
      </c>
      <c r="AE224" s="15">
        <f t="shared" ref="AE224:AE228" si="358">AE225</f>
        <v>0</v>
      </c>
      <c r="AF224" s="15">
        <f t="shared" ref="AF224:AF228" si="359">AF225</f>
        <v>0</v>
      </c>
      <c r="AG224" s="15">
        <f t="shared" ref="AG224:AG228" si="360">AG225</f>
        <v>0</v>
      </c>
      <c r="AH224" s="15">
        <f t="shared" si="208"/>
        <v>16657.2</v>
      </c>
      <c r="AI224" s="15">
        <f t="shared" si="209"/>
        <v>16657.2</v>
      </c>
      <c r="AJ224" s="15">
        <f t="shared" si="210"/>
        <v>16657.2</v>
      </c>
      <c r="AK224" s="15">
        <f t="shared" ref="AK224:AK228" si="361">AK225</f>
        <v>0</v>
      </c>
      <c r="AL224" s="15">
        <f t="shared" ref="AL224:AL228" si="362">AL225</f>
        <v>0</v>
      </c>
      <c r="AM224" s="15">
        <f t="shared" ref="AM224:AM228" si="363">AM225</f>
        <v>0</v>
      </c>
      <c r="AN224" s="15">
        <f t="shared" si="211"/>
        <v>16657.2</v>
      </c>
      <c r="AO224" s="15">
        <f t="shared" ref="AO224:AO228" si="364">AO225</f>
        <v>0</v>
      </c>
      <c r="AP224" s="70">
        <f t="shared" si="315"/>
        <v>16657.2</v>
      </c>
      <c r="AQ224" s="15">
        <f t="shared" si="212"/>
        <v>16657.2</v>
      </c>
      <c r="AR224" s="15">
        <f t="shared" ref="AR224:AU228" si="365">AR225</f>
        <v>0</v>
      </c>
      <c r="AS224" s="70">
        <f t="shared" si="316"/>
        <v>16657.2</v>
      </c>
      <c r="AT224" s="73">
        <f t="shared" si="213"/>
        <v>16657.2</v>
      </c>
      <c r="AU224" s="15">
        <f t="shared" si="365"/>
        <v>0</v>
      </c>
      <c r="AV224" s="24"/>
    </row>
    <row r="225" spans="1:48" ht="46.8" x14ac:dyDescent="0.3">
      <c r="A225" s="61" t="s">
        <v>190</v>
      </c>
      <c r="B225" s="62" t="s">
        <v>55</v>
      </c>
      <c r="C225" s="61"/>
      <c r="D225" s="61"/>
      <c r="E225" s="63" t="s">
        <v>56</v>
      </c>
      <c r="F225" s="15">
        <f t="shared" si="345"/>
        <v>16657.2</v>
      </c>
      <c r="G225" s="15">
        <f t="shared" si="346"/>
        <v>16657.2</v>
      </c>
      <c r="H225" s="15">
        <f t="shared" si="347"/>
        <v>16657.2</v>
      </c>
      <c r="I225" s="15">
        <f t="shared" si="348"/>
        <v>0</v>
      </c>
      <c r="J225" s="15">
        <f t="shared" si="349"/>
        <v>0</v>
      </c>
      <c r="K225" s="15">
        <f t="shared" si="350"/>
        <v>0</v>
      </c>
      <c r="L225" s="15">
        <f t="shared" si="238"/>
        <v>16657.2</v>
      </c>
      <c r="M225" s="15">
        <f t="shared" si="239"/>
        <v>16657.2</v>
      </c>
      <c r="N225" s="15">
        <f t="shared" si="240"/>
        <v>16657.2</v>
      </c>
      <c r="O225" s="15">
        <f t="shared" si="351"/>
        <v>0</v>
      </c>
      <c r="P225" s="15">
        <f t="shared" si="352"/>
        <v>0</v>
      </c>
      <c r="Q225" s="15">
        <f t="shared" si="353"/>
        <v>0</v>
      </c>
      <c r="R225" s="15">
        <f t="shared" si="199"/>
        <v>16657.2</v>
      </c>
      <c r="S225" s="15">
        <f t="shared" si="200"/>
        <v>16657.2</v>
      </c>
      <c r="T225" s="15">
        <f t="shared" si="201"/>
        <v>16657.2</v>
      </c>
      <c r="U225" s="15">
        <f t="shared" si="354"/>
        <v>0</v>
      </c>
      <c r="V225" s="15">
        <f t="shared" si="202"/>
        <v>16657.2</v>
      </c>
      <c r="W225" s="15">
        <f t="shared" si="203"/>
        <v>16657.2</v>
      </c>
      <c r="X225" s="15">
        <f t="shared" si="204"/>
        <v>16657.2</v>
      </c>
      <c r="Y225" s="15">
        <f t="shared" si="355"/>
        <v>0</v>
      </c>
      <c r="Z225" s="15">
        <f t="shared" si="356"/>
        <v>0</v>
      </c>
      <c r="AA225" s="15">
        <f t="shared" si="357"/>
        <v>0</v>
      </c>
      <c r="AB225" s="15">
        <f t="shared" si="205"/>
        <v>16657.2</v>
      </c>
      <c r="AC225" s="15">
        <f t="shared" si="206"/>
        <v>16657.2</v>
      </c>
      <c r="AD225" s="15">
        <f t="shared" si="207"/>
        <v>16657.2</v>
      </c>
      <c r="AE225" s="15">
        <f t="shared" si="358"/>
        <v>0</v>
      </c>
      <c r="AF225" s="15">
        <f t="shared" si="359"/>
        <v>0</v>
      </c>
      <c r="AG225" s="15">
        <f t="shared" si="360"/>
        <v>0</v>
      </c>
      <c r="AH225" s="15">
        <f t="shared" si="208"/>
        <v>16657.2</v>
      </c>
      <c r="AI225" s="15">
        <f t="shared" si="209"/>
        <v>16657.2</v>
      </c>
      <c r="AJ225" s="15">
        <f t="shared" si="210"/>
        <v>16657.2</v>
      </c>
      <c r="AK225" s="15">
        <f t="shared" si="361"/>
        <v>0</v>
      </c>
      <c r="AL225" s="15">
        <f t="shared" si="362"/>
        <v>0</v>
      </c>
      <c r="AM225" s="15">
        <f t="shared" si="363"/>
        <v>0</v>
      </c>
      <c r="AN225" s="15">
        <f t="shared" si="211"/>
        <v>16657.2</v>
      </c>
      <c r="AO225" s="15">
        <f t="shared" si="364"/>
        <v>0</v>
      </c>
      <c r="AP225" s="70">
        <f t="shared" si="315"/>
        <v>16657.2</v>
      </c>
      <c r="AQ225" s="15">
        <f t="shared" si="212"/>
        <v>16657.2</v>
      </c>
      <c r="AR225" s="15">
        <f t="shared" si="365"/>
        <v>0</v>
      </c>
      <c r="AS225" s="70">
        <f t="shared" si="316"/>
        <v>16657.2</v>
      </c>
      <c r="AT225" s="73">
        <f t="shared" si="213"/>
        <v>16657.2</v>
      </c>
      <c r="AU225" s="15">
        <f t="shared" si="365"/>
        <v>0</v>
      </c>
      <c r="AV225" s="24"/>
    </row>
    <row r="226" spans="1:48" x14ac:dyDescent="0.3">
      <c r="A226" s="61" t="s">
        <v>190</v>
      </c>
      <c r="B226" s="62">
        <v>600</v>
      </c>
      <c r="C226" s="61" t="s">
        <v>69</v>
      </c>
      <c r="D226" s="61" t="s">
        <v>31</v>
      </c>
      <c r="E226" s="63" t="s">
        <v>70</v>
      </c>
      <c r="F226" s="15">
        <v>16657.2</v>
      </c>
      <c r="G226" s="15">
        <v>16657.2</v>
      </c>
      <c r="H226" s="15">
        <v>16657.2</v>
      </c>
      <c r="I226" s="15"/>
      <c r="J226" s="15"/>
      <c r="K226" s="15"/>
      <c r="L226" s="15">
        <f t="shared" si="238"/>
        <v>16657.2</v>
      </c>
      <c r="M226" s="15">
        <f t="shared" si="239"/>
        <v>16657.2</v>
      </c>
      <c r="N226" s="15">
        <f t="shared" si="240"/>
        <v>16657.2</v>
      </c>
      <c r="O226" s="15"/>
      <c r="P226" s="15"/>
      <c r="Q226" s="15"/>
      <c r="R226" s="15">
        <f t="shared" si="199"/>
        <v>16657.2</v>
      </c>
      <c r="S226" s="15">
        <f t="shared" si="200"/>
        <v>16657.2</v>
      </c>
      <c r="T226" s="15">
        <f t="shared" si="201"/>
        <v>16657.2</v>
      </c>
      <c r="U226" s="15"/>
      <c r="V226" s="15">
        <f t="shared" si="202"/>
        <v>16657.2</v>
      </c>
      <c r="W226" s="15">
        <f t="shared" si="203"/>
        <v>16657.2</v>
      </c>
      <c r="X226" s="15">
        <f t="shared" si="204"/>
        <v>16657.2</v>
      </c>
      <c r="Y226" s="15"/>
      <c r="Z226" s="15"/>
      <c r="AA226" s="15"/>
      <c r="AB226" s="15">
        <f t="shared" si="205"/>
        <v>16657.2</v>
      </c>
      <c r="AC226" s="15">
        <f t="shared" si="206"/>
        <v>16657.2</v>
      </c>
      <c r="AD226" s="15">
        <f t="shared" si="207"/>
        <v>16657.2</v>
      </c>
      <c r="AE226" s="15"/>
      <c r="AF226" s="15"/>
      <c r="AG226" s="15"/>
      <c r="AH226" s="15">
        <f t="shared" si="208"/>
        <v>16657.2</v>
      </c>
      <c r="AI226" s="15">
        <f t="shared" si="209"/>
        <v>16657.2</v>
      </c>
      <c r="AJ226" s="15">
        <f t="shared" si="210"/>
        <v>16657.2</v>
      </c>
      <c r="AK226" s="15"/>
      <c r="AL226" s="15"/>
      <c r="AM226" s="15"/>
      <c r="AN226" s="15">
        <f t="shared" si="211"/>
        <v>16657.2</v>
      </c>
      <c r="AO226" s="15"/>
      <c r="AP226" s="70">
        <f t="shared" si="315"/>
        <v>16657.2</v>
      </c>
      <c r="AQ226" s="15">
        <f t="shared" si="212"/>
        <v>16657.2</v>
      </c>
      <c r="AR226" s="15"/>
      <c r="AS226" s="70">
        <f t="shared" si="316"/>
        <v>16657.2</v>
      </c>
      <c r="AT226" s="73">
        <f t="shared" si="213"/>
        <v>16657.2</v>
      </c>
      <c r="AU226" s="15"/>
      <c r="AV226" s="24"/>
    </row>
    <row r="227" spans="1:48" ht="31.2" x14ac:dyDescent="0.3">
      <c r="A227" s="61" t="s">
        <v>192</v>
      </c>
      <c r="B227" s="62"/>
      <c r="C227" s="61"/>
      <c r="D227" s="61"/>
      <c r="E227" s="63" t="s">
        <v>191</v>
      </c>
      <c r="F227" s="15">
        <f t="shared" si="345"/>
        <v>6506.5</v>
      </c>
      <c r="G227" s="15">
        <f t="shared" si="346"/>
        <v>0</v>
      </c>
      <c r="H227" s="15">
        <f t="shared" si="347"/>
        <v>6506.5</v>
      </c>
      <c r="I227" s="15">
        <f t="shared" si="348"/>
        <v>0</v>
      </c>
      <c r="J227" s="15">
        <f t="shared" si="349"/>
        <v>0</v>
      </c>
      <c r="K227" s="15">
        <f t="shared" si="350"/>
        <v>0</v>
      </c>
      <c r="L227" s="15">
        <f t="shared" si="238"/>
        <v>6506.5</v>
      </c>
      <c r="M227" s="15">
        <f t="shared" si="239"/>
        <v>0</v>
      </c>
      <c r="N227" s="15">
        <f t="shared" si="240"/>
        <v>6506.5</v>
      </c>
      <c r="O227" s="15">
        <f t="shared" si="351"/>
        <v>0</v>
      </c>
      <c r="P227" s="15">
        <f t="shared" si="352"/>
        <v>0</v>
      </c>
      <c r="Q227" s="15">
        <f t="shared" si="353"/>
        <v>0</v>
      </c>
      <c r="R227" s="15">
        <f t="shared" si="199"/>
        <v>6506.5</v>
      </c>
      <c r="S227" s="15">
        <f t="shared" si="200"/>
        <v>0</v>
      </c>
      <c r="T227" s="15">
        <f t="shared" si="201"/>
        <v>6506.5</v>
      </c>
      <c r="U227" s="15">
        <f t="shared" si="354"/>
        <v>0</v>
      </c>
      <c r="V227" s="15">
        <f t="shared" si="202"/>
        <v>6506.5</v>
      </c>
      <c r="W227" s="15">
        <f t="shared" si="203"/>
        <v>0</v>
      </c>
      <c r="X227" s="15">
        <f t="shared" si="204"/>
        <v>6506.5</v>
      </c>
      <c r="Y227" s="15">
        <f t="shared" si="355"/>
        <v>0</v>
      </c>
      <c r="Z227" s="15">
        <f t="shared" si="356"/>
        <v>0</v>
      </c>
      <c r="AA227" s="15">
        <f t="shared" si="357"/>
        <v>0</v>
      </c>
      <c r="AB227" s="15">
        <f t="shared" si="205"/>
        <v>6506.5</v>
      </c>
      <c r="AC227" s="15">
        <f t="shared" si="206"/>
        <v>0</v>
      </c>
      <c r="AD227" s="15">
        <f t="shared" si="207"/>
        <v>6506.5</v>
      </c>
      <c r="AE227" s="15">
        <f t="shared" si="358"/>
        <v>0</v>
      </c>
      <c r="AF227" s="15">
        <f t="shared" si="359"/>
        <v>0</v>
      </c>
      <c r="AG227" s="15">
        <f t="shared" si="360"/>
        <v>0</v>
      </c>
      <c r="AH227" s="15">
        <f t="shared" si="208"/>
        <v>6506.5</v>
      </c>
      <c r="AI227" s="15">
        <f t="shared" si="209"/>
        <v>0</v>
      </c>
      <c r="AJ227" s="15">
        <f t="shared" si="210"/>
        <v>6506.5</v>
      </c>
      <c r="AK227" s="15">
        <f t="shared" si="361"/>
        <v>0</v>
      </c>
      <c r="AL227" s="15">
        <f t="shared" si="362"/>
        <v>0</v>
      </c>
      <c r="AM227" s="15">
        <f t="shared" si="363"/>
        <v>0</v>
      </c>
      <c r="AN227" s="15">
        <f t="shared" si="211"/>
        <v>6506.5</v>
      </c>
      <c r="AO227" s="15">
        <f t="shared" si="364"/>
        <v>0</v>
      </c>
      <c r="AP227" s="70">
        <f t="shared" si="315"/>
        <v>6506.5</v>
      </c>
      <c r="AQ227" s="15">
        <f t="shared" si="212"/>
        <v>0</v>
      </c>
      <c r="AR227" s="15">
        <f t="shared" si="365"/>
        <v>0</v>
      </c>
      <c r="AS227" s="70">
        <f t="shared" si="316"/>
        <v>0</v>
      </c>
      <c r="AT227" s="73">
        <f t="shared" si="213"/>
        <v>6506.5</v>
      </c>
      <c r="AU227" s="15">
        <f t="shared" si="365"/>
        <v>0</v>
      </c>
      <c r="AV227" s="24"/>
    </row>
    <row r="228" spans="1:48" ht="46.8" x14ac:dyDescent="0.3">
      <c r="A228" s="61" t="s">
        <v>192</v>
      </c>
      <c r="B228" s="62" t="s">
        <v>55</v>
      </c>
      <c r="C228" s="61"/>
      <c r="D228" s="61"/>
      <c r="E228" s="63" t="s">
        <v>56</v>
      </c>
      <c r="F228" s="15">
        <f t="shared" si="345"/>
        <v>6506.5</v>
      </c>
      <c r="G228" s="15">
        <f t="shared" si="346"/>
        <v>0</v>
      </c>
      <c r="H228" s="15">
        <f t="shared" si="347"/>
        <v>6506.5</v>
      </c>
      <c r="I228" s="15">
        <f t="shared" si="348"/>
        <v>0</v>
      </c>
      <c r="J228" s="15">
        <f t="shared" si="349"/>
        <v>0</v>
      </c>
      <c r="K228" s="15">
        <f t="shared" si="350"/>
        <v>0</v>
      </c>
      <c r="L228" s="15">
        <f t="shared" si="238"/>
        <v>6506.5</v>
      </c>
      <c r="M228" s="15">
        <f t="shared" si="239"/>
        <v>0</v>
      </c>
      <c r="N228" s="15">
        <f t="shared" si="240"/>
        <v>6506.5</v>
      </c>
      <c r="O228" s="15">
        <f t="shared" si="351"/>
        <v>0</v>
      </c>
      <c r="P228" s="15">
        <f t="shared" si="352"/>
        <v>0</v>
      </c>
      <c r="Q228" s="15">
        <f t="shared" si="353"/>
        <v>0</v>
      </c>
      <c r="R228" s="15">
        <f t="shared" si="199"/>
        <v>6506.5</v>
      </c>
      <c r="S228" s="15">
        <f t="shared" si="200"/>
        <v>0</v>
      </c>
      <c r="T228" s="15">
        <f t="shared" si="201"/>
        <v>6506.5</v>
      </c>
      <c r="U228" s="15">
        <f t="shared" si="354"/>
        <v>0</v>
      </c>
      <c r="V228" s="15">
        <f t="shared" si="202"/>
        <v>6506.5</v>
      </c>
      <c r="W228" s="15">
        <f t="shared" si="203"/>
        <v>0</v>
      </c>
      <c r="X228" s="15">
        <f t="shared" si="204"/>
        <v>6506.5</v>
      </c>
      <c r="Y228" s="15">
        <f t="shared" si="355"/>
        <v>0</v>
      </c>
      <c r="Z228" s="15">
        <f t="shared" si="356"/>
        <v>0</v>
      </c>
      <c r="AA228" s="15">
        <f t="shared" si="357"/>
        <v>0</v>
      </c>
      <c r="AB228" s="15">
        <f t="shared" si="205"/>
        <v>6506.5</v>
      </c>
      <c r="AC228" s="15">
        <f t="shared" si="206"/>
        <v>0</v>
      </c>
      <c r="AD228" s="15">
        <f t="shared" si="207"/>
        <v>6506.5</v>
      </c>
      <c r="AE228" s="15">
        <f t="shared" si="358"/>
        <v>0</v>
      </c>
      <c r="AF228" s="15">
        <f t="shared" si="359"/>
        <v>0</v>
      </c>
      <c r="AG228" s="15">
        <f t="shared" si="360"/>
        <v>0</v>
      </c>
      <c r="AH228" s="15">
        <f t="shared" si="208"/>
        <v>6506.5</v>
      </c>
      <c r="AI228" s="15">
        <f t="shared" si="209"/>
        <v>0</v>
      </c>
      <c r="AJ228" s="15">
        <f t="shared" si="210"/>
        <v>6506.5</v>
      </c>
      <c r="AK228" s="15">
        <f t="shared" si="361"/>
        <v>0</v>
      </c>
      <c r="AL228" s="15">
        <f t="shared" si="362"/>
        <v>0</v>
      </c>
      <c r="AM228" s="15">
        <f t="shared" si="363"/>
        <v>0</v>
      </c>
      <c r="AN228" s="15">
        <f t="shared" si="211"/>
        <v>6506.5</v>
      </c>
      <c r="AO228" s="15">
        <f t="shared" si="364"/>
        <v>0</v>
      </c>
      <c r="AP228" s="70">
        <f t="shared" si="315"/>
        <v>6506.5</v>
      </c>
      <c r="AQ228" s="15">
        <f t="shared" si="212"/>
        <v>0</v>
      </c>
      <c r="AR228" s="15">
        <f t="shared" si="365"/>
        <v>0</v>
      </c>
      <c r="AS228" s="70">
        <f t="shared" si="316"/>
        <v>0</v>
      </c>
      <c r="AT228" s="73">
        <f t="shared" si="213"/>
        <v>6506.5</v>
      </c>
      <c r="AU228" s="15">
        <f t="shared" si="365"/>
        <v>0</v>
      </c>
      <c r="AV228" s="24"/>
    </row>
    <row r="229" spans="1:48" x14ac:dyDescent="0.3">
      <c r="A229" s="61" t="s">
        <v>192</v>
      </c>
      <c r="B229" s="62">
        <v>600</v>
      </c>
      <c r="C229" s="61" t="s">
        <v>69</v>
      </c>
      <c r="D229" s="61" t="s">
        <v>31</v>
      </c>
      <c r="E229" s="63" t="s">
        <v>70</v>
      </c>
      <c r="F229" s="15">
        <v>6506.5</v>
      </c>
      <c r="G229" s="15">
        <v>0</v>
      </c>
      <c r="H229" s="15">
        <v>6506.5</v>
      </c>
      <c r="I229" s="15"/>
      <c r="J229" s="15"/>
      <c r="K229" s="15"/>
      <c r="L229" s="15">
        <f t="shared" si="238"/>
        <v>6506.5</v>
      </c>
      <c r="M229" s="15">
        <f t="shared" si="239"/>
        <v>0</v>
      </c>
      <c r="N229" s="15">
        <f t="shared" si="240"/>
        <v>6506.5</v>
      </c>
      <c r="O229" s="15"/>
      <c r="P229" s="15"/>
      <c r="Q229" s="15"/>
      <c r="R229" s="15">
        <f t="shared" ref="R229:R292" si="366">L229+O229</f>
        <v>6506.5</v>
      </c>
      <c r="S229" s="15">
        <f t="shared" ref="S229:S292" si="367">M229+P229</f>
        <v>0</v>
      </c>
      <c r="T229" s="15">
        <f t="shared" ref="T229:T292" si="368">N229+Q229</f>
        <v>6506.5</v>
      </c>
      <c r="U229" s="15"/>
      <c r="V229" s="15">
        <f t="shared" ref="V229:V292" si="369">R229+U229</f>
        <v>6506.5</v>
      </c>
      <c r="W229" s="15">
        <f t="shared" ref="W229:W292" si="370">S229</f>
        <v>0</v>
      </c>
      <c r="X229" s="15">
        <f t="shared" ref="X229:X292" si="371">T229</f>
        <v>6506.5</v>
      </c>
      <c r="Y229" s="15"/>
      <c r="Z229" s="15"/>
      <c r="AA229" s="15"/>
      <c r="AB229" s="15">
        <f t="shared" ref="AB229:AB292" si="372">V229+Y229</f>
        <v>6506.5</v>
      </c>
      <c r="AC229" s="15">
        <f t="shared" ref="AC229:AC292" si="373">W229+Z229</f>
        <v>0</v>
      </c>
      <c r="AD229" s="15">
        <f t="shared" ref="AD229:AD292" si="374">X229+AA229</f>
        <v>6506.5</v>
      </c>
      <c r="AE229" s="15"/>
      <c r="AF229" s="15"/>
      <c r="AG229" s="15"/>
      <c r="AH229" s="15">
        <f t="shared" ref="AH229:AH292" si="375">AB229+AE229</f>
        <v>6506.5</v>
      </c>
      <c r="AI229" s="15">
        <f t="shared" ref="AI229:AI292" si="376">AC229+AF229</f>
        <v>0</v>
      </c>
      <c r="AJ229" s="15">
        <f t="shared" ref="AJ229:AJ292" si="377">AD229+AG229</f>
        <v>6506.5</v>
      </c>
      <c r="AK229" s="15"/>
      <c r="AL229" s="15"/>
      <c r="AM229" s="15"/>
      <c r="AN229" s="15">
        <f t="shared" ref="AN229:AN292" si="378">AH229+AK229</f>
        <v>6506.5</v>
      </c>
      <c r="AO229" s="15"/>
      <c r="AP229" s="70">
        <f t="shared" si="315"/>
        <v>6506.5</v>
      </c>
      <c r="AQ229" s="15">
        <f t="shared" ref="AQ229:AQ292" si="379">AI229+AL229</f>
        <v>0</v>
      </c>
      <c r="AR229" s="15"/>
      <c r="AS229" s="70">
        <f t="shared" si="316"/>
        <v>0</v>
      </c>
      <c r="AT229" s="73">
        <f t="shared" ref="AT229:AT292" si="380">AJ229+AM229</f>
        <v>6506.5</v>
      </c>
      <c r="AU229" s="15"/>
      <c r="AV229" s="24"/>
    </row>
    <row r="230" spans="1:48" ht="46.8" x14ac:dyDescent="0.3">
      <c r="A230" s="61" t="s">
        <v>193</v>
      </c>
      <c r="B230" s="62"/>
      <c r="C230" s="61"/>
      <c r="D230" s="61"/>
      <c r="E230" s="63" t="s">
        <v>194</v>
      </c>
      <c r="F230" s="15">
        <f t="shared" ref="F230:K230" si="381">F231+F234+F237+F240</f>
        <v>1096394.5999999999</v>
      </c>
      <c r="G230" s="15">
        <f t="shared" si="381"/>
        <v>1108136.8999999999</v>
      </c>
      <c r="H230" s="15">
        <f t="shared" si="381"/>
        <v>1108136.8999999999</v>
      </c>
      <c r="I230" s="15">
        <f t="shared" si="381"/>
        <v>0</v>
      </c>
      <c r="J230" s="15">
        <f t="shared" si="381"/>
        <v>0</v>
      </c>
      <c r="K230" s="15">
        <f t="shared" si="381"/>
        <v>0</v>
      </c>
      <c r="L230" s="15">
        <f t="shared" si="238"/>
        <v>1096394.5999999999</v>
      </c>
      <c r="M230" s="15">
        <f t="shared" si="239"/>
        <v>1108136.8999999999</v>
      </c>
      <c r="N230" s="15">
        <f t="shared" si="240"/>
        <v>1108136.8999999999</v>
      </c>
      <c r="O230" s="15">
        <f>O231+O234+O237+O240</f>
        <v>-42032.5</v>
      </c>
      <c r="P230" s="15">
        <f>P231+P234+P237+P240</f>
        <v>0</v>
      </c>
      <c r="Q230" s="15">
        <f>Q231+Q234+Q237+Q240</f>
        <v>0</v>
      </c>
      <c r="R230" s="15">
        <f t="shared" si="366"/>
        <v>1054362.0999999999</v>
      </c>
      <c r="S230" s="15">
        <f t="shared" si="367"/>
        <v>1108136.8999999999</v>
      </c>
      <c r="T230" s="15">
        <f t="shared" si="368"/>
        <v>1108136.8999999999</v>
      </c>
      <c r="U230" s="15">
        <f>U231+U234+U237+U240</f>
        <v>0</v>
      </c>
      <c r="V230" s="15">
        <f t="shared" si="369"/>
        <v>1054362.0999999999</v>
      </c>
      <c r="W230" s="15">
        <f t="shared" si="370"/>
        <v>1108136.8999999999</v>
      </c>
      <c r="X230" s="15">
        <f t="shared" si="371"/>
        <v>1108136.8999999999</v>
      </c>
      <c r="Y230" s="15">
        <f>Y231+Y234+Y237+Y240</f>
        <v>0</v>
      </c>
      <c r="Z230" s="15">
        <f>Z231+Z234+Z237+Z240</f>
        <v>0</v>
      </c>
      <c r="AA230" s="15">
        <f>AA231+AA234+AA237+AA240</f>
        <v>0</v>
      </c>
      <c r="AB230" s="15">
        <f t="shared" si="372"/>
        <v>1054362.0999999999</v>
      </c>
      <c r="AC230" s="15">
        <f t="shared" si="373"/>
        <v>1108136.8999999999</v>
      </c>
      <c r="AD230" s="15">
        <f t="shared" si="374"/>
        <v>1108136.8999999999</v>
      </c>
      <c r="AE230" s="15">
        <f>AE231+AE234+AE237+AE240</f>
        <v>0</v>
      </c>
      <c r="AF230" s="15">
        <f>AF231+AF234+AF237+AF240</f>
        <v>0</v>
      </c>
      <c r="AG230" s="15">
        <f>AG231+AG234+AG237+AG240</f>
        <v>0</v>
      </c>
      <c r="AH230" s="15">
        <f t="shared" si="375"/>
        <v>1054362.0999999999</v>
      </c>
      <c r="AI230" s="15">
        <f t="shared" si="376"/>
        <v>1108136.8999999999</v>
      </c>
      <c r="AJ230" s="15">
        <f t="shared" si="377"/>
        <v>1108136.8999999999</v>
      </c>
      <c r="AK230" s="15">
        <f>AK231+AK234+AK237+AK240</f>
        <v>0</v>
      </c>
      <c r="AL230" s="15">
        <f>AL231+AL234+AL237+AL240</f>
        <v>0</v>
      </c>
      <c r="AM230" s="15">
        <f>AM231+AM234+AM237+AM240</f>
        <v>0</v>
      </c>
      <c r="AN230" s="15">
        <f t="shared" si="378"/>
        <v>1054362.0999999999</v>
      </c>
      <c r="AO230" s="15">
        <f>AO231+AO234+AO237+AO240</f>
        <v>0</v>
      </c>
      <c r="AP230" s="70">
        <f t="shared" si="315"/>
        <v>1054362.0999999999</v>
      </c>
      <c r="AQ230" s="15">
        <f t="shared" si="379"/>
        <v>1108136.8999999999</v>
      </c>
      <c r="AR230" s="15">
        <f>AR231+AR234+AR237+AR240</f>
        <v>0</v>
      </c>
      <c r="AS230" s="70">
        <f t="shared" si="316"/>
        <v>1108136.8999999999</v>
      </c>
      <c r="AT230" s="73">
        <f t="shared" si="380"/>
        <v>1108136.8999999999</v>
      </c>
      <c r="AU230" s="15">
        <f>AU231+AU234+AU237+AU240</f>
        <v>0</v>
      </c>
      <c r="AV230" s="24"/>
    </row>
    <row r="231" spans="1:48" ht="46.8" x14ac:dyDescent="0.3">
      <c r="A231" s="61" t="s">
        <v>195</v>
      </c>
      <c r="B231" s="62"/>
      <c r="C231" s="61"/>
      <c r="D231" s="61"/>
      <c r="E231" s="63" t="s">
        <v>150</v>
      </c>
      <c r="F231" s="15">
        <f t="shared" ref="F231:F241" si="382">F232</f>
        <v>740515.9</v>
      </c>
      <c r="G231" s="15">
        <f t="shared" ref="G231:G241" si="383">G232</f>
        <v>752159.1</v>
      </c>
      <c r="H231" s="15">
        <f t="shared" ref="H231:H241" si="384">H232</f>
        <v>752159.1</v>
      </c>
      <c r="I231" s="15">
        <f t="shared" ref="I231:I241" si="385">I232</f>
        <v>0</v>
      </c>
      <c r="J231" s="15">
        <f t="shared" ref="J231:J241" si="386">J232</f>
        <v>0</v>
      </c>
      <c r="K231" s="15">
        <f t="shared" ref="K231:K241" si="387">K232</f>
        <v>0</v>
      </c>
      <c r="L231" s="15">
        <f t="shared" si="238"/>
        <v>740515.9</v>
      </c>
      <c r="M231" s="15">
        <f t="shared" si="239"/>
        <v>752159.1</v>
      </c>
      <c r="N231" s="15">
        <f t="shared" si="240"/>
        <v>752159.1</v>
      </c>
      <c r="O231" s="15">
        <f t="shared" ref="O231:O241" si="388">O232</f>
        <v>-30479.7</v>
      </c>
      <c r="P231" s="15">
        <f t="shared" ref="P231:P241" si="389">P232</f>
        <v>0</v>
      </c>
      <c r="Q231" s="15">
        <f t="shared" ref="Q231:Q241" si="390">Q232</f>
        <v>0</v>
      </c>
      <c r="R231" s="15">
        <f t="shared" si="366"/>
        <v>710036.20000000007</v>
      </c>
      <c r="S231" s="15">
        <f t="shared" si="367"/>
        <v>752159.1</v>
      </c>
      <c r="T231" s="15">
        <f t="shared" si="368"/>
        <v>752159.1</v>
      </c>
      <c r="U231" s="15">
        <f t="shared" ref="U231:U241" si="391">U232</f>
        <v>0</v>
      </c>
      <c r="V231" s="15">
        <f t="shared" si="369"/>
        <v>710036.20000000007</v>
      </c>
      <c r="W231" s="15">
        <f t="shared" si="370"/>
        <v>752159.1</v>
      </c>
      <c r="X231" s="15">
        <f t="shared" si="371"/>
        <v>752159.1</v>
      </c>
      <c r="Y231" s="15">
        <f t="shared" ref="Y231:Y241" si="392">Y232</f>
        <v>0</v>
      </c>
      <c r="Z231" s="15">
        <f t="shared" ref="Z231:Z241" si="393">Z232</f>
        <v>0</v>
      </c>
      <c r="AA231" s="15">
        <f t="shared" ref="AA231:AA241" si="394">AA232</f>
        <v>0</v>
      </c>
      <c r="AB231" s="15">
        <f t="shared" si="372"/>
        <v>710036.20000000007</v>
      </c>
      <c r="AC231" s="15">
        <f t="shared" si="373"/>
        <v>752159.1</v>
      </c>
      <c r="AD231" s="15">
        <f t="shared" si="374"/>
        <v>752159.1</v>
      </c>
      <c r="AE231" s="15">
        <f t="shared" ref="AE231:AE241" si="395">AE232</f>
        <v>0</v>
      </c>
      <c r="AF231" s="15">
        <f t="shared" ref="AF231:AF241" si="396">AF232</f>
        <v>0</v>
      </c>
      <c r="AG231" s="15">
        <f t="shared" ref="AG231:AG241" si="397">AG232</f>
        <v>0</v>
      </c>
      <c r="AH231" s="15">
        <f t="shared" si="375"/>
        <v>710036.20000000007</v>
      </c>
      <c r="AI231" s="15">
        <f t="shared" si="376"/>
        <v>752159.1</v>
      </c>
      <c r="AJ231" s="15">
        <f t="shared" si="377"/>
        <v>752159.1</v>
      </c>
      <c r="AK231" s="15">
        <f t="shared" ref="AK231:AK241" si="398">AK232</f>
        <v>0</v>
      </c>
      <c r="AL231" s="15">
        <f t="shared" ref="AL231:AL241" si="399">AL232</f>
        <v>0</v>
      </c>
      <c r="AM231" s="15">
        <f t="shared" ref="AM231:AM241" si="400">AM232</f>
        <v>0</v>
      </c>
      <c r="AN231" s="15">
        <f t="shared" si="378"/>
        <v>710036.20000000007</v>
      </c>
      <c r="AO231" s="15">
        <f t="shared" ref="AO231:AO241" si="401">AO232</f>
        <v>0</v>
      </c>
      <c r="AP231" s="70">
        <f t="shared" si="315"/>
        <v>710036.20000000007</v>
      </c>
      <c r="AQ231" s="15">
        <f t="shared" si="379"/>
        <v>752159.1</v>
      </c>
      <c r="AR231" s="15">
        <f t="shared" ref="AR231:AU241" si="402">AR232</f>
        <v>0</v>
      </c>
      <c r="AS231" s="70">
        <f t="shared" si="316"/>
        <v>752159.1</v>
      </c>
      <c r="AT231" s="73">
        <f t="shared" si="380"/>
        <v>752159.1</v>
      </c>
      <c r="AU231" s="15">
        <f t="shared" si="402"/>
        <v>0</v>
      </c>
      <c r="AV231" s="24"/>
    </row>
    <row r="232" spans="1:48" ht="46.8" x14ac:dyDescent="0.3">
      <c r="A232" s="61" t="s">
        <v>195</v>
      </c>
      <c r="B232" s="62" t="s">
        <v>55</v>
      </c>
      <c r="C232" s="61"/>
      <c r="D232" s="61"/>
      <c r="E232" s="63" t="s">
        <v>56</v>
      </c>
      <c r="F232" s="15">
        <f t="shared" si="382"/>
        <v>740515.9</v>
      </c>
      <c r="G232" s="15">
        <f t="shared" si="383"/>
        <v>752159.1</v>
      </c>
      <c r="H232" s="15">
        <f t="shared" si="384"/>
        <v>752159.1</v>
      </c>
      <c r="I232" s="15">
        <f t="shared" si="385"/>
        <v>0</v>
      </c>
      <c r="J232" s="15">
        <f t="shared" si="386"/>
        <v>0</v>
      </c>
      <c r="K232" s="15">
        <f t="shared" si="387"/>
        <v>0</v>
      </c>
      <c r="L232" s="15">
        <f t="shared" si="238"/>
        <v>740515.9</v>
      </c>
      <c r="M232" s="15">
        <f t="shared" si="239"/>
        <v>752159.1</v>
      </c>
      <c r="N232" s="15">
        <f t="shared" si="240"/>
        <v>752159.1</v>
      </c>
      <c r="O232" s="15">
        <f t="shared" si="388"/>
        <v>-30479.7</v>
      </c>
      <c r="P232" s="15">
        <f t="shared" si="389"/>
        <v>0</v>
      </c>
      <c r="Q232" s="15">
        <f t="shared" si="390"/>
        <v>0</v>
      </c>
      <c r="R232" s="15">
        <f t="shared" si="366"/>
        <v>710036.20000000007</v>
      </c>
      <c r="S232" s="15">
        <f t="shared" si="367"/>
        <v>752159.1</v>
      </c>
      <c r="T232" s="15">
        <f t="shared" si="368"/>
        <v>752159.1</v>
      </c>
      <c r="U232" s="15">
        <f t="shared" si="391"/>
        <v>0</v>
      </c>
      <c r="V232" s="15">
        <f t="shared" si="369"/>
        <v>710036.20000000007</v>
      </c>
      <c r="W232" s="15">
        <f t="shared" si="370"/>
        <v>752159.1</v>
      </c>
      <c r="X232" s="15">
        <f t="shared" si="371"/>
        <v>752159.1</v>
      </c>
      <c r="Y232" s="15">
        <f t="shared" si="392"/>
        <v>0</v>
      </c>
      <c r="Z232" s="15">
        <f t="shared" si="393"/>
        <v>0</v>
      </c>
      <c r="AA232" s="15">
        <f t="shared" si="394"/>
        <v>0</v>
      </c>
      <c r="AB232" s="15">
        <f t="shared" si="372"/>
        <v>710036.20000000007</v>
      </c>
      <c r="AC232" s="15">
        <f t="shared" si="373"/>
        <v>752159.1</v>
      </c>
      <c r="AD232" s="15">
        <f t="shared" si="374"/>
        <v>752159.1</v>
      </c>
      <c r="AE232" s="15">
        <f t="shared" si="395"/>
        <v>0</v>
      </c>
      <c r="AF232" s="15">
        <f t="shared" si="396"/>
        <v>0</v>
      </c>
      <c r="AG232" s="15">
        <f t="shared" si="397"/>
        <v>0</v>
      </c>
      <c r="AH232" s="15">
        <f t="shared" si="375"/>
        <v>710036.20000000007</v>
      </c>
      <c r="AI232" s="15">
        <f t="shared" si="376"/>
        <v>752159.1</v>
      </c>
      <c r="AJ232" s="15">
        <f t="shared" si="377"/>
        <v>752159.1</v>
      </c>
      <c r="AK232" s="15">
        <f t="shared" si="398"/>
        <v>0</v>
      </c>
      <c r="AL232" s="15">
        <f t="shared" si="399"/>
        <v>0</v>
      </c>
      <c r="AM232" s="15">
        <f t="shared" si="400"/>
        <v>0</v>
      </c>
      <c r="AN232" s="15">
        <f t="shared" si="378"/>
        <v>710036.20000000007</v>
      </c>
      <c r="AO232" s="15">
        <f t="shared" si="401"/>
        <v>0</v>
      </c>
      <c r="AP232" s="70">
        <f t="shared" si="315"/>
        <v>710036.20000000007</v>
      </c>
      <c r="AQ232" s="15">
        <f t="shared" si="379"/>
        <v>752159.1</v>
      </c>
      <c r="AR232" s="15">
        <f t="shared" si="402"/>
        <v>0</v>
      </c>
      <c r="AS232" s="70">
        <f t="shared" si="316"/>
        <v>752159.1</v>
      </c>
      <c r="AT232" s="73">
        <f t="shared" si="380"/>
        <v>752159.1</v>
      </c>
      <c r="AU232" s="15">
        <f t="shared" si="402"/>
        <v>0</v>
      </c>
      <c r="AV232" s="24"/>
    </row>
    <row r="233" spans="1:48" x14ac:dyDescent="0.3">
      <c r="A233" s="61" t="s">
        <v>195</v>
      </c>
      <c r="B233" s="62">
        <v>600</v>
      </c>
      <c r="C233" s="61" t="s">
        <v>69</v>
      </c>
      <c r="D233" s="61" t="s">
        <v>31</v>
      </c>
      <c r="E233" s="63" t="s">
        <v>70</v>
      </c>
      <c r="F233" s="15">
        <v>740515.9</v>
      </c>
      <c r="G233" s="15">
        <v>752159.1</v>
      </c>
      <c r="H233" s="15">
        <v>752159.1</v>
      </c>
      <c r="I233" s="15"/>
      <c r="J233" s="15"/>
      <c r="K233" s="15"/>
      <c r="L233" s="15">
        <f t="shared" si="238"/>
        <v>740515.9</v>
      </c>
      <c r="M233" s="15">
        <f t="shared" si="239"/>
        <v>752159.1</v>
      </c>
      <c r="N233" s="15">
        <f t="shared" si="240"/>
        <v>752159.1</v>
      </c>
      <c r="O233" s="15">
        <v>-30479.7</v>
      </c>
      <c r="P233" s="15"/>
      <c r="Q233" s="15"/>
      <c r="R233" s="15">
        <f t="shared" si="366"/>
        <v>710036.20000000007</v>
      </c>
      <c r="S233" s="15">
        <f t="shared" si="367"/>
        <v>752159.1</v>
      </c>
      <c r="T233" s="15">
        <f t="shared" si="368"/>
        <v>752159.1</v>
      </c>
      <c r="U233" s="15"/>
      <c r="V233" s="15">
        <f t="shared" si="369"/>
        <v>710036.20000000007</v>
      </c>
      <c r="W233" s="15">
        <f t="shared" si="370"/>
        <v>752159.1</v>
      </c>
      <c r="X233" s="15">
        <f t="shared" si="371"/>
        <v>752159.1</v>
      </c>
      <c r="Y233" s="15"/>
      <c r="Z233" s="15"/>
      <c r="AA233" s="15"/>
      <c r="AB233" s="15">
        <f t="shared" si="372"/>
        <v>710036.20000000007</v>
      </c>
      <c r="AC233" s="15">
        <f t="shared" si="373"/>
        <v>752159.1</v>
      </c>
      <c r="AD233" s="15">
        <f t="shared" si="374"/>
        <v>752159.1</v>
      </c>
      <c r="AE233" s="15"/>
      <c r="AF233" s="15"/>
      <c r="AG233" s="15"/>
      <c r="AH233" s="15">
        <f t="shared" si="375"/>
        <v>710036.20000000007</v>
      </c>
      <c r="AI233" s="15">
        <f t="shared" si="376"/>
        <v>752159.1</v>
      </c>
      <c r="AJ233" s="15">
        <f t="shared" si="377"/>
        <v>752159.1</v>
      </c>
      <c r="AK233" s="15"/>
      <c r="AL233" s="15"/>
      <c r="AM233" s="15"/>
      <c r="AN233" s="15">
        <f t="shared" si="378"/>
        <v>710036.20000000007</v>
      </c>
      <c r="AO233" s="15"/>
      <c r="AP233" s="70">
        <f t="shared" si="315"/>
        <v>710036.20000000007</v>
      </c>
      <c r="AQ233" s="15">
        <f t="shared" si="379"/>
        <v>752159.1</v>
      </c>
      <c r="AR233" s="15"/>
      <c r="AS233" s="70">
        <f t="shared" si="316"/>
        <v>752159.1</v>
      </c>
      <c r="AT233" s="73">
        <f t="shared" si="380"/>
        <v>752159.1</v>
      </c>
      <c r="AU233" s="15"/>
      <c r="AV233" s="24"/>
    </row>
    <row r="234" spans="1:48" ht="46.8" x14ac:dyDescent="0.3">
      <c r="A234" s="61" t="s">
        <v>196</v>
      </c>
      <c r="B234" s="62"/>
      <c r="C234" s="61"/>
      <c r="D234" s="61"/>
      <c r="E234" s="63" t="s">
        <v>197</v>
      </c>
      <c r="F234" s="15">
        <f t="shared" si="382"/>
        <v>15996.5</v>
      </c>
      <c r="G234" s="15">
        <f t="shared" si="383"/>
        <v>16095.6</v>
      </c>
      <c r="H234" s="15">
        <f t="shared" si="384"/>
        <v>16095.6</v>
      </c>
      <c r="I234" s="15">
        <f t="shared" si="385"/>
        <v>0</v>
      </c>
      <c r="J234" s="15">
        <f t="shared" si="386"/>
        <v>0</v>
      </c>
      <c r="K234" s="15">
        <f t="shared" si="387"/>
        <v>0</v>
      </c>
      <c r="L234" s="15">
        <f t="shared" si="238"/>
        <v>15996.5</v>
      </c>
      <c r="M234" s="15">
        <f t="shared" si="239"/>
        <v>16095.6</v>
      </c>
      <c r="N234" s="15">
        <f t="shared" si="240"/>
        <v>16095.6</v>
      </c>
      <c r="O234" s="15">
        <f t="shared" si="388"/>
        <v>0</v>
      </c>
      <c r="P234" s="15">
        <f t="shared" si="389"/>
        <v>0</v>
      </c>
      <c r="Q234" s="15">
        <f t="shared" si="390"/>
        <v>0</v>
      </c>
      <c r="R234" s="15">
        <f t="shared" si="366"/>
        <v>15996.5</v>
      </c>
      <c r="S234" s="15">
        <f t="shared" si="367"/>
        <v>16095.6</v>
      </c>
      <c r="T234" s="15">
        <f t="shared" si="368"/>
        <v>16095.6</v>
      </c>
      <c r="U234" s="15">
        <f t="shared" si="391"/>
        <v>0</v>
      </c>
      <c r="V234" s="15">
        <f t="shared" si="369"/>
        <v>15996.5</v>
      </c>
      <c r="W234" s="15">
        <f t="shared" si="370"/>
        <v>16095.6</v>
      </c>
      <c r="X234" s="15">
        <f t="shared" si="371"/>
        <v>16095.6</v>
      </c>
      <c r="Y234" s="15">
        <f t="shared" si="392"/>
        <v>0</v>
      </c>
      <c r="Z234" s="15">
        <f t="shared" si="393"/>
        <v>0</v>
      </c>
      <c r="AA234" s="15">
        <f t="shared" si="394"/>
        <v>0</v>
      </c>
      <c r="AB234" s="15">
        <f t="shared" si="372"/>
        <v>15996.5</v>
      </c>
      <c r="AC234" s="15">
        <f t="shared" si="373"/>
        <v>16095.6</v>
      </c>
      <c r="AD234" s="15">
        <f t="shared" si="374"/>
        <v>16095.6</v>
      </c>
      <c r="AE234" s="15">
        <f t="shared" si="395"/>
        <v>0</v>
      </c>
      <c r="AF234" s="15">
        <f t="shared" si="396"/>
        <v>0</v>
      </c>
      <c r="AG234" s="15">
        <f t="shared" si="397"/>
        <v>0</v>
      </c>
      <c r="AH234" s="15">
        <f t="shared" si="375"/>
        <v>15996.5</v>
      </c>
      <c r="AI234" s="15">
        <f t="shared" si="376"/>
        <v>16095.6</v>
      </c>
      <c r="AJ234" s="15">
        <f t="shared" si="377"/>
        <v>16095.6</v>
      </c>
      <c r="AK234" s="15">
        <f t="shared" si="398"/>
        <v>0</v>
      </c>
      <c r="AL234" s="15">
        <f t="shared" si="399"/>
        <v>0</v>
      </c>
      <c r="AM234" s="15">
        <f t="shared" si="400"/>
        <v>0</v>
      </c>
      <c r="AN234" s="15">
        <f t="shared" si="378"/>
        <v>15996.5</v>
      </c>
      <c r="AO234" s="15">
        <f t="shared" si="401"/>
        <v>0</v>
      </c>
      <c r="AP234" s="70">
        <f t="shared" si="315"/>
        <v>15996.5</v>
      </c>
      <c r="AQ234" s="15">
        <f t="shared" si="379"/>
        <v>16095.6</v>
      </c>
      <c r="AR234" s="15">
        <f t="shared" si="402"/>
        <v>0</v>
      </c>
      <c r="AS234" s="70">
        <f t="shared" si="316"/>
        <v>16095.6</v>
      </c>
      <c r="AT234" s="73">
        <f t="shared" si="380"/>
        <v>16095.6</v>
      </c>
      <c r="AU234" s="15">
        <f t="shared" si="402"/>
        <v>0</v>
      </c>
      <c r="AV234" s="24"/>
    </row>
    <row r="235" spans="1:48" ht="46.8" x14ac:dyDescent="0.3">
      <c r="A235" s="61" t="s">
        <v>196</v>
      </c>
      <c r="B235" s="62" t="s">
        <v>55</v>
      </c>
      <c r="C235" s="61"/>
      <c r="D235" s="61"/>
      <c r="E235" s="63" t="s">
        <v>56</v>
      </c>
      <c r="F235" s="15">
        <f t="shared" si="382"/>
        <v>15996.5</v>
      </c>
      <c r="G235" s="15">
        <f t="shared" si="383"/>
        <v>16095.6</v>
      </c>
      <c r="H235" s="15">
        <f t="shared" si="384"/>
        <v>16095.6</v>
      </c>
      <c r="I235" s="15">
        <f t="shared" si="385"/>
        <v>0</v>
      </c>
      <c r="J235" s="15">
        <f t="shared" si="386"/>
        <v>0</v>
      </c>
      <c r="K235" s="15">
        <f t="shared" si="387"/>
        <v>0</v>
      </c>
      <c r="L235" s="15">
        <f t="shared" si="238"/>
        <v>15996.5</v>
      </c>
      <c r="M235" s="15">
        <f t="shared" si="239"/>
        <v>16095.6</v>
      </c>
      <c r="N235" s="15">
        <f t="shared" si="240"/>
        <v>16095.6</v>
      </c>
      <c r="O235" s="15">
        <f t="shared" si="388"/>
        <v>0</v>
      </c>
      <c r="P235" s="15">
        <f t="shared" si="389"/>
        <v>0</v>
      </c>
      <c r="Q235" s="15">
        <f t="shared" si="390"/>
        <v>0</v>
      </c>
      <c r="R235" s="15">
        <f t="shared" si="366"/>
        <v>15996.5</v>
      </c>
      <c r="S235" s="15">
        <f t="shared" si="367"/>
        <v>16095.6</v>
      </c>
      <c r="T235" s="15">
        <f t="shared" si="368"/>
        <v>16095.6</v>
      </c>
      <c r="U235" s="15">
        <f t="shared" si="391"/>
        <v>0</v>
      </c>
      <c r="V235" s="15">
        <f t="shared" si="369"/>
        <v>15996.5</v>
      </c>
      <c r="W235" s="15">
        <f t="shared" si="370"/>
        <v>16095.6</v>
      </c>
      <c r="X235" s="15">
        <f t="shared" si="371"/>
        <v>16095.6</v>
      </c>
      <c r="Y235" s="15">
        <f t="shared" si="392"/>
        <v>0</v>
      </c>
      <c r="Z235" s="15">
        <f t="shared" si="393"/>
        <v>0</v>
      </c>
      <c r="AA235" s="15">
        <f t="shared" si="394"/>
        <v>0</v>
      </c>
      <c r="AB235" s="15">
        <f t="shared" si="372"/>
        <v>15996.5</v>
      </c>
      <c r="AC235" s="15">
        <f t="shared" si="373"/>
        <v>16095.6</v>
      </c>
      <c r="AD235" s="15">
        <f t="shared" si="374"/>
        <v>16095.6</v>
      </c>
      <c r="AE235" s="15">
        <f t="shared" si="395"/>
        <v>0</v>
      </c>
      <c r="AF235" s="15">
        <f t="shared" si="396"/>
        <v>0</v>
      </c>
      <c r="AG235" s="15">
        <f t="shared" si="397"/>
        <v>0</v>
      </c>
      <c r="AH235" s="15">
        <f t="shared" si="375"/>
        <v>15996.5</v>
      </c>
      <c r="AI235" s="15">
        <f t="shared" si="376"/>
        <v>16095.6</v>
      </c>
      <c r="AJ235" s="15">
        <f t="shared" si="377"/>
        <v>16095.6</v>
      </c>
      <c r="AK235" s="15">
        <f t="shared" si="398"/>
        <v>0</v>
      </c>
      <c r="AL235" s="15">
        <f t="shared" si="399"/>
        <v>0</v>
      </c>
      <c r="AM235" s="15">
        <f t="shared" si="400"/>
        <v>0</v>
      </c>
      <c r="AN235" s="15">
        <f t="shared" si="378"/>
        <v>15996.5</v>
      </c>
      <c r="AO235" s="15">
        <f t="shared" si="401"/>
        <v>0</v>
      </c>
      <c r="AP235" s="70">
        <f t="shared" si="315"/>
        <v>15996.5</v>
      </c>
      <c r="AQ235" s="15">
        <f t="shared" si="379"/>
        <v>16095.6</v>
      </c>
      <c r="AR235" s="15">
        <f t="shared" si="402"/>
        <v>0</v>
      </c>
      <c r="AS235" s="70">
        <f t="shared" si="316"/>
        <v>16095.6</v>
      </c>
      <c r="AT235" s="73">
        <f t="shared" si="380"/>
        <v>16095.6</v>
      </c>
      <c r="AU235" s="15">
        <f t="shared" si="402"/>
        <v>0</v>
      </c>
      <c r="AV235" s="24"/>
    </row>
    <row r="236" spans="1:48" x14ac:dyDescent="0.3">
      <c r="A236" s="61" t="s">
        <v>196</v>
      </c>
      <c r="B236" s="62">
        <v>600</v>
      </c>
      <c r="C236" s="61" t="s">
        <v>69</v>
      </c>
      <c r="D236" s="61" t="s">
        <v>31</v>
      </c>
      <c r="E236" s="63" t="s">
        <v>70</v>
      </c>
      <c r="F236" s="15">
        <v>15996.5</v>
      </c>
      <c r="G236" s="15">
        <v>16095.6</v>
      </c>
      <c r="H236" s="15">
        <v>16095.6</v>
      </c>
      <c r="I236" s="15"/>
      <c r="J236" s="15"/>
      <c r="K236" s="15"/>
      <c r="L236" s="15">
        <f t="shared" si="238"/>
        <v>15996.5</v>
      </c>
      <c r="M236" s="15">
        <f t="shared" si="239"/>
        <v>16095.6</v>
      </c>
      <c r="N236" s="15">
        <f t="shared" si="240"/>
        <v>16095.6</v>
      </c>
      <c r="O236" s="15"/>
      <c r="P236" s="15"/>
      <c r="Q236" s="15"/>
      <c r="R236" s="15">
        <f t="shared" si="366"/>
        <v>15996.5</v>
      </c>
      <c r="S236" s="15">
        <f t="shared" si="367"/>
        <v>16095.6</v>
      </c>
      <c r="T236" s="15">
        <f t="shared" si="368"/>
        <v>16095.6</v>
      </c>
      <c r="U236" s="15"/>
      <c r="V236" s="15">
        <f t="shared" si="369"/>
        <v>15996.5</v>
      </c>
      <c r="W236" s="15">
        <f t="shared" si="370"/>
        <v>16095.6</v>
      </c>
      <c r="X236" s="15">
        <f t="shared" si="371"/>
        <v>16095.6</v>
      </c>
      <c r="Y236" s="15"/>
      <c r="Z236" s="15"/>
      <c r="AA236" s="15"/>
      <c r="AB236" s="15">
        <f t="shared" si="372"/>
        <v>15996.5</v>
      </c>
      <c r="AC236" s="15">
        <f t="shared" si="373"/>
        <v>16095.6</v>
      </c>
      <c r="AD236" s="15">
        <f t="shared" si="374"/>
        <v>16095.6</v>
      </c>
      <c r="AE236" s="15"/>
      <c r="AF236" s="15"/>
      <c r="AG236" s="15"/>
      <c r="AH236" s="15">
        <f t="shared" si="375"/>
        <v>15996.5</v>
      </c>
      <c r="AI236" s="15">
        <f t="shared" si="376"/>
        <v>16095.6</v>
      </c>
      <c r="AJ236" s="15">
        <f t="shared" si="377"/>
        <v>16095.6</v>
      </c>
      <c r="AK236" s="15"/>
      <c r="AL236" s="15"/>
      <c r="AM236" s="15"/>
      <c r="AN236" s="15">
        <f t="shared" si="378"/>
        <v>15996.5</v>
      </c>
      <c r="AO236" s="15"/>
      <c r="AP236" s="70">
        <f t="shared" si="315"/>
        <v>15996.5</v>
      </c>
      <c r="AQ236" s="15">
        <f t="shared" si="379"/>
        <v>16095.6</v>
      </c>
      <c r="AR236" s="15"/>
      <c r="AS236" s="70">
        <f t="shared" si="316"/>
        <v>16095.6</v>
      </c>
      <c r="AT236" s="73">
        <f t="shared" si="380"/>
        <v>16095.6</v>
      </c>
      <c r="AU236" s="15"/>
      <c r="AV236" s="24"/>
    </row>
    <row r="237" spans="1:48" x14ac:dyDescent="0.3">
      <c r="A237" s="61" t="s">
        <v>198</v>
      </c>
      <c r="B237" s="62"/>
      <c r="C237" s="61"/>
      <c r="D237" s="61"/>
      <c r="E237" s="63" t="s">
        <v>199</v>
      </c>
      <c r="F237" s="15">
        <f t="shared" si="382"/>
        <v>321759.8</v>
      </c>
      <c r="G237" s="15">
        <f t="shared" si="383"/>
        <v>321759.8</v>
      </c>
      <c r="H237" s="15">
        <f t="shared" si="384"/>
        <v>321759.8</v>
      </c>
      <c r="I237" s="15">
        <f t="shared" si="385"/>
        <v>0</v>
      </c>
      <c r="J237" s="15">
        <f t="shared" si="386"/>
        <v>0</v>
      </c>
      <c r="K237" s="15">
        <f t="shared" si="387"/>
        <v>0</v>
      </c>
      <c r="L237" s="15">
        <f t="shared" si="238"/>
        <v>321759.8</v>
      </c>
      <c r="M237" s="15">
        <f t="shared" si="239"/>
        <v>321759.8</v>
      </c>
      <c r="N237" s="15">
        <f t="shared" si="240"/>
        <v>321759.8</v>
      </c>
      <c r="O237" s="15">
        <f t="shared" si="388"/>
        <v>-11207.1</v>
      </c>
      <c r="P237" s="15">
        <f t="shared" si="389"/>
        <v>0</v>
      </c>
      <c r="Q237" s="15">
        <f t="shared" si="390"/>
        <v>0</v>
      </c>
      <c r="R237" s="15">
        <f t="shared" si="366"/>
        <v>310552.7</v>
      </c>
      <c r="S237" s="15">
        <f t="shared" si="367"/>
        <v>321759.8</v>
      </c>
      <c r="T237" s="15">
        <f t="shared" si="368"/>
        <v>321759.8</v>
      </c>
      <c r="U237" s="15">
        <f t="shared" si="391"/>
        <v>0</v>
      </c>
      <c r="V237" s="15">
        <f t="shared" si="369"/>
        <v>310552.7</v>
      </c>
      <c r="W237" s="15">
        <f t="shared" si="370"/>
        <v>321759.8</v>
      </c>
      <c r="X237" s="15">
        <f t="shared" si="371"/>
        <v>321759.8</v>
      </c>
      <c r="Y237" s="15">
        <f t="shared" si="392"/>
        <v>0</v>
      </c>
      <c r="Z237" s="15">
        <f t="shared" si="393"/>
        <v>0</v>
      </c>
      <c r="AA237" s="15">
        <f t="shared" si="394"/>
        <v>0</v>
      </c>
      <c r="AB237" s="15">
        <f t="shared" si="372"/>
        <v>310552.7</v>
      </c>
      <c r="AC237" s="15">
        <f t="shared" si="373"/>
        <v>321759.8</v>
      </c>
      <c r="AD237" s="15">
        <f t="shared" si="374"/>
        <v>321759.8</v>
      </c>
      <c r="AE237" s="15">
        <f t="shared" si="395"/>
        <v>0</v>
      </c>
      <c r="AF237" s="15">
        <f t="shared" si="396"/>
        <v>0</v>
      </c>
      <c r="AG237" s="15">
        <f t="shared" si="397"/>
        <v>0</v>
      </c>
      <c r="AH237" s="15">
        <f t="shared" si="375"/>
        <v>310552.7</v>
      </c>
      <c r="AI237" s="15">
        <f t="shared" si="376"/>
        <v>321759.8</v>
      </c>
      <c r="AJ237" s="15">
        <f t="shared" si="377"/>
        <v>321759.8</v>
      </c>
      <c r="AK237" s="15">
        <f t="shared" si="398"/>
        <v>0</v>
      </c>
      <c r="AL237" s="15">
        <f t="shared" si="399"/>
        <v>0</v>
      </c>
      <c r="AM237" s="15">
        <f t="shared" si="400"/>
        <v>0</v>
      </c>
      <c r="AN237" s="15">
        <f t="shared" si="378"/>
        <v>310552.7</v>
      </c>
      <c r="AO237" s="15">
        <f t="shared" si="401"/>
        <v>0</v>
      </c>
      <c r="AP237" s="70">
        <f t="shared" si="315"/>
        <v>310552.7</v>
      </c>
      <c r="AQ237" s="15">
        <f t="shared" si="379"/>
        <v>321759.8</v>
      </c>
      <c r="AR237" s="15">
        <f t="shared" si="402"/>
        <v>0</v>
      </c>
      <c r="AS237" s="70">
        <f t="shared" si="316"/>
        <v>321759.8</v>
      </c>
      <c r="AT237" s="73">
        <f t="shared" si="380"/>
        <v>321759.8</v>
      </c>
      <c r="AU237" s="15">
        <f t="shared" si="402"/>
        <v>0</v>
      </c>
      <c r="AV237" s="24"/>
    </row>
    <row r="238" spans="1:48" ht="46.8" x14ac:dyDescent="0.3">
      <c r="A238" s="61" t="s">
        <v>198</v>
      </c>
      <c r="B238" s="62" t="s">
        <v>55</v>
      </c>
      <c r="C238" s="61"/>
      <c r="D238" s="61"/>
      <c r="E238" s="63" t="s">
        <v>56</v>
      </c>
      <c r="F238" s="15">
        <f t="shared" si="382"/>
        <v>321759.8</v>
      </c>
      <c r="G238" s="15">
        <f t="shared" si="383"/>
        <v>321759.8</v>
      </c>
      <c r="H238" s="15">
        <f t="shared" si="384"/>
        <v>321759.8</v>
      </c>
      <c r="I238" s="15">
        <f t="shared" si="385"/>
        <v>0</v>
      </c>
      <c r="J238" s="15">
        <f t="shared" si="386"/>
        <v>0</v>
      </c>
      <c r="K238" s="15">
        <f t="shared" si="387"/>
        <v>0</v>
      </c>
      <c r="L238" s="15">
        <f t="shared" si="238"/>
        <v>321759.8</v>
      </c>
      <c r="M238" s="15">
        <f t="shared" si="239"/>
        <v>321759.8</v>
      </c>
      <c r="N238" s="15">
        <f t="shared" si="240"/>
        <v>321759.8</v>
      </c>
      <c r="O238" s="15">
        <f t="shared" si="388"/>
        <v>-11207.1</v>
      </c>
      <c r="P238" s="15">
        <f t="shared" si="389"/>
        <v>0</v>
      </c>
      <c r="Q238" s="15">
        <f t="shared" si="390"/>
        <v>0</v>
      </c>
      <c r="R238" s="15">
        <f t="shared" si="366"/>
        <v>310552.7</v>
      </c>
      <c r="S238" s="15">
        <f t="shared" si="367"/>
        <v>321759.8</v>
      </c>
      <c r="T238" s="15">
        <f t="shared" si="368"/>
        <v>321759.8</v>
      </c>
      <c r="U238" s="15">
        <f t="shared" si="391"/>
        <v>0</v>
      </c>
      <c r="V238" s="15">
        <f t="shared" si="369"/>
        <v>310552.7</v>
      </c>
      <c r="W238" s="15">
        <f t="shared" si="370"/>
        <v>321759.8</v>
      </c>
      <c r="X238" s="15">
        <f t="shared" si="371"/>
        <v>321759.8</v>
      </c>
      <c r="Y238" s="15">
        <f t="shared" si="392"/>
        <v>0</v>
      </c>
      <c r="Z238" s="15">
        <f t="shared" si="393"/>
        <v>0</v>
      </c>
      <c r="AA238" s="15">
        <f t="shared" si="394"/>
        <v>0</v>
      </c>
      <c r="AB238" s="15">
        <f t="shared" si="372"/>
        <v>310552.7</v>
      </c>
      <c r="AC238" s="15">
        <f t="shared" si="373"/>
        <v>321759.8</v>
      </c>
      <c r="AD238" s="15">
        <f t="shared" si="374"/>
        <v>321759.8</v>
      </c>
      <c r="AE238" s="15">
        <f t="shared" si="395"/>
        <v>0</v>
      </c>
      <c r="AF238" s="15">
        <f t="shared" si="396"/>
        <v>0</v>
      </c>
      <c r="AG238" s="15">
        <f t="shared" si="397"/>
        <v>0</v>
      </c>
      <c r="AH238" s="15">
        <f t="shared" si="375"/>
        <v>310552.7</v>
      </c>
      <c r="AI238" s="15">
        <f t="shared" si="376"/>
        <v>321759.8</v>
      </c>
      <c r="AJ238" s="15">
        <f t="shared" si="377"/>
        <v>321759.8</v>
      </c>
      <c r="AK238" s="15">
        <f t="shared" si="398"/>
        <v>0</v>
      </c>
      <c r="AL238" s="15">
        <f t="shared" si="399"/>
        <v>0</v>
      </c>
      <c r="AM238" s="15">
        <f t="shared" si="400"/>
        <v>0</v>
      </c>
      <c r="AN238" s="15">
        <f t="shared" si="378"/>
        <v>310552.7</v>
      </c>
      <c r="AO238" s="15">
        <f t="shared" si="401"/>
        <v>0</v>
      </c>
      <c r="AP238" s="70">
        <f t="shared" si="315"/>
        <v>310552.7</v>
      </c>
      <c r="AQ238" s="15">
        <f t="shared" si="379"/>
        <v>321759.8</v>
      </c>
      <c r="AR238" s="15">
        <f t="shared" si="402"/>
        <v>0</v>
      </c>
      <c r="AS238" s="70">
        <f t="shared" si="316"/>
        <v>321759.8</v>
      </c>
      <c r="AT238" s="73">
        <f t="shared" si="380"/>
        <v>321759.8</v>
      </c>
      <c r="AU238" s="15">
        <f t="shared" si="402"/>
        <v>0</v>
      </c>
      <c r="AV238" s="24"/>
    </row>
    <row r="239" spans="1:48" x14ac:dyDescent="0.3">
      <c r="A239" s="61" t="s">
        <v>198</v>
      </c>
      <c r="B239" s="62">
        <v>600</v>
      </c>
      <c r="C239" s="61" t="s">
        <v>69</v>
      </c>
      <c r="D239" s="61" t="s">
        <v>31</v>
      </c>
      <c r="E239" s="63" t="s">
        <v>70</v>
      </c>
      <c r="F239" s="15">
        <v>321759.8</v>
      </c>
      <c r="G239" s="15">
        <v>321759.8</v>
      </c>
      <c r="H239" s="15">
        <v>321759.8</v>
      </c>
      <c r="I239" s="15"/>
      <c r="J239" s="15"/>
      <c r="K239" s="15"/>
      <c r="L239" s="15">
        <f t="shared" ref="L239:L302" si="403">F239+I239</f>
        <v>321759.8</v>
      </c>
      <c r="M239" s="15">
        <f t="shared" ref="M239:M302" si="404">G239+J239</f>
        <v>321759.8</v>
      </c>
      <c r="N239" s="15">
        <f t="shared" ref="N239:N302" si="405">H239+K239</f>
        <v>321759.8</v>
      </c>
      <c r="O239" s="15">
        <v>-11207.1</v>
      </c>
      <c r="P239" s="15"/>
      <c r="Q239" s="15"/>
      <c r="R239" s="15">
        <f t="shared" si="366"/>
        <v>310552.7</v>
      </c>
      <c r="S239" s="15">
        <f t="shared" si="367"/>
        <v>321759.8</v>
      </c>
      <c r="T239" s="15">
        <f t="shared" si="368"/>
        <v>321759.8</v>
      </c>
      <c r="U239" s="15"/>
      <c r="V239" s="15">
        <f t="shared" si="369"/>
        <v>310552.7</v>
      </c>
      <c r="W239" s="15">
        <f t="shared" si="370"/>
        <v>321759.8</v>
      </c>
      <c r="X239" s="15">
        <f t="shared" si="371"/>
        <v>321759.8</v>
      </c>
      <c r="Y239" s="15"/>
      <c r="Z239" s="15"/>
      <c r="AA239" s="15"/>
      <c r="AB239" s="15">
        <f t="shared" si="372"/>
        <v>310552.7</v>
      </c>
      <c r="AC239" s="15">
        <f t="shared" si="373"/>
        <v>321759.8</v>
      </c>
      <c r="AD239" s="15">
        <f t="shared" si="374"/>
        <v>321759.8</v>
      </c>
      <c r="AE239" s="15"/>
      <c r="AF239" s="15"/>
      <c r="AG239" s="15"/>
      <c r="AH239" s="15">
        <f t="shared" si="375"/>
        <v>310552.7</v>
      </c>
      <c r="AI239" s="15">
        <f t="shared" si="376"/>
        <v>321759.8</v>
      </c>
      <c r="AJ239" s="15">
        <f t="shared" si="377"/>
        <v>321759.8</v>
      </c>
      <c r="AK239" s="15"/>
      <c r="AL239" s="15"/>
      <c r="AM239" s="15"/>
      <c r="AN239" s="15">
        <f t="shared" si="378"/>
        <v>310552.7</v>
      </c>
      <c r="AO239" s="15"/>
      <c r="AP239" s="70">
        <f t="shared" si="315"/>
        <v>310552.7</v>
      </c>
      <c r="AQ239" s="15">
        <f t="shared" si="379"/>
        <v>321759.8</v>
      </c>
      <c r="AR239" s="15"/>
      <c r="AS239" s="70">
        <f t="shared" si="316"/>
        <v>321759.8</v>
      </c>
      <c r="AT239" s="73">
        <f t="shared" si="380"/>
        <v>321759.8</v>
      </c>
      <c r="AU239" s="15"/>
      <c r="AV239" s="24"/>
    </row>
    <row r="240" spans="1:48" ht="62.4" x14ac:dyDescent="0.3">
      <c r="A240" s="61" t="s">
        <v>200</v>
      </c>
      <c r="B240" s="62"/>
      <c r="C240" s="61"/>
      <c r="D240" s="61"/>
      <c r="E240" s="63" t="s">
        <v>201</v>
      </c>
      <c r="F240" s="15">
        <f t="shared" si="382"/>
        <v>18122.400000000001</v>
      </c>
      <c r="G240" s="15">
        <f t="shared" si="383"/>
        <v>18122.400000000001</v>
      </c>
      <c r="H240" s="15">
        <f t="shared" si="384"/>
        <v>18122.400000000001</v>
      </c>
      <c r="I240" s="15">
        <f t="shared" si="385"/>
        <v>0</v>
      </c>
      <c r="J240" s="15">
        <f t="shared" si="386"/>
        <v>0</v>
      </c>
      <c r="K240" s="15">
        <f t="shared" si="387"/>
        <v>0</v>
      </c>
      <c r="L240" s="15">
        <f t="shared" si="403"/>
        <v>18122.400000000001</v>
      </c>
      <c r="M240" s="15">
        <f t="shared" si="404"/>
        <v>18122.400000000001</v>
      </c>
      <c r="N240" s="15">
        <f t="shared" si="405"/>
        <v>18122.400000000001</v>
      </c>
      <c r="O240" s="15">
        <f t="shared" si="388"/>
        <v>-345.7</v>
      </c>
      <c r="P240" s="15">
        <f t="shared" si="389"/>
        <v>0</v>
      </c>
      <c r="Q240" s="15">
        <f t="shared" si="390"/>
        <v>0</v>
      </c>
      <c r="R240" s="15">
        <f t="shared" si="366"/>
        <v>17776.7</v>
      </c>
      <c r="S240" s="15">
        <f t="shared" si="367"/>
        <v>18122.400000000001</v>
      </c>
      <c r="T240" s="15">
        <f t="shared" si="368"/>
        <v>18122.400000000001</v>
      </c>
      <c r="U240" s="15">
        <f t="shared" si="391"/>
        <v>0</v>
      </c>
      <c r="V240" s="15">
        <f t="shared" si="369"/>
        <v>17776.7</v>
      </c>
      <c r="W240" s="15">
        <f t="shared" si="370"/>
        <v>18122.400000000001</v>
      </c>
      <c r="X240" s="15">
        <f t="shared" si="371"/>
        <v>18122.400000000001</v>
      </c>
      <c r="Y240" s="15">
        <f t="shared" si="392"/>
        <v>0</v>
      </c>
      <c r="Z240" s="15">
        <f t="shared" si="393"/>
        <v>0</v>
      </c>
      <c r="AA240" s="15">
        <f t="shared" si="394"/>
        <v>0</v>
      </c>
      <c r="AB240" s="15">
        <f t="shared" si="372"/>
        <v>17776.7</v>
      </c>
      <c r="AC240" s="15">
        <f t="shared" si="373"/>
        <v>18122.400000000001</v>
      </c>
      <c r="AD240" s="15">
        <f t="shared" si="374"/>
        <v>18122.400000000001</v>
      </c>
      <c r="AE240" s="15">
        <f t="shared" si="395"/>
        <v>0</v>
      </c>
      <c r="AF240" s="15">
        <f t="shared" si="396"/>
        <v>0</v>
      </c>
      <c r="AG240" s="15">
        <f t="shared" si="397"/>
        <v>0</v>
      </c>
      <c r="AH240" s="15">
        <f t="shared" si="375"/>
        <v>17776.7</v>
      </c>
      <c r="AI240" s="15">
        <f t="shared" si="376"/>
        <v>18122.400000000001</v>
      </c>
      <c r="AJ240" s="15">
        <f t="shared" si="377"/>
        <v>18122.400000000001</v>
      </c>
      <c r="AK240" s="15">
        <f t="shared" si="398"/>
        <v>0</v>
      </c>
      <c r="AL240" s="15">
        <f t="shared" si="399"/>
        <v>0</v>
      </c>
      <c r="AM240" s="15">
        <f t="shared" si="400"/>
        <v>0</v>
      </c>
      <c r="AN240" s="15">
        <f t="shared" si="378"/>
        <v>17776.7</v>
      </c>
      <c r="AO240" s="15">
        <f t="shared" si="401"/>
        <v>0</v>
      </c>
      <c r="AP240" s="70">
        <f t="shared" si="315"/>
        <v>17776.7</v>
      </c>
      <c r="AQ240" s="15">
        <f t="shared" si="379"/>
        <v>18122.400000000001</v>
      </c>
      <c r="AR240" s="15">
        <f t="shared" si="402"/>
        <v>0</v>
      </c>
      <c r="AS240" s="70">
        <f t="shared" si="316"/>
        <v>18122.400000000001</v>
      </c>
      <c r="AT240" s="73">
        <f t="shared" si="380"/>
        <v>18122.400000000001</v>
      </c>
      <c r="AU240" s="15">
        <f t="shared" si="402"/>
        <v>0</v>
      </c>
      <c r="AV240" s="24"/>
    </row>
    <row r="241" spans="1:48" ht="46.8" x14ac:dyDescent="0.3">
      <c r="A241" s="61" t="s">
        <v>200</v>
      </c>
      <c r="B241" s="62" t="s">
        <v>55</v>
      </c>
      <c r="C241" s="61"/>
      <c r="D241" s="61"/>
      <c r="E241" s="63" t="s">
        <v>56</v>
      </c>
      <c r="F241" s="15">
        <f t="shared" si="382"/>
        <v>18122.400000000001</v>
      </c>
      <c r="G241" s="15">
        <f t="shared" si="383"/>
        <v>18122.400000000001</v>
      </c>
      <c r="H241" s="15">
        <f t="shared" si="384"/>
        <v>18122.400000000001</v>
      </c>
      <c r="I241" s="15">
        <f t="shared" si="385"/>
        <v>0</v>
      </c>
      <c r="J241" s="15">
        <f t="shared" si="386"/>
        <v>0</v>
      </c>
      <c r="K241" s="15">
        <f t="shared" si="387"/>
        <v>0</v>
      </c>
      <c r="L241" s="15">
        <f t="shared" si="403"/>
        <v>18122.400000000001</v>
      </c>
      <c r="M241" s="15">
        <f t="shared" si="404"/>
        <v>18122.400000000001</v>
      </c>
      <c r="N241" s="15">
        <f t="shared" si="405"/>
        <v>18122.400000000001</v>
      </c>
      <c r="O241" s="15">
        <f t="shared" si="388"/>
        <v>-345.7</v>
      </c>
      <c r="P241" s="15">
        <f t="shared" si="389"/>
        <v>0</v>
      </c>
      <c r="Q241" s="15">
        <f t="shared" si="390"/>
        <v>0</v>
      </c>
      <c r="R241" s="15">
        <f t="shared" si="366"/>
        <v>17776.7</v>
      </c>
      <c r="S241" s="15">
        <f t="shared" si="367"/>
        <v>18122.400000000001</v>
      </c>
      <c r="T241" s="15">
        <f t="shared" si="368"/>
        <v>18122.400000000001</v>
      </c>
      <c r="U241" s="15">
        <f t="shared" si="391"/>
        <v>0</v>
      </c>
      <c r="V241" s="15">
        <f t="shared" si="369"/>
        <v>17776.7</v>
      </c>
      <c r="W241" s="15">
        <f t="shared" si="370"/>
        <v>18122.400000000001</v>
      </c>
      <c r="X241" s="15">
        <f t="shared" si="371"/>
        <v>18122.400000000001</v>
      </c>
      <c r="Y241" s="15">
        <f t="shared" si="392"/>
        <v>0</v>
      </c>
      <c r="Z241" s="15">
        <f t="shared" si="393"/>
        <v>0</v>
      </c>
      <c r="AA241" s="15">
        <f t="shared" si="394"/>
        <v>0</v>
      </c>
      <c r="AB241" s="15">
        <f t="shared" si="372"/>
        <v>17776.7</v>
      </c>
      <c r="AC241" s="15">
        <f t="shared" si="373"/>
        <v>18122.400000000001</v>
      </c>
      <c r="AD241" s="15">
        <f t="shared" si="374"/>
        <v>18122.400000000001</v>
      </c>
      <c r="AE241" s="15">
        <f t="shared" si="395"/>
        <v>0</v>
      </c>
      <c r="AF241" s="15">
        <f t="shared" si="396"/>
        <v>0</v>
      </c>
      <c r="AG241" s="15">
        <f t="shared" si="397"/>
        <v>0</v>
      </c>
      <c r="AH241" s="15">
        <f t="shared" si="375"/>
        <v>17776.7</v>
      </c>
      <c r="AI241" s="15">
        <f t="shared" si="376"/>
        <v>18122.400000000001</v>
      </c>
      <c r="AJ241" s="15">
        <f t="shared" si="377"/>
        <v>18122.400000000001</v>
      </c>
      <c r="AK241" s="15">
        <f t="shared" si="398"/>
        <v>0</v>
      </c>
      <c r="AL241" s="15">
        <f t="shared" si="399"/>
        <v>0</v>
      </c>
      <c r="AM241" s="15">
        <f t="shared" si="400"/>
        <v>0</v>
      </c>
      <c r="AN241" s="15">
        <f t="shared" si="378"/>
        <v>17776.7</v>
      </c>
      <c r="AO241" s="15">
        <f t="shared" si="401"/>
        <v>0</v>
      </c>
      <c r="AP241" s="70">
        <f t="shared" si="315"/>
        <v>17776.7</v>
      </c>
      <c r="AQ241" s="15">
        <f t="shared" si="379"/>
        <v>18122.400000000001</v>
      </c>
      <c r="AR241" s="15">
        <f t="shared" si="402"/>
        <v>0</v>
      </c>
      <c r="AS241" s="70">
        <f t="shared" si="316"/>
        <v>18122.400000000001</v>
      </c>
      <c r="AT241" s="73">
        <f t="shared" si="380"/>
        <v>18122.400000000001</v>
      </c>
      <c r="AU241" s="15">
        <f t="shared" si="402"/>
        <v>0</v>
      </c>
      <c r="AV241" s="24"/>
    </row>
    <row r="242" spans="1:48" x14ac:dyDescent="0.3">
      <c r="A242" s="61" t="s">
        <v>200</v>
      </c>
      <c r="B242" s="62">
        <v>600</v>
      </c>
      <c r="C242" s="61" t="s">
        <v>69</v>
      </c>
      <c r="D242" s="61" t="s">
        <v>31</v>
      </c>
      <c r="E242" s="63" t="s">
        <v>70</v>
      </c>
      <c r="F242" s="15">
        <v>18122.400000000001</v>
      </c>
      <c r="G242" s="15">
        <v>18122.400000000001</v>
      </c>
      <c r="H242" s="15">
        <v>18122.400000000001</v>
      </c>
      <c r="I242" s="15"/>
      <c r="J242" s="15"/>
      <c r="K242" s="15"/>
      <c r="L242" s="15">
        <f t="shared" si="403"/>
        <v>18122.400000000001</v>
      </c>
      <c r="M242" s="15">
        <f t="shared" si="404"/>
        <v>18122.400000000001</v>
      </c>
      <c r="N242" s="15">
        <f t="shared" si="405"/>
        <v>18122.400000000001</v>
      </c>
      <c r="O242" s="15">
        <v>-345.7</v>
      </c>
      <c r="P242" s="15"/>
      <c r="Q242" s="15"/>
      <c r="R242" s="15">
        <f t="shared" si="366"/>
        <v>17776.7</v>
      </c>
      <c r="S242" s="15">
        <f t="shared" si="367"/>
        <v>18122.400000000001</v>
      </c>
      <c r="T242" s="15">
        <f t="shared" si="368"/>
        <v>18122.400000000001</v>
      </c>
      <c r="U242" s="15"/>
      <c r="V242" s="15">
        <f t="shared" si="369"/>
        <v>17776.7</v>
      </c>
      <c r="W242" s="15">
        <f t="shared" si="370"/>
        <v>18122.400000000001</v>
      </c>
      <c r="X242" s="15">
        <f t="shared" si="371"/>
        <v>18122.400000000001</v>
      </c>
      <c r="Y242" s="15"/>
      <c r="Z242" s="15"/>
      <c r="AA242" s="15"/>
      <c r="AB242" s="15">
        <f t="shared" si="372"/>
        <v>17776.7</v>
      </c>
      <c r="AC242" s="15">
        <f t="shared" si="373"/>
        <v>18122.400000000001</v>
      </c>
      <c r="AD242" s="15">
        <f t="shared" si="374"/>
        <v>18122.400000000001</v>
      </c>
      <c r="AE242" s="15"/>
      <c r="AF242" s="15"/>
      <c r="AG242" s="15"/>
      <c r="AH242" s="15">
        <f t="shared" si="375"/>
        <v>17776.7</v>
      </c>
      <c r="AI242" s="15">
        <f t="shared" si="376"/>
        <v>18122.400000000001</v>
      </c>
      <c r="AJ242" s="15">
        <f t="shared" si="377"/>
        <v>18122.400000000001</v>
      </c>
      <c r="AK242" s="15"/>
      <c r="AL242" s="15"/>
      <c r="AM242" s="15"/>
      <c r="AN242" s="15">
        <f t="shared" si="378"/>
        <v>17776.7</v>
      </c>
      <c r="AO242" s="15"/>
      <c r="AP242" s="70">
        <f t="shared" si="315"/>
        <v>17776.7</v>
      </c>
      <c r="AQ242" s="15">
        <f t="shared" si="379"/>
        <v>18122.400000000001</v>
      </c>
      <c r="AR242" s="15"/>
      <c r="AS242" s="70">
        <f t="shared" si="316"/>
        <v>18122.400000000001</v>
      </c>
      <c r="AT242" s="73">
        <f t="shared" si="380"/>
        <v>18122.400000000001</v>
      </c>
      <c r="AU242" s="15"/>
      <c r="AV242" s="24"/>
    </row>
    <row r="243" spans="1:48" ht="46.8" x14ac:dyDescent="0.3">
      <c r="A243" s="61" t="s">
        <v>202</v>
      </c>
      <c r="B243" s="62"/>
      <c r="C243" s="61"/>
      <c r="D243" s="61"/>
      <c r="E243" s="63" t="s">
        <v>203</v>
      </c>
      <c r="F243" s="15">
        <f t="shared" ref="F243:K243" si="406">F244+F249+F254</f>
        <v>511807.89999999997</v>
      </c>
      <c r="G243" s="15">
        <f t="shared" si="406"/>
        <v>845869.7</v>
      </c>
      <c r="H243" s="15">
        <f t="shared" si="406"/>
        <v>250533.5</v>
      </c>
      <c r="I243" s="15">
        <f t="shared" si="406"/>
        <v>0</v>
      </c>
      <c r="J243" s="15">
        <f t="shared" si="406"/>
        <v>0</v>
      </c>
      <c r="K243" s="15">
        <f t="shared" si="406"/>
        <v>0</v>
      </c>
      <c r="L243" s="15">
        <f t="shared" si="403"/>
        <v>511807.89999999997</v>
      </c>
      <c r="M243" s="15">
        <f t="shared" si="404"/>
        <v>845869.7</v>
      </c>
      <c r="N243" s="15">
        <f t="shared" si="405"/>
        <v>250533.5</v>
      </c>
      <c r="O243" s="15">
        <f>O244+O249+O254</f>
        <v>-132813.79999999999</v>
      </c>
      <c r="P243" s="15">
        <f>P244+P249+P254</f>
        <v>-51000</v>
      </c>
      <c r="Q243" s="15">
        <f>Q244+Q249+Q254</f>
        <v>185817.8</v>
      </c>
      <c r="R243" s="15">
        <f t="shared" si="366"/>
        <v>378994.1</v>
      </c>
      <c r="S243" s="15">
        <f t="shared" si="367"/>
        <v>794869.7</v>
      </c>
      <c r="T243" s="15">
        <f t="shared" si="368"/>
        <v>436351.3</v>
      </c>
      <c r="U243" s="15">
        <f>U244+U249+U254</f>
        <v>0</v>
      </c>
      <c r="V243" s="15">
        <f t="shared" si="369"/>
        <v>378994.1</v>
      </c>
      <c r="W243" s="15">
        <f t="shared" si="370"/>
        <v>794869.7</v>
      </c>
      <c r="X243" s="15">
        <f t="shared" si="371"/>
        <v>436351.3</v>
      </c>
      <c r="Y243" s="15">
        <f>Y244+Y249+Y254</f>
        <v>-1194.5349999999999</v>
      </c>
      <c r="Z243" s="15">
        <f>Z244+Z249+Z254</f>
        <v>0</v>
      </c>
      <c r="AA243" s="15">
        <f>AA244+AA249+AA254</f>
        <v>0</v>
      </c>
      <c r="AB243" s="15">
        <f t="shared" si="372"/>
        <v>377799.565</v>
      </c>
      <c r="AC243" s="15">
        <f t="shared" si="373"/>
        <v>794869.7</v>
      </c>
      <c r="AD243" s="15">
        <f t="shared" si="374"/>
        <v>436351.3</v>
      </c>
      <c r="AE243" s="15">
        <f>AE244+AE249+AE254</f>
        <v>0</v>
      </c>
      <c r="AF243" s="15">
        <f>AF244+AF249+AF254</f>
        <v>0</v>
      </c>
      <c r="AG243" s="15">
        <f>AG244+AG249+AG254</f>
        <v>0</v>
      </c>
      <c r="AH243" s="15">
        <f t="shared" si="375"/>
        <v>377799.565</v>
      </c>
      <c r="AI243" s="15">
        <f t="shared" si="376"/>
        <v>794869.7</v>
      </c>
      <c r="AJ243" s="15">
        <f t="shared" si="377"/>
        <v>436351.3</v>
      </c>
      <c r="AK243" s="15">
        <f>AK244+AK249+AK254</f>
        <v>673.41499999999996</v>
      </c>
      <c r="AL243" s="15">
        <f>AL244+AL249+AL254</f>
        <v>0</v>
      </c>
      <c r="AM243" s="15">
        <f>AM244+AM249+AM254</f>
        <v>0</v>
      </c>
      <c r="AN243" s="15">
        <f t="shared" si="378"/>
        <v>378472.98</v>
      </c>
      <c r="AO243" s="15">
        <f>AO244+AO249+AO254</f>
        <v>0</v>
      </c>
      <c r="AP243" s="70">
        <f t="shared" si="315"/>
        <v>378472.98</v>
      </c>
      <c r="AQ243" s="15">
        <f t="shared" si="379"/>
        <v>794869.7</v>
      </c>
      <c r="AR243" s="15">
        <f>AR244+AR249+AR254</f>
        <v>0</v>
      </c>
      <c r="AS243" s="70">
        <f t="shared" si="316"/>
        <v>794869.7</v>
      </c>
      <c r="AT243" s="73">
        <f t="shared" si="380"/>
        <v>436351.3</v>
      </c>
      <c r="AU243" s="15">
        <f>AU244+AU249+AU254</f>
        <v>0</v>
      </c>
      <c r="AV243" s="24"/>
    </row>
    <row r="244" spans="1:48" x14ac:dyDescent="0.3">
      <c r="A244" s="61" t="s">
        <v>204</v>
      </c>
      <c r="B244" s="62"/>
      <c r="C244" s="61"/>
      <c r="D244" s="61"/>
      <c r="E244" s="63" t="s">
        <v>205</v>
      </c>
      <c r="F244" s="15">
        <f t="shared" ref="F244:K244" si="407">F247</f>
        <v>62332.3</v>
      </c>
      <c r="G244" s="15">
        <f t="shared" si="407"/>
        <v>59862.6</v>
      </c>
      <c r="H244" s="15">
        <f t="shared" si="407"/>
        <v>26474.1</v>
      </c>
      <c r="I244" s="15">
        <f t="shared" si="407"/>
        <v>0</v>
      </c>
      <c r="J244" s="15">
        <f t="shared" si="407"/>
        <v>0</v>
      </c>
      <c r="K244" s="15">
        <f t="shared" si="407"/>
        <v>0</v>
      </c>
      <c r="L244" s="15">
        <f t="shared" si="403"/>
        <v>62332.3</v>
      </c>
      <c r="M244" s="15">
        <f t="shared" si="404"/>
        <v>59862.6</v>
      </c>
      <c r="N244" s="15">
        <f t="shared" si="405"/>
        <v>26474.1</v>
      </c>
      <c r="O244" s="15">
        <f>O247</f>
        <v>11925.6</v>
      </c>
      <c r="P244" s="15">
        <f>P247</f>
        <v>0</v>
      </c>
      <c r="Q244" s="15">
        <f>Q247</f>
        <v>3389</v>
      </c>
      <c r="R244" s="15">
        <f t="shared" si="366"/>
        <v>74257.900000000009</v>
      </c>
      <c r="S244" s="15">
        <f t="shared" si="367"/>
        <v>59862.6</v>
      </c>
      <c r="T244" s="15">
        <f t="shared" si="368"/>
        <v>29863.1</v>
      </c>
      <c r="U244" s="15">
        <f>U247</f>
        <v>0</v>
      </c>
      <c r="V244" s="15">
        <f t="shared" si="369"/>
        <v>74257.900000000009</v>
      </c>
      <c r="W244" s="15">
        <f t="shared" si="370"/>
        <v>59862.6</v>
      </c>
      <c r="X244" s="15">
        <f t="shared" si="371"/>
        <v>29863.1</v>
      </c>
      <c r="Y244" s="15">
        <f>Y247</f>
        <v>0</v>
      </c>
      <c r="Z244" s="15">
        <f>Z247</f>
        <v>0</v>
      </c>
      <c r="AA244" s="15">
        <f>AA247</f>
        <v>0</v>
      </c>
      <c r="AB244" s="15">
        <f t="shared" si="372"/>
        <v>74257.900000000009</v>
      </c>
      <c r="AC244" s="15">
        <f t="shared" si="373"/>
        <v>59862.6</v>
      </c>
      <c r="AD244" s="15">
        <f t="shared" si="374"/>
        <v>29863.1</v>
      </c>
      <c r="AE244" s="15">
        <f>AE247</f>
        <v>0</v>
      </c>
      <c r="AF244" s="15">
        <f>AF247</f>
        <v>0</v>
      </c>
      <c r="AG244" s="15">
        <f>AG247</f>
        <v>0</v>
      </c>
      <c r="AH244" s="15">
        <f t="shared" si="375"/>
        <v>74257.900000000009</v>
      </c>
      <c r="AI244" s="15">
        <f t="shared" si="376"/>
        <v>59862.6</v>
      </c>
      <c r="AJ244" s="15">
        <f t="shared" si="377"/>
        <v>29863.1</v>
      </c>
      <c r="AK244" s="15">
        <f>AK247+AK245</f>
        <v>40</v>
      </c>
      <c r="AL244" s="15">
        <f>AL247+AL245</f>
        <v>0</v>
      </c>
      <c r="AM244" s="15">
        <f>AM247+AM245</f>
        <v>0</v>
      </c>
      <c r="AN244" s="15">
        <f t="shared" si="378"/>
        <v>74297.900000000009</v>
      </c>
      <c r="AO244" s="15">
        <f>AO247+AO245</f>
        <v>0</v>
      </c>
      <c r="AP244" s="70">
        <f t="shared" si="315"/>
        <v>74297.900000000009</v>
      </c>
      <c r="AQ244" s="15">
        <f t="shared" si="379"/>
        <v>59862.6</v>
      </c>
      <c r="AR244" s="15">
        <f>AR247+AR245</f>
        <v>0</v>
      </c>
      <c r="AS244" s="70">
        <f t="shared" si="316"/>
        <v>59862.6</v>
      </c>
      <c r="AT244" s="73">
        <f t="shared" si="380"/>
        <v>29863.1</v>
      </c>
      <c r="AU244" s="15">
        <f>AU247+AU245</f>
        <v>0</v>
      </c>
      <c r="AV244" s="24"/>
    </row>
    <row r="245" spans="1:48" ht="31.2" x14ac:dyDescent="0.3">
      <c r="A245" s="61" t="s">
        <v>204</v>
      </c>
      <c r="B245" s="62" t="s">
        <v>48</v>
      </c>
      <c r="C245" s="61"/>
      <c r="D245" s="61"/>
      <c r="E245" s="63" t="s">
        <v>49</v>
      </c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>
        <f>AK246</f>
        <v>40</v>
      </c>
      <c r="AL245" s="15">
        <f>AL246</f>
        <v>0</v>
      </c>
      <c r="AM245" s="15">
        <f>AM246</f>
        <v>0</v>
      </c>
      <c r="AN245" s="15">
        <f t="shared" si="378"/>
        <v>40</v>
      </c>
      <c r="AO245" s="15">
        <f>AO246</f>
        <v>0</v>
      </c>
      <c r="AP245" s="70">
        <f t="shared" si="315"/>
        <v>40</v>
      </c>
      <c r="AQ245" s="15">
        <f t="shared" si="379"/>
        <v>0</v>
      </c>
      <c r="AR245" s="15">
        <f>AR246</f>
        <v>0</v>
      </c>
      <c r="AS245" s="70">
        <f t="shared" si="316"/>
        <v>0</v>
      </c>
      <c r="AT245" s="73">
        <f t="shared" si="380"/>
        <v>0</v>
      </c>
      <c r="AU245" s="15">
        <f>AU246</f>
        <v>0</v>
      </c>
      <c r="AV245" s="24"/>
    </row>
    <row r="246" spans="1:48" x14ac:dyDescent="0.3">
      <c r="A246" s="61" t="s">
        <v>204</v>
      </c>
      <c r="B246" s="62">
        <v>200</v>
      </c>
      <c r="C246" s="61" t="s">
        <v>69</v>
      </c>
      <c r="D246" s="61" t="s">
        <v>31</v>
      </c>
      <c r="E246" s="63" t="s">
        <v>70</v>
      </c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>
        <v>40</v>
      </c>
      <c r="AL246" s="15"/>
      <c r="AM246" s="15"/>
      <c r="AN246" s="15">
        <f t="shared" si="378"/>
        <v>40</v>
      </c>
      <c r="AO246" s="15"/>
      <c r="AP246" s="70">
        <f t="shared" si="315"/>
        <v>40</v>
      </c>
      <c r="AQ246" s="15">
        <f t="shared" si="379"/>
        <v>0</v>
      </c>
      <c r="AR246" s="15"/>
      <c r="AS246" s="70">
        <f t="shared" si="316"/>
        <v>0</v>
      </c>
      <c r="AT246" s="73">
        <f t="shared" si="380"/>
        <v>0</v>
      </c>
      <c r="AU246" s="15"/>
      <c r="AV246" s="24"/>
    </row>
    <row r="247" spans="1:48" ht="46.8" x14ac:dyDescent="0.3">
      <c r="A247" s="61" t="s">
        <v>204</v>
      </c>
      <c r="B247" s="62" t="s">
        <v>55</v>
      </c>
      <c r="C247" s="61"/>
      <c r="D247" s="61"/>
      <c r="E247" s="63" t="s">
        <v>56</v>
      </c>
      <c r="F247" s="15">
        <f t="shared" ref="F247:F249" si="408">F248</f>
        <v>62332.3</v>
      </c>
      <c r="G247" s="15">
        <f t="shared" ref="G247:G249" si="409">G248</f>
        <v>59862.6</v>
      </c>
      <c r="H247" s="15">
        <f t="shared" ref="H247:H249" si="410">H248</f>
        <v>26474.1</v>
      </c>
      <c r="I247" s="15">
        <f t="shared" ref="I247:I249" si="411">I248</f>
        <v>0</v>
      </c>
      <c r="J247" s="15">
        <f t="shared" ref="J247:J249" si="412">J248</f>
        <v>0</v>
      </c>
      <c r="K247" s="15">
        <f t="shared" ref="K247:K249" si="413">K248</f>
        <v>0</v>
      </c>
      <c r="L247" s="15">
        <f t="shared" si="403"/>
        <v>62332.3</v>
      </c>
      <c r="M247" s="15">
        <f t="shared" si="404"/>
        <v>59862.6</v>
      </c>
      <c r="N247" s="15">
        <f t="shared" si="405"/>
        <v>26474.1</v>
      </c>
      <c r="O247" s="15">
        <f t="shared" ref="O247:O249" si="414">O248</f>
        <v>11925.6</v>
      </c>
      <c r="P247" s="15">
        <f t="shared" ref="P247:P249" si="415">P248</f>
        <v>0</v>
      </c>
      <c r="Q247" s="15">
        <f t="shared" ref="Q247:Q249" si="416">Q248</f>
        <v>3389</v>
      </c>
      <c r="R247" s="15">
        <f t="shared" si="366"/>
        <v>74257.900000000009</v>
      </c>
      <c r="S247" s="15">
        <f t="shared" si="367"/>
        <v>59862.6</v>
      </c>
      <c r="T247" s="15">
        <f t="shared" si="368"/>
        <v>29863.1</v>
      </c>
      <c r="U247" s="15">
        <f t="shared" ref="U247:U249" si="417">U248</f>
        <v>0</v>
      </c>
      <c r="V247" s="15">
        <f t="shared" si="369"/>
        <v>74257.900000000009</v>
      </c>
      <c r="W247" s="15">
        <f t="shared" si="370"/>
        <v>59862.6</v>
      </c>
      <c r="X247" s="15">
        <f t="shared" si="371"/>
        <v>29863.1</v>
      </c>
      <c r="Y247" s="15">
        <f t="shared" ref="Y247:Y249" si="418">Y248</f>
        <v>0</v>
      </c>
      <c r="Z247" s="15">
        <f t="shared" ref="Z247:Z249" si="419">Z248</f>
        <v>0</v>
      </c>
      <c r="AA247" s="15">
        <f t="shared" ref="AA247:AA249" si="420">AA248</f>
        <v>0</v>
      </c>
      <c r="AB247" s="15">
        <f t="shared" si="372"/>
        <v>74257.900000000009</v>
      </c>
      <c r="AC247" s="15">
        <f t="shared" si="373"/>
        <v>59862.6</v>
      </c>
      <c r="AD247" s="15">
        <f t="shared" si="374"/>
        <v>29863.1</v>
      </c>
      <c r="AE247" s="15">
        <f t="shared" ref="AE247:AE249" si="421">AE248</f>
        <v>0</v>
      </c>
      <c r="AF247" s="15">
        <f t="shared" ref="AF247:AF249" si="422">AF248</f>
        <v>0</v>
      </c>
      <c r="AG247" s="15">
        <f t="shared" ref="AG247:AG249" si="423">AG248</f>
        <v>0</v>
      </c>
      <c r="AH247" s="15">
        <f t="shared" si="375"/>
        <v>74257.900000000009</v>
      </c>
      <c r="AI247" s="15">
        <f t="shared" si="376"/>
        <v>59862.6</v>
      </c>
      <c r="AJ247" s="15">
        <f t="shared" si="377"/>
        <v>29863.1</v>
      </c>
      <c r="AK247" s="15">
        <f t="shared" ref="AK247:AK249" si="424">AK248</f>
        <v>0</v>
      </c>
      <c r="AL247" s="15">
        <f t="shared" ref="AL247:AL249" si="425">AL248</f>
        <v>0</v>
      </c>
      <c r="AM247" s="15">
        <f t="shared" ref="AM247:AM249" si="426">AM248</f>
        <v>0</v>
      </c>
      <c r="AN247" s="15">
        <f t="shared" si="378"/>
        <v>74257.900000000009</v>
      </c>
      <c r="AO247" s="15">
        <f t="shared" ref="AO247:AO249" si="427">AO248</f>
        <v>0</v>
      </c>
      <c r="AP247" s="70">
        <f t="shared" si="315"/>
        <v>74257.900000000009</v>
      </c>
      <c r="AQ247" s="15">
        <f t="shared" si="379"/>
        <v>59862.6</v>
      </c>
      <c r="AR247" s="15">
        <f t="shared" ref="AR247:AU249" si="428">AR248</f>
        <v>0</v>
      </c>
      <c r="AS247" s="70">
        <f t="shared" si="316"/>
        <v>59862.6</v>
      </c>
      <c r="AT247" s="73">
        <f t="shared" si="380"/>
        <v>29863.1</v>
      </c>
      <c r="AU247" s="15">
        <f t="shared" si="428"/>
        <v>0</v>
      </c>
      <c r="AV247" s="24"/>
    </row>
    <row r="248" spans="1:48" x14ac:dyDescent="0.3">
      <c r="A248" s="61" t="s">
        <v>204</v>
      </c>
      <c r="B248" s="62">
        <v>600</v>
      </c>
      <c r="C248" s="61" t="s">
        <v>69</v>
      </c>
      <c r="D248" s="61" t="s">
        <v>31</v>
      </c>
      <c r="E248" s="63" t="s">
        <v>70</v>
      </c>
      <c r="F248" s="15">
        <v>62332.3</v>
      </c>
      <c r="G248" s="15">
        <v>59862.6</v>
      </c>
      <c r="H248" s="15">
        <v>26474.1</v>
      </c>
      <c r="I248" s="15"/>
      <c r="J248" s="15"/>
      <c r="K248" s="15"/>
      <c r="L248" s="15">
        <f t="shared" si="403"/>
        <v>62332.3</v>
      </c>
      <c r="M248" s="15">
        <f t="shared" si="404"/>
        <v>59862.6</v>
      </c>
      <c r="N248" s="15">
        <f t="shared" si="405"/>
        <v>26474.1</v>
      </c>
      <c r="O248" s="15">
        <f>15314.6-3389</f>
        <v>11925.6</v>
      </c>
      <c r="P248" s="15"/>
      <c r="Q248" s="15">
        <v>3389</v>
      </c>
      <c r="R248" s="15">
        <f t="shared" si="366"/>
        <v>74257.900000000009</v>
      </c>
      <c r="S248" s="15">
        <f t="shared" si="367"/>
        <v>59862.6</v>
      </c>
      <c r="T248" s="15">
        <f t="shared" si="368"/>
        <v>29863.1</v>
      </c>
      <c r="U248" s="15"/>
      <c r="V248" s="15">
        <f t="shared" si="369"/>
        <v>74257.900000000009</v>
      </c>
      <c r="W248" s="15">
        <f t="shared" si="370"/>
        <v>59862.6</v>
      </c>
      <c r="X248" s="15">
        <f t="shared" si="371"/>
        <v>29863.1</v>
      </c>
      <c r="Y248" s="15"/>
      <c r="Z248" s="15"/>
      <c r="AA248" s="15"/>
      <c r="AB248" s="15">
        <f t="shared" si="372"/>
        <v>74257.900000000009</v>
      </c>
      <c r="AC248" s="15">
        <f t="shared" si="373"/>
        <v>59862.6</v>
      </c>
      <c r="AD248" s="15">
        <f t="shared" si="374"/>
        <v>29863.1</v>
      </c>
      <c r="AE248" s="15"/>
      <c r="AF248" s="15"/>
      <c r="AG248" s="15"/>
      <c r="AH248" s="15">
        <f t="shared" si="375"/>
        <v>74257.900000000009</v>
      </c>
      <c r="AI248" s="15">
        <f t="shared" si="376"/>
        <v>59862.6</v>
      </c>
      <c r="AJ248" s="15">
        <f t="shared" si="377"/>
        <v>29863.1</v>
      </c>
      <c r="AK248" s="15"/>
      <c r="AL248" s="15"/>
      <c r="AM248" s="15"/>
      <c r="AN248" s="15">
        <f t="shared" si="378"/>
        <v>74257.900000000009</v>
      </c>
      <c r="AO248" s="15"/>
      <c r="AP248" s="70">
        <f t="shared" si="315"/>
        <v>74257.900000000009</v>
      </c>
      <c r="AQ248" s="15">
        <f t="shared" si="379"/>
        <v>59862.6</v>
      </c>
      <c r="AR248" s="15"/>
      <c r="AS248" s="70">
        <f t="shared" si="316"/>
        <v>59862.6</v>
      </c>
      <c r="AT248" s="73">
        <f t="shared" si="380"/>
        <v>29863.1</v>
      </c>
      <c r="AU248" s="15"/>
      <c r="AV248" s="24"/>
    </row>
    <row r="249" spans="1:48" ht="31.2" x14ac:dyDescent="0.3">
      <c r="A249" s="61" t="s">
        <v>206</v>
      </c>
      <c r="B249" s="62"/>
      <c r="C249" s="61"/>
      <c r="D249" s="61"/>
      <c r="E249" s="63" t="s">
        <v>207</v>
      </c>
      <c r="F249" s="15">
        <f t="shared" si="408"/>
        <v>9786.4</v>
      </c>
      <c r="G249" s="15">
        <f t="shared" si="409"/>
        <v>9786.4</v>
      </c>
      <c r="H249" s="15">
        <f t="shared" si="410"/>
        <v>9786.4</v>
      </c>
      <c r="I249" s="15">
        <f t="shared" si="411"/>
        <v>0</v>
      </c>
      <c r="J249" s="15">
        <f t="shared" si="412"/>
        <v>0</v>
      </c>
      <c r="K249" s="15">
        <f t="shared" si="413"/>
        <v>0</v>
      </c>
      <c r="L249" s="15">
        <f t="shared" si="403"/>
        <v>9786.4</v>
      </c>
      <c r="M249" s="15">
        <f t="shared" si="404"/>
        <v>9786.4</v>
      </c>
      <c r="N249" s="15">
        <f t="shared" si="405"/>
        <v>9786.4</v>
      </c>
      <c r="O249" s="15">
        <f t="shared" si="414"/>
        <v>2004</v>
      </c>
      <c r="P249" s="15">
        <f t="shared" si="415"/>
        <v>0</v>
      </c>
      <c r="Q249" s="15">
        <f t="shared" si="416"/>
        <v>0</v>
      </c>
      <c r="R249" s="15">
        <f t="shared" si="366"/>
        <v>11790.4</v>
      </c>
      <c r="S249" s="15">
        <f t="shared" si="367"/>
        <v>9786.4</v>
      </c>
      <c r="T249" s="15">
        <f t="shared" si="368"/>
        <v>9786.4</v>
      </c>
      <c r="U249" s="15">
        <f t="shared" si="417"/>
        <v>0</v>
      </c>
      <c r="V249" s="15">
        <f t="shared" si="369"/>
        <v>11790.4</v>
      </c>
      <c r="W249" s="15">
        <f t="shared" si="370"/>
        <v>9786.4</v>
      </c>
      <c r="X249" s="15">
        <f t="shared" si="371"/>
        <v>9786.4</v>
      </c>
      <c r="Y249" s="15">
        <f t="shared" si="418"/>
        <v>0</v>
      </c>
      <c r="Z249" s="15">
        <f t="shared" si="419"/>
        <v>0</v>
      </c>
      <c r="AA249" s="15">
        <f t="shared" si="420"/>
        <v>0</v>
      </c>
      <c r="AB249" s="15">
        <f t="shared" si="372"/>
        <v>11790.4</v>
      </c>
      <c r="AC249" s="15">
        <f t="shared" si="373"/>
        <v>9786.4</v>
      </c>
      <c r="AD249" s="15">
        <f t="shared" si="374"/>
        <v>9786.4</v>
      </c>
      <c r="AE249" s="15">
        <f t="shared" si="421"/>
        <v>0</v>
      </c>
      <c r="AF249" s="15">
        <f t="shared" si="422"/>
        <v>0</v>
      </c>
      <c r="AG249" s="15">
        <f t="shared" si="423"/>
        <v>0</v>
      </c>
      <c r="AH249" s="15">
        <f t="shared" si="375"/>
        <v>11790.4</v>
      </c>
      <c r="AI249" s="15">
        <f t="shared" si="376"/>
        <v>9786.4</v>
      </c>
      <c r="AJ249" s="15">
        <f t="shared" si="377"/>
        <v>9786.4</v>
      </c>
      <c r="AK249" s="15">
        <f t="shared" si="424"/>
        <v>0</v>
      </c>
      <c r="AL249" s="15">
        <f t="shared" si="425"/>
        <v>0</v>
      </c>
      <c r="AM249" s="15">
        <f t="shared" si="426"/>
        <v>0</v>
      </c>
      <c r="AN249" s="15">
        <f t="shared" si="378"/>
        <v>11790.4</v>
      </c>
      <c r="AO249" s="15">
        <f t="shared" si="427"/>
        <v>0</v>
      </c>
      <c r="AP249" s="70">
        <f t="shared" si="315"/>
        <v>11790.4</v>
      </c>
      <c r="AQ249" s="15">
        <f t="shared" si="379"/>
        <v>9786.4</v>
      </c>
      <c r="AR249" s="15">
        <f t="shared" si="428"/>
        <v>0</v>
      </c>
      <c r="AS249" s="70">
        <f t="shared" si="316"/>
        <v>9786.4</v>
      </c>
      <c r="AT249" s="73">
        <f t="shared" si="380"/>
        <v>9786.4</v>
      </c>
      <c r="AU249" s="15">
        <f t="shared" si="428"/>
        <v>0</v>
      </c>
      <c r="AV249" s="24"/>
    </row>
    <row r="250" spans="1:48" ht="46.8" x14ac:dyDescent="0.3">
      <c r="A250" s="61" t="s">
        <v>206</v>
      </c>
      <c r="B250" s="62" t="s">
        <v>55</v>
      </c>
      <c r="C250" s="61"/>
      <c r="D250" s="61"/>
      <c r="E250" s="63" t="s">
        <v>56</v>
      </c>
      <c r="F250" s="15">
        <f t="shared" ref="F250:K250" si="429">F251+F253+F252</f>
        <v>9786.4</v>
      </c>
      <c r="G250" s="15">
        <f t="shared" si="429"/>
        <v>9786.4</v>
      </c>
      <c r="H250" s="15">
        <f t="shared" si="429"/>
        <v>9786.4</v>
      </c>
      <c r="I250" s="15">
        <f t="shared" si="429"/>
        <v>0</v>
      </c>
      <c r="J250" s="15">
        <f t="shared" si="429"/>
        <v>0</v>
      </c>
      <c r="K250" s="15">
        <f t="shared" si="429"/>
        <v>0</v>
      </c>
      <c r="L250" s="15">
        <f t="shared" si="403"/>
        <v>9786.4</v>
      </c>
      <c r="M250" s="15">
        <f t="shared" si="404"/>
        <v>9786.4</v>
      </c>
      <c r="N250" s="15">
        <f t="shared" si="405"/>
        <v>9786.4</v>
      </c>
      <c r="O250" s="15">
        <f>O251+O253+O252</f>
        <v>2004</v>
      </c>
      <c r="P250" s="15">
        <f>P251+P253+P252</f>
        <v>0</v>
      </c>
      <c r="Q250" s="15">
        <f>Q251+Q253+Q252</f>
        <v>0</v>
      </c>
      <c r="R250" s="15">
        <f t="shared" si="366"/>
        <v>11790.4</v>
      </c>
      <c r="S250" s="15">
        <f t="shared" si="367"/>
        <v>9786.4</v>
      </c>
      <c r="T250" s="15">
        <f t="shared" si="368"/>
        <v>9786.4</v>
      </c>
      <c r="U250" s="15">
        <f>U251+U253+U252</f>
        <v>0</v>
      </c>
      <c r="V250" s="15">
        <f t="shared" si="369"/>
        <v>11790.4</v>
      </c>
      <c r="W250" s="15">
        <f t="shared" si="370"/>
        <v>9786.4</v>
      </c>
      <c r="X250" s="15">
        <f t="shared" si="371"/>
        <v>9786.4</v>
      </c>
      <c r="Y250" s="15">
        <f>Y251+Y253+Y252</f>
        <v>0</v>
      </c>
      <c r="Z250" s="15">
        <f>Z251+Z253+Z252</f>
        <v>0</v>
      </c>
      <c r="AA250" s="15">
        <f>AA251+AA253+AA252</f>
        <v>0</v>
      </c>
      <c r="AB250" s="15">
        <f t="shared" si="372"/>
        <v>11790.4</v>
      </c>
      <c r="AC250" s="15">
        <f t="shared" si="373"/>
        <v>9786.4</v>
      </c>
      <c r="AD250" s="15">
        <f t="shared" si="374"/>
        <v>9786.4</v>
      </c>
      <c r="AE250" s="15">
        <f>AE251+AE253+AE252</f>
        <v>0</v>
      </c>
      <c r="AF250" s="15">
        <f>AF251+AF253+AF252</f>
        <v>0</v>
      </c>
      <c r="AG250" s="15">
        <f>AG251+AG253+AG252</f>
        <v>0</v>
      </c>
      <c r="AH250" s="15">
        <f t="shared" si="375"/>
        <v>11790.4</v>
      </c>
      <c r="AI250" s="15">
        <f t="shared" si="376"/>
        <v>9786.4</v>
      </c>
      <c r="AJ250" s="15">
        <f t="shared" si="377"/>
        <v>9786.4</v>
      </c>
      <c r="AK250" s="15">
        <f>AK251+AK253+AK252</f>
        <v>0</v>
      </c>
      <c r="AL250" s="15">
        <f>AL251+AL253+AL252</f>
        <v>0</v>
      </c>
      <c r="AM250" s="15">
        <f>AM251+AM253+AM252</f>
        <v>0</v>
      </c>
      <c r="AN250" s="15">
        <f t="shared" si="378"/>
        <v>11790.4</v>
      </c>
      <c r="AO250" s="15">
        <f>AO251+AO253+AO252</f>
        <v>0</v>
      </c>
      <c r="AP250" s="70">
        <f t="shared" si="315"/>
        <v>11790.4</v>
      </c>
      <c r="AQ250" s="15">
        <f t="shared" si="379"/>
        <v>9786.4</v>
      </c>
      <c r="AR250" s="15">
        <f>AR251+AR253+AR252</f>
        <v>0</v>
      </c>
      <c r="AS250" s="70">
        <f t="shared" si="316"/>
        <v>9786.4</v>
      </c>
      <c r="AT250" s="73">
        <f t="shared" si="380"/>
        <v>9786.4</v>
      </c>
      <c r="AU250" s="15">
        <f>AU251+AU253+AU252</f>
        <v>0</v>
      </c>
      <c r="AV250" s="24"/>
    </row>
    <row r="251" spans="1:48" x14ac:dyDescent="0.3">
      <c r="A251" s="61" t="s">
        <v>206</v>
      </c>
      <c r="B251" s="62">
        <v>600</v>
      </c>
      <c r="C251" s="61" t="s">
        <v>65</v>
      </c>
      <c r="D251" s="61" t="s">
        <v>51</v>
      </c>
      <c r="E251" s="63" t="s">
        <v>208</v>
      </c>
      <c r="F251" s="15">
        <v>2149.5</v>
      </c>
      <c r="G251" s="15">
        <v>2149.5</v>
      </c>
      <c r="H251" s="15">
        <v>2149.5</v>
      </c>
      <c r="I251" s="15"/>
      <c r="J251" s="15"/>
      <c r="K251" s="15"/>
      <c r="L251" s="15">
        <f t="shared" si="403"/>
        <v>2149.5</v>
      </c>
      <c r="M251" s="15">
        <f t="shared" si="404"/>
        <v>2149.5</v>
      </c>
      <c r="N251" s="15">
        <f t="shared" si="405"/>
        <v>2149.5</v>
      </c>
      <c r="O251" s="15">
        <f>608.5-113.2</f>
        <v>495.3</v>
      </c>
      <c r="P251" s="15"/>
      <c r="Q251" s="15"/>
      <c r="R251" s="15">
        <f t="shared" si="366"/>
        <v>2644.8</v>
      </c>
      <c r="S251" s="15">
        <f t="shared" si="367"/>
        <v>2149.5</v>
      </c>
      <c r="T251" s="15">
        <f t="shared" si="368"/>
        <v>2149.5</v>
      </c>
      <c r="U251" s="15"/>
      <c r="V251" s="15">
        <f t="shared" si="369"/>
        <v>2644.8</v>
      </c>
      <c r="W251" s="15">
        <f t="shared" si="370"/>
        <v>2149.5</v>
      </c>
      <c r="X251" s="15">
        <f t="shared" si="371"/>
        <v>2149.5</v>
      </c>
      <c r="Y251" s="15"/>
      <c r="Z251" s="15"/>
      <c r="AA251" s="15"/>
      <c r="AB251" s="15">
        <f t="shared" si="372"/>
        <v>2644.8</v>
      </c>
      <c r="AC251" s="15">
        <f t="shared" si="373"/>
        <v>2149.5</v>
      </c>
      <c r="AD251" s="15">
        <f t="shared" si="374"/>
        <v>2149.5</v>
      </c>
      <c r="AE251" s="15"/>
      <c r="AF251" s="15"/>
      <c r="AG251" s="15"/>
      <c r="AH251" s="15">
        <f t="shared" si="375"/>
        <v>2644.8</v>
      </c>
      <c r="AI251" s="15">
        <f t="shared" si="376"/>
        <v>2149.5</v>
      </c>
      <c r="AJ251" s="15">
        <f t="shared" si="377"/>
        <v>2149.5</v>
      </c>
      <c r="AK251" s="15"/>
      <c r="AL251" s="15"/>
      <c r="AM251" s="15"/>
      <c r="AN251" s="15">
        <f t="shared" si="378"/>
        <v>2644.8</v>
      </c>
      <c r="AO251" s="15"/>
      <c r="AP251" s="70">
        <f t="shared" si="315"/>
        <v>2644.8</v>
      </c>
      <c r="AQ251" s="15">
        <f t="shared" si="379"/>
        <v>2149.5</v>
      </c>
      <c r="AR251" s="15"/>
      <c r="AS251" s="70">
        <f t="shared" si="316"/>
        <v>2149.5</v>
      </c>
      <c r="AT251" s="73">
        <f t="shared" si="380"/>
        <v>2149.5</v>
      </c>
      <c r="AU251" s="15"/>
      <c r="AV251" s="24"/>
    </row>
    <row r="252" spans="1:48" x14ac:dyDescent="0.3">
      <c r="A252" s="61" t="s">
        <v>206</v>
      </c>
      <c r="B252" s="62">
        <v>600</v>
      </c>
      <c r="C252" s="61" t="s">
        <v>65</v>
      </c>
      <c r="D252" s="61" t="s">
        <v>65</v>
      </c>
      <c r="E252" s="63" t="s">
        <v>66</v>
      </c>
      <c r="F252" s="15">
        <v>702.5</v>
      </c>
      <c r="G252" s="15">
        <v>702.5</v>
      </c>
      <c r="H252" s="15">
        <v>702.5</v>
      </c>
      <c r="I252" s="15"/>
      <c r="J252" s="15"/>
      <c r="K252" s="15"/>
      <c r="L252" s="15">
        <f t="shared" si="403"/>
        <v>702.5</v>
      </c>
      <c r="M252" s="15">
        <f t="shared" si="404"/>
        <v>702.5</v>
      </c>
      <c r="N252" s="15">
        <f t="shared" si="405"/>
        <v>702.5</v>
      </c>
      <c r="O252" s="15">
        <v>94.7</v>
      </c>
      <c r="P252" s="15"/>
      <c r="Q252" s="15"/>
      <c r="R252" s="15">
        <f t="shared" si="366"/>
        <v>797.2</v>
      </c>
      <c r="S252" s="15">
        <f t="shared" si="367"/>
        <v>702.5</v>
      </c>
      <c r="T252" s="15">
        <f t="shared" si="368"/>
        <v>702.5</v>
      </c>
      <c r="U252" s="15"/>
      <c r="V252" s="15">
        <f t="shared" si="369"/>
        <v>797.2</v>
      </c>
      <c r="W252" s="15">
        <f t="shared" si="370"/>
        <v>702.5</v>
      </c>
      <c r="X252" s="15">
        <f t="shared" si="371"/>
        <v>702.5</v>
      </c>
      <c r="Y252" s="15"/>
      <c r="Z252" s="15"/>
      <c r="AA252" s="15"/>
      <c r="AB252" s="15">
        <f t="shared" si="372"/>
        <v>797.2</v>
      </c>
      <c r="AC252" s="15">
        <f t="shared" si="373"/>
        <v>702.5</v>
      </c>
      <c r="AD252" s="15">
        <f t="shared" si="374"/>
        <v>702.5</v>
      </c>
      <c r="AE252" s="15"/>
      <c r="AF252" s="15"/>
      <c r="AG252" s="15"/>
      <c r="AH252" s="15">
        <f t="shared" si="375"/>
        <v>797.2</v>
      </c>
      <c r="AI252" s="15">
        <f t="shared" si="376"/>
        <v>702.5</v>
      </c>
      <c r="AJ252" s="15">
        <f t="shared" si="377"/>
        <v>702.5</v>
      </c>
      <c r="AK252" s="15"/>
      <c r="AL252" s="15"/>
      <c r="AM252" s="15"/>
      <c r="AN252" s="15">
        <f t="shared" si="378"/>
        <v>797.2</v>
      </c>
      <c r="AO252" s="15"/>
      <c r="AP252" s="70">
        <f t="shared" si="315"/>
        <v>797.2</v>
      </c>
      <c r="AQ252" s="15">
        <f t="shared" si="379"/>
        <v>702.5</v>
      </c>
      <c r="AR252" s="15"/>
      <c r="AS252" s="70">
        <f t="shared" si="316"/>
        <v>702.5</v>
      </c>
      <c r="AT252" s="73">
        <f t="shared" si="380"/>
        <v>702.5</v>
      </c>
      <c r="AU252" s="15"/>
      <c r="AV252" s="24"/>
    </row>
    <row r="253" spans="1:48" x14ac:dyDescent="0.3">
      <c r="A253" s="61" t="s">
        <v>206</v>
      </c>
      <c r="B253" s="62">
        <v>600</v>
      </c>
      <c r="C253" s="61" t="s">
        <v>69</v>
      </c>
      <c r="D253" s="61" t="s">
        <v>31</v>
      </c>
      <c r="E253" s="63" t="s">
        <v>70</v>
      </c>
      <c r="F253" s="15">
        <v>6934.4</v>
      </c>
      <c r="G253" s="15">
        <v>6934.4</v>
      </c>
      <c r="H253" s="15">
        <v>6934.4</v>
      </c>
      <c r="I253" s="15"/>
      <c r="J253" s="15"/>
      <c r="K253" s="15"/>
      <c r="L253" s="15">
        <f t="shared" si="403"/>
        <v>6934.4</v>
      </c>
      <c r="M253" s="15">
        <f t="shared" si="404"/>
        <v>6934.4</v>
      </c>
      <c r="N253" s="15">
        <f t="shared" si="405"/>
        <v>6934.4</v>
      </c>
      <c r="O253" s="15">
        <v>1414</v>
      </c>
      <c r="P253" s="15"/>
      <c r="Q253" s="15"/>
      <c r="R253" s="15">
        <f t="shared" si="366"/>
        <v>8348.4</v>
      </c>
      <c r="S253" s="15">
        <f t="shared" si="367"/>
        <v>6934.4</v>
      </c>
      <c r="T253" s="15">
        <f t="shared" si="368"/>
        <v>6934.4</v>
      </c>
      <c r="U253" s="15"/>
      <c r="V253" s="15">
        <f t="shared" si="369"/>
        <v>8348.4</v>
      </c>
      <c r="W253" s="15">
        <f t="shared" si="370"/>
        <v>6934.4</v>
      </c>
      <c r="X253" s="15">
        <f t="shared" si="371"/>
        <v>6934.4</v>
      </c>
      <c r="Y253" s="15"/>
      <c r="Z253" s="15"/>
      <c r="AA253" s="15"/>
      <c r="AB253" s="15">
        <f t="shared" si="372"/>
        <v>8348.4</v>
      </c>
      <c r="AC253" s="15">
        <f t="shared" si="373"/>
        <v>6934.4</v>
      </c>
      <c r="AD253" s="15">
        <f t="shared" si="374"/>
        <v>6934.4</v>
      </c>
      <c r="AE253" s="15"/>
      <c r="AF253" s="15"/>
      <c r="AG253" s="15"/>
      <c r="AH253" s="15">
        <f t="shared" si="375"/>
        <v>8348.4</v>
      </c>
      <c r="AI253" s="15">
        <f t="shared" si="376"/>
        <v>6934.4</v>
      </c>
      <c r="AJ253" s="15">
        <f t="shared" si="377"/>
        <v>6934.4</v>
      </c>
      <c r="AK253" s="15"/>
      <c r="AL253" s="15"/>
      <c r="AM253" s="15"/>
      <c r="AN253" s="15">
        <f t="shared" si="378"/>
        <v>8348.4</v>
      </c>
      <c r="AO253" s="15"/>
      <c r="AP253" s="70">
        <f t="shared" si="315"/>
        <v>8348.4</v>
      </c>
      <c r="AQ253" s="15">
        <f t="shared" si="379"/>
        <v>6934.4</v>
      </c>
      <c r="AR253" s="15"/>
      <c r="AS253" s="70">
        <f t="shared" si="316"/>
        <v>6934.4</v>
      </c>
      <c r="AT253" s="73">
        <f t="shared" si="380"/>
        <v>6934.4</v>
      </c>
      <c r="AU253" s="15"/>
      <c r="AV253" s="24"/>
    </row>
    <row r="254" spans="1:48" ht="46.8" x14ac:dyDescent="0.3">
      <c r="A254" s="61" t="s">
        <v>209</v>
      </c>
      <c r="B254" s="62"/>
      <c r="C254" s="61"/>
      <c r="D254" s="61"/>
      <c r="E254" s="63" t="s">
        <v>210</v>
      </c>
      <c r="F254" s="15">
        <f t="shared" ref="F254:K254" si="430">F258+F255</f>
        <v>439689.19999999995</v>
      </c>
      <c r="G254" s="15">
        <f t="shared" si="430"/>
        <v>776220.7</v>
      </c>
      <c r="H254" s="15">
        <f t="shared" si="430"/>
        <v>214273</v>
      </c>
      <c r="I254" s="15">
        <f t="shared" si="430"/>
        <v>0</v>
      </c>
      <c r="J254" s="15">
        <f t="shared" si="430"/>
        <v>0</v>
      </c>
      <c r="K254" s="15">
        <f t="shared" si="430"/>
        <v>0</v>
      </c>
      <c r="L254" s="15">
        <f t="shared" si="403"/>
        <v>439689.19999999995</v>
      </c>
      <c r="M254" s="15">
        <f t="shared" si="404"/>
        <v>776220.7</v>
      </c>
      <c r="N254" s="15">
        <f t="shared" si="405"/>
        <v>214273</v>
      </c>
      <c r="O254" s="15">
        <f>O258+O255</f>
        <v>-146743.4</v>
      </c>
      <c r="P254" s="15">
        <f>P258+P255</f>
        <v>-51000</v>
      </c>
      <c r="Q254" s="15">
        <f>Q258+Q255</f>
        <v>182428.79999999999</v>
      </c>
      <c r="R254" s="15">
        <f t="shared" si="366"/>
        <v>292945.79999999993</v>
      </c>
      <c r="S254" s="15">
        <f t="shared" si="367"/>
        <v>725220.7</v>
      </c>
      <c r="T254" s="15">
        <f t="shared" si="368"/>
        <v>396701.8</v>
      </c>
      <c r="U254" s="15">
        <f>U258+U255</f>
        <v>0</v>
      </c>
      <c r="V254" s="15">
        <f t="shared" si="369"/>
        <v>292945.79999999993</v>
      </c>
      <c r="W254" s="15">
        <f t="shared" si="370"/>
        <v>725220.7</v>
      </c>
      <c r="X254" s="15">
        <f t="shared" si="371"/>
        <v>396701.8</v>
      </c>
      <c r="Y254" s="15">
        <f>Y258+Y255</f>
        <v>-1194.5349999999999</v>
      </c>
      <c r="Z254" s="15">
        <f>Z258+Z255</f>
        <v>0</v>
      </c>
      <c r="AA254" s="15">
        <f>AA258+AA255</f>
        <v>0</v>
      </c>
      <c r="AB254" s="15">
        <f t="shared" si="372"/>
        <v>291751.26499999996</v>
      </c>
      <c r="AC254" s="15">
        <f t="shared" si="373"/>
        <v>725220.7</v>
      </c>
      <c r="AD254" s="15">
        <f t="shared" si="374"/>
        <v>396701.8</v>
      </c>
      <c r="AE254" s="15">
        <f>AE258+AE255</f>
        <v>0</v>
      </c>
      <c r="AF254" s="15">
        <f>AF258+AF255</f>
        <v>0</v>
      </c>
      <c r="AG254" s="15">
        <f>AG258+AG255</f>
        <v>0</v>
      </c>
      <c r="AH254" s="15">
        <f t="shared" si="375"/>
        <v>291751.26499999996</v>
      </c>
      <c r="AI254" s="15">
        <f t="shared" si="376"/>
        <v>725220.7</v>
      </c>
      <c r="AJ254" s="15">
        <f t="shared" si="377"/>
        <v>396701.8</v>
      </c>
      <c r="AK254" s="15">
        <f>AK258+AK255</f>
        <v>633.41499999999996</v>
      </c>
      <c r="AL254" s="15">
        <f>AL258+AL255</f>
        <v>0</v>
      </c>
      <c r="AM254" s="15">
        <f>AM258+AM255</f>
        <v>0</v>
      </c>
      <c r="AN254" s="15">
        <f t="shared" si="378"/>
        <v>292384.67999999993</v>
      </c>
      <c r="AO254" s="15">
        <f>AO258+AO255</f>
        <v>0</v>
      </c>
      <c r="AP254" s="70">
        <f t="shared" si="315"/>
        <v>292384.67999999993</v>
      </c>
      <c r="AQ254" s="15">
        <f t="shared" si="379"/>
        <v>725220.7</v>
      </c>
      <c r="AR254" s="15">
        <f>AR258+AR255</f>
        <v>0</v>
      </c>
      <c r="AS254" s="70">
        <f t="shared" si="316"/>
        <v>725220.7</v>
      </c>
      <c r="AT254" s="73">
        <f t="shared" si="380"/>
        <v>396701.8</v>
      </c>
      <c r="AU254" s="15">
        <f>AU258+AU255</f>
        <v>0</v>
      </c>
      <c r="AV254" s="24"/>
    </row>
    <row r="255" spans="1:48" ht="31.2" x14ac:dyDescent="0.3">
      <c r="A255" s="61" t="s">
        <v>209</v>
      </c>
      <c r="B255" s="62" t="s">
        <v>48</v>
      </c>
      <c r="C255" s="61"/>
      <c r="D255" s="61"/>
      <c r="E255" s="63" t="s">
        <v>49</v>
      </c>
      <c r="F255" s="15">
        <f t="shared" ref="F255:K255" si="431">F257+F256</f>
        <v>0</v>
      </c>
      <c r="G255" s="15">
        <f t="shared" si="431"/>
        <v>470527.10000000003</v>
      </c>
      <c r="H255" s="15">
        <f t="shared" si="431"/>
        <v>0</v>
      </c>
      <c r="I255" s="15">
        <f t="shared" si="431"/>
        <v>0</v>
      </c>
      <c r="J255" s="15">
        <f t="shared" si="431"/>
        <v>0</v>
      </c>
      <c r="K255" s="15">
        <f t="shared" si="431"/>
        <v>0</v>
      </c>
      <c r="L255" s="15">
        <f t="shared" si="403"/>
        <v>0</v>
      </c>
      <c r="M255" s="15">
        <f t="shared" si="404"/>
        <v>470527.10000000003</v>
      </c>
      <c r="N255" s="15">
        <f t="shared" si="405"/>
        <v>0</v>
      </c>
      <c r="O255" s="15">
        <f>O257+O256</f>
        <v>0</v>
      </c>
      <c r="P255" s="15">
        <f>P257+P256</f>
        <v>-171988</v>
      </c>
      <c r="Q255" s="15">
        <f>Q257+Q256</f>
        <v>171988</v>
      </c>
      <c r="R255" s="15">
        <f t="shared" si="366"/>
        <v>0</v>
      </c>
      <c r="S255" s="15">
        <f t="shared" si="367"/>
        <v>298539.10000000003</v>
      </c>
      <c r="T255" s="15">
        <f t="shared" si="368"/>
        <v>171988</v>
      </c>
      <c r="U255" s="15">
        <f>U257+U256</f>
        <v>0</v>
      </c>
      <c r="V255" s="15">
        <f t="shared" si="369"/>
        <v>0</v>
      </c>
      <c r="W255" s="15">
        <f t="shared" si="370"/>
        <v>298539.10000000003</v>
      </c>
      <c r="X255" s="15">
        <f t="shared" si="371"/>
        <v>171988</v>
      </c>
      <c r="Y255" s="15">
        <f>Y257+Y256</f>
        <v>0</v>
      </c>
      <c r="Z255" s="15">
        <f>Z257+Z256</f>
        <v>0</v>
      </c>
      <c r="AA255" s="15">
        <f>AA257+AA256</f>
        <v>0</v>
      </c>
      <c r="AB255" s="15">
        <f t="shared" si="372"/>
        <v>0</v>
      </c>
      <c r="AC255" s="15">
        <f t="shared" si="373"/>
        <v>298539.10000000003</v>
      </c>
      <c r="AD255" s="15">
        <f t="shared" si="374"/>
        <v>171988</v>
      </c>
      <c r="AE255" s="15">
        <f>AE257+AE256</f>
        <v>0</v>
      </c>
      <c r="AF255" s="15">
        <f>AF257+AF256</f>
        <v>0</v>
      </c>
      <c r="AG255" s="15">
        <f>AG257+AG256</f>
        <v>0</v>
      </c>
      <c r="AH255" s="15">
        <f t="shared" si="375"/>
        <v>0</v>
      </c>
      <c r="AI255" s="15">
        <f t="shared" si="376"/>
        <v>298539.10000000003</v>
      </c>
      <c r="AJ255" s="15">
        <f t="shared" si="377"/>
        <v>171988</v>
      </c>
      <c r="AK255" s="15">
        <f>AK257+AK256</f>
        <v>0</v>
      </c>
      <c r="AL255" s="15">
        <f>AL257+AL256</f>
        <v>0</v>
      </c>
      <c r="AM255" s="15">
        <f>AM257+AM256</f>
        <v>0</v>
      </c>
      <c r="AN255" s="15">
        <f t="shared" si="378"/>
        <v>0</v>
      </c>
      <c r="AO255" s="15">
        <f>AO257+AO256</f>
        <v>0</v>
      </c>
      <c r="AP255" s="70">
        <f t="shared" si="315"/>
        <v>0</v>
      </c>
      <c r="AQ255" s="15">
        <f t="shared" si="379"/>
        <v>298539.10000000003</v>
      </c>
      <c r="AR255" s="15">
        <f>AR257+AR256</f>
        <v>0</v>
      </c>
      <c r="AS255" s="70">
        <f t="shared" si="316"/>
        <v>298539.10000000003</v>
      </c>
      <c r="AT255" s="73">
        <f t="shared" si="380"/>
        <v>171988</v>
      </c>
      <c r="AU255" s="15">
        <f>AU257+AU256</f>
        <v>0</v>
      </c>
      <c r="AV255" s="24"/>
    </row>
    <row r="256" spans="1:48" x14ac:dyDescent="0.3">
      <c r="A256" s="61" t="s">
        <v>209</v>
      </c>
      <c r="B256" s="62" t="s">
        <v>48</v>
      </c>
      <c r="C256" s="61" t="s">
        <v>65</v>
      </c>
      <c r="D256" s="61" t="s">
        <v>51</v>
      </c>
      <c r="E256" s="63" t="s">
        <v>208</v>
      </c>
      <c r="F256" s="15"/>
      <c r="G256" s="15">
        <v>309447.90000000002</v>
      </c>
      <c r="H256" s="15"/>
      <c r="I256" s="15"/>
      <c r="J256" s="15"/>
      <c r="K256" s="15"/>
      <c r="L256" s="15">
        <f t="shared" si="403"/>
        <v>0</v>
      </c>
      <c r="M256" s="15">
        <f t="shared" si="404"/>
        <v>309447.90000000002</v>
      </c>
      <c r="N256" s="15">
        <f t="shared" si="405"/>
        <v>0</v>
      </c>
      <c r="O256" s="15"/>
      <c r="P256" s="15">
        <f>-171988</f>
        <v>-171988</v>
      </c>
      <c r="Q256" s="15">
        <v>171988</v>
      </c>
      <c r="R256" s="15">
        <f t="shared" si="366"/>
        <v>0</v>
      </c>
      <c r="S256" s="15">
        <f t="shared" si="367"/>
        <v>137459.90000000002</v>
      </c>
      <c r="T256" s="15">
        <f t="shared" si="368"/>
        <v>171988</v>
      </c>
      <c r="U256" s="15"/>
      <c r="V256" s="15">
        <f t="shared" si="369"/>
        <v>0</v>
      </c>
      <c r="W256" s="15">
        <f t="shared" si="370"/>
        <v>137459.90000000002</v>
      </c>
      <c r="X256" s="15">
        <f t="shared" si="371"/>
        <v>171988</v>
      </c>
      <c r="Y256" s="15"/>
      <c r="Z256" s="15"/>
      <c r="AA256" s="15"/>
      <c r="AB256" s="15">
        <f t="shared" si="372"/>
        <v>0</v>
      </c>
      <c r="AC256" s="15">
        <f t="shared" si="373"/>
        <v>137459.90000000002</v>
      </c>
      <c r="AD256" s="15">
        <f t="shared" si="374"/>
        <v>171988</v>
      </c>
      <c r="AE256" s="15"/>
      <c r="AF256" s="15"/>
      <c r="AG256" s="15"/>
      <c r="AH256" s="15">
        <f t="shared" si="375"/>
        <v>0</v>
      </c>
      <c r="AI256" s="15">
        <f t="shared" si="376"/>
        <v>137459.90000000002</v>
      </c>
      <c r="AJ256" s="15">
        <f t="shared" si="377"/>
        <v>171988</v>
      </c>
      <c r="AK256" s="15"/>
      <c r="AL256" s="15"/>
      <c r="AM256" s="15"/>
      <c r="AN256" s="15">
        <f t="shared" si="378"/>
        <v>0</v>
      </c>
      <c r="AO256" s="15"/>
      <c r="AP256" s="70">
        <f t="shared" si="315"/>
        <v>0</v>
      </c>
      <c r="AQ256" s="15">
        <f t="shared" si="379"/>
        <v>137459.90000000002</v>
      </c>
      <c r="AR256" s="15"/>
      <c r="AS256" s="70">
        <f t="shared" si="316"/>
        <v>137459.90000000002</v>
      </c>
      <c r="AT256" s="73">
        <f t="shared" si="380"/>
        <v>171988</v>
      </c>
      <c r="AU256" s="15"/>
      <c r="AV256" s="24"/>
    </row>
    <row r="257" spans="1:48" x14ac:dyDescent="0.3">
      <c r="A257" s="61" t="s">
        <v>209</v>
      </c>
      <c r="B257" s="62" t="s">
        <v>48</v>
      </c>
      <c r="C257" s="61" t="s">
        <v>69</v>
      </c>
      <c r="D257" s="61" t="s">
        <v>31</v>
      </c>
      <c r="E257" s="63" t="s">
        <v>70</v>
      </c>
      <c r="F257" s="15"/>
      <c r="G257" s="15">
        <v>161079.20000000001</v>
      </c>
      <c r="H257" s="15"/>
      <c r="I257" s="15"/>
      <c r="J257" s="15"/>
      <c r="K257" s="15"/>
      <c r="L257" s="15">
        <f t="shared" si="403"/>
        <v>0</v>
      </c>
      <c r="M257" s="15">
        <f t="shared" si="404"/>
        <v>161079.20000000001</v>
      </c>
      <c r="N257" s="15">
        <f t="shared" si="405"/>
        <v>0</v>
      </c>
      <c r="O257" s="15"/>
      <c r="P257" s="15"/>
      <c r="Q257" s="15"/>
      <c r="R257" s="15">
        <f t="shared" si="366"/>
        <v>0</v>
      </c>
      <c r="S257" s="15">
        <f t="shared" si="367"/>
        <v>161079.20000000001</v>
      </c>
      <c r="T257" s="15">
        <f t="shared" si="368"/>
        <v>0</v>
      </c>
      <c r="U257" s="15"/>
      <c r="V257" s="15">
        <f t="shared" si="369"/>
        <v>0</v>
      </c>
      <c r="W257" s="15">
        <f t="shared" si="370"/>
        <v>161079.20000000001</v>
      </c>
      <c r="X257" s="15">
        <f t="shared" si="371"/>
        <v>0</v>
      </c>
      <c r="Y257" s="15"/>
      <c r="Z257" s="15"/>
      <c r="AA257" s="15"/>
      <c r="AB257" s="15">
        <f t="shared" si="372"/>
        <v>0</v>
      </c>
      <c r="AC257" s="15">
        <f t="shared" si="373"/>
        <v>161079.20000000001</v>
      </c>
      <c r="AD257" s="15">
        <f t="shared" si="374"/>
        <v>0</v>
      </c>
      <c r="AE257" s="15"/>
      <c r="AF257" s="15"/>
      <c r="AG257" s="15"/>
      <c r="AH257" s="15">
        <f t="shared" si="375"/>
        <v>0</v>
      </c>
      <c r="AI257" s="15">
        <f t="shared" si="376"/>
        <v>161079.20000000001</v>
      </c>
      <c r="AJ257" s="15">
        <f t="shared" si="377"/>
        <v>0</v>
      </c>
      <c r="AK257" s="15"/>
      <c r="AL257" s="15"/>
      <c r="AM257" s="15"/>
      <c r="AN257" s="15">
        <f t="shared" si="378"/>
        <v>0</v>
      </c>
      <c r="AO257" s="15"/>
      <c r="AP257" s="70">
        <f t="shared" si="315"/>
        <v>0</v>
      </c>
      <c r="AQ257" s="15">
        <f t="shared" si="379"/>
        <v>161079.20000000001</v>
      </c>
      <c r="AR257" s="15"/>
      <c r="AS257" s="70">
        <f t="shared" si="316"/>
        <v>161079.20000000001</v>
      </c>
      <c r="AT257" s="73">
        <f t="shared" si="380"/>
        <v>0</v>
      </c>
      <c r="AU257" s="15"/>
      <c r="AV257" s="24"/>
    </row>
    <row r="258" spans="1:48" ht="46.8" x14ac:dyDescent="0.3">
      <c r="A258" s="61" t="s">
        <v>209</v>
      </c>
      <c r="B258" s="62" t="s">
        <v>55</v>
      </c>
      <c r="C258" s="61"/>
      <c r="D258" s="61"/>
      <c r="E258" s="63" t="s">
        <v>56</v>
      </c>
      <c r="F258" s="15">
        <f t="shared" ref="F258:K258" si="432">F259+F261+F260</f>
        <v>439689.19999999995</v>
      </c>
      <c r="G258" s="15">
        <f t="shared" si="432"/>
        <v>305693.59999999998</v>
      </c>
      <c r="H258" s="15">
        <f t="shared" si="432"/>
        <v>214273</v>
      </c>
      <c r="I258" s="15">
        <f t="shared" si="432"/>
        <v>0</v>
      </c>
      <c r="J258" s="15">
        <f t="shared" si="432"/>
        <v>0</v>
      </c>
      <c r="K258" s="15">
        <f t="shared" si="432"/>
        <v>0</v>
      </c>
      <c r="L258" s="15">
        <f t="shared" si="403"/>
        <v>439689.19999999995</v>
      </c>
      <c r="M258" s="15">
        <f t="shared" si="404"/>
        <v>305693.59999999998</v>
      </c>
      <c r="N258" s="15">
        <f t="shared" si="405"/>
        <v>214273</v>
      </c>
      <c r="O258" s="15">
        <f>O259+O261+O260</f>
        <v>-146743.4</v>
      </c>
      <c r="P258" s="15">
        <f>P259+P261+P260</f>
        <v>120988</v>
      </c>
      <c r="Q258" s="15">
        <f>Q259+Q261+Q260</f>
        <v>10440.799999999999</v>
      </c>
      <c r="R258" s="15">
        <f t="shared" si="366"/>
        <v>292945.79999999993</v>
      </c>
      <c r="S258" s="15">
        <f t="shared" si="367"/>
        <v>426681.59999999998</v>
      </c>
      <c r="T258" s="15">
        <f t="shared" si="368"/>
        <v>224713.8</v>
      </c>
      <c r="U258" s="15">
        <f>U259+U261+U260</f>
        <v>0</v>
      </c>
      <c r="V258" s="15">
        <f t="shared" si="369"/>
        <v>292945.79999999993</v>
      </c>
      <c r="W258" s="15">
        <f t="shared" si="370"/>
        <v>426681.59999999998</v>
      </c>
      <c r="X258" s="15">
        <f t="shared" si="371"/>
        <v>224713.8</v>
      </c>
      <c r="Y258" s="15">
        <f>Y259+Y261+Y260</f>
        <v>-1194.5349999999999</v>
      </c>
      <c r="Z258" s="15">
        <f>Z259+Z261+Z260</f>
        <v>0</v>
      </c>
      <c r="AA258" s="15">
        <f>AA259+AA261+AA260</f>
        <v>0</v>
      </c>
      <c r="AB258" s="15">
        <f t="shared" si="372"/>
        <v>291751.26499999996</v>
      </c>
      <c r="AC258" s="15">
        <f t="shared" si="373"/>
        <v>426681.59999999998</v>
      </c>
      <c r="AD258" s="15">
        <f t="shared" si="374"/>
        <v>224713.8</v>
      </c>
      <c r="AE258" s="15">
        <f>AE259+AE261+AE260</f>
        <v>0</v>
      </c>
      <c r="AF258" s="15">
        <f>AF259+AF261+AF260</f>
        <v>0</v>
      </c>
      <c r="AG258" s="15">
        <f>AG259+AG261+AG260</f>
        <v>0</v>
      </c>
      <c r="AH258" s="15">
        <f t="shared" si="375"/>
        <v>291751.26499999996</v>
      </c>
      <c r="AI258" s="15">
        <f t="shared" si="376"/>
        <v>426681.59999999998</v>
      </c>
      <c r="AJ258" s="15">
        <f t="shared" si="377"/>
        <v>224713.8</v>
      </c>
      <c r="AK258" s="15">
        <f>AK259+AK261+AK260</f>
        <v>633.41499999999996</v>
      </c>
      <c r="AL258" s="15">
        <f>AL259+AL261+AL260</f>
        <v>0</v>
      </c>
      <c r="AM258" s="15">
        <f>AM259+AM261+AM260</f>
        <v>0</v>
      </c>
      <c r="AN258" s="15">
        <f t="shared" si="378"/>
        <v>292384.67999999993</v>
      </c>
      <c r="AO258" s="15">
        <f>AO259+AO261+AO260</f>
        <v>0</v>
      </c>
      <c r="AP258" s="70">
        <f t="shared" si="315"/>
        <v>292384.67999999993</v>
      </c>
      <c r="AQ258" s="15">
        <f t="shared" si="379"/>
        <v>426681.59999999998</v>
      </c>
      <c r="AR258" s="15">
        <f>AR259+AR261+AR260</f>
        <v>0</v>
      </c>
      <c r="AS258" s="70">
        <f t="shared" si="316"/>
        <v>426681.59999999998</v>
      </c>
      <c r="AT258" s="73">
        <f t="shared" si="380"/>
        <v>224713.8</v>
      </c>
      <c r="AU258" s="15">
        <f>AU259+AU261+AU260</f>
        <v>0</v>
      </c>
      <c r="AV258" s="24"/>
    </row>
    <row r="259" spans="1:48" x14ac:dyDescent="0.3">
      <c r="A259" s="61" t="s">
        <v>209</v>
      </c>
      <c r="B259" s="62" t="s">
        <v>55</v>
      </c>
      <c r="C259" s="61" t="s">
        <v>65</v>
      </c>
      <c r="D259" s="61" t="s">
        <v>51</v>
      </c>
      <c r="E259" s="63" t="s">
        <v>208</v>
      </c>
      <c r="F259" s="15">
        <v>200716.4</v>
      </c>
      <c r="G259" s="15">
        <v>186241.1</v>
      </c>
      <c r="H259" s="15">
        <v>110303.4</v>
      </c>
      <c r="I259" s="15"/>
      <c r="J259" s="15"/>
      <c r="K259" s="15"/>
      <c r="L259" s="15">
        <f t="shared" si="403"/>
        <v>200716.4</v>
      </c>
      <c r="M259" s="15">
        <f t="shared" si="404"/>
        <v>186241.1</v>
      </c>
      <c r="N259" s="15">
        <f t="shared" si="405"/>
        <v>110303.4</v>
      </c>
      <c r="O259" s="15">
        <f>-7050-90000</f>
        <v>-97050</v>
      </c>
      <c r="P259" s="15">
        <v>79559.199999999997</v>
      </c>
      <c r="Q259" s="15">
        <v>10440.799999999999</v>
      </c>
      <c r="R259" s="15">
        <f t="shared" si="366"/>
        <v>103666.4</v>
      </c>
      <c r="S259" s="15">
        <f t="shared" si="367"/>
        <v>265800.3</v>
      </c>
      <c r="T259" s="15">
        <f t="shared" si="368"/>
        <v>120744.2</v>
      </c>
      <c r="U259" s="15"/>
      <c r="V259" s="15">
        <f t="shared" si="369"/>
        <v>103666.4</v>
      </c>
      <c r="W259" s="15">
        <f t="shared" si="370"/>
        <v>265800.3</v>
      </c>
      <c r="X259" s="15">
        <f t="shared" si="371"/>
        <v>120744.2</v>
      </c>
      <c r="Y259" s="15">
        <v>-2350</v>
      </c>
      <c r="Z259" s="15"/>
      <c r="AA259" s="15"/>
      <c r="AB259" s="15">
        <f t="shared" si="372"/>
        <v>101316.4</v>
      </c>
      <c r="AC259" s="15">
        <f t="shared" si="373"/>
        <v>265800.3</v>
      </c>
      <c r="AD259" s="15">
        <f t="shared" si="374"/>
        <v>120744.2</v>
      </c>
      <c r="AE259" s="15"/>
      <c r="AF259" s="15"/>
      <c r="AG259" s="15"/>
      <c r="AH259" s="15">
        <f t="shared" si="375"/>
        <v>101316.4</v>
      </c>
      <c r="AI259" s="15">
        <f t="shared" si="376"/>
        <v>265800.3</v>
      </c>
      <c r="AJ259" s="15">
        <f t="shared" si="377"/>
        <v>120744.2</v>
      </c>
      <c r="AK259" s="15"/>
      <c r="AL259" s="15"/>
      <c r="AM259" s="15"/>
      <c r="AN259" s="15">
        <f t="shared" si="378"/>
        <v>101316.4</v>
      </c>
      <c r="AO259" s="15"/>
      <c r="AP259" s="70">
        <f t="shared" si="315"/>
        <v>101316.4</v>
      </c>
      <c r="AQ259" s="15">
        <f t="shared" si="379"/>
        <v>265800.3</v>
      </c>
      <c r="AR259" s="15"/>
      <c r="AS259" s="70">
        <f t="shared" si="316"/>
        <v>265800.3</v>
      </c>
      <c r="AT259" s="73">
        <f t="shared" si="380"/>
        <v>120744.2</v>
      </c>
      <c r="AU259" s="15"/>
      <c r="AV259" s="24"/>
    </row>
    <row r="260" spans="1:48" x14ac:dyDescent="0.3">
      <c r="A260" s="61" t="s">
        <v>209</v>
      </c>
      <c r="B260" s="62" t="s">
        <v>55</v>
      </c>
      <c r="C260" s="61" t="s">
        <v>65</v>
      </c>
      <c r="D260" s="61" t="s">
        <v>65</v>
      </c>
      <c r="E260" s="63" t="s">
        <v>66</v>
      </c>
      <c r="F260" s="15">
        <v>3950</v>
      </c>
      <c r="G260" s="15"/>
      <c r="H260" s="15"/>
      <c r="I260" s="15"/>
      <c r="J260" s="15"/>
      <c r="K260" s="15"/>
      <c r="L260" s="15">
        <f t="shared" si="403"/>
        <v>3950</v>
      </c>
      <c r="M260" s="15">
        <f t="shared" si="404"/>
        <v>0</v>
      </c>
      <c r="N260" s="15">
        <f t="shared" si="405"/>
        <v>0</v>
      </c>
      <c r="O260" s="15"/>
      <c r="P260" s="15"/>
      <c r="Q260" s="15"/>
      <c r="R260" s="15">
        <f t="shared" si="366"/>
        <v>3950</v>
      </c>
      <c r="S260" s="15">
        <f t="shared" si="367"/>
        <v>0</v>
      </c>
      <c r="T260" s="15">
        <f t="shared" si="368"/>
        <v>0</v>
      </c>
      <c r="U260" s="15"/>
      <c r="V260" s="15">
        <f t="shared" si="369"/>
        <v>3950</v>
      </c>
      <c r="W260" s="15">
        <f t="shared" si="370"/>
        <v>0</v>
      </c>
      <c r="X260" s="15">
        <f t="shared" si="371"/>
        <v>0</v>
      </c>
      <c r="Y260" s="15"/>
      <c r="Z260" s="15"/>
      <c r="AA260" s="15"/>
      <c r="AB260" s="15">
        <f t="shared" si="372"/>
        <v>3950</v>
      </c>
      <c r="AC260" s="15">
        <f t="shared" si="373"/>
        <v>0</v>
      </c>
      <c r="AD260" s="15">
        <f t="shared" si="374"/>
        <v>0</v>
      </c>
      <c r="AE260" s="15"/>
      <c r="AF260" s="15"/>
      <c r="AG260" s="15"/>
      <c r="AH260" s="15">
        <f t="shared" si="375"/>
        <v>3950</v>
      </c>
      <c r="AI260" s="15">
        <f t="shared" si="376"/>
        <v>0</v>
      </c>
      <c r="AJ260" s="15">
        <f t="shared" si="377"/>
        <v>0</v>
      </c>
      <c r="AK260" s="15">
        <v>633.41499999999996</v>
      </c>
      <c r="AL260" s="15"/>
      <c r="AM260" s="15"/>
      <c r="AN260" s="15">
        <f t="shared" si="378"/>
        <v>4583.415</v>
      </c>
      <c r="AO260" s="15"/>
      <c r="AP260" s="70">
        <f t="shared" si="315"/>
        <v>4583.415</v>
      </c>
      <c r="AQ260" s="15">
        <f t="shared" si="379"/>
        <v>0</v>
      </c>
      <c r="AR260" s="15"/>
      <c r="AS260" s="70">
        <f t="shared" si="316"/>
        <v>0</v>
      </c>
      <c r="AT260" s="73">
        <f t="shared" si="380"/>
        <v>0</v>
      </c>
      <c r="AU260" s="15"/>
      <c r="AV260" s="24"/>
    </row>
    <row r="261" spans="1:48" x14ac:dyDescent="0.3">
      <c r="A261" s="61" t="s">
        <v>209</v>
      </c>
      <c r="B261" s="62" t="s">
        <v>55</v>
      </c>
      <c r="C261" s="61" t="s">
        <v>69</v>
      </c>
      <c r="D261" s="61" t="s">
        <v>31</v>
      </c>
      <c r="E261" s="63" t="s">
        <v>70</v>
      </c>
      <c r="F261" s="15">
        <v>235022.8</v>
      </c>
      <c r="G261" s="15">
        <v>119452.5</v>
      </c>
      <c r="H261" s="15">
        <v>103969.60000000001</v>
      </c>
      <c r="I261" s="15"/>
      <c r="J261" s="15"/>
      <c r="K261" s="15"/>
      <c r="L261" s="15">
        <f t="shared" si="403"/>
        <v>235022.8</v>
      </c>
      <c r="M261" s="15">
        <f t="shared" si="404"/>
        <v>119452.5</v>
      </c>
      <c r="N261" s="15">
        <f t="shared" si="405"/>
        <v>103969.60000000001</v>
      </c>
      <c r="O261" s="15">
        <f>-8264.6-41428.8</f>
        <v>-49693.4</v>
      </c>
      <c r="P261" s="15">
        <v>41428.800000000003</v>
      </c>
      <c r="Q261" s="15"/>
      <c r="R261" s="15">
        <f t="shared" si="366"/>
        <v>185329.4</v>
      </c>
      <c r="S261" s="15">
        <f t="shared" si="367"/>
        <v>160881.29999999999</v>
      </c>
      <c r="T261" s="15">
        <f t="shared" si="368"/>
        <v>103969.60000000001</v>
      </c>
      <c r="U261" s="15"/>
      <c r="V261" s="15">
        <f t="shared" si="369"/>
        <v>185329.4</v>
      </c>
      <c r="W261" s="15">
        <f t="shared" si="370"/>
        <v>160881.29999999999</v>
      </c>
      <c r="X261" s="15">
        <f t="shared" si="371"/>
        <v>103969.60000000001</v>
      </c>
      <c r="Y261" s="15">
        <f>1889.7-734.235</f>
        <v>1155.4650000000001</v>
      </c>
      <c r="Z261" s="15"/>
      <c r="AA261" s="15"/>
      <c r="AB261" s="15">
        <f t="shared" si="372"/>
        <v>186484.86499999999</v>
      </c>
      <c r="AC261" s="15">
        <f t="shared" si="373"/>
        <v>160881.29999999999</v>
      </c>
      <c r="AD261" s="15">
        <f t="shared" si="374"/>
        <v>103969.60000000001</v>
      </c>
      <c r="AE261" s="15"/>
      <c r="AF261" s="15"/>
      <c r="AG261" s="15"/>
      <c r="AH261" s="15">
        <f t="shared" si="375"/>
        <v>186484.86499999999</v>
      </c>
      <c r="AI261" s="15">
        <f t="shared" si="376"/>
        <v>160881.29999999999</v>
      </c>
      <c r="AJ261" s="15">
        <f t="shared" si="377"/>
        <v>103969.60000000001</v>
      </c>
      <c r="AK261" s="15"/>
      <c r="AL261" s="15"/>
      <c r="AM261" s="15"/>
      <c r="AN261" s="15">
        <f t="shared" si="378"/>
        <v>186484.86499999999</v>
      </c>
      <c r="AO261" s="15"/>
      <c r="AP261" s="70">
        <f t="shared" si="315"/>
        <v>186484.86499999999</v>
      </c>
      <c r="AQ261" s="15">
        <f t="shared" si="379"/>
        <v>160881.29999999999</v>
      </c>
      <c r="AR261" s="15"/>
      <c r="AS261" s="70">
        <f t="shared" si="316"/>
        <v>160881.29999999999</v>
      </c>
      <c r="AT261" s="73">
        <f t="shared" si="380"/>
        <v>103969.60000000001</v>
      </c>
      <c r="AU261" s="15"/>
      <c r="AV261" s="24"/>
    </row>
    <row r="262" spans="1:48" ht="31.2" x14ac:dyDescent="0.3">
      <c r="A262" s="61" t="s">
        <v>211</v>
      </c>
      <c r="B262" s="62"/>
      <c r="C262" s="61"/>
      <c r="D262" s="61"/>
      <c r="E262" s="63" t="s">
        <v>212</v>
      </c>
      <c r="F262" s="15">
        <f t="shared" ref="F262:K262" si="433">F263+F266+F274+F277+F281</f>
        <v>951059.70000000007</v>
      </c>
      <c r="G262" s="15">
        <f t="shared" si="433"/>
        <v>980356.20000000007</v>
      </c>
      <c r="H262" s="15">
        <f t="shared" si="433"/>
        <v>980356.20000000007</v>
      </c>
      <c r="I262" s="15">
        <f t="shared" si="433"/>
        <v>0</v>
      </c>
      <c r="J262" s="15">
        <f t="shared" si="433"/>
        <v>0</v>
      </c>
      <c r="K262" s="15">
        <f t="shared" si="433"/>
        <v>0</v>
      </c>
      <c r="L262" s="15">
        <f t="shared" si="403"/>
        <v>951059.70000000007</v>
      </c>
      <c r="M262" s="15">
        <f t="shared" si="404"/>
        <v>980356.20000000007</v>
      </c>
      <c r="N262" s="15">
        <f t="shared" si="405"/>
        <v>980356.20000000007</v>
      </c>
      <c r="O262" s="15">
        <f>O263+O266+O274+O277+O281</f>
        <v>-49513.3</v>
      </c>
      <c r="P262" s="15">
        <f>P263+P266+P274+P277+P281</f>
        <v>3309.2</v>
      </c>
      <c r="Q262" s="15">
        <f>Q263+Q266+Q274+Q277+Q281</f>
        <v>3309.2</v>
      </c>
      <c r="R262" s="15">
        <f t="shared" si="366"/>
        <v>901546.4</v>
      </c>
      <c r="S262" s="15">
        <f t="shared" si="367"/>
        <v>983665.4</v>
      </c>
      <c r="T262" s="15">
        <f t="shared" si="368"/>
        <v>983665.4</v>
      </c>
      <c r="U262" s="15">
        <f>U263+U266+U274+U277+U281</f>
        <v>0</v>
      </c>
      <c r="V262" s="15">
        <f t="shared" si="369"/>
        <v>901546.4</v>
      </c>
      <c r="W262" s="15">
        <f t="shared" si="370"/>
        <v>983665.4</v>
      </c>
      <c r="X262" s="15">
        <f t="shared" si="371"/>
        <v>983665.4</v>
      </c>
      <c r="Y262" s="15">
        <f>Y263+Y266+Y274+Y277+Y281</f>
        <v>-2901</v>
      </c>
      <c r="Z262" s="15">
        <f>Z263+Z266+Z274+Z277+Z281</f>
        <v>0</v>
      </c>
      <c r="AA262" s="15">
        <f>AA263+AA266+AA274+AA277+AA281</f>
        <v>0</v>
      </c>
      <c r="AB262" s="15">
        <f t="shared" si="372"/>
        <v>898645.4</v>
      </c>
      <c r="AC262" s="15">
        <f t="shared" si="373"/>
        <v>983665.4</v>
      </c>
      <c r="AD262" s="15">
        <f t="shared" si="374"/>
        <v>983665.4</v>
      </c>
      <c r="AE262" s="15">
        <f>AE263+AE266+AE274+AE277+AE281</f>
        <v>0</v>
      </c>
      <c r="AF262" s="15">
        <f>AF263+AF266+AF274+AF277+AF281</f>
        <v>0</v>
      </c>
      <c r="AG262" s="15">
        <f>AG263+AG266+AG274+AG277+AG281</f>
        <v>0</v>
      </c>
      <c r="AH262" s="15">
        <f t="shared" si="375"/>
        <v>898645.4</v>
      </c>
      <c r="AI262" s="15">
        <f t="shared" si="376"/>
        <v>983665.4</v>
      </c>
      <c r="AJ262" s="15">
        <f t="shared" si="377"/>
        <v>983665.4</v>
      </c>
      <c r="AK262" s="15">
        <f>AK263+AK266+AK274+AK277+AK281</f>
        <v>0</v>
      </c>
      <c r="AL262" s="15">
        <f>AL263+AL266+AL274+AL277+AL281</f>
        <v>0</v>
      </c>
      <c r="AM262" s="15">
        <f>AM263+AM266+AM274+AM277+AM281</f>
        <v>0</v>
      </c>
      <c r="AN262" s="15">
        <f t="shared" si="378"/>
        <v>898645.4</v>
      </c>
      <c r="AO262" s="15">
        <f>AO263+AO266+AO274+AO277+AO281</f>
        <v>0</v>
      </c>
      <c r="AP262" s="70">
        <f t="shared" si="315"/>
        <v>898645.4</v>
      </c>
      <c r="AQ262" s="15">
        <f t="shared" si="379"/>
        <v>983665.4</v>
      </c>
      <c r="AR262" s="15">
        <f>AR263+AR266+AR274+AR277+AR281</f>
        <v>0</v>
      </c>
      <c r="AS262" s="70">
        <f t="shared" si="316"/>
        <v>983665.4</v>
      </c>
      <c r="AT262" s="73">
        <f t="shared" si="380"/>
        <v>983665.4</v>
      </c>
      <c r="AU262" s="15">
        <f>AU263+AU266+AU274+AU277+AU281</f>
        <v>0</v>
      </c>
      <c r="AV262" s="24"/>
    </row>
    <row r="263" spans="1:48" ht="46.8" x14ac:dyDescent="0.3">
      <c r="A263" s="61" t="s">
        <v>213</v>
      </c>
      <c r="B263" s="62"/>
      <c r="C263" s="61"/>
      <c r="D263" s="61"/>
      <c r="E263" s="63" t="s">
        <v>150</v>
      </c>
      <c r="F263" s="15">
        <f t="shared" ref="F263:F264" si="434">F264</f>
        <v>912292.6</v>
      </c>
      <c r="G263" s="15">
        <f t="shared" ref="G263:G264" si="435">G264</f>
        <v>947391.4</v>
      </c>
      <c r="H263" s="15">
        <f t="shared" ref="H263:H264" si="436">H264</f>
        <v>947391.4</v>
      </c>
      <c r="I263" s="15">
        <f t="shared" ref="I263:I264" si="437">I264</f>
        <v>0</v>
      </c>
      <c r="J263" s="15">
        <f t="shared" ref="J263:J264" si="438">J264</f>
        <v>0</v>
      </c>
      <c r="K263" s="15">
        <f t="shared" ref="K263:K264" si="439">K264</f>
        <v>0</v>
      </c>
      <c r="L263" s="15">
        <f t="shared" si="403"/>
        <v>912292.6</v>
      </c>
      <c r="M263" s="15">
        <f t="shared" si="404"/>
        <v>947391.4</v>
      </c>
      <c r="N263" s="15">
        <f t="shared" si="405"/>
        <v>947391.4</v>
      </c>
      <c r="O263" s="15">
        <f t="shared" ref="O263:O264" si="440">O264</f>
        <v>-52822.5</v>
      </c>
      <c r="P263" s="15">
        <f t="shared" ref="P263:P264" si="441">P264</f>
        <v>0</v>
      </c>
      <c r="Q263" s="15">
        <f t="shared" ref="Q263:Q264" si="442">Q264</f>
        <v>0</v>
      </c>
      <c r="R263" s="15">
        <f t="shared" si="366"/>
        <v>859470.1</v>
      </c>
      <c r="S263" s="15">
        <f t="shared" si="367"/>
        <v>947391.4</v>
      </c>
      <c r="T263" s="15">
        <f t="shared" si="368"/>
        <v>947391.4</v>
      </c>
      <c r="U263" s="15">
        <f t="shared" ref="U263:U264" si="443">U264</f>
        <v>0</v>
      </c>
      <c r="V263" s="15">
        <f t="shared" si="369"/>
        <v>859470.1</v>
      </c>
      <c r="W263" s="15">
        <f t="shared" si="370"/>
        <v>947391.4</v>
      </c>
      <c r="X263" s="15">
        <f t="shared" si="371"/>
        <v>947391.4</v>
      </c>
      <c r="Y263" s="15">
        <f t="shared" ref="Y263:Y264" si="444">Y264</f>
        <v>0</v>
      </c>
      <c r="Z263" s="15">
        <f t="shared" ref="Z263:Z264" si="445">Z264</f>
        <v>0</v>
      </c>
      <c r="AA263" s="15">
        <f t="shared" ref="AA263:AA264" si="446">AA264</f>
        <v>0</v>
      </c>
      <c r="AB263" s="15">
        <f t="shared" si="372"/>
        <v>859470.1</v>
      </c>
      <c r="AC263" s="15">
        <f t="shared" si="373"/>
        <v>947391.4</v>
      </c>
      <c r="AD263" s="15">
        <f t="shared" si="374"/>
        <v>947391.4</v>
      </c>
      <c r="AE263" s="15">
        <f t="shared" ref="AE263:AE264" si="447">AE264</f>
        <v>0</v>
      </c>
      <c r="AF263" s="15">
        <f t="shared" ref="AF263:AF264" si="448">AF264</f>
        <v>0</v>
      </c>
      <c r="AG263" s="15">
        <f t="shared" ref="AG263:AG264" si="449">AG264</f>
        <v>0</v>
      </c>
      <c r="AH263" s="15">
        <f t="shared" si="375"/>
        <v>859470.1</v>
      </c>
      <c r="AI263" s="15">
        <f t="shared" si="376"/>
        <v>947391.4</v>
      </c>
      <c r="AJ263" s="15">
        <f t="shared" si="377"/>
        <v>947391.4</v>
      </c>
      <c r="AK263" s="15">
        <f t="shared" ref="AK263:AK264" si="450">AK264</f>
        <v>0</v>
      </c>
      <c r="AL263" s="15">
        <f t="shared" ref="AL263:AL264" si="451">AL264</f>
        <v>0</v>
      </c>
      <c r="AM263" s="15">
        <f t="shared" ref="AM263:AM264" si="452">AM264</f>
        <v>0</v>
      </c>
      <c r="AN263" s="15">
        <f t="shared" si="378"/>
        <v>859470.1</v>
      </c>
      <c r="AO263" s="15">
        <f t="shared" ref="AO263:AO264" si="453">AO264</f>
        <v>0</v>
      </c>
      <c r="AP263" s="70">
        <f t="shared" si="315"/>
        <v>859470.1</v>
      </c>
      <c r="AQ263" s="15">
        <f t="shared" si="379"/>
        <v>947391.4</v>
      </c>
      <c r="AR263" s="15">
        <f t="shared" ref="AR263:AU264" si="454">AR264</f>
        <v>0</v>
      </c>
      <c r="AS263" s="70">
        <f t="shared" si="316"/>
        <v>947391.4</v>
      </c>
      <c r="AT263" s="73">
        <f t="shared" si="380"/>
        <v>947391.4</v>
      </c>
      <c r="AU263" s="15">
        <f t="shared" si="454"/>
        <v>0</v>
      </c>
      <c r="AV263" s="24"/>
    </row>
    <row r="264" spans="1:48" ht="46.8" x14ac:dyDescent="0.3">
      <c r="A264" s="61" t="s">
        <v>213</v>
      </c>
      <c r="B264" s="62" t="s">
        <v>55</v>
      </c>
      <c r="C264" s="61"/>
      <c r="D264" s="61"/>
      <c r="E264" s="63" t="s">
        <v>56</v>
      </c>
      <c r="F264" s="15">
        <f t="shared" si="434"/>
        <v>912292.6</v>
      </c>
      <c r="G264" s="15">
        <f t="shared" si="435"/>
        <v>947391.4</v>
      </c>
      <c r="H264" s="15">
        <f t="shared" si="436"/>
        <v>947391.4</v>
      </c>
      <c r="I264" s="15">
        <f t="shared" si="437"/>
        <v>0</v>
      </c>
      <c r="J264" s="15">
        <f t="shared" si="438"/>
        <v>0</v>
      </c>
      <c r="K264" s="15">
        <f t="shared" si="439"/>
        <v>0</v>
      </c>
      <c r="L264" s="15">
        <f t="shared" si="403"/>
        <v>912292.6</v>
      </c>
      <c r="M264" s="15">
        <f t="shared" si="404"/>
        <v>947391.4</v>
      </c>
      <c r="N264" s="15">
        <f t="shared" si="405"/>
        <v>947391.4</v>
      </c>
      <c r="O264" s="15">
        <f t="shared" si="440"/>
        <v>-52822.5</v>
      </c>
      <c r="P264" s="15">
        <f t="shared" si="441"/>
        <v>0</v>
      </c>
      <c r="Q264" s="15">
        <f t="shared" si="442"/>
        <v>0</v>
      </c>
      <c r="R264" s="15">
        <f t="shared" si="366"/>
        <v>859470.1</v>
      </c>
      <c r="S264" s="15">
        <f t="shared" si="367"/>
        <v>947391.4</v>
      </c>
      <c r="T264" s="15">
        <f t="shared" si="368"/>
        <v>947391.4</v>
      </c>
      <c r="U264" s="15">
        <f t="shared" si="443"/>
        <v>0</v>
      </c>
      <c r="V264" s="15">
        <f t="shared" si="369"/>
        <v>859470.1</v>
      </c>
      <c r="W264" s="15">
        <f t="shared" si="370"/>
        <v>947391.4</v>
      </c>
      <c r="X264" s="15">
        <f t="shared" si="371"/>
        <v>947391.4</v>
      </c>
      <c r="Y264" s="15">
        <f t="shared" si="444"/>
        <v>0</v>
      </c>
      <c r="Z264" s="15">
        <f t="shared" si="445"/>
        <v>0</v>
      </c>
      <c r="AA264" s="15">
        <f t="shared" si="446"/>
        <v>0</v>
      </c>
      <c r="AB264" s="15">
        <f t="shared" si="372"/>
        <v>859470.1</v>
      </c>
      <c r="AC264" s="15">
        <f t="shared" si="373"/>
        <v>947391.4</v>
      </c>
      <c r="AD264" s="15">
        <f t="shared" si="374"/>
        <v>947391.4</v>
      </c>
      <c r="AE264" s="15">
        <f t="shared" si="447"/>
        <v>0</v>
      </c>
      <c r="AF264" s="15">
        <f t="shared" si="448"/>
        <v>0</v>
      </c>
      <c r="AG264" s="15">
        <f t="shared" si="449"/>
        <v>0</v>
      </c>
      <c r="AH264" s="15">
        <f t="shared" si="375"/>
        <v>859470.1</v>
      </c>
      <c r="AI264" s="15">
        <f t="shared" si="376"/>
        <v>947391.4</v>
      </c>
      <c r="AJ264" s="15">
        <f t="shared" si="377"/>
        <v>947391.4</v>
      </c>
      <c r="AK264" s="15">
        <f t="shared" si="450"/>
        <v>0</v>
      </c>
      <c r="AL264" s="15">
        <f t="shared" si="451"/>
        <v>0</v>
      </c>
      <c r="AM264" s="15">
        <f t="shared" si="452"/>
        <v>0</v>
      </c>
      <c r="AN264" s="15">
        <f t="shared" si="378"/>
        <v>859470.1</v>
      </c>
      <c r="AO264" s="15">
        <f t="shared" si="453"/>
        <v>0</v>
      </c>
      <c r="AP264" s="70">
        <f t="shared" si="315"/>
        <v>859470.1</v>
      </c>
      <c r="AQ264" s="15">
        <f t="shared" si="379"/>
        <v>947391.4</v>
      </c>
      <c r="AR264" s="15">
        <f t="shared" si="454"/>
        <v>0</v>
      </c>
      <c r="AS264" s="70">
        <f t="shared" si="316"/>
        <v>947391.4</v>
      </c>
      <c r="AT264" s="73">
        <f t="shared" si="380"/>
        <v>947391.4</v>
      </c>
      <c r="AU264" s="15">
        <f t="shared" si="454"/>
        <v>0</v>
      </c>
      <c r="AV264" s="24"/>
    </row>
    <row r="265" spans="1:48" x14ac:dyDescent="0.3">
      <c r="A265" s="61" t="s">
        <v>213</v>
      </c>
      <c r="B265" s="62">
        <v>600</v>
      </c>
      <c r="C265" s="61" t="s">
        <v>65</v>
      </c>
      <c r="D265" s="61" t="s">
        <v>51</v>
      </c>
      <c r="E265" s="63" t="s">
        <v>208</v>
      </c>
      <c r="F265" s="15">
        <v>912292.6</v>
      </c>
      <c r="G265" s="15">
        <v>947391.4</v>
      </c>
      <c r="H265" s="15">
        <v>947391.4</v>
      </c>
      <c r="I265" s="15"/>
      <c r="J265" s="15"/>
      <c r="K265" s="15"/>
      <c r="L265" s="15">
        <f t="shared" si="403"/>
        <v>912292.6</v>
      </c>
      <c r="M265" s="15">
        <f t="shared" si="404"/>
        <v>947391.4</v>
      </c>
      <c r="N265" s="15">
        <f t="shared" si="405"/>
        <v>947391.4</v>
      </c>
      <c r="O265" s="15">
        <v>-52822.5</v>
      </c>
      <c r="P265" s="15"/>
      <c r="Q265" s="15"/>
      <c r="R265" s="15">
        <f t="shared" si="366"/>
        <v>859470.1</v>
      </c>
      <c r="S265" s="15">
        <f t="shared" si="367"/>
        <v>947391.4</v>
      </c>
      <c r="T265" s="15">
        <f t="shared" si="368"/>
        <v>947391.4</v>
      </c>
      <c r="U265" s="15"/>
      <c r="V265" s="15">
        <f t="shared" si="369"/>
        <v>859470.1</v>
      </c>
      <c r="W265" s="15">
        <f t="shared" si="370"/>
        <v>947391.4</v>
      </c>
      <c r="X265" s="15">
        <f t="shared" si="371"/>
        <v>947391.4</v>
      </c>
      <c r="Y265" s="15"/>
      <c r="Z265" s="15"/>
      <c r="AA265" s="15"/>
      <c r="AB265" s="15">
        <f t="shared" si="372"/>
        <v>859470.1</v>
      </c>
      <c r="AC265" s="15">
        <f t="shared" si="373"/>
        <v>947391.4</v>
      </c>
      <c r="AD265" s="15">
        <f t="shared" si="374"/>
        <v>947391.4</v>
      </c>
      <c r="AE265" s="15"/>
      <c r="AF265" s="15"/>
      <c r="AG265" s="15"/>
      <c r="AH265" s="15">
        <f t="shared" si="375"/>
        <v>859470.1</v>
      </c>
      <c r="AI265" s="15">
        <f t="shared" si="376"/>
        <v>947391.4</v>
      </c>
      <c r="AJ265" s="15">
        <f t="shared" si="377"/>
        <v>947391.4</v>
      </c>
      <c r="AK265" s="15"/>
      <c r="AL265" s="15"/>
      <c r="AM265" s="15"/>
      <c r="AN265" s="15">
        <f t="shared" si="378"/>
        <v>859470.1</v>
      </c>
      <c r="AO265" s="15"/>
      <c r="AP265" s="70">
        <f t="shared" si="315"/>
        <v>859470.1</v>
      </c>
      <c r="AQ265" s="15">
        <f t="shared" si="379"/>
        <v>947391.4</v>
      </c>
      <c r="AR265" s="15"/>
      <c r="AS265" s="70">
        <f t="shared" si="316"/>
        <v>947391.4</v>
      </c>
      <c r="AT265" s="73">
        <f t="shared" si="380"/>
        <v>947391.4</v>
      </c>
      <c r="AU265" s="15"/>
      <c r="AV265" s="24"/>
    </row>
    <row r="266" spans="1:48" ht="31.2" x14ac:dyDescent="0.3">
      <c r="A266" s="61" t="s">
        <v>214</v>
      </c>
      <c r="B266" s="62"/>
      <c r="C266" s="61"/>
      <c r="D266" s="61"/>
      <c r="E266" s="63" t="s">
        <v>215</v>
      </c>
      <c r="F266" s="15">
        <f t="shared" ref="F266:K266" si="455">F267+F269+F271</f>
        <v>5979.3</v>
      </c>
      <c r="G266" s="15">
        <f t="shared" si="455"/>
        <v>5979.3</v>
      </c>
      <c r="H266" s="15">
        <f t="shared" si="455"/>
        <v>5979.3</v>
      </c>
      <c r="I266" s="15">
        <f t="shared" si="455"/>
        <v>0</v>
      </c>
      <c r="J266" s="15">
        <f t="shared" si="455"/>
        <v>0</v>
      </c>
      <c r="K266" s="15">
        <f t="shared" si="455"/>
        <v>0</v>
      </c>
      <c r="L266" s="15">
        <f t="shared" si="403"/>
        <v>5979.3</v>
      </c>
      <c r="M266" s="15">
        <f t="shared" si="404"/>
        <v>5979.3</v>
      </c>
      <c r="N266" s="15">
        <f t="shared" si="405"/>
        <v>5979.3</v>
      </c>
      <c r="O266" s="15">
        <f>O267+O269+O271</f>
        <v>1389.2</v>
      </c>
      <c r="P266" s="15">
        <f>P267+P269+P271</f>
        <v>1389.2</v>
      </c>
      <c r="Q266" s="15">
        <f>Q267+Q269+Q271</f>
        <v>1389.2</v>
      </c>
      <c r="R266" s="15">
        <f t="shared" si="366"/>
        <v>7368.5</v>
      </c>
      <c r="S266" s="15">
        <f t="shared" si="367"/>
        <v>7368.5</v>
      </c>
      <c r="T266" s="15">
        <f t="shared" si="368"/>
        <v>7368.5</v>
      </c>
      <c r="U266" s="15">
        <f>U267+U269+U271</f>
        <v>0</v>
      </c>
      <c r="V266" s="15">
        <f t="shared" si="369"/>
        <v>7368.5</v>
      </c>
      <c r="W266" s="15">
        <f t="shared" si="370"/>
        <v>7368.5</v>
      </c>
      <c r="X266" s="15">
        <f t="shared" si="371"/>
        <v>7368.5</v>
      </c>
      <c r="Y266" s="15">
        <f>Y267+Y269+Y271</f>
        <v>0</v>
      </c>
      <c r="Z266" s="15">
        <f>Z267+Z269+Z271</f>
        <v>0</v>
      </c>
      <c r="AA266" s="15">
        <f>AA267+AA269+AA271</f>
        <v>0</v>
      </c>
      <c r="AB266" s="15">
        <f t="shared" si="372"/>
        <v>7368.5</v>
      </c>
      <c r="AC266" s="15">
        <f t="shared" si="373"/>
        <v>7368.5</v>
      </c>
      <c r="AD266" s="15">
        <f t="shared" si="374"/>
        <v>7368.5</v>
      </c>
      <c r="AE266" s="15">
        <f>AE267+AE269+AE271</f>
        <v>0</v>
      </c>
      <c r="AF266" s="15">
        <f>AF267+AF269+AF271</f>
        <v>0</v>
      </c>
      <c r="AG266" s="15">
        <f>AG267+AG269+AG271</f>
        <v>0</v>
      </c>
      <c r="AH266" s="15">
        <f t="shared" si="375"/>
        <v>7368.5</v>
      </c>
      <c r="AI266" s="15">
        <f t="shared" si="376"/>
        <v>7368.5</v>
      </c>
      <c r="AJ266" s="15">
        <f t="shared" si="377"/>
        <v>7368.5</v>
      </c>
      <c r="AK266" s="15">
        <f>AK267+AK269+AK271</f>
        <v>0</v>
      </c>
      <c r="AL266" s="15">
        <f>AL267+AL269+AL271</f>
        <v>0</v>
      </c>
      <c r="AM266" s="15">
        <f>AM267+AM269+AM271</f>
        <v>0</v>
      </c>
      <c r="AN266" s="15">
        <f t="shared" si="378"/>
        <v>7368.5</v>
      </c>
      <c r="AO266" s="15">
        <f>AO267+AO269+AO271</f>
        <v>0</v>
      </c>
      <c r="AP266" s="70">
        <f t="shared" si="315"/>
        <v>7368.5</v>
      </c>
      <c r="AQ266" s="15">
        <f t="shared" si="379"/>
        <v>7368.5</v>
      </c>
      <c r="AR266" s="15">
        <f>AR267+AR269+AR271</f>
        <v>0</v>
      </c>
      <c r="AS266" s="70">
        <f t="shared" si="316"/>
        <v>7368.5</v>
      </c>
      <c r="AT266" s="73">
        <f t="shared" si="380"/>
        <v>7368.5</v>
      </c>
      <c r="AU266" s="15">
        <f>AU267+AU269+AU271</f>
        <v>0</v>
      </c>
      <c r="AV266" s="24"/>
    </row>
    <row r="267" spans="1:48" ht="31.2" x14ac:dyDescent="0.3">
      <c r="A267" s="61" t="s">
        <v>214</v>
      </c>
      <c r="B267" s="62" t="s">
        <v>48</v>
      </c>
      <c r="C267" s="61"/>
      <c r="D267" s="61"/>
      <c r="E267" s="63" t="s">
        <v>49</v>
      </c>
      <c r="F267" s="15">
        <f t="shared" ref="F267:K267" si="456">F268</f>
        <v>7</v>
      </c>
      <c r="G267" s="15">
        <f t="shared" si="456"/>
        <v>7</v>
      </c>
      <c r="H267" s="15">
        <f t="shared" si="456"/>
        <v>7</v>
      </c>
      <c r="I267" s="15">
        <f t="shared" si="456"/>
        <v>0</v>
      </c>
      <c r="J267" s="15">
        <f t="shared" si="456"/>
        <v>0</v>
      </c>
      <c r="K267" s="15">
        <f t="shared" si="456"/>
        <v>0</v>
      </c>
      <c r="L267" s="15">
        <f t="shared" si="403"/>
        <v>7</v>
      </c>
      <c r="M267" s="15">
        <f t="shared" si="404"/>
        <v>7</v>
      </c>
      <c r="N267" s="15">
        <f t="shared" si="405"/>
        <v>7</v>
      </c>
      <c r="O267" s="15">
        <f>O268</f>
        <v>0</v>
      </c>
      <c r="P267" s="15">
        <f>P268</f>
        <v>0</v>
      </c>
      <c r="Q267" s="15">
        <f>Q268</f>
        <v>0</v>
      </c>
      <c r="R267" s="15">
        <f t="shared" si="366"/>
        <v>7</v>
      </c>
      <c r="S267" s="15">
        <f t="shared" si="367"/>
        <v>7</v>
      </c>
      <c r="T267" s="15">
        <f t="shared" si="368"/>
        <v>7</v>
      </c>
      <c r="U267" s="15">
        <f>U268</f>
        <v>0</v>
      </c>
      <c r="V267" s="15">
        <f t="shared" si="369"/>
        <v>7</v>
      </c>
      <c r="W267" s="15">
        <f t="shared" si="370"/>
        <v>7</v>
      </c>
      <c r="X267" s="15">
        <f t="shared" si="371"/>
        <v>7</v>
      </c>
      <c r="Y267" s="15">
        <f>Y268</f>
        <v>0</v>
      </c>
      <c r="Z267" s="15">
        <f>Z268</f>
        <v>0</v>
      </c>
      <c r="AA267" s="15">
        <f>AA268</f>
        <v>0</v>
      </c>
      <c r="AB267" s="15">
        <f t="shared" si="372"/>
        <v>7</v>
      </c>
      <c r="AC267" s="15">
        <f t="shared" si="373"/>
        <v>7</v>
      </c>
      <c r="AD267" s="15">
        <f t="shared" si="374"/>
        <v>7</v>
      </c>
      <c r="AE267" s="15">
        <f>AE268</f>
        <v>0</v>
      </c>
      <c r="AF267" s="15">
        <f>AF268</f>
        <v>0</v>
      </c>
      <c r="AG267" s="15">
        <f>AG268</f>
        <v>0</v>
      </c>
      <c r="AH267" s="15">
        <f t="shared" si="375"/>
        <v>7</v>
      </c>
      <c r="AI267" s="15">
        <f t="shared" si="376"/>
        <v>7</v>
      </c>
      <c r="AJ267" s="15">
        <f t="shared" si="377"/>
        <v>7</v>
      </c>
      <c r="AK267" s="15">
        <f>AK268</f>
        <v>0</v>
      </c>
      <c r="AL267" s="15">
        <f>AL268</f>
        <v>0</v>
      </c>
      <c r="AM267" s="15">
        <f>AM268</f>
        <v>0</v>
      </c>
      <c r="AN267" s="15">
        <f t="shared" si="378"/>
        <v>7</v>
      </c>
      <c r="AO267" s="15">
        <f>AO268</f>
        <v>0</v>
      </c>
      <c r="AP267" s="70">
        <f t="shared" si="315"/>
        <v>7</v>
      </c>
      <c r="AQ267" s="15">
        <f t="shared" si="379"/>
        <v>7</v>
      </c>
      <c r="AR267" s="15">
        <f>AR268</f>
        <v>0</v>
      </c>
      <c r="AS267" s="70">
        <f t="shared" si="316"/>
        <v>7</v>
      </c>
      <c r="AT267" s="73">
        <f t="shared" si="380"/>
        <v>7</v>
      </c>
      <c r="AU267" s="15">
        <f>AU268</f>
        <v>0</v>
      </c>
      <c r="AV267" s="24"/>
    </row>
    <row r="268" spans="1:48" x14ac:dyDescent="0.3">
      <c r="A268" s="61" t="s">
        <v>214</v>
      </c>
      <c r="B268" s="62">
        <v>200</v>
      </c>
      <c r="C268" s="61" t="s">
        <v>65</v>
      </c>
      <c r="D268" s="61" t="s">
        <v>67</v>
      </c>
      <c r="E268" s="63" t="s">
        <v>68</v>
      </c>
      <c r="F268" s="15">
        <v>7</v>
      </c>
      <c r="G268" s="15">
        <v>7</v>
      </c>
      <c r="H268" s="15">
        <v>7</v>
      </c>
      <c r="I268" s="15"/>
      <c r="J268" s="15"/>
      <c r="K268" s="15"/>
      <c r="L268" s="15">
        <f t="shared" si="403"/>
        <v>7</v>
      </c>
      <c r="M268" s="15">
        <f t="shared" si="404"/>
        <v>7</v>
      </c>
      <c r="N268" s="15">
        <f t="shared" si="405"/>
        <v>7</v>
      </c>
      <c r="O268" s="15"/>
      <c r="P268" s="15"/>
      <c r="Q268" s="15"/>
      <c r="R268" s="15">
        <f t="shared" si="366"/>
        <v>7</v>
      </c>
      <c r="S268" s="15">
        <f t="shared" si="367"/>
        <v>7</v>
      </c>
      <c r="T268" s="15">
        <f t="shared" si="368"/>
        <v>7</v>
      </c>
      <c r="U268" s="15"/>
      <c r="V268" s="15">
        <f t="shared" si="369"/>
        <v>7</v>
      </c>
      <c r="W268" s="15">
        <f t="shared" si="370"/>
        <v>7</v>
      </c>
      <c r="X268" s="15">
        <f t="shared" si="371"/>
        <v>7</v>
      </c>
      <c r="Y268" s="15"/>
      <c r="Z268" s="15"/>
      <c r="AA268" s="15"/>
      <c r="AB268" s="15">
        <f t="shared" si="372"/>
        <v>7</v>
      </c>
      <c r="AC268" s="15">
        <f t="shared" si="373"/>
        <v>7</v>
      </c>
      <c r="AD268" s="15">
        <f t="shared" si="374"/>
        <v>7</v>
      </c>
      <c r="AE268" s="15"/>
      <c r="AF268" s="15"/>
      <c r="AG268" s="15"/>
      <c r="AH268" s="15">
        <f t="shared" si="375"/>
        <v>7</v>
      </c>
      <c r="AI268" s="15">
        <f t="shared" si="376"/>
        <v>7</v>
      </c>
      <c r="AJ268" s="15">
        <f t="shared" si="377"/>
        <v>7</v>
      </c>
      <c r="AK268" s="15"/>
      <c r="AL268" s="15"/>
      <c r="AM268" s="15"/>
      <c r="AN268" s="15">
        <f t="shared" si="378"/>
        <v>7</v>
      </c>
      <c r="AO268" s="15"/>
      <c r="AP268" s="70">
        <f t="shared" si="315"/>
        <v>7</v>
      </c>
      <c r="AQ268" s="15">
        <f t="shared" si="379"/>
        <v>7</v>
      </c>
      <c r="AR268" s="15"/>
      <c r="AS268" s="70">
        <f t="shared" si="316"/>
        <v>7</v>
      </c>
      <c r="AT268" s="73">
        <f t="shared" si="380"/>
        <v>7</v>
      </c>
      <c r="AU268" s="15"/>
      <c r="AV268" s="24"/>
    </row>
    <row r="269" spans="1:48" ht="31.2" x14ac:dyDescent="0.3">
      <c r="A269" s="61" t="s">
        <v>214</v>
      </c>
      <c r="B269" s="62" t="s">
        <v>188</v>
      </c>
      <c r="C269" s="61"/>
      <c r="D269" s="61"/>
      <c r="E269" s="63" t="s">
        <v>189</v>
      </c>
      <c r="F269" s="15">
        <f t="shared" ref="F269:K269" si="457">F270</f>
        <v>220</v>
      </c>
      <c r="G269" s="15">
        <f t="shared" si="457"/>
        <v>220</v>
      </c>
      <c r="H269" s="15">
        <f t="shared" si="457"/>
        <v>220</v>
      </c>
      <c r="I269" s="15">
        <f t="shared" si="457"/>
        <v>0</v>
      </c>
      <c r="J269" s="15">
        <f t="shared" si="457"/>
        <v>0</v>
      </c>
      <c r="K269" s="15">
        <f t="shared" si="457"/>
        <v>0</v>
      </c>
      <c r="L269" s="15">
        <f t="shared" si="403"/>
        <v>220</v>
      </c>
      <c r="M269" s="15">
        <f t="shared" si="404"/>
        <v>220</v>
      </c>
      <c r="N269" s="15">
        <f t="shared" si="405"/>
        <v>220</v>
      </c>
      <c r="O269" s="15">
        <f>O270</f>
        <v>1389.2</v>
      </c>
      <c r="P269" s="15">
        <f>P270</f>
        <v>1389.2</v>
      </c>
      <c r="Q269" s="15">
        <f>Q270</f>
        <v>1389.2</v>
      </c>
      <c r="R269" s="15">
        <f t="shared" si="366"/>
        <v>1609.2</v>
      </c>
      <c r="S269" s="15">
        <f t="shared" si="367"/>
        <v>1609.2</v>
      </c>
      <c r="T269" s="15">
        <f t="shared" si="368"/>
        <v>1609.2</v>
      </c>
      <c r="U269" s="15">
        <f>U270</f>
        <v>0</v>
      </c>
      <c r="V269" s="15">
        <f t="shared" si="369"/>
        <v>1609.2</v>
      </c>
      <c r="W269" s="15">
        <f t="shared" si="370"/>
        <v>1609.2</v>
      </c>
      <c r="X269" s="15">
        <f t="shared" si="371"/>
        <v>1609.2</v>
      </c>
      <c r="Y269" s="15">
        <f>Y270</f>
        <v>0</v>
      </c>
      <c r="Z269" s="15">
        <f>Z270</f>
        <v>0</v>
      </c>
      <c r="AA269" s="15">
        <f>AA270</f>
        <v>0</v>
      </c>
      <c r="AB269" s="15">
        <f t="shared" si="372"/>
        <v>1609.2</v>
      </c>
      <c r="AC269" s="15">
        <f t="shared" si="373"/>
        <v>1609.2</v>
      </c>
      <c r="AD269" s="15">
        <f t="shared" si="374"/>
        <v>1609.2</v>
      </c>
      <c r="AE269" s="15">
        <f>AE270</f>
        <v>0</v>
      </c>
      <c r="AF269" s="15">
        <f>AF270</f>
        <v>0</v>
      </c>
      <c r="AG269" s="15">
        <f>AG270</f>
        <v>0</v>
      </c>
      <c r="AH269" s="15">
        <f t="shared" si="375"/>
        <v>1609.2</v>
      </c>
      <c r="AI269" s="15">
        <f t="shared" si="376"/>
        <v>1609.2</v>
      </c>
      <c r="AJ269" s="15">
        <f t="shared" si="377"/>
        <v>1609.2</v>
      </c>
      <c r="AK269" s="15">
        <f>AK270</f>
        <v>0</v>
      </c>
      <c r="AL269" s="15">
        <f>AL270</f>
        <v>0</v>
      </c>
      <c r="AM269" s="15">
        <f>AM270</f>
        <v>0</v>
      </c>
      <c r="AN269" s="15">
        <f t="shared" si="378"/>
        <v>1609.2</v>
      </c>
      <c r="AO269" s="15">
        <f>AO270</f>
        <v>0</v>
      </c>
      <c r="AP269" s="70">
        <f t="shared" si="315"/>
        <v>1609.2</v>
      </c>
      <c r="AQ269" s="15">
        <f t="shared" si="379"/>
        <v>1609.2</v>
      </c>
      <c r="AR269" s="15">
        <f>AR270</f>
        <v>0</v>
      </c>
      <c r="AS269" s="70">
        <f t="shared" si="316"/>
        <v>1609.2</v>
      </c>
      <c r="AT269" s="73">
        <f t="shared" si="380"/>
        <v>1609.2</v>
      </c>
      <c r="AU269" s="15">
        <f>AU270</f>
        <v>0</v>
      </c>
      <c r="AV269" s="24"/>
    </row>
    <row r="270" spans="1:48" x14ac:dyDescent="0.3">
      <c r="A270" s="61" t="s">
        <v>214</v>
      </c>
      <c r="B270" s="62">
        <v>300</v>
      </c>
      <c r="C270" s="61" t="s">
        <v>65</v>
      </c>
      <c r="D270" s="61" t="s">
        <v>67</v>
      </c>
      <c r="E270" s="63" t="s">
        <v>68</v>
      </c>
      <c r="F270" s="15">
        <v>220</v>
      </c>
      <c r="G270" s="15">
        <v>220</v>
      </c>
      <c r="H270" s="15">
        <v>220</v>
      </c>
      <c r="I270" s="15"/>
      <c r="J270" s="15"/>
      <c r="K270" s="15"/>
      <c r="L270" s="15">
        <f t="shared" si="403"/>
        <v>220</v>
      </c>
      <c r="M270" s="15">
        <f t="shared" si="404"/>
        <v>220</v>
      </c>
      <c r="N270" s="15">
        <f t="shared" si="405"/>
        <v>220</v>
      </c>
      <c r="O270" s="15">
        <v>1389.2</v>
      </c>
      <c r="P270" s="15">
        <v>1389.2</v>
      </c>
      <c r="Q270" s="15">
        <v>1389.2</v>
      </c>
      <c r="R270" s="15">
        <f t="shared" si="366"/>
        <v>1609.2</v>
      </c>
      <c r="S270" s="15">
        <f t="shared" si="367"/>
        <v>1609.2</v>
      </c>
      <c r="T270" s="15">
        <f t="shared" si="368"/>
        <v>1609.2</v>
      </c>
      <c r="U270" s="15"/>
      <c r="V270" s="15">
        <f t="shared" si="369"/>
        <v>1609.2</v>
      </c>
      <c r="W270" s="15">
        <f t="shared" si="370"/>
        <v>1609.2</v>
      </c>
      <c r="X270" s="15">
        <f t="shared" si="371"/>
        <v>1609.2</v>
      </c>
      <c r="Y270" s="15"/>
      <c r="Z270" s="15"/>
      <c r="AA270" s="15"/>
      <c r="AB270" s="15">
        <f t="shared" si="372"/>
        <v>1609.2</v>
      </c>
      <c r="AC270" s="15">
        <f t="shared" si="373"/>
        <v>1609.2</v>
      </c>
      <c r="AD270" s="15">
        <f t="shared" si="374"/>
        <v>1609.2</v>
      </c>
      <c r="AE270" s="15"/>
      <c r="AF270" s="15"/>
      <c r="AG270" s="15"/>
      <c r="AH270" s="15">
        <f t="shared" si="375"/>
        <v>1609.2</v>
      </c>
      <c r="AI270" s="15">
        <f t="shared" si="376"/>
        <v>1609.2</v>
      </c>
      <c r="AJ270" s="15">
        <f t="shared" si="377"/>
        <v>1609.2</v>
      </c>
      <c r="AK270" s="15"/>
      <c r="AL270" s="15"/>
      <c r="AM270" s="15"/>
      <c r="AN270" s="15">
        <f t="shared" si="378"/>
        <v>1609.2</v>
      </c>
      <c r="AO270" s="15"/>
      <c r="AP270" s="70">
        <f t="shared" si="315"/>
        <v>1609.2</v>
      </c>
      <c r="AQ270" s="15">
        <f t="shared" si="379"/>
        <v>1609.2</v>
      </c>
      <c r="AR270" s="15"/>
      <c r="AS270" s="70">
        <f t="shared" si="316"/>
        <v>1609.2</v>
      </c>
      <c r="AT270" s="73">
        <f t="shared" si="380"/>
        <v>1609.2</v>
      </c>
      <c r="AU270" s="15"/>
      <c r="AV270" s="24"/>
    </row>
    <row r="271" spans="1:48" ht="46.8" x14ac:dyDescent="0.3">
      <c r="A271" s="61" t="s">
        <v>214</v>
      </c>
      <c r="B271" s="62" t="s">
        <v>55</v>
      </c>
      <c r="C271" s="61"/>
      <c r="D271" s="61"/>
      <c r="E271" s="63" t="s">
        <v>56</v>
      </c>
      <c r="F271" s="15">
        <f t="shared" ref="F271:K271" si="458">F272+F273</f>
        <v>5752.3</v>
      </c>
      <c r="G271" s="15">
        <f t="shared" si="458"/>
        <v>5752.3</v>
      </c>
      <c r="H271" s="15">
        <f t="shared" si="458"/>
        <v>5752.3</v>
      </c>
      <c r="I271" s="15">
        <f t="shared" si="458"/>
        <v>0</v>
      </c>
      <c r="J271" s="15">
        <f t="shared" si="458"/>
        <v>0</v>
      </c>
      <c r="K271" s="15">
        <f t="shared" si="458"/>
        <v>0</v>
      </c>
      <c r="L271" s="15">
        <f t="shared" si="403"/>
        <v>5752.3</v>
      </c>
      <c r="M271" s="15">
        <f t="shared" si="404"/>
        <v>5752.3</v>
      </c>
      <c r="N271" s="15">
        <f t="shared" si="405"/>
        <v>5752.3</v>
      </c>
      <c r="O271" s="15">
        <f>O272+O273</f>
        <v>0</v>
      </c>
      <c r="P271" s="15">
        <f>P272+P273</f>
        <v>0</v>
      </c>
      <c r="Q271" s="15">
        <f>Q272+Q273</f>
        <v>0</v>
      </c>
      <c r="R271" s="15">
        <f t="shared" si="366"/>
        <v>5752.3</v>
      </c>
      <c r="S271" s="15">
        <f t="shared" si="367"/>
        <v>5752.3</v>
      </c>
      <c r="T271" s="15">
        <f t="shared" si="368"/>
        <v>5752.3</v>
      </c>
      <c r="U271" s="15">
        <f>U272+U273</f>
        <v>0</v>
      </c>
      <c r="V271" s="15">
        <f t="shared" si="369"/>
        <v>5752.3</v>
      </c>
      <c r="W271" s="15">
        <f t="shared" si="370"/>
        <v>5752.3</v>
      </c>
      <c r="X271" s="15">
        <f t="shared" si="371"/>
        <v>5752.3</v>
      </c>
      <c r="Y271" s="15">
        <f>Y272+Y273</f>
        <v>0</v>
      </c>
      <c r="Z271" s="15">
        <f>Z272+Z273</f>
        <v>0</v>
      </c>
      <c r="AA271" s="15">
        <f>AA272+AA273</f>
        <v>0</v>
      </c>
      <c r="AB271" s="15">
        <f t="shared" si="372"/>
        <v>5752.3</v>
      </c>
      <c r="AC271" s="15">
        <f t="shared" si="373"/>
        <v>5752.3</v>
      </c>
      <c r="AD271" s="15">
        <f t="shared" si="374"/>
        <v>5752.3</v>
      </c>
      <c r="AE271" s="15">
        <f>AE272+AE273</f>
        <v>0</v>
      </c>
      <c r="AF271" s="15">
        <f>AF272+AF273</f>
        <v>0</v>
      </c>
      <c r="AG271" s="15">
        <f>AG272+AG273</f>
        <v>0</v>
      </c>
      <c r="AH271" s="15">
        <f t="shared" si="375"/>
        <v>5752.3</v>
      </c>
      <c r="AI271" s="15">
        <f t="shared" si="376"/>
        <v>5752.3</v>
      </c>
      <c r="AJ271" s="15">
        <f t="shared" si="377"/>
        <v>5752.3</v>
      </c>
      <c r="AK271" s="15">
        <f>AK272+AK273</f>
        <v>0</v>
      </c>
      <c r="AL271" s="15">
        <f>AL272+AL273</f>
        <v>0</v>
      </c>
      <c r="AM271" s="15">
        <f>AM272+AM273</f>
        <v>0</v>
      </c>
      <c r="AN271" s="15">
        <f t="shared" si="378"/>
        <v>5752.3</v>
      </c>
      <c r="AO271" s="15">
        <f>AO272+AO273</f>
        <v>0</v>
      </c>
      <c r="AP271" s="70">
        <f t="shared" si="315"/>
        <v>5752.3</v>
      </c>
      <c r="AQ271" s="15">
        <f t="shared" si="379"/>
        <v>5752.3</v>
      </c>
      <c r="AR271" s="15">
        <f>AR272+AR273</f>
        <v>0</v>
      </c>
      <c r="AS271" s="70">
        <f t="shared" si="316"/>
        <v>5752.3</v>
      </c>
      <c r="AT271" s="73">
        <f t="shared" si="380"/>
        <v>5752.3</v>
      </c>
      <c r="AU271" s="15">
        <f>AU272+AU273</f>
        <v>0</v>
      </c>
      <c r="AV271" s="24"/>
    </row>
    <row r="272" spans="1:48" x14ac:dyDescent="0.3">
      <c r="A272" s="61" t="s">
        <v>214</v>
      </c>
      <c r="B272" s="62">
        <v>600</v>
      </c>
      <c r="C272" s="61" t="s">
        <v>65</v>
      </c>
      <c r="D272" s="61" t="s">
        <v>51</v>
      </c>
      <c r="E272" s="63" t="s">
        <v>208</v>
      </c>
      <c r="F272" s="15">
        <v>2560</v>
      </c>
      <c r="G272" s="15">
        <v>2560</v>
      </c>
      <c r="H272" s="15">
        <v>2560</v>
      </c>
      <c r="I272" s="15"/>
      <c r="J272" s="15"/>
      <c r="K272" s="15"/>
      <c r="L272" s="15">
        <f t="shared" si="403"/>
        <v>2560</v>
      </c>
      <c r="M272" s="15">
        <f t="shared" si="404"/>
        <v>2560</v>
      </c>
      <c r="N272" s="15">
        <f t="shared" si="405"/>
        <v>2560</v>
      </c>
      <c r="O272" s="15"/>
      <c r="P272" s="15"/>
      <c r="Q272" s="15"/>
      <c r="R272" s="15">
        <f t="shared" si="366"/>
        <v>2560</v>
      </c>
      <c r="S272" s="15">
        <f t="shared" si="367"/>
        <v>2560</v>
      </c>
      <c r="T272" s="15">
        <f t="shared" si="368"/>
        <v>2560</v>
      </c>
      <c r="U272" s="15"/>
      <c r="V272" s="15">
        <f t="shared" si="369"/>
        <v>2560</v>
      </c>
      <c r="W272" s="15">
        <f t="shared" si="370"/>
        <v>2560</v>
      </c>
      <c r="X272" s="15">
        <f t="shared" si="371"/>
        <v>2560</v>
      </c>
      <c r="Y272" s="15"/>
      <c r="Z272" s="15"/>
      <c r="AA272" s="15"/>
      <c r="AB272" s="15">
        <f t="shared" si="372"/>
        <v>2560</v>
      </c>
      <c r="AC272" s="15">
        <f t="shared" si="373"/>
        <v>2560</v>
      </c>
      <c r="AD272" s="15">
        <f t="shared" si="374"/>
        <v>2560</v>
      </c>
      <c r="AE272" s="15"/>
      <c r="AF272" s="15"/>
      <c r="AG272" s="15"/>
      <c r="AH272" s="15">
        <f t="shared" si="375"/>
        <v>2560</v>
      </c>
      <c r="AI272" s="15">
        <f t="shared" si="376"/>
        <v>2560</v>
      </c>
      <c r="AJ272" s="15">
        <f t="shared" si="377"/>
        <v>2560</v>
      </c>
      <c r="AK272" s="15"/>
      <c r="AL272" s="15"/>
      <c r="AM272" s="15"/>
      <c r="AN272" s="15">
        <f t="shared" si="378"/>
        <v>2560</v>
      </c>
      <c r="AO272" s="15"/>
      <c r="AP272" s="70">
        <f t="shared" si="315"/>
        <v>2560</v>
      </c>
      <c r="AQ272" s="15">
        <f t="shared" si="379"/>
        <v>2560</v>
      </c>
      <c r="AR272" s="15"/>
      <c r="AS272" s="70">
        <f t="shared" si="316"/>
        <v>2560</v>
      </c>
      <c r="AT272" s="73">
        <f t="shared" si="380"/>
        <v>2560</v>
      </c>
      <c r="AU272" s="15"/>
      <c r="AV272" s="24"/>
    </row>
    <row r="273" spans="1:48" x14ac:dyDescent="0.3">
      <c r="A273" s="61" t="s">
        <v>214</v>
      </c>
      <c r="B273" s="62">
        <v>600</v>
      </c>
      <c r="C273" s="61" t="s">
        <v>65</v>
      </c>
      <c r="D273" s="61" t="s">
        <v>67</v>
      </c>
      <c r="E273" s="63" t="s">
        <v>68</v>
      </c>
      <c r="F273" s="15">
        <v>3192.3</v>
      </c>
      <c r="G273" s="15">
        <v>3192.3</v>
      </c>
      <c r="H273" s="15">
        <v>3192.3</v>
      </c>
      <c r="I273" s="15"/>
      <c r="J273" s="15"/>
      <c r="K273" s="15"/>
      <c r="L273" s="15">
        <f t="shared" si="403"/>
        <v>3192.3</v>
      </c>
      <c r="M273" s="15">
        <f t="shared" si="404"/>
        <v>3192.3</v>
      </c>
      <c r="N273" s="15">
        <f t="shared" si="405"/>
        <v>3192.3</v>
      </c>
      <c r="O273" s="15"/>
      <c r="P273" s="15"/>
      <c r="Q273" s="15"/>
      <c r="R273" s="15">
        <f t="shared" si="366"/>
        <v>3192.3</v>
      </c>
      <c r="S273" s="15">
        <f t="shared" si="367"/>
        <v>3192.3</v>
      </c>
      <c r="T273" s="15">
        <f t="shared" si="368"/>
        <v>3192.3</v>
      </c>
      <c r="U273" s="15"/>
      <c r="V273" s="15">
        <f t="shared" si="369"/>
        <v>3192.3</v>
      </c>
      <c r="W273" s="15">
        <f t="shared" si="370"/>
        <v>3192.3</v>
      </c>
      <c r="X273" s="15">
        <f t="shared" si="371"/>
        <v>3192.3</v>
      </c>
      <c r="Y273" s="15"/>
      <c r="Z273" s="15"/>
      <c r="AA273" s="15"/>
      <c r="AB273" s="15">
        <f t="shared" si="372"/>
        <v>3192.3</v>
      </c>
      <c r="AC273" s="15">
        <f t="shared" si="373"/>
        <v>3192.3</v>
      </c>
      <c r="AD273" s="15">
        <f t="shared" si="374"/>
        <v>3192.3</v>
      </c>
      <c r="AE273" s="15"/>
      <c r="AF273" s="15"/>
      <c r="AG273" s="15"/>
      <c r="AH273" s="15">
        <f t="shared" si="375"/>
        <v>3192.3</v>
      </c>
      <c r="AI273" s="15">
        <f t="shared" si="376"/>
        <v>3192.3</v>
      </c>
      <c r="AJ273" s="15">
        <f t="shared" si="377"/>
        <v>3192.3</v>
      </c>
      <c r="AK273" s="15"/>
      <c r="AL273" s="15"/>
      <c r="AM273" s="15"/>
      <c r="AN273" s="15">
        <f t="shared" si="378"/>
        <v>3192.3</v>
      </c>
      <c r="AO273" s="15"/>
      <c r="AP273" s="70">
        <f t="shared" ref="AP273:AP336" si="459">AN273+AO273</f>
        <v>3192.3</v>
      </c>
      <c r="AQ273" s="15">
        <f t="shared" si="379"/>
        <v>3192.3</v>
      </c>
      <c r="AR273" s="15"/>
      <c r="AS273" s="70">
        <f t="shared" ref="AS273:AS336" si="460">AQ273+AR273</f>
        <v>3192.3</v>
      </c>
      <c r="AT273" s="73">
        <f t="shared" si="380"/>
        <v>3192.3</v>
      </c>
      <c r="AU273" s="15"/>
      <c r="AV273" s="24"/>
    </row>
    <row r="274" spans="1:48" x14ac:dyDescent="0.3">
      <c r="A274" s="61" t="s">
        <v>216</v>
      </c>
      <c r="B274" s="62"/>
      <c r="C274" s="61"/>
      <c r="D274" s="61"/>
      <c r="E274" s="63" t="s">
        <v>217</v>
      </c>
      <c r="F274" s="15">
        <f t="shared" ref="F274:F277" si="461">F275</f>
        <v>5802.3</v>
      </c>
      <c r="G274" s="15">
        <f t="shared" ref="G274:G277" si="462">G275</f>
        <v>0</v>
      </c>
      <c r="H274" s="15">
        <f t="shared" ref="H274:H277" si="463">H275</f>
        <v>0</v>
      </c>
      <c r="I274" s="15">
        <f t="shared" ref="I274:I277" si="464">I275</f>
        <v>0</v>
      </c>
      <c r="J274" s="15">
        <f t="shared" ref="J274:J277" si="465">J275</f>
        <v>0</v>
      </c>
      <c r="K274" s="15">
        <f t="shared" ref="K274:K277" si="466">K275</f>
        <v>0</v>
      </c>
      <c r="L274" s="15">
        <f t="shared" si="403"/>
        <v>5802.3</v>
      </c>
      <c r="M274" s="15">
        <f t="shared" si="404"/>
        <v>0</v>
      </c>
      <c r="N274" s="15">
        <f t="shared" si="405"/>
        <v>0</v>
      </c>
      <c r="O274" s="15">
        <f t="shared" ref="O274:O277" si="467">O275</f>
        <v>0</v>
      </c>
      <c r="P274" s="15">
        <f t="shared" ref="P274:P277" si="468">P275</f>
        <v>0</v>
      </c>
      <c r="Q274" s="15">
        <f t="shared" ref="Q274:Q277" si="469">Q275</f>
        <v>0</v>
      </c>
      <c r="R274" s="15">
        <f t="shared" si="366"/>
        <v>5802.3</v>
      </c>
      <c r="S274" s="15">
        <f t="shared" si="367"/>
        <v>0</v>
      </c>
      <c r="T274" s="15">
        <f t="shared" si="368"/>
        <v>0</v>
      </c>
      <c r="U274" s="15">
        <f t="shared" ref="U274:U277" si="470">U275</f>
        <v>0</v>
      </c>
      <c r="V274" s="15">
        <f t="shared" si="369"/>
        <v>5802.3</v>
      </c>
      <c r="W274" s="15">
        <f t="shared" si="370"/>
        <v>0</v>
      </c>
      <c r="X274" s="15">
        <f t="shared" si="371"/>
        <v>0</v>
      </c>
      <c r="Y274" s="15">
        <f t="shared" ref="Y274:Y277" si="471">Y275</f>
        <v>-2901</v>
      </c>
      <c r="Z274" s="15">
        <f t="shared" ref="Z274:Z277" si="472">Z275</f>
        <v>0</v>
      </c>
      <c r="AA274" s="15">
        <f t="shared" ref="AA274:AA277" si="473">AA275</f>
        <v>0</v>
      </c>
      <c r="AB274" s="15">
        <f t="shared" si="372"/>
        <v>2901.3</v>
      </c>
      <c r="AC274" s="15">
        <f t="shared" si="373"/>
        <v>0</v>
      </c>
      <c r="AD274" s="15">
        <f t="shared" si="374"/>
        <v>0</v>
      </c>
      <c r="AE274" s="15">
        <f t="shared" ref="AE274:AE277" si="474">AE275</f>
        <v>0</v>
      </c>
      <c r="AF274" s="15">
        <f t="shared" ref="AF274:AF277" si="475">AF275</f>
        <v>0</v>
      </c>
      <c r="AG274" s="15">
        <f t="shared" ref="AG274:AG277" si="476">AG275</f>
        <v>0</v>
      </c>
      <c r="AH274" s="15">
        <f t="shared" si="375"/>
        <v>2901.3</v>
      </c>
      <c r="AI274" s="15">
        <f t="shared" si="376"/>
        <v>0</v>
      </c>
      <c r="AJ274" s="15">
        <f t="shared" si="377"/>
        <v>0</v>
      </c>
      <c r="AK274" s="15">
        <f t="shared" ref="AK274:AK277" si="477">AK275</f>
        <v>0</v>
      </c>
      <c r="AL274" s="15">
        <f t="shared" ref="AL274:AL277" si="478">AL275</f>
        <v>0</v>
      </c>
      <c r="AM274" s="15">
        <f t="shared" ref="AM274:AM277" si="479">AM275</f>
        <v>0</v>
      </c>
      <c r="AN274" s="15">
        <f t="shared" si="378"/>
        <v>2901.3</v>
      </c>
      <c r="AO274" s="15">
        <f t="shared" ref="AO274:AO277" si="480">AO275</f>
        <v>0</v>
      </c>
      <c r="AP274" s="70">
        <f t="shared" si="459"/>
        <v>2901.3</v>
      </c>
      <c r="AQ274" s="15">
        <f t="shared" si="379"/>
        <v>0</v>
      </c>
      <c r="AR274" s="15">
        <f t="shared" ref="AR274:AU277" si="481">AR275</f>
        <v>0</v>
      </c>
      <c r="AS274" s="70">
        <f t="shared" si="460"/>
        <v>0</v>
      </c>
      <c r="AT274" s="73">
        <f t="shared" si="380"/>
        <v>0</v>
      </c>
      <c r="AU274" s="15">
        <f t="shared" si="481"/>
        <v>0</v>
      </c>
      <c r="AV274" s="24"/>
    </row>
    <row r="275" spans="1:48" ht="46.8" x14ac:dyDescent="0.3">
      <c r="A275" s="61" t="s">
        <v>216</v>
      </c>
      <c r="B275" s="62" t="s">
        <v>55</v>
      </c>
      <c r="C275" s="61"/>
      <c r="D275" s="61"/>
      <c r="E275" s="63" t="s">
        <v>56</v>
      </c>
      <c r="F275" s="15">
        <f t="shared" si="461"/>
        <v>5802.3</v>
      </c>
      <c r="G275" s="15">
        <f t="shared" si="462"/>
        <v>0</v>
      </c>
      <c r="H275" s="15">
        <f t="shared" si="463"/>
        <v>0</v>
      </c>
      <c r="I275" s="15">
        <f t="shared" si="464"/>
        <v>0</v>
      </c>
      <c r="J275" s="15">
        <f t="shared" si="465"/>
        <v>0</v>
      </c>
      <c r="K275" s="15">
        <f t="shared" si="466"/>
        <v>0</v>
      </c>
      <c r="L275" s="15">
        <f t="shared" si="403"/>
        <v>5802.3</v>
      </c>
      <c r="M275" s="15">
        <f t="shared" si="404"/>
        <v>0</v>
      </c>
      <c r="N275" s="15">
        <f t="shared" si="405"/>
        <v>0</v>
      </c>
      <c r="O275" s="15">
        <f t="shared" si="467"/>
        <v>0</v>
      </c>
      <c r="P275" s="15">
        <f t="shared" si="468"/>
        <v>0</v>
      </c>
      <c r="Q275" s="15">
        <f t="shared" si="469"/>
        <v>0</v>
      </c>
      <c r="R275" s="15">
        <f t="shared" si="366"/>
        <v>5802.3</v>
      </c>
      <c r="S275" s="15">
        <f t="shared" si="367"/>
        <v>0</v>
      </c>
      <c r="T275" s="15">
        <f t="shared" si="368"/>
        <v>0</v>
      </c>
      <c r="U275" s="15">
        <f t="shared" si="470"/>
        <v>0</v>
      </c>
      <c r="V275" s="15">
        <f t="shared" si="369"/>
        <v>5802.3</v>
      </c>
      <c r="W275" s="15">
        <f t="shared" si="370"/>
        <v>0</v>
      </c>
      <c r="X275" s="15">
        <f t="shared" si="371"/>
        <v>0</v>
      </c>
      <c r="Y275" s="15">
        <f t="shared" si="471"/>
        <v>-2901</v>
      </c>
      <c r="Z275" s="15">
        <f t="shared" si="472"/>
        <v>0</v>
      </c>
      <c r="AA275" s="15">
        <f t="shared" si="473"/>
        <v>0</v>
      </c>
      <c r="AB275" s="15">
        <f t="shared" si="372"/>
        <v>2901.3</v>
      </c>
      <c r="AC275" s="15">
        <f t="shared" si="373"/>
        <v>0</v>
      </c>
      <c r="AD275" s="15">
        <f t="shared" si="374"/>
        <v>0</v>
      </c>
      <c r="AE275" s="15">
        <f t="shared" si="474"/>
        <v>0</v>
      </c>
      <c r="AF275" s="15">
        <f t="shared" si="475"/>
        <v>0</v>
      </c>
      <c r="AG275" s="15">
        <f t="shared" si="476"/>
        <v>0</v>
      </c>
      <c r="AH275" s="15">
        <f t="shared" si="375"/>
        <v>2901.3</v>
      </c>
      <c r="AI275" s="15">
        <f t="shared" si="376"/>
        <v>0</v>
      </c>
      <c r="AJ275" s="15">
        <f t="shared" si="377"/>
        <v>0</v>
      </c>
      <c r="AK275" s="15">
        <f t="shared" si="477"/>
        <v>0</v>
      </c>
      <c r="AL275" s="15">
        <f t="shared" si="478"/>
        <v>0</v>
      </c>
      <c r="AM275" s="15">
        <f t="shared" si="479"/>
        <v>0</v>
      </c>
      <c r="AN275" s="15">
        <f t="shared" si="378"/>
        <v>2901.3</v>
      </c>
      <c r="AO275" s="15">
        <f t="shared" si="480"/>
        <v>0</v>
      </c>
      <c r="AP275" s="70">
        <f t="shared" si="459"/>
        <v>2901.3</v>
      </c>
      <c r="AQ275" s="15">
        <f t="shared" si="379"/>
        <v>0</v>
      </c>
      <c r="AR275" s="15">
        <f t="shared" si="481"/>
        <v>0</v>
      </c>
      <c r="AS275" s="70">
        <f t="shared" si="460"/>
        <v>0</v>
      </c>
      <c r="AT275" s="73">
        <f t="shared" si="380"/>
        <v>0</v>
      </c>
      <c r="AU275" s="15">
        <f t="shared" si="481"/>
        <v>0</v>
      </c>
      <c r="AV275" s="24"/>
    </row>
    <row r="276" spans="1:48" x14ac:dyDescent="0.3">
      <c r="A276" s="61" t="s">
        <v>216</v>
      </c>
      <c r="B276" s="62">
        <v>600</v>
      </c>
      <c r="C276" s="61" t="s">
        <v>65</v>
      </c>
      <c r="D276" s="61" t="s">
        <v>51</v>
      </c>
      <c r="E276" s="63" t="s">
        <v>208</v>
      </c>
      <c r="F276" s="15">
        <v>5802.3</v>
      </c>
      <c r="G276" s="15"/>
      <c r="H276" s="15"/>
      <c r="I276" s="15"/>
      <c r="J276" s="15"/>
      <c r="K276" s="15"/>
      <c r="L276" s="15">
        <f t="shared" si="403"/>
        <v>5802.3</v>
      </c>
      <c r="M276" s="15">
        <f t="shared" si="404"/>
        <v>0</v>
      </c>
      <c r="N276" s="15">
        <f t="shared" si="405"/>
        <v>0</v>
      </c>
      <c r="O276" s="15"/>
      <c r="P276" s="15"/>
      <c r="Q276" s="15"/>
      <c r="R276" s="15">
        <f t="shared" si="366"/>
        <v>5802.3</v>
      </c>
      <c r="S276" s="15">
        <f t="shared" si="367"/>
        <v>0</v>
      </c>
      <c r="T276" s="15">
        <f t="shared" si="368"/>
        <v>0</v>
      </c>
      <c r="U276" s="15"/>
      <c r="V276" s="15">
        <f t="shared" si="369"/>
        <v>5802.3</v>
      </c>
      <c r="W276" s="15">
        <f t="shared" si="370"/>
        <v>0</v>
      </c>
      <c r="X276" s="15">
        <f t="shared" si="371"/>
        <v>0</v>
      </c>
      <c r="Y276" s="15">
        <v>-2901</v>
      </c>
      <c r="Z276" s="15"/>
      <c r="AA276" s="15"/>
      <c r="AB276" s="15">
        <f t="shared" si="372"/>
        <v>2901.3</v>
      </c>
      <c r="AC276" s="15">
        <f t="shared" si="373"/>
        <v>0</v>
      </c>
      <c r="AD276" s="15">
        <f t="shared" si="374"/>
        <v>0</v>
      </c>
      <c r="AE276" s="15"/>
      <c r="AF276" s="15"/>
      <c r="AG276" s="15"/>
      <c r="AH276" s="15">
        <f t="shared" si="375"/>
        <v>2901.3</v>
      </c>
      <c r="AI276" s="15">
        <f t="shared" si="376"/>
        <v>0</v>
      </c>
      <c r="AJ276" s="15">
        <f t="shared" si="377"/>
        <v>0</v>
      </c>
      <c r="AK276" s="15"/>
      <c r="AL276" s="15"/>
      <c r="AM276" s="15"/>
      <c r="AN276" s="15">
        <f t="shared" si="378"/>
        <v>2901.3</v>
      </c>
      <c r="AO276" s="15"/>
      <c r="AP276" s="70">
        <f t="shared" si="459"/>
        <v>2901.3</v>
      </c>
      <c r="AQ276" s="15">
        <f t="shared" si="379"/>
        <v>0</v>
      </c>
      <c r="AR276" s="15"/>
      <c r="AS276" s="70">
        <f t="shared" si="460"/>
        <v>0</v>
      </c>
      <c r="AT276" s="73">
        <f t="shared" si="380"/>
        <v>0</v>
      </c>
      <c r="AU276" s="15"/>
      <c r="AV276" s="24"/>
    </row>
    <row r="277" spans="1:48" ht="62.4" x14ac:dyDescent="0.3">
      <c r="A277" s="61" t="s">
        <v>218</v>
      </c>
      <c r="B277" s="62"/>
      <c r="C277" s="61"/>
      <c r="D277" s="61"/>
      <c r="E277" s="63" t="s">
        <v>219</v>
      </c>
      <c r="F277" s="15">
        <f t="shared" si="461"/>
        <v>26505.5</v>
      </c>
      <c r="G277" s="15">
        <f t="shared" si="462"/>
        <v>26505.5</v>
      </c>
      <c r="H277" s="15">
        <f t="shared" si="463"/>
        <v>26505.5</v>
      </c>
      <c r="I277" s="15">
        <f t="shared" si="464"/>
        <v>0</v>
      </c>
      <c r="J277" s="15">
        <f t="shared" si="465"/>
        <v>0</v>
      </c>
      <c r="K277" s="15">
        <f t="shared" si="466"/>
        <v>0</v>
      </c>
      <c r="L277" s="15">
        <f t="shared" si="403"/>
        <v>26505.5</v>
      </c>
      <c r="M277" s="15">
        <f t="shared" si="404"/>
        <v>26505.5</v>
      </c>
      <c r="N277" s="15">
        <f t="shared" si="405"/>
        <v>26505.5</v>
      </c>
      <c r="O277" s="15">
        <f t="shared" si="467"/>
        <v>0</v>
      </c>
      <c r="P277" s="15">
        <f t="shared" si="468"/>
        <v>0</v>
      </c>
      <c r="Q277" s="15">
        <f t="shared" si="469"/>
        <v>0</v>
      </c>
      <c r="R277" s="15">
        <f t="shared" si="366"/>
        <v>26505.5</v>
      </c>
      <c r="S277" s="15">
        <f t="shared" si="367"/>
        <v>26505.5</v>
      </c>
      <c r="T277" s="15">
        <f t="shared" si="368"/>
        <v>26505.5</v>
      </c>
      <c r="U277" s="15">
        <f t="shared" si="470"/>
        <v>0</v>
      </c>
      <c r="V277" s="15">
        <f t="shared" si="369"/>
        <v>26505.5</v>
      </c>
      <c r="W277" s="15">
        <f t="shared" si="370"/>
        <v>26505.5</v>
      </c>
      <c r="X277" s="15">
        <f t="shared" si="371"/>
        <v>26505.5</v>
      </c>
      <c r="Y277" s="15">
        <f t="shared" si="471"/>
        <v>0</v>
      </c>
      <c r="Z277" s="15">
        <f t="shared" si="472"/>
        <v>0</v>
      </c>
      <c r="AA277" s="15">
        <f t="shared" si="473"/>
        <v>0</v>
      </c>
      <c r="AB277" s="15">
        <f t="shared" si="372"/>
        <v>26505.5</v>
      </c>
      <c r="AC277" s="15">
        <f t="shared" si="373"/>
        <v>26505.5</v>
      </c>
      <c r="AD277" s="15">
        <f t="shared" si="374"/>
        <v>26505.5</v>
      </c>
      <c r="AE277" s="15">
        <f t="shared" si="474"/>
        <v>0</v>
      </c>
      <c r="AF277" s="15">
        <f t="shared" si="475"/>
        <v>0</v>
      </c>
      <c r="AG277" s="15">
        <f t="shared" si="476"/>
        <v>0</v>
      </c>
      <c r="AH277" s="15">
        <f t="shared" si="375"/>
        <v>26505.5</v>
      </c>
      <c r="AI277" s="15">
        <f t="shared" si="376"/>
        <v>26505.5</v>
      </c>
      <c r="AJ277" s="15">
        <f t="shared" si="377"/>
        <v>26505.5</v>
      </c>
      <c r="AK277" s="15">
        <f t="shared" si="477"/>
        <v>0</v>
      </c>
      <c r="AL277" s="15">
        <f t="shared" si="478"/>
        <v>0</v>
      </c>
      <c r="AM277" s="15">
        <f t="shared" si="479"/>
        <v>0</v>
      </c>
      <c r="AN277" s="15">
        <f t="shared" si="378"/>
        <v>26505.5</v>
      </c>
      <c r="AO277" s="15">
        <f t="shared" si="480"/>
        <v>0</v>
      </c>
      <c r="AP277" s="70">
        <f t="shared" si="459"/>
        <v>26505.5</v>
      </c>
      <c r="AQ277" s="15">
        <f t="shared" si="379"/>
        <v>26505.5</v>
      </c>
      <c r="AR277" s="15">
        <f t="shared" si="481"/>
        <v>0</v>
      </c>
      <c r="AS277" s="70">
        <f t="shared" si="460"/>
        <v>26505.5</v>
      </c>
      <c r="AT277" s="73">
        <f t="shared" si="380"/>
        <v>26505.5</v>
      </c>
      <c r="AU277" s="15">
        <f t="shared" si="481"/>
        <v>0</v>
      </c>
      <c r="AV277" s="24"/>
    </row>
    <row r="278" spans="1:48" ht="46.8" x14ac:dyDescent="0.3">
      <c r="A278" s="61" t="s">
        <v>218</v>
      </c>
      <c r="B278" s="62" t="s">
        <v>55</v>
      </c>
      <c r="C278" s="61"/>
      <c r="D278" s="61"/>
      <c r="E278" s="63" t="s">
        <v>56</v>
      </c>
      <c r="F278" s="15">
        <f t="shared" ref="F278:K278" si="482">F279+F280</f>
        <v>26505.5</v>
      </c>
      <c r="G278" s="15">
        <f t="shared" si="482"/>
        <v>26505.5</v>
      </c>
      <c r="H278" s="15">
        <f t="shared" si="482"/>
        <v>26505.5</v>
      </c>
      <c r="I278" s="15">
        <f t="shared" si="482"/>
        <v>0</v>
      </c>
      <c r="J278" s="15">
        <f t="shared" si="482"/>
        <v>0</v>
      </c>
      <c r="K278" s="15">
        <f t="shared" si="482"/>
        <v>0</v>
      </c>
      <c r="L278" s="15">
        <f t="shared" si="403"/>
        <v>26505.5</v>
      </c>
      <c r="M278" s="15">
        <f t="shared" si="404"/>
        <v>26505.5</v>
      </c>
      <c r="N278" s="15">
        <f t="shared" si="405"/>
        <v>26505.5</v>
      </c>
      <c r="O278" s="15">
        <f>O279+O280</f>
        <v>0</v>
      </c>
      <c r="P278" s="15">
        <f>P279+P280</f>
        <v>0</v>
      </c>
      <c r="Q278" s="15">
        <f>Q279+Q280</f>
        <v>0</v>
      </c>
      <c r="R278" s="15">
        <f t="shared" si="366"/>
        <v>26505.5</v>
      </c>
      <c r="S278" s="15">
        <f t="shared" si="367"/>
        <v>26505.5</v>
      </c>
      <c r="T278" s="15">
        <f t="shared" si="368"/>
        <v>26505.5</v>
      </c>
      <c r="U278" s="15">
        <f>U279+U280</f>
        <v>0</v>
      </c>
      <c r="V278" s="15">
        <f t="shared" si="369"/>
        <v>26505.5</v>
      </c>
      <c r="W278" s="15">
        <f t="shared" si="370"/>
        <v>26505.5</v>
      </c>
      <c r="X278" s="15">
        <f t="shared" si="371"/>
        <v>26505.5</v>
      </c>
      <c r="Y278" s="15">
        <f>Y279+Y280</f>
        <v>0</v>
      </c>
      <c r="Z278" s="15">
        <f>Z279+Z280</f>
        <v>0</v>
      </c>
      <c r="AA278" s="15">
        <f>AA279+AA280</f>
        <v>0</v>
      </c>
      <c r="AB278" s="15">
        <f t="shared" si="372"/>
        <v>26505.5</v>
      </c>
      <c r="AC278" s="15">
        <f t="shared" si="373"/>
        <v>26505.5</v>
      </c>
      <c r="AD278" s="15">
        <f t="shared" si="374"/>
        <v>26505.5</v>
      </c>
      <c r="AE278" s="15">
        <f>AE279+AE280</f>
        <v>0</v>
      </c>
      <c r="AF278" s="15">
        <f>AF279+AF280</f>
        <v>0</v>
      </c>
      <c r="AG278" s="15">
        <f>AG279+AG280</f>
        <v>0</v>
      </c>
      <c r="AH278" s="15">
        <f t="shared" si="375"/>
        <v>26505.5</v>
      </c>
      <c r="AI278" s="15">
        <f t="shared" si="376"/>
        <v>26505.5</v>
      </c>
      <c r="AJ278" s="15">
        <f t="shared" si="377"/>
        <v>26505.5</v>
      </c>
      <c r="AK278" s="15">
        <f>AK279+AK280</f>
        <v>0</v>
      </c>
      <c r="AL278" s="15">
        <f>AL279+AL280</f>
        <v>0</v>
      </c>
      <c r="AM278" s="15">
        <f>AM279+AM280</f>
        <v>0</v>
      </c>
      <c r="AN278" s="15">
        <f t="shared" si="378"/>
        <v>26505.5</v>
      </c>
      <c r="AO278" s="15">
        <f>AO279+AO280</f>
        <v>0</v>
      </c>
      <c r="AP278" s="70">
        <f t="shared" si="459"/>
        <v>26505.5</v>
      </c>
      <c r="AQ278" s="15">
        <f t="shared" si="379"/>
        <v>26505.5</v>
      </c>
      <c r="AR278" s="15">
        <f>AR279+AR280</f>
        <v>0</v>
      </c>
      <c r="AS278" s="70">
        <f t="shared" si="460"/>
        <v>26505.5</v>
      </c>
      <c r="AT278" s="73">
        <f t="shared" si="380"/>
        <v>26505.5</v>
      </c>
      <c r="AU278" s="15">
        <f>AU279+AU280</f>
        <v>0</v>
      </c>
      <c r="AV278" s="24"/>
    </row>
    <row r="279" spans="1:48" x14ac:dyDescent="0.3">
      <c r="A279" s="61" t="s">
        <v>218</v>
      </c>
      <c r="B279" s="62">
        <v>600</v>
      </c>
      <c r="C279" s="61" t="s">
        <v>65</v>
      </c>
      <c r="D279" s="61" t="s">
        <v>51</v>
      </c>
      <c r="E279" s="63" t="s">
        <v>208</v>
      </c>
      <c r="F279" s="15">
        <v>25605.5</v>
      </c>
      <c r="G279" s="15">
        <v>25605.5</v>
      </c>
      <c r="H279" s="15">
        <v>25605.5</v>
      </c>
      <c r="I279" s="15"/>
      <c r="J279" s="15"/>
      <c r="K279" s="15"/>
      <c r="L279" s="15">
        <f t="shared" si="403"/>
        <v>25605.5</v>
      </c>
      <c r="M279" s="15">
        <f t="shared" si="404"/>
        <v>25605.5</v>
      </c>
      <c r="N279" s="15">
        <f t="shared" si="405"/>
        <v>25605.5</v>
      </c>
      <c r="O279" s="15"/>
      <c r="P279" s="15"/>
      <c r="Q279" s="15"/>
      <c r="R279" s="15">
        <f t="shared" si="366"/>
        <v>25605.5</v>
      </c>
      <c r="S279" s="15">
        <f t="shared" si="367"/>
        <v>25605.5</v>
      </c>
      <c r="T279" s="15">
        <f t="shared" si="368"/>
        <v>25605.5</v>
      </c>
      <c r="U279" s="15"/>
      <c r="V279" s="15">
        <f t="shared" si="369"/>
        <v>25605.5</v>
      </c>
      <c r="W279" s="15">
        <f t="shared" si="370"/>
        <v>25605.5</v>
      </c>
      <c r="X279" s="15">
        <f t="shared" si="371"/>
        <v>25605.5</v>
      </c>
      <c r="Y279" s="15"/>
      <c r="Z279" s="15"/>
      <c r="AA279" s="15"/>
      <c r="AB279" s="15">
        <f t="shared" si="372"/>
        <v>25605.5</v>
      </c>
      <c r="AC279" s="15">
        <f t="shared" si="373"/>
        <v>25605.5</v>
      </c>
      <c r="AD279" s="15">
        <f t="shared" si="374"/>
        <v>25605.5</v>
      </c>
      <c r="AE279" s="15"/>
      <c r="AF279" s="15"/>
      <c r="AG279" s="15"/>
      <c r="AH279" s="15">
        <f t="shared" si="375"/>
        <v>25605.5</v>
      </c>
      <c r="AI279" s="15">
        <f t="shared" si="376"/>
        <v>25605.5</v>
      </c>
      <c r="AJ279" s="15">
        <f t="shared" si="377"/>
        <v>25605.5</v>
      </c>
      <c r="AK279" s="15"/>
      <c r="AL279" s="15"/>
      <c r="AM279" s="15"/>
      <c r="AN279" s="15">
        <f t="shared" si="378"/>
        <v>25605.5</v>
      </c>
      <c r="AO279" s="15"/>
      <c r="AP279" s="70">
        <f t="shared" si="459"/>
        <v>25605.5</v>
      </c>
      <c r="AQ279" s="15">
        <f t="shared" si="379"/>
        <v>25605.5</v>
      </c>
      <c r="AR279" s="15"/>
      <c r="AS279" s="70">
        <f t="shared" si="460"/>
        <v>25605.5</v>
      </c>
      <c r="AT279" s="73">
        <f t="shared" si="380"/>
        <v>25605.5</v>
      </c>
      <c r="AU279" s="15"/>
      <c r="AV279" s="24"/>
    </row>
    <row r="280" spans="1:48" x14ac:dyDescent="0.3">
      <c r="A280" s="61" t="s">
        <v>218</v>
      </c>
      <c r="B280" s="62">
        <v>600</v>
      </c>
      <c r="C280" s="61" t="s">
        <v>100</v>
      </c>
      <c r="D280" s="61" t="s">
        <v>51</v>
      </c>
      <c r="E280" s="63" t="s">
        <v>220</v>
      </c>
      <c r="F280" s="15">
        <v>900</v>
      </c>
      <c r="G280" s="15">
        <v>900</v>
      </c>
      <c r="H280" s="15">
        <v>900</v>
      </c>
      <c r="I280" s="15"/>
      <c r="J280" s="15"/>
      <c r="K280" s="15"/>
      <c r="L280" s="15">
        <f t="shared" si="403"/>
        <v>900</v>
      </c>
      <c r="M280" s="15">
        <f t="shared" si="404"/>
        <v>900</v>
      </c>
      <c r="N280" s="15">
        <f t="shared" si="405"/>
        <v>900</v>
      </c>
      <c r="O280" s="15"/>
      <c r="P280" s="15"/>
      <c r="Q280" s="15"/>
      <c r="R280" s="15">
        <f t="shared" si="366"/>
        <v>900</v>
      </c>
      <c r="S280" s="15">
        <f t="shared" si="367"/>
        <v>900</v>
      </c>
      <c r="T280" s="15">
        <f t="shared" si="368"/>
        <v>900</v>
      </c>
      <c r="U280" s="15"/>
      <c r="V280" s="15">
        <f t="shared" si="369"/>
        <v>900</v>
      </c>
      <c r="W280" s="15">
        <f t="shared" si="370"/>
        <v>900</v>
      </c>
      <c r="X280" s="15">
        <f t="shared" si="371"/>
        <v>900</v>
      </c>
      <c r="Y280" s="15"/>
      <c r="Z280" s="15"/>
      <c r="AA280" s="15"/>
      <c r="AB280" s="15">
        <f t="shared" si="372"/>
        <v>900</v>
      </c>
      <c r="AC280" s="15">
        <f t="shared" si="373"/>
        <v>900</v>
      </c>
      <c r="AD280" s="15">
        <f t="shared" si="374"/>
        <v>900</v>
      </c>
      <c r="AE280" s="15"/>
      <c r="AF280" s="15"/>
      <c r="AG280" s="15"/>
      <c r="AH280" s="15">
        <f t="shared" si="375"/>
        <v>900</v>
      </c>
      <c r="AI280" s="15">
        <f t="shared" si="376"/>
        <v>900</v>
      </c>
      <c r="AJ280" s="15">
        <f t="shared" si="377"/>
        <v>900</v>
      </c>
      <c r="AK280" s="15"/>
      <c r="AL280" s="15"/>
      <c r="AM280" s="15"/>
      <c r="AN280" s="15">
        <f t="shared" si="378"/>
        <v>900</v>
      </c>
      <c r="AO280" s="15"/>
      <c r="AP280" s="70">
        <f t="shared" si="459"/>
        <v>900</v>
      </c>
      <c r="AQ280" s="15">
        <f t="shared" si="379"/>
        <v>900</v>
      </c>
      <c r="AR280" s="15"/>
      <c r="AS280" s="70">
        <f t="shared" si="460"/>
        <v>900</v>
      </c>
      <c r="AT280" s="73">
        <f t="shared" si="380"/>
        <v>900</v>
      </c>
      <c r="AU280" s="15"/>
      <c r="AV280" s="24"/>
    </row>
    <row r="281" spans="1:48" ht="62.4" x14ac:dyDescent="0.3">
      <c r="A281" s="61" t="s">
        <v>221</v>
      </c>
      <c r="B281" s="62"/>
      <c r="C281" s="61"/>
      <c r="D281" s="61"/>
      <c r="E281" s="63" t="s">
        <v>222</v>
      </c>
      <c r="F281" s="15">
        <f t="shared" ref="F281:F282" si="483">F282</f>
        <v>480</v>
      </c>
      <c r="G281" s="15">
        <f t="shared" ref="G281:G282" si="484">G282</f>
        <v>480</v>
      </c>
      <c r="H281" s="15">
        <f t="shared" ref="H281:H282" si="485">H282</f>
        <v>480</v>
      </c>
      <c r="I281" s="15">
        <f t="shared" ref="I281:I282" si="486">I282</f>
        <v>0</v>
      </c>
      <c r="J281" s="15">
        <f t="shared" ref="J281:J282" si="487">J282</f>
        <v>0</v>
      </c>
      <c r="K281" s="15">
        <f t="shared" ref="K281:K282" si="488">K282</f>
        <v>0</v>
      </c>
      <c r="L281" s="15">
        <f t="shared" si="403"/>
        <v>480</v>
      </c>
      <c r="M281" s="15">
        <f t="shared" si="404"/>
        <v>480</v>
      </c>
      <c r="N281" s="15">
        <f t="shared" si="405"/>
        <v>480</v>
      </c>
      <c r="O281" s="15">
        <f t="shared" ref="O281:O282" si="489">O282</f>
        <v>1920</v>
      </c>
      <c r="P281" s="15">
        <f t="shared" ref="P281:P282" si="490">P282</f>
        <v>1920</v>
      </c>
      <c r="Q281" s="15">
        <f t="shared" ref="Q281:Q282" si="491">Q282</f>
        <v>1920</v>
      </c>
      <c r="R281" s="15">
        <f t="shared" si="366"/>
        <v>2400</v>
      </c>
      <c r="S281" s="15">
        <f t="shared" si="367"/>
        <v>2400</v>
      </c>
      <c r="T281" s="15">
        <f t="shared" si="368"/>
        <v>2400</v>
      </c>
      <c r="U281" s="15">
        <f t="shared" ref="U281:U282" si="492">U282</f>
        <v>0</v>
      </c>
      <c r="V281" s="15">
        <f t="shared" si="369"/>
        <v>2400</v>
      </c>
      <c r="W281" s="15">
        <f t="shared" si="370"/>
        <v>2400</v>
      </c>
      <c r="X281" s="15">
        <f t="shared" si="371"/>
        <v>2400</v>
      </c>
      <c r="Y281" s="15">
        <f t="shared" ref="Y281:Y282" si="493">Y282</f>
        <v>0</v>
      </c>
      <c r="Z281" s="15">
        <f t="shared" ref="Z281:Z282" si="494">Z282</f>
        <v>0</v>
      </c>
      <c r="AA281" s="15">
        <f t="shared" ref="AA281:AA282" si="495">AA282</f>
        <v>0</v>
      </c>
      <c r="AB281" s="15">
        <f t="shared" si="372"/>
        <v>2400</v>
      </c>
      <c r="AC281" s="15">
        <f t="shared" si="373"/>
        <v>2400</v>
      </c>
      <c r="AD281" s="15">
        <f t="shared" si="374"/>
        <v>2400</v>
      </c>
      <c r="AE281" s="15">
        <f t="shared" ref="AE281:AE282" si="496">AE282</f>
        <v>0</v>
      </c>
      <c r="AF281" s="15">
        <f t="shared" ref="AF281:AF282" si="497">AF282</f>
        <v>0</v>
      </c>
      <c r="AG281" s="15">
        <f t="shared" ref="AG281:AG282" si="498">AG282</f>
        <v>0</v>
      </c>
      <c r="AH281" s="15">
        <f t="shared" si="375"/>
        <v>2400</v>
      </c>
      <c r="AI281" s="15">
        <f t="shared" si="376"/>
        <v>2400</v>
      </c>
      <c r="AJ281" s="15">
        <f t="shared" si="377"/>
        <v>2400</v>
      </c>
      <c r="AK281" s="15">
        <f t="shared" ref="AK281:AK282" si="499">AK282</f>
        <v>0</v>
      </c>
      <c r="AL281" s="15">
        <f t="shared" ref="AL281:AL282" si="500">AL282</f>
        <v>0</v>
      </c>
      <c r="AM281" s="15">
        <f t="shared" ref="AM281:AM282" si="501">AM282</f>
        <v>0</v>
      </c>
      <c r="AN281" s="15">
        <f t="shared" si="378"/>
        <v>2400</v>
      </c>
      <c r="AO281" s="15">
        <f t="shared" ref="AO281:AO282" si="502">AO282</f>
        <v>0</v>
      </c>
      <c r="AP281" s="70">
        <f t="shared" si="459"/>
        <v>2400</v>
      </c>
      <c r="AQ281" s="15">
        <f t="shared" si="379"/>
        <v>2400</v>
      </c>
      <c r="AR281" s="15">
        <f t="shared" ref="AR281:AU282" si="503">AR282</f>
        <v>0</v>
      </c>
      <c r="AS281" s="70">
        <f t="shared" si="460"/>
        <v>2400</v>
      </c>
      <c r="AT281" s="73">
        <f t="shared" si="380"/>
        <v>2400</v>
      </c>
      <c r="AU281" s="15">
        <f t="shared" si="503"/>
        <v>0</v>
      </c>
      <c r="AV281" s="24"/>
    </row>
    <row r="282" spans="1:48" ht="31.2" x14ac:dyDescent="0.3">
      <c r="A282" s="61" t="s">
        <v>221</v>
      </c>
      <c r="B282" s="62" t="s">
        <v>188</v>
      </c>
      <c r="C282" s="61"/>
      <c r="D282" s="61"/>
      <c r="E282" s="63" t="s">
        <v>189</v>
      </c>
      <c r="F282" s="15">
        <f t="shared" si="483"/>
        <v>480</v>
      </c>
      <c r="G282" s="15">
        <f t="shared" si="484"/>
        <v>480</v>
      </c>
      <c r="H282" s="15">
        <f t="shared" si="485"/>
        <v>480</v>
      </c>
      <c r="I282" s="15">
        <f t="shared" si="486"/>
        <v>0</v>
      </c>
      <c r="J282" s="15">
        <f t="shared" si="487"/>
        <v>0</v>
      </c>
      <c r="K282" s="15">
        <f t="shared" si="488"/>
        <v>0</v>
      </c>
      <c r="L282" s="15">
        <f t="shared" si="403"/>
        <v>480</v>
      </c>
      <c r="M282" s="15">
        <f t="shared" si="404"/>
        <v>480</v>
      </c>
      <c r="N282" s="15">
        <f t="shared" si="405"/>
        <v>480</v>
      </c>
      <c r="O282" s="15">
        <f t="shared" si="489"/>
        <v>1920</v>
      </c>
      <c r="P282" s="15">
        <f t="shared" si="490"/>
        <v>1920</v>
      </c>
      <c r="Q282" s="15">
        <f t="shared" si="491"/>
        <v>1920</v>
      </c>
      <c r="R282" s="15">
        <f t="shared" si="366"/>
        <v>2400</v>
      </c>
      <c r="S282" s="15">
        <f t="shared" si="367"/>
        <v>2400</v>
      </c>
      <c r="T282" s="15">
        <f t="shared" si="368"/>
        <v>2400</v>
      </c>
      <c r="U282" s="15">
        <f t="shared" si="492"/>
        <v>0</v>
      </c>
      <c r="V282" s="15">
        <f t="shared" si="369"/>
        <v>2400</v>
      </c>
      <c r="W282" s="15">
        <f t="shared" si="370"/>
        <v>2400</v>
      </c>
      <c r="X282" s="15">
        <f t="shared" si="371"/>
        <v>2400</v>
      </c>
      <c r="Y282" s="15">
        <f t="shared" si="493"/>
        <v>0</v>
      </c>
      <c r="Z282" s="15">
        <f t="shared" si="494"/>
        <v>0</v>
      </c>
      <c r="AA282" s="15">
        <f t="shared" si="495"/>
        <v>0</v>
      </c>
      <c r="AB282" s="15">
        <f t="shared" si="372"/>
        <v>2400</v>
      </c>
      <c r="AC282" s="15">
        <f t="shared" si="373"/>
        <v>2400</v>
      </c>
      <c r="AD282" s="15">
        <f t="shared" si="374"/>
        <v>2400</v>
      </c>
      <c r="AE282" s="15">
        <f t="shared" si="496"/>
        <v>0</v>
      </c>
      <c r="AF282" s="15">
        <f t="shared" si="497"/>
        <v>0</v>
      </c>
      <c r="AG282" s="15">
        <f t="shared" si="498"/>
        <v>0</v>
      </c>
      <c r="AH282" s="15">
        <f t="shared" si="375"/>
        <v>2400</v>
      </c>
      <c r="AI282" s="15">
        <f t="shared" si="376"/>
        <v>2400</v>
      </c>
      <c r="AJ282" s="15">
        <f t="shared" si="377"/>
        <v>2400</v>
      </c>
      <c r="AK282" s="15">
        <f t="shared" si="499"/>
        <v>0</v>
      </c>
      <c r="AL282" s="15">
        <f t="shared" si="500"/>
        <v>0</v>
      </c>
      <c r="AM282" s="15">
        <f t="shared" si="501"/>
        <v>0</v>
      </c>
      <c r="AN282" s="15">
        <f t="shared" si="378"/>
        <v>2400</v>
      </c>
      <c r="AO282" s="15">
        <f t="shared" si="502"/>
        <v>0</v>
      </c>
      <c r="AP282" s="70">
        <f t="shared" si="459"/>
        <v>2400</v>
      </c>
      <c r="AQ282" s="15">
        <f t="shared" si="379"/>
        <v>2400</v>
      </c>
      <c r="AR282" s="15">
        <f t="shared" si="503"/>
        <v>0</v>
      </c>
      <c r="AS282" s="70">
        <f t="shared" si="460"/>
        <v>2400</v>
      </c>
      <c r="AT282" s="73">
        <f t="shared" si="380"/>
        <v>2400</v>
      </c>
      <c r="AU282" s="15">
        <f t="shared" si="503"/>
        <v>0</v>
      </c>
      <c r="AV282" s="24"/>
    </row>
    <row r="283" spans="1:48" x14ac:dyDescent="0.3">
      <c r="A283" s="61" t="s">
        <v>221</v>
      </c>
      <c r="B283" s="62">
        <v>300</v>
      </c>
      <c r="C283" s="61" t="s">
        <v>65</v>
      </c>
      <c r="D283" s="61" t="s">
        <v>67</v>
      </c>
      <c r="E283" s="63" t="s">
        <v>68</v>
      </c>
      <c r="F283" s="15">
        <v>480</v>
      </c>
      <c r="G283" s="15">
        <v>480</v>
      </c>
      <c r="H283" s="15">
        <v>480</v>
      </c>
      <c r="I283" s="15"/>
      <c r="J283" s="15"/>
      <c r="K283" s="15"/>
      <c r="L283" s="15">
        <f t="shared" si="403"/>
        <v>480</v>
      </c>
      <c r="M283" s="15">
        <f t="shared" si="404"/>
        <v>480</v>
      </c>
      <c r="N283" s="15">
        <f t="shared" si="405"/>
        <v>480</v>
      </c>
      <c r="O283" s="15">
        <v>1920</v>
      </c>
      <c r="P283" s="15">
        <v>1920</v>
      </c>
      <c r="Q283" s="15">
        <v>1920</v>
      </c>
      <c r="R283" s="15">
        <f t="shared" si="366"/>
        <v>2400</v>
      </c>
      <c r="S283" s="15">
        <f t="shared" si="367"/>
        <v>2400</v>
      </c>
      <c r="T283" s="15">
        <f t="shared" si="368"/>
        <v>2400</v>
      </c>
      <c r="U283" s="15"/>
      <c r="V283" s="15">
        <f t="shared" si="369"/>
        <v>2400</v>
      </c>
      <c r="W283" s="15">
        <f t="shared" si="370"/>
        <v>2400</v>
      </c>
      <c r="X283" s="15">
        <f t="shared" si="371"/>
        <v>2400</v>
      </c>
      <c r="Y283" s="15"/>
      <c r="Z283" s="15"/>
      <c r="AA283" s="15"/>
      <c r="AB283" s="15">
        <f t="shared" si="372"/>
        <v>2400</v>
      </c>
      <c r="AC283" s="15">
        <f t="shared" si="373"/>
        <v>2400</v>
      </c>
      <c r="AD283" s="15">
        <f t="shared" si="374"/>
        <v>2400</v>
      </c>
      <c r="AE283" s="15"/>
      <c r="AF283" s="15"/>
      <c r="AG283" s="15"/>
      <c r="AH283" s="15">
        <f t="shared" si="375"/>
        <v>2400</v>
      </c>
      <c r="AI283" s="15">
        <f t="shared" si="376"/>
        <v>2400</v>
      </c>
      <c r="AJ283" s="15">
        <f t="shared" si="377"/>
        <v>2400</v>
      </c>
      <c r="AK283" s="15"/>
      <c r="AL283" s="15"/>
      <c r="AM283" s="15"/>
      <c r="AN283" s="15">
        <f t="shared" si="378"/>
        <v>2400</v>
      </c>
      <c r="AO283" s="15"/>
      <c r="AP283" s="70">
        <f t="shared" si="459"/>
        <v>2400</v>
      </c>
      <c r="AQ283" s="15">
        <f t="shared" si="379"/>
        <v>2400</v>
      </c>
      <c r="AR283" s="15"/>
      <c r="AS283" s="70">
        <f t="shared" si="460"/>
        <v>2400</v>
      </c>
      <c r="AT283" s="73">
        <f t="shared" si="380"/>
        <v>2400</v>
      </c>
      <c r="AU283" s="15"/>
      <c r="AV283" s="24"/>
    </row>
    <row r="284" spans="1:48" ht="46.8" x14ac:dyDescent="0.3">
      <c r="A284" s="61" t="s">
        <v>223</v>
      </c>
      <c r="B284" s="62"/>
      <c r="C284" s="61"/>
      <c r="D284" s="61"/>
      <c r="E284" s="63" t="s">
        <v>224</v>
      </c>
      <c r="F284" s="15">
        <f t="shared" ref="F284:K284" si="504">F285+F288+F291+F294+F301+F304</f>
        <v>75394</v>
      </c>
      <c r="G284" s="15">
        <f t="shared" si="504"/>
        <v>76004.400000000009</v>
      </c>
      <c r="H284" s="15">
        <f t="shared" si="504"/>
        <v>76004.400000000009</v>
      </c>
      <c r="I284" s="15">
        <f t="shared" si="504"/>
        <v>0</v>
      </c>
      <c r="J284" s="15">
        <f t="shared" si="504"/>
        <v>0</v>
      </c>
      <c r="K284" s="15">
        <f t="shared" si="504"/>
        <v>0</v>
      </c>
      <c r="L284" s="15">
        <f t="shared" si="403"/>
        <v>75394</v>
      </c>
      <c r="M284" s="15">
        <f t="shared" si="404"/>
        <v>76004.400000000009</v>
      </c>
      <c r="N284" s="15">
        <f t="shared" si="405"/>
        <v>76004.400000000009</v>
      </c>
      <c r="O284" s="15">
        <f>O285+O288+O291+O294+O301+O304</f>
        <v>1898.9</v>
      </c>
      <c r="P284" s="15">
        <f>P285+P288+P291+P294+P301+P304</f>
        <v>1898.9</v>
      </c>
      <c r="Q284" s="15">
        <f>Q285+Q288+Q291+Q294+Q301+Q304</f>
        <v>1898.9</v>
      </c>
      <c r="R284" s="15">
        <f t="shared" si="366"/>
        <v>77292.899999999994</v>
      </c>
      <c r="S284" s="15">
        <f t="shared" si="367"/>
        <v>77903.3</v>
      </c>
      <c r="T284" s="15">
        <f t="shared" si="368"/>
        <v>77903.3</v>
      </c>
      <c r="U284" s="15">
        <f>U285+U288+U291+U294+U301+U304</f>
        <v>0</v>
      </c>
      <c r="V284" s="15">
        <f t="shared" si="369"/>
        <v>77292.899999999994</v>
      </c>
      <c r="W284" s="15">
        <f t="shared" si="370"/>
        <v>77903.3</v>
      </c>
      <c r="X284" s="15">
        <f t="shared" si="371"/>
        <v>77903.3</v>
      </c>
      <c r="Y284" s="15">
        <f>Y285+Y288+Y291+Y294+Y301+Y304</f>
        <v>-265.5</v>
      </c>
      <c r="Z284" s="15">
        <f>Z285+Z288+Z291+Z294+Z301+Z304</f>
        <v>0</v>
      </c>
      <c r="AA284" s="15">
        <f>AA285+AA288+AA291+AA294+AA301+AA304</f>
        <v>0</v>
      </c>
      <c r="AB284" s="15">
        <f t="shared" si="372"/>
        <v>77027.399999999994</v>
      </c>
      <c r="AC284" s="15">
        <f t="shared" si="373"/>
        <v>77903.3</v>
      </c>
      <c r="AD284" s="15">
        <f t="shared" si="374"/>
        <v>77903.3</v>
      </c>
      <c r="AE284" s="15">
        <f>AE285+AE288+AE291+AE294+AE301+AE304</f>
        <v>0</v>
      </c>
      <c r="AF284" s="15">
        <f>AF285+AF288+AF291+AF294+AF301+AF304</f>
        <v>0</v>
      </c>
      <c r="AG284" s="15">
        <f>AG285+AG288+AG291+AG294+AG301+AG304</f>
        <v>0</v>
      </c>
      <c r="AH284" s="15">
        <f t="shared" si="375"/>
        <v>77027.399999999994</v>
      </c>
      <c r="AI284" s="15">
        <f t="shared" si="376"/>
        <v>77903.3</v>
      </c>
      <c r="AJ284" s="15">
        <f t="shared" si="377"/>
        <v>77903.3</v>
      </c>
      <c r="AK284" s="15">
        <f>AK285+AK288+AK291+AK294+AK301+AK304</f>
        <v>0</v>
      </c>
      <c r="AL284" s="15">
        <f>AL285+AL288+AL291+AL294+AL301+AL304</f>
        <v>0</v>
      </c>
      <c r="AM284" s="15">
        <f>AM285+AM288+AM291+AM294+AM301+AM304</f>
        <v>0</v>
      </c>
      <c r="AN284" s="15">
        <f t="shared" si="378"/>
        <v>77027.399999999994</v>
      </c>
      <c r="AO284" s="15">
        <f>AO285+AO288+AO291+AO294+AO301+AO304</f>
        <v>0</v>
      </c>
      <c r="AP284" s="70">
        <f t="shared" si="459"/>
        <v>77027.399999999994</v>
      </c>
      <c r="AQ284" s="15">
        <f t="shared" si="379"/>
        <v>77903.3</v>
      </c>
      <c r="AR284" s="15">
        <f>AR285+AR288+AR291+AR294+AR301+AR304</f>
        <v>0</v>
      </c>
      <c r="AS284" s="70">
        <f t="shared" si="460"/>
        <v>77903.3</v>
      </c>
      <c r="AT284" s="73">
        <f t="shared" si="380"/>
        <v>77903.3</v>
      </c>
      <c r="AU284" s="15">
        <f>AU285+AU288+AU291+AU294+AU301+AU304</f>
        <v>0</v>
      </c>
      <c r="AV284" s="24"/>
    </row>
    <row r="285" spans="1:48" ht="46.8" x14ac:dyDescent="0.3">
      <c r="A285" s="61" t="s">
        <v>225</v>
      </c>
      <c r="B285" s="62"/>
      <c r="C285" s="61"/>
      <c r="D285" s="61"/>
      <c r="E285" s="63" t="s">
        <v>150</v>
      </c>
      <c r="F285" s="15">
        <f t="shared" ref="F285:F292" si="505">F286</f>
        <v>33576.400000000001</v>
      </c>
      <c r="G285" s="15">
        <f t="shared" ref="G285:G292" si="506">G286</f>
        <v>34638.9</v>
      </c>
      <c r="H285" s="15">
        <f t="shared" ref="H285:H292" si="507">H286</f>
        <v>34638.9</v>
      </c>
      <c r="I285" s="15">
        <f t="shared" ref="I285:I292" si="508">I286</f>
        <v>0</v>
      </c>
      <c r="J285" s="15">
        <f t="shared" ref="J285:J292" si="509">J286</f>
        <v>0</v>
      </c>
      <c r="K285" s="15">
        <f t="shared" ref="K285:K292" si="510">K286</f>
        <v>0</v>
      </c>
      <c r="L285" s="15">
        <f t="shared" si="403"/>
        <v>33576.400000000001</v>
      </c>
      <c r="M285" s="15">
        <f t="shared" si="404"/>
        <v>34638.9</v>
      </c>
      <c r="N285" s="15">
        <f t="shared" si="405"/>
        <v>34638.9</v>
      </c>
      <c r="O285" s="15">
        <f t="shared" ref="O285:O292" si="511">O286</f>
        <v>0</v>
      </c>
      <c r="P285" s="15">
        <f t="shared" ref="P285:P292" si="512">P286</f>
        <v>0</v>
      </c>
      <c r="Q285" s="15">
        <f t="shared" ref="Q285:Q292" si="513">Q286</f>
        <v>0</v>
      </c>
      <c r="R285" s="15">
        <f t="shared" si="366"/>
        <v>33576.400000000001</v>
      </c>
      <c r="S285" s="15">
        <f t="shared" si="367"/>
        <v>34638.9</v>
      </c>
      <c r="T285" s="15">
        <f t="shared" si="368"/>
        <v>34638.9</v>
      </c>
      <c r="U285" s="15">
        <f t="shared" ref="U285:U292" si="514">U286</f>
        <v>0</v>
      </c>
      <c r="V285" s="15">
        <f t="shared" si="369"/>
        <v>33576.400000000001</v>
      </c>
      <c r="W285" s="15">
        <f t="shared" si="370"/>
        <v>34638.9</v>
      </c>
      <c r="X285" s="15">
        <f t="shared" si="371"/>
        <v>34638.9</v>
      </c>
      <c r="Y285" s="15">
        <f t="shared" ref="Y285:Y292" si="515">Y286</f>
        <v>0</v>
      </c>
      <c r="Z285" s="15">
        <f t="shared" ref="Z285:Z292" si="516">Z286</f>
        <v>0</v>
      </c>
      <c r="AA285" s="15">
        <f t="shared" ref="AA285:AA292" si="517">AA286</f>
        <v>0</v>
      </c>
      <c r="AB285" s="15">
        <f t="shared" si="372"/>
        <v>33576.400000000001</v>
      </c>
      <c r="AC285" s="15">
        <f t="shared" si="373"/>
        <v>34638.9</v>
      </c>
      <c r="AD285" s="15">
        <f t="shared" si="374"/>
        <v>34638.9</v>
      </c>
      <c r="AE285" s="15">
        <f t="shared" ref="AE285:AE292" si="518">AE286</f>
        <v>0</v>
      </c>
      <c r="AF285" s="15">
        <f t="shared" ref="AF285:AF292" si="519">AF286</f>
        <v>0</v>
      </c>
      <c r="AG285" s="15">
        <f t="shared" ref="AG285:AG292" si="520">AG286</f>
        <v>0</v>
      </c>
      <c r="AH285" s="15">
        <f t="shared" si="375"/>
        <v>33576.400000000001</v>
      </c>
      <c r="AI285" s="15">
        <f t="shared" si="376"/>
        <v>34638.9</v>
      </c>
      <c r="AJ285" s="15">
        <f t="shared" si="377"/>
        <v>34638.9</v>
      </c>
      <c r="AK285" s="15">
        <f t="shared" ref="AK285:AK292" si="521">AK286</f>
        <v>0</v>
      </c>
      <c r="AL285" s="15">
        <f t="shared" ref="AL285:AL292" si="522">AL286</f>
        <v>0</v>
      </c>
      <c r="AM285" s="15">
        <f t="shared" ref="AM285:AM292" si="523">AM286</f>
        <v>0</v>
      </c>
      <c r="AN285" s="15">
        <f t="shared" si="378"/>
        <v>33576.400000000001</v>
      </c>
      <c r="AO285" s="15">
        <f t="shared" ref="AO285:AO292" si="524">AO286</f>
        <v>0</v>
      </c>
      <c r="AP285" s="70">
        <f t="shared" si="459"/>
        <v>33576.400000000001</v>
      </c>
      <c r="AQ285" s="15">
        <f t="shared" si="379"/>
        <v>34638.9</v>
      </c>
      <c r="AR285" s="15">
        <f t="shared" ref="AR285:AU292" si="525">AR286</f>
        <v>0</v>
      </c>
      <c r="AS285" s="70">
        <f t="shared" si="460"/>
        <v>34638.9</v>
      </c>
      <c r="AT285" s="73">
        <f t="shared" si="380"/>
        <v>34638.9</v>
      </c>
      <c r="AU285" s="15">
        <f t="shared" si="525"/>
        <v>0</v>
      </c>
      <c r="AV285" s="24"/>
    </row>
    <row r="286" spans="1:48" ht="46.8" x14ac:dyDescent="0.3">
      <c r="A286" s="61" t="s">
        <v>225</v>
      </c>
      <c r="B286" s="62" t="s">
        <v>55</v>
      </c>
      <c r="C286" s="61"/>
      <c r="D286" s="61"/>
      <c r="E286" s="63" t="s">
        <v>56</v>
      </c>
      <c r="F286" s="15">
        <f t="shared" si="505"/>
        <v>33576.400000000001</v>
      </c>
      <c r="G286" s="15">
        <f t="shared" si="506"/>
        <v>34638.9</v>
      </c>
      <c r="H286" s="15">
        <f t="shared" si="507"/>
        <v>34638.9</v>
      </c>
      <c r="I286" s="15">
        <f t="shared" si="508"/>
        <v>0</v>
      </c>
      <c r="J286" s="15">
        <f t="shared" si="509"/>
        <v>0</v>
      </c>
      <c r="K286" s="15">
        <f t="shared" si="510"/>
        <v>0</v>
      </c>
      <c r="L286" s="15">
        <f t="shared" si="403"/>
        <v>33576.400000000001</v>
      </c>
      <c r="M286" s="15">
        <f t="shared" si="404"/>
        <v>34638.9</v>
      </c>
      <c r="N286" s="15">
        <f t="shared" si="405"/>
        <v>34638.9</v>
      </c>
      <c r="O286" s="15">
        <f t="shared" si="511"/>
        <v>0</v>
      </c>
      <c r="P286" s="15">
        <f t="shared" si="512"/>
        <v>0</v>
      </c>
      <c r="Q286" s="15">
        <f t="shared" si="513"/>
        <v>0</v>
      </c>
      <c r="R286" s="15">
        <f t="shared" si="366"/>
        <v>33576.400000000001</v>
      </c>
      <c r="S286" s="15">
        <f t="shared" si="367"/>
        <v>34638.9</v>
      </c>
      <c r="T286" s="15">
        <f t="shared" si="368"/>
        <v>34638.9</v>
      </c>
      <c r="U286" s="15">
        <f t="shared" si="514"/>
        <v>0</v>
      </c>
      <c r="V286" s="15">
        <f t="shared" si="369"/>
        <v>33576.400000000001</v>
      </c>
      <c r="W286" s="15">
        <f t="shared" si="370"/>
        <v>34638.9</v>
      </c>
      <c r="X286" s="15">
        <f t="shared" si="371"/>
        <v>34638.9</v>
      </c>
      <c r="Y286" s="15">
        <f t="shared" si="515"/>
        <v>0</v>
      </c>
      <c r="Z286" s="15">
        <f t="shared" si="516"/>
        <v>0</v>
      </c>
      <c r="AA286" s="15">
        <f t="shared" si="517"/>
        <v>0</v>
      </c>
      <c r="AB286" s="15">
        <f t="shared" si="372"/>
        <v>33576.400000000001</v>
      </c>
      <c r="AC286" s="15">
        <f t="shared" si="373"/>
        <v>34638.9</v>
      </c>
      <c r="AD286" s="15">
        <f t="shared" si="374"/>
        <v>34638.9</v>
      </c>
      <c r="AE286" s="15">
        <f t="shared" si="518"/>
        <v>0</v>
      </c>
      <c r="AF286" s="15">
        <f t="shared" si="519"/>
        <v>0</v>
      </c>
      <c r="AG286" s="15">
        <f t="shared" si="520"/>
        <v>0</v>
      </c>
      <c r="AH286" s="15">
        <f t="shared" si="375"/>
        <v>33576.400000000001</v>
      </c>
      <c r="AI286" s="15">
        <f t="shared" si="376"/>
        <v>34638.9</v>
      </c>
      <c r="AJ286" s="15">
        <f t="shared" si="377"/>
        <v>34638.9</v>
      </c>
      <c r="AK286" s="15">
        <f t="shared" si="521"/>
        <v>0</v>
      </c>
      <c r="AL286" s="15">
        <f t="shared" si="522"/>
        <v>0</v>
      </c>
      <c r="AM286" s="15">
        <f t="shared" si="523"/>
        <v>0</v>
      </c>
      <c r="AN286" s="15">
        <f t="shared" si="378"/>
        <v>33576.400000000001</v>
      </c>
      <c r="AO286" s="15">
        <f t="shared" si="524"/>
        <v>0</v>
      </c>
      <c r="AP286" s="70">
        <f t="shared" si="459"/>
        <v>33576.400000000001</v>
      </c>
      <c r="AQ286" s="15">
        <f t="shared" si="379"/>
        <v>34638.9</v>
      </c>
      <c r="AR286" s="15">
        <f t="shared" si="525"/>
        <v>0</v>
      </c>
      <c r="AS286" s="70">
        <f t="shared" si="460"/>
        <v>34638.9</v>
      </c>
      <c r="AT286" s="73">
        <f t="shared" si="380"/>
        <v>34638.9</v>
      </c>
      <c r="AU286" s="15">
        <f t="shared" si="525"/>
        <v>0</v>
      </c>
      <c r="AV286" s="24"/>
    </row>
    <row r="287" spans="1:48" x14ac:dyDescent="0.3">
      <c r="A287" s="61" t="s">
        <v>225</v>
      </c>
      <c r="B287" s="62">
        <v>600</v>
      </c>
      <c r="C287" s="61" t="s">
        <v>65</v>
      </c>
      <c r="D287" s="61" t="s">
        <v>65</v>
      </c>
      <c r="E287" s="63" t="s">
        <v>66</v>
      </c>
      <c r="F287" s="15">
        <v>33576.400000000001</v>
      </c>
      <c r="G287" s="15">
        <v>34638.9</v>
      </c>
      <c r="H287" s="15">
        <v>34638.9</v>
      </c>
      <c r="I287" s="15"/>
      <c r="J287" s="15"/>
      <c r="K287" s="15"/>
      <c r="L287" s="15">
        <f t="shared" si="403"/>
        <v>33576.400000000001</v>
      </c>
      <c r="M287" s="15">
        <f t="shared" si="404"/>
        <v>34638.9</v>
      </c>
      <c r="N287" s="15">
        <f t="shared" si="405"/>
        <v>34638.9</v>
      </c>
      <c r="O287" s="15"/>
      <c r="P287" s="15"/>
      <c r="Q287" s="15"/>
      <c r="R287" s="15">
        <f t="shared" si="366"/>
        <v>33576.400000000001</v>
      </c>
      <c r="S287" s="15">
        <f t="shared" si="367"/>
        <v>34638.9</v>
      </c>
      <c r="T287" s="15">
        <f t="shared" si="368"/>
        <v>34638.9</v>
      </c>
      <c r="U287" s="15"/>
      <c r="V287" s="15">
        <f t="shared" si="369"/>
        <v>33576.400000000001</v>
      </c>
      <c r="W287" s="15">
        <f t="shared" si="370"/>
        <v>34638.9</v>
      </c>
      <c r="X287" s="15">
        <f t="shared" si="371"/>
        <v>34638.9</v>
      </c>
      <c r="Y287" s="15"/>
      <c r="Z287" s="15"/>
      <c r="AA287" s="15"/>
      <c r="AB287" s="15">
        <f t="shared" si="372"/>
        <v>33576.400000000001</v>
      </c>
      <c r="AC287" s="15">
        <f t="shared" si="373"/>
        <v>34638.9</v>
      </c>
      <c r="AD287" s="15">
        <f t="shared" si="374"/>
        <v>34638.9</v>
      </c>
      <c r="AE287" s="15"/>
      <c r="AF287" s="15"/>
      <c r="AG287" s="15"/>
      <c r="AH287" s="15">
        <f t="shared" si="375"/>
        <v>33576.400000000001</v>
      </c>
      <c r="AI287" s="15">
        <f t="shared" si="376"/>
        <v>34638.9</v>
      </c>
      <c r="AJ287" s="15">
        <f t="shared" si="377"/>
        <v>34638.9</v>
      </c>
      <c r="AK287" s="15"/>
      <c r="AL287" s="15"/>
      <c r="AM287" s="15"/>
      <c r="AN287" s="15">
        <f t="shared" si="378"/>
        <v>33576.400000000001</v>
      </c>
      <c r="AO287" s="15"/>
      <c r="AP287" s="70">
        <f t="shared" si="459"/>
        <v>33576.400000000001</v>
      </c>
      <c r="AQ287" s="15">
        <f t="shared" si="379"/>
        <v>34638.9</v>
      </c>
      <c r="AR287" s="15"/>
      <c r="AS287" s="70">
        <f t="shared" si="460"/>
        <v>34638.9</v>
      </c>
      <c r="AT287" s="73">
        <f t="shared" si="380"/>
        <v>34638.9</v>
      </c>
      <c r="AU287" s="15"/>
      <c r="AV287" s="24"/>
    </row>
    <row r="288" spans="1:48" x14ac:dyDescent="0.3">
      <c r="A288" s="61" t="s">
        <v>226</v>
      </c>
      <c r="B288" s="62"/>
      <c r="C288" s="61"/>
      <c r="D288" s="61"/>
      <c r="E288" s="63" t="s">
        <v>227</v>
      </c>
      <c r="F288" s="15">
        <f t="shared" si="505"/>
        <v>6705.9</v>
      </c>
      <c r="G288" s="15">
        <f t="shared" si="506"/>
        <v>6705.9</v>
      </c>
      <c r="H288" s="15">
        <f t="shared" si="507"/>
        <v>6705.9</v>
      </c>
      <c r="I288" s="15">
        <f t="shared" si="508"/>
        <v>0</v>
      </c>
      <c r="J288" s="15">
        <f t="shared" si="509"/>
        <v>0</v>
      </c>
      <c r="K288" s="15">
        <f t="shared" si="510"/>
        <v>0</v>
      </c>
      <c r="L288" s="15">
        <f t="shared" si="403"/>
        <v>6705.9</v>
      </c>
      <c r="M288" s="15">
        <f t="shared" si="404"/>
        <v>6705.9</v>
      </c>
      <c r="N288" s="15">
        <f t="shared" si="405"/>
        <v>6705.9</v>
      </c>
      <c r="O288" s="15">
        <f t="shared" si="511"/>
        <v>0</v>
      </c>
      <c r="P288" s="15">
        <f t="shared" si="512"/>
        <v>0</v>
      </c>
      <c r="Q288" s="15">
        <f t="shared" si="513"/>
        <v>0</v>
      </c>
      <c r="R288" s="15">
        <f t="shared" si="366"/>
        <v>6705.9</v>
      </c>
      <c r="S288" s="15">
        <f t="shared" si="367"/>
        <v>6705.9</v>
      </c>
      <c r="T288" s="15">
        <f t="shared" si="368"/>
        <v>6705.9</v>
      </c>
      <c r="U288" s="15">
        <f t="shared" si="514"/>
        <v>0</v>
      </c>
      <c r="V288" s="15">
        <f t="shared" si="369"/>
        <v>6705.9</v>
      </c>
      <c r="W288" s="15">
        <f t="shared" si="370"/>
        <v>6705.9</v>
      </c>
      <c r="X288" s="15">
        <f t="shared" si="371"/>
        <v>6705.9</v>
      </c>
      <c r="Y288" s="15">
        <f t="shared" si="515"/>
        <v>0</v>
      </c>
      <c r="Z288" s="15">
        <f t="shared" si="516"/>
        <v>0</v>
      </c>
      <c r="AA288" s="15">
        <f t="shared" si="517"/>
        <v>0</v>
      </c>
      <c r="AB288" s="15">
        <f t="shared" si="372"/>
        <v>6705.9</v>
      </c>
      <c r="AC288" s="15">
        <f t="shared" si="373"/>
        <v>6705.9</v>
      </c>
      <c r="AD288" s="15">
        <f t="shared" si="374"/>
        <v>6705.9</v>
      </c>
      <c r="AE288" s="15">
        <f t="shared" si="518"/>
        <v>0</v>
      </c>
      <c r="AF288" s="15">
        <f t="shared" si="519"/>
        <v>0</v>
      </c>
      <c r="AG288" s="15">
        <f t="shared" si="520"/>
        <v>0</v>
      </c>
      <c r="AH288" s="15">
        <f t="shared" si="375"/>
        <v>6705.9</v>
      </c>
      <c r="AI288" s="15">
        <f t="shared" si="376"/>
        <v>6705.9</v>
      </c>
      <c r="AJ288" s="15">
        <f t="shared" si="377"/>
        <v>6705.9</v>
      </c>
      <c r="AK288" s="15">
        <f t="shared" si="521"/>
        <v>0</v>
      </c>
      <c r="AL288" s="15">
        <f t="shared" si="522"/>
        <v>0</v>
      </c>
      <c r="AM288" s="15">
        <f t="shared" si="523"/>
        <v>0</v>
      </c>
      <c r="AN288" s="15">
        <f t="shared" si="378"/>
        <v>6705.9</v>
      </c>
      <c r="AO288" s="15">
        <f t="shared" si="524"/>
        <v>0</v>
      </c>
      <c r="AP288" s="70">
        <f t="shared" si="459"/>
        <v>6705.9</v>
      </c>
      <c r="AQ288" s="15">
        <f t="shared" si="379"/>
        <v>6705.9</v>
      </c>
      <c r="AR288" s="15">
        <f t="shared" si="525"/>
        <v>0</v>
      </c>
      <c r="AS288" s="70">
        <f t="shared" si="460"/>
        <v>6705.9</v>
      </c>
      <c r="AT288" s="73">
        <f t="shared" si="380"/>
        <v>6705.9</v>
      </c>
      <c r="AU288" s="15">
        <f t="shared" si="525"/>
        <v>0</v>
      </c>
      <c r="AV288" s="24"/>
    </row>
    <row r="289" spans="1:48" ht="46.8" x14ac:dyDescent="0.3">
      <c r="A289" s="61" t="s">
        <v>226</v>
      </c>
      <c r="B289" s="62" t="s">
        <v>55</v>
      </c>
      <c r="C289" s="61"/>
      <c r="D289" s="61"/>
      <c r="E289" s="63" t="s">
        <v>56</v>
      </c>
      <c r="F289" s="15">
        <f t="shared" si="505"/>
        <v>6705.9</v>
      </c>
      <c r="G289" s="15">
        <f t="shared" si="506"/>
        <v>6705.9</v>
      </c>
      <c r="H289" s="15">
        <f t="shared" si="507"/>
        <v>6705.9</v>
      </c>
      <c r="I289" s="15">
        <f t="shared" si="508"/>
        <v>0</v>
      </c>
      <c r="J289" s="15">
        <f t="shared" si="509"/>
        <v>0</v>
      </c>
      <c r="K289" s="15">
        <f t="shared" si="510"/>
        <v>0</v>
      </c>
      <c r="L289" s="15">
        <f t="shared" si="403"/>
        <v>6705.9</v>
      </c>
      <c r="M289" s="15">
        <f t="shared" si="404"/>
        <v>6705.9</v>
      </c>
      <c r="N289" s="15">
        <f t="shared" si="405"/>
        <v>6705.9</v>
      </c>
      <c r="O289" s="15">
        <f t="shared" si="511"/>
        <v>0</v>
      </c>
      <c r="P289" s="15">
        <f t="shared" si="512"/>
        <v>0</v>
      </c>
      <c r="Q289" s="15">
        <f t="shared" si="513"/>
        <v>0</v>
      </c>
      <c r="R289" s="15">
        <f t="shared" si="366"/>
        <v>6705.9</v>
      </c>
      <c r="S289" s="15">
        <f t="shared" si="367"/>
        <v>6705.9</v>
      </c>
      <c r="T289" s="15">
        <f t="shared" si="368"/>
        <v>6705.9</v>
      </c>
      <c r="U289" s="15">
        <f t="shared" si="514"/>
        <v>0</v>
      </c>
      <c r="V289" s="15">
        <f t="shared" si="369"/>
        <v>6705.9</v>
      </c>
      <c r="W289" s="15">
        <f t="shared" si="370"/>
        <v>6705.9</v>
      </c>
      <c r="X289" s="15">
        <f t="shared" si="371"/>
        <v>6705.9</v>
      </c>
      <c r="Y289" s="15">
        <f t="shared" si="515"/>
        <v>0</v>
      </c>
      <c r="Z289" s="15">
        <f t="shared" si="516"/>
        <v>0</v>
      </c>
      <c r="AA289" s="15">
        <f t="shared" si="517"/>
        <v>0</v>
      </c>
      <c r="AB289" s="15">
        <f t="shared" si="372"/>
        <v>6705.9</v>
      </c>
      <c r="AC289" s="15">
        <f t="shared" si="373"/>
        <v>6705.9</v>
      </c>
      <c r="AD289" s="15">
        <f t="shared" si="374"/>
        <v>6705.9</v>
      </c>
      <c r="AE289" s="15">
        <f t="shared" si="518"/>
        <v>0</v>
      </c>
      <c r="AF289" s="15">
        <f t="shared" si="519"/>
        <v>0</v>
      </c>
      <c r="AG289" s="15">
        <f t="shared" si="520"/>
        <v>0</v>
      </c>
      <c r="AH289" s="15">
        <f t="shared" si="375"/>
        <v>6705.9</v>
      </c>
      <c r="AI289" s="15">
        <f t="shared" si="376"/>
        <v>6705.9</v>
      </c>
      <c r="AJ289" s="15">
        <f t="shared" si="377"/>
        <v>6705.9</v>
      </c>
      <c r="AK289" s="15">
        <f t="shared" si="521"/>
        <v>0</v>
      </c>
      <c r="AL289" s="15">
        <f t="shared" si="522"/>
        <v>0</v>
      </c>
      <c r="AM289" s="15">
        <f t="shared" si="523"/>
        <v>0</v>
      </c>
      <c r="AN289" s="15">
        <f t="shared" si="378"/>
        <v>6705.9</v>
      </c>
      <c r="AO289" s="15">
        <f t="shared" si="524"/>
        <v>0</v>
      </c>
      <c r="AP289" s="70">
        <f t="shared" si="459"/>
        <v>6705.9</v>
      </c>
      <c r="AQ289" s="15">
        <f t="shared" si="379"/>
        <v>6705.9</v>
      </c>
      <c r="AR289" s="15">
        <f t="shared" si="525"/>
        <v>0</v>
      </c>
      <c r="AS289" s="70">
        <f t="shared" si="460"/>
        <v>6705.9</v>
      </c>
      <c r="AT289" s="73">
        <f t="shared" si="380"/>
        <v>6705.9</v>
      </c>
      <c r="AU289" s="15">
        <f t="shared" si="525"/>
        <v>0</v>
      </c>
      <c r="AV289" s="24"/>
    </row>
    <row r="290" spans="1:48" x14ac:dyDescent="0.3">
      <c r="A290" s="61" t="s">
        <v>226</v>
      </c>
      <c r="B290" s="62">
        <v>600</v>
      </c>
      <c r="C290" s="61" t="s">
        <v>65</v>
      </c>
      <c r="D290" s="61" t="s">
        <v>65</v>
      </c>
      <c r="E290" s="63" t="s">
        <v>66</v>
      </c>
      <c r="F290" s="15">
        <v>6705.9</v>
      </c>
      <c r="G290" s="15">
        <v>6705.9</v>
      </c>
      <c r="H290" s="15">
        <v>6705.9</v>
      </c>
      <c r="I290" s="15"/>
      <c r="J290" s="15"/>
      <c r="K290" s="15"/>
      <c r="L290" s="15">
        <f t="shared" si="403"/>
        <v>6705.9</v>
      </c>
      <c r="M290" s="15">
        <f t="shared" si="404"/>
        <v>6705.9</v>
      </c>
      <c r="N290" s="15">
        <f t="shared" si="405"/>
        <v>6705.9</v>
      </c>
      <c r="O290" s="15"/>
      <c r="P290" s="15"/>
      <c r="Q290" s="15"/>
      <c r="R290" s="15">
        <f t="shared" si="366"/>
        <v>6705.9</v>
      </c>
      <c r="S290" s="15">
        <f t="shared" si="367"/>
        <v>6705.9</v>
      </c>
      <c r="T290" s="15">
        <f t="shared" si="368"/>
        <v>6705.9</v>
      </c>
      <c r="U290" s="15"/>
      <c r="V290" s="15">
        <f t="shared" si="369"/>
        <v>6705.9</v>
      </c>
      <c r="W290" s="15">
        <f t="shared" si="370"/>
        <v>6705.9</v>
      </c>
      <c r="X290" s="15">
        <f t="shared" si="371"/>
        <v>6705.9</v>
      </c>
      <c r="Y290" s="15"/>
      <c r="Z290" s="15"/>
      <c r="AA290" s="15"/>
      <c r="AB290" s="15">
        <f t="shared" si="372"/>
        <v>6705.9</v>
      </c>
      <c r="AC290" s="15">
        <f t="shared" si="373"/>
        <v>6705.9</v>
      </c>
      <c r="AD290" s="15">
        <f t="shared" si="374"/>
        <v>6705.9</v>
      </c>
      <c r="AE290" s="15"/>
      <c r="AF290" s="15"/>
      <c r="AG290" s="15"/>
      <c r="AH290" s="15">
        <f t="shared" si="375"/>
        <v>6705.9</v>
      </c>
      <c r="AI290" s="15">
        <f t="shared" si="376"/>
        <v>6705.9</v>
      </c>
      <c r="AJ290" s="15">
        <f t="shared" si="377"/>
        <v>6705.9</v>
      </c>
      <c r="AK290" s="15"/>
      <c r="AL290" s="15"/>
      <c r="AM290" s="15"/>
      <c r="AN290" s="15">
        <f t="shared" si="378"/>
        <v>6705.9</v>
      </c>
      <c r="AO290" s="15"/>
      <c r="AP290" s="70">
        <f t="shared" si="459"/>
        <v>6705.9</v>
      </c>
      <c r="AQ290" s="15">
        <f t="shared" si="379"/>
        <v>6705.9</v>
      </c>
      <c r="AR290" s="15"/>
      <c r="AS290" s="70">
        <f t="shared" si="460"/>
        <v>6705.9</v>
      </c>
      <c r="AT290" s="73">
        <f t="shared" si="380"/>
        <v>6705.9</v>
      </c>
      <c r="AU290" s="15"/>
      <c r="AV290" s="24"/>
    </row>
    <row r="291" spans="1:48" x14ac:dyDescent="0.3">
      <c r="A291" s="61" t="s">
        <v>228</v>
      </c>
      <c r="B291" s="62"/>
      <c r="C291" s="61"/>
      <c r="D291" s="61"/>
      <c r="E291" s="63" t="s">
        <v>217</v>
      </c>
      <c r="F291" s="15">
        <f t="shared" si="505"/>
        <v>531.29999999999995</v>
      </c>
      <c r="G291" s="15">
        <f t="shared" si="506"/>
        <v>0</v>
      </c>
      <c r="H291" s="15">
        <f t="shared" si="507"/>
        <v>0</v>
      </c>
      <c r="I291" s="15">
        <f t="shared" si="508"/>
        <v>0</v>
      </c>
      <c r="J291" s="15">
        <f t="shared" si="509"/>
        <v>0</v>
      </c>
      <c r="K291" s="15">
        <f t="shared" si="510"/>
        <v>0</v>
      </c>
      <c r="L291" s="15">
        <f t="shared" si="403"/>
        <v>531.29999999999995</v>
      </c>
      <c r="M291" s="15">
        <f t="shared" si="404"/>
        <v>0</v>
      </c>
      <c r="N291" s="15">
        <f t="shared" si="405"/>
        <v>0</v>
      </c>
      <c r="O291" s="15">
        <f t="shared" si="511"/>
        <v>0</v>
      </c>
      <c r="P291" s="15">
        <f t="shared" si="512"/>
        <v>0</v>
      </c>
      <c r="Q291" s="15">
        <f t="shared" si="513"/>
        <v>0</v>
      </c>
      <c r="R291" s="15">
        <f t="shared" si="366"/>
        <v>531.29999999999995</v>
      </c>
      <c r="S291" s="15">
        <f t="shared" si="367"/>
        <v>0</v>
      </c>
      <c r="T291" s="15">
        <f t="shared" si="368"/>
        <v>0</v>
      </c>
      <c r="U291" s="15">
        <f t="shared" si="514"/>
        <v>0</v>
      </c>
      <c r="V291" s="15">
        <f t="shared" si="369"/>
        <v>531.29999999999995</v>
      </c>
      <c r="W291" s="15">
        <f t="shared" si="370"/>
        <v>0</v>
      </c>
      <c r="X291" s="15">
        <f t="shared" si="371"/>
        <v>0</v>
      </c>
      <c r="Y291" s="15">
        <f t="shared" si="515"/>
        <v>-265.5</v>
      </c>
      <c r="Z291" s="15">
        <f t="shared" si="516"/>
        <v>0</v>
      </c>
      <c r="AA291" s="15">
        <f t="shared" si="517"/>
        <v>0</v>
      </c>
      <c r="AB291" s="15">
        <f t="shared" si="372"/>
        <v>265.79999999999995</v>
      </c>
      <c r="AC291" s="15">
        <f t="shared" si="373"/>
        <v>0</v>
      </c>
      <c r="AD291" s="15">
        <f t="shared" si="374"/>
        <v>0</v>
      </c>
      <c r="AE291" s="15">
        <f t="shared" si="518"/>
        <v>0</v>
      </c>
      <c r="AF291" s="15">
        <f t="shared" si="519"/>
        <v>0</v>
      </c>
      <c r="AG291" s="15">
        <f t="shared" si="520"/>
        <v>0</v>
      </c>
      <c r="AH291" s="15">
        <f t="shared" si="375"/>
        <v>265.79999999999995</v>
      </c>
      <c r="AI291" s="15">
        <f t="shared" si="376"/>
        <v>0</v>
      </c>
      <c r="AJ291" s="15">
        <f t="shared" si="377"/>
        <v>0</v>
      </c>
      <c r="AK291" s="15">
        <f t="shared" si="521"/>
        <v>0</v>
      </c>
      <c r="AL291" s="15">
        <f t="shared" si="522"/>
        <v>0</v>
      </c>
      <c r="AM291" s="15">
        <f t="shared" si="523"/>
        <v>0</v>
      </c>
      <c r="AN291" s="15">
        <f t="shared" si="378"/>
        <v>265.79999999999995</v>
      </c>
      <c r="AO291" s="15">
        <f t="shared" si="524"/>
        <v>0</v>
      </c>
      <c r="AP291" s="70">
        <f t="shared" si="459"/>
        <v>265.79999999999995</v>
      </c>
      <c r="AQ291" s="15">
        <f t="shared" si="379"/>
        <v>0</v>
      </c>
      <c r="AR291" s="15">
        <f t="shared" si="525"/>
        <v>0</v>
      </c>
      <c r="AS291" s="70">
        <f t="shared" si="460"/>
        <v>0</v>
      </c>
      <c r="AT291" s="73">
        <f t="shared" si="380"/>
        <v>0</v>
      </c>
      <c r="AU291" s="15">
        <f t="shared" si="525"/>
        <v>0</v>
      </c>
      <c r="AV291" s="24"/>
    </row>
    <row r="292" spans="1:48" ht="46.8" x14ac:dyDescent="0.3">
      <c r="A292" s="61" t="s">
        <v>228</v>
      </c>
      <c r="B292" s="62" t="s">
        <v>55</v>
      </c>
      <c r="C292" s="61"/>
      <c r="D292" s="61"/>
      <c r="E292" s="63" t="s">
        <v>56</v>
      </c>
      <c r="F292" s="15">
        <f t="shared" si="505"/>
        <v>531.29999999999995</v>
      </c>
      <c r="G292" s="15">
        <f t="shared" si="506"/>
        <v>0</v>
      </c>
      <c r="H292" s="15">
        <f t="shared" si="507"/>
        <v>0</v>
      </c>
      <c r="I292" s="15">
        <f t="shared" si="508"/>
        <v>0</v>
      </c>
      <c r="J292" s="15">
        <f t="shared" si="509"/>
        <v>0</v>
      </c>
      <c r="K292" s="15">
        <f t="shared" si="510"/>
        <v>0</v>
      </c>
      <c r="L292" s="15">
        <f t="shared" si="403"/>
        <v>531.29999999999995</v>
      </c>
      <c r="M292" s="15">
        <f t="shared" si="404"/>
        <v>0</v>
      </c>
      <c r="N292" s="15">
        <f t="shared" si="405"/>
        <v>0</v>
      </c>
      <c r="O292" s="15">
        <f t="shared" si="511"/>
        <v>0</v>
      </c>
      <c r="P292" s="15">
        <f t="shared" si="512"/>
        <v>0</v>
      </c>
      <c r="Q292" s="15">
        <f t="shared" si="513"/>
        <v>0</v>
      </c>
      <c r="R292" s="15">
        <f t="shared" si="366"/>
        <v>531.29999999999995</v>
      </c>
      <c r="S292" s="15">
        <f t="shared" si="367"/>
        <v>0</v>
      </c>
      <c r="T292" s="15">
        <f t="shared" si="368"/>
        <v>0</v>
      </c>
      <c r="U292" s="15">
        <f t="shared" si="514"/>
        <v>0</v>
      </c>
      <c r="V292" s="15">
        <f t="shared" si="369"/>
        <v>531.29999999999995</v>
      </c>
      <c r="W292" s="15">
        <f t="shared" si="370"/>
        <v>0</v>
      </c>
      <c r="X292" s="15">
        <f t="shared" si="371"/>
        <v>0</v>
      </c>
      <c r="Y292" s="15">
        <f t="shared" si="515"/>
        <v>-265.5</v>
      </c>
      <c r="Z292" s="15">
        <f t="shared" si="516"/>
        <v>0</v>
      </c>
      <c r="AA292" s="15">
        <f t="shared" si="517"/>
        <v>0</v>
      </c>
      <c r="AB292" s="15">
        <f t="shared" si="372"/>
        <v>265.79999999999995</v>
      </c>
      <c r="AC292" s="15">
        <f t="shared" si="373"/>
        <v>0</v>
      </c>
      <c r="AD292" s="15">
        <f t="shared" si="374"/>
        <v>0</v>
      </c>
      <c r="AE292" s="15">
        <f t="shared" si="518"/>
        <v>0</v>
      </c>
      <c r="AF292" s="15">
        <f t="shared" si="519"/>
        <v>0</v>
      </c>
      <c r="AG292" s="15">
        <f t="shared" si="520"/>
        <v>0</v>
      </c>
      <c r="AH292" s="15">
        <f t="shared" si="375"/>
        <v>265.79999999999995</v>
      </c>
      <c r="AI292" s="15">
        <f t="shared" si="376"/>
        <v>0</v>
      </c>
      <c r="AJ292" s="15">
        <f t="shared" si="377"/>
        <v>0</v>
      </c>
      <c r="AK292" s="15">
        <f t="shared" si="521"/>
        <v>0</v>
      </c>
      <c r="AL292" s="15">
        <f t="shared" si="522"/>
        <v>0</v>
      </c>
      <c r="AM292" s="15">
        <f t="shared" si="523"/>
        <v>0</v>
      </c>
      <c r="AN292" s="15">
        <f t="shared" si="378"/>
        <v>265.79999999999995</v>
      </c>
      <c r="AO292" s="15">
        <f t="shared" si="524"/>
        <v>0</v>
      </c>
      <c r="AP292" s="70">
        <f t="shared" si="459"/>
        <v>265.79999999999995</v>
      </c>
      <c r="AQ292" s="15">
        <f t="shared" si="379"/>
        <v>0</v>
      </c>
      <c r="AR292" s="15">
        <f t="shared" si="525"/>
        <v>0</v>
      </c>
      <c r="AS292" s="70">
        <f t="shared" si="460"/>
        <v>0</v>
      </c>
      <c r="AT292" s="73">
        <f t="shared" si="380"/>
        <v>0</v>
      </c>
      <c r="AU292" s="15">
        <f t="shared" si="525"/>
        <v>0</v>
      </c>
      <c r="AV292" s="24"/>
    </row>
    <row r="293" spans="1:48" x14ac:dyDescent="0.3">
      <c r="A293" s="61" t="s">
        <v>228</v>
      </c>
      <c r="B293" s="62">
        <v>600</v>
      </c>
      <c r="C293" s="61" t="s">
        <v>65</v>
      </c>
      <c r="D293" s="61" t="s">
        <v>65</v>
      </c>
      <c r="E293" s="63" t="s">
        <v>66</v>
      </c>
      <c r="F293" s="15">
        <v>531.29999999999995</v>
      </c>
      <c r="G293" s="15"/>
      <c r="H293" s="15"/>
      <c r="I293" s="15"/>
      <c r="J293" s="15"/>
      <c r="K293" s="15"/>
      <c r="L293" s="15">
        <f t="shared" si="403"/>
        <v>531.29999999999995</v>
      </c>
      <c r="M293" s="15">
        <f t="shared" si="404"/>
        <v>0</v>
      </c>
      <c r="N293" s="15">
        <f t="shared" si="405"/>
        <v>0</v>
      </c>
      <c r="O293" s="15"/>
      <c r="P293" s="15"/>
      <c r="Q293" s="15"/>
      <c r="R293" s="15">
        <f t="shared" ref="R293:R356" si="526">L293+O293</f>
        <v>531.29999999999995</v>
      </c>
      <c r="S293" s="15">
        <f t="shared" ref="S293:S356" si="527">M293+P293</f>
        <v>0</v>
      </c>
      <c r="T293" s="15">
        <f t="shared" ref="T293:T356" si="528">N293+Q293</f>
        <v>0</v>
      </c>
      <c r="U293" s="15"/>
      <c r="V293" s="15">
        <f t="shared" ref="V293:V356" si="529">R293+U293</f>
        <v>531.29999999999995</v>
      </c>
      <c r="W293" s="15">
        <f t="shared" ref="W293:W356" si="530">S293</f>
        <v>0</v>
      </c>
      <c r="X293" s="15">
        <f t="shared" ref="X293:X356" si="531">T293</f>
        <v>0</v>
      </c>
      <c r="Y293" s="15">
        <v>-265.5</v>
      </c>
      <c r="Z293" s="15"/>
      <c r="AA293" s="15"/>
      <c r="AB293" s="15">
        <f t="shared" ref="AB293:AB356" si="532">V293+Y293</f>
        <v>265.79999999999995</v>
      </c>
      <c r="AC293" s="15">
        <f t="shared" ref="AC293:AC356" si="533">W293+Z293</f>
        <v>0</v>
      </c>
      <c r="AD293" s="15">
        <f t="shared" ref="AD293:AD356" si="534">X293+AA293</f>
        <v>0</v>
      </c>
      <c r="AE293" s="15"/>
      <c r="AF293" s="15"/>
      <c r="AG293" s="15"/>
      <c r="AH293" s="15">
        <f t="shared" ref="AH293:AH356" si="535">AB293+AE293</f>
        <v>265.79999999999995</v>
      </c>
      <c r="AI293" s="15">
        <f t="shared" ref="AI293:AI356" si="536">AC293+AF293</f>
        <v>0</v>
      </c>
      <c r="AJ293" s="15">
        <f t="shared" ref="AJ293:AJ356" si="537">AD293+AG293</f>
        <v>0</v>
      </c>
      <c r="AK293" s="15"/>
      <c r="AL293" s="15"/>
      <c r="AM293" s="15"/>
      <c r="AN293" s="15">
        <f t="shared" ref="AN293:AN356" si="538">AH293+AK293</f>
        <v>265.79999999999995</v>
      </c>
      <c r="AO293" s="15"/>
      <c r="AP293" s="70">
        <f t="shared" si="459"/>
        <v>265.79999999999995</v>
      </c>
      <c r="AQ293" s="15">
        <f t="shared" ref="AQ293:AQ356" si="539">AI293+AL293</f>
        <v>0</v>
      </c>
      <c r="AR293" s="15"/>
      <c r="AS293" s="70">
        <f t="shared" si="460"/>
        <v>0</v>
      </c>
      <c r="AT293" s="73">
        <f t="shared" ref="AT293:AT356" si="540">AJ293+AM293</f>
        <v>0</v>
      </c>
      <c r="AU293" s="15"/>
      <c r="AV293" s="24"/>
    </row>
    <row r="294" spans="1:48" ht="31.2" x14ac:dyDescent="0.3">
      <c r="A294" s="61" t="s">
        <v>229</v>
      </c>
      <c r="B294" s="62"/>
      <c r="C294" s="61"/>
      <c r="D294" s="61"/>
      <c r="E294" s="63" t="s">
        <v>230</v>
      </c>
      <c r="F294" s="15">
        <f t="shared" ref="F294:K294" si="541">F295+F297+F299</f>
        <v>4249.6000000000004</v>
      </c>
      <c r="G294" s="15">
        <f t="shared" si="541"/>
        <v>4249.6000000000004</v>
      </c>
      <c r="H294" s="15">
        <f t="shared" si="541"/>
        <v>4249.6000000000004</v>
      </c>
      <c r="I294" s="15">
        <f t="shared" si="541"/>
        <v>0</v>
      </c>
      <c r="J294" s="15">
        <f t="shared" si="541"/>
        <v>0</v>
      </c>
      <c r="K294" s="15">
        <f t="shared" si="541"/>
        <v>0</v>
      </c>
      <c r="L294" s="15">
        <f t="shared" si="403"/>
        <v>4249.6000000000004</v>
      </c>
      <c r="M294" s="15">
        <f t="shared" si="404"/>
        <v>4249.6000000000004</v>
      </c>
      <c r="N294" s="15">
        <f t="shared" si="405"/>
        <v>4249.6000000000004</v>
      </c>
      <c r="O294" s="15">
        <f>O295+O297+O299</f>
        <v>1898.9</v>
      </c>
      <c r="P294" s="15">
        <f>P295+P297+P299</f>
        <v>1898.9</v>
      </c>
      <c r="Q294" s="15">
        <f>Q295+Q297+Q299</f>
        <v>1898.9</v>
      </c>
      <c r="R294" s="15">
        <f t="shared" si="526"/>
        <v>6148.5</v>
      </c>
      <c r="S294" s="15">
        <f t="shared" si="527"/>
        <v>6148.5</v>
      </c>
      <c r="T294" s="15">
        <f t="shared" si="528"/>
        <v>6148.5</v>
      </c>
      <c r="U294" s="15">
        <f>U295+U297+U299</f>
        <v>0</v>
      </c>
      <c r="V294" s="15">
        <f t="shared" si="529"/>
        <v>6148.5</v>
      </c>
      <c r="W294" s="15">
        <f t="shared" si="530"/>
        <v>6148.5</v>
      </c>
      <c r="X294" s="15">
        <f t="shared" si="531"/>
        <v>6148.5</v>
      </c>
      <c r="Y294" s="15">
        <f>Y295+Y297+Y299</f>
        <v>0</v>
      </c>
      <c r="Z294" s="15">
        <f>Z295+Z297+Z299</f>
        <v>0</v>
      </c>
      <c r="AA294" s="15">
        <f>AA295+AA297+AA299</f>
        <v>0</v>
      </c>
      <c r="AB294" s="15">
        <f t="shared" si="532"/>
        <v>6148.5</v>
      </c>
      <c r="AC294" s="15">
        <f t="shared" si="533"/>
        <v>6148.5</v>
      </c>
      <c r="AD294" s="15">
        <f t="shared" si="534"/>
        <v>6148.5</v>
      </c>
      <c r="AE294" s="15">
        <f>AE295+AE297+AE299</f>
        <v>0</v>
      </c>
      <c r="AF294" s="15">
        <f>AF295+AF297+AF299</f>
        <v>0</v>
      </c>
      <c r="AG294" s="15">
        <f>AG295+AG297+AG299</f>
        <v>0</v>
      </c>
      <c r="AH294" s="15">
        <f t="shared" si="535"/>
        <v>6148.5</v>
      </c>
      <c r="AI294" s="15">
        <f t="shared" si="536"/>
        <v>6148.5</v>
      </c>
      <c r="AJ294" s="15">
        <f t="shared" si="537"/>
        <v>6148.5</v>
      </c>
      <c r="AK294" s="15">
        <f>AK295+AK297+AK299</f>
        <v>0</v>
      </c>
      <c r="AL294" s="15">
        <f>AL295+AL297+AL299</f>
        <v>0</v>
      </c>
      <c r="AM294" s="15">
        <f>AM295+AM297+AM299</f>
        <v>0</v>
      </c>
      <c r="AN294" s="15">
        <f t="shared" si="538"/>
        <v>6148.5</v>
      </c>
      <c r="AO294" s="15">
        <f>AO295+AO297+AO299</f>
        <v>0</v>
      </c>
      <c r="AP294" s="70">
        <f t="shared" si="459"/>
        <v>6148.5</v>
      </c>
      <c r="AQ294" s="15">
        <f t="shared" si="539"/>
        <v>6148.5</v>
      </c>
      <c r="AR294" s="15">
        <f>AR295+AR297+AR299</f>
        <v>0</v>
      </c>
      <c r="AS294" s="70">
        <f t="shared" si="460"/>
        <v>6148.5</v>
      </c>
      <c r="AT294" s="73">
        <f t="shared" si="540"/>
        <v>6148.5</v>
      </c>
      <c r="AU294" s="15">
        <f>AU295+AU297+AU299</f>
        <v>0</v>
      </c>
      <c r="AV294" s="24"/>
    </row>
    <row r="295" spans="1:48" ht="31.2" x14ac:dyDescent="0.3">
      <c r="A295" s="61" t="s">
        <v>229</v>
      </c>
      <c r="B295" s="62" t="s">
        <v>48</v>
      </c>
      <c r="C295" s="61"/>
      <c r="D295" s="61"/>
      <c r="E295" s="63" t="s">
        <v>49</v>
      </c>
      <c r="F295" s="15">
        <f t="shared" ref="F295:K295" si="542">F296</f>
        <v>767.6</v>
      </c>
      <c r="G295" s="15">
        <f t="shared" si="542"/>
        <v>767.6</v>
      </c>
      <c r="H295" s="15">
        <f t="shared" si="542"/>
        <v>767.6</v>
      </c>
      <c r="I295" s="15">
        <f t="shared" si="542"/>
        <v>0</v>
      </c>
      <c r="J295" s="15">
        <f t="shared" si="542"/>
        <v>0</v>
      </c>
      <c r="K295" s="15">
        <f t="shared" si="542"/>
        <v>0</v>
      </c>
      <c r="L295" s="15">
        <f t="shared" si="403"/>
        <v>767.6</v>
      </c>
      <c r="M295" s="15">
        <f t="shared" si="404"/>
        <v>767.6</v>
      </c>
      <c r="N295" s="15">
        <f t="shared" si="405"/>
        <v>767.6</v>
      </c>
      <c r="O295" s="15">
        <f>O296</f>
        <v>0</v>
      </c>
      <c r="P295" s="15">
        <f>P296</f>
        <v>0</v>
      </c>
      <c r="Q295" s="15">
        <f>Q296</f>
        <v>0</v>
      </c>
      <c r="R295" s="15">
        <f t="shared" si="526"/>
        <v>767.6</v>
      </c>
      <c r="S295" s="15">
        <f t="shared" si="527"/>
        <v>767.6</v>
      </c>
      <c r="T295" s="15">
        <f t="shared" si="528"/>
        <v>767.6</v>
      </c>
      <c r="U295" s="15">
        <f>U296</f>
        <v>0</v>
      </c>
      <c r="V295" s="15">
        <f t="shared" si="529"/>
        <v>767.6</v>
      </c>
      <c r="W295" s="15">
        <f t="shared" si="530"/>
        <v>767.6</v>
      </c>
      <c r="X295" s="15">
        <f t="shared" si="531"/>
        <v>767.6</v>
      </c>
      <c r="Y295" s="15">
        <f>Y296</f>
        <v>0</v>
      </c>
      <c r="Z295" s="15">
        <f>Z296</f>
        <v>0</v>
      </c>
      <c r="AA295" s="15">
        <f>AA296</f>
        <v>0</v>
      </c>
      <c r="AB295" s="15">
        <f t="shared" si="532"/>
        <v>767.6</v>
      </c>
      <c r="AC295" s="15">
        <f t="shared" si="533"/>
        <v>767.6</v>
      </c>
      <c r="AD295" s="15">
        <f t="shared" si="534"/>
        <v>767.6</v>
      </c>
      <c r="AE295" s="15">
        <f>AE296</f>
        <v>0</v>
      </c>
      <c r="AF295" s="15">
        <f>AF296</f>
        <v>0</v>
      </c>
      <c r="AG295" s="15">
        <f>AG296</f>
        <v>0</v>
      </c>
      <c r="AH295" s="15">
        <f t="shared" si="535"/>
        <v>767.6</v>
      </c>
      <c r="AI295" s="15">
        <f t="shared" si="536"/>
        <v>767.6</v>
      </c>
      <c r="AJ295" s="15">
        <f t="shared" si="537"/>
        <v>767.6</v>
      </c>
      <c r="AK295" s="15">
        <f>AK296</f>
        <v>0</v>
      </c>
      <c r="AL295" s="15">
        <f>AL296</f>
        <v>0</v>
      </c>
      <c r="AM295" s="15">
        <f>AM296</f>
        <v>0</v>
      </c>
      <c r="AN295" s="15">
        <f t="shared" si="538"/>
        <v>767.6</v>
      </c>
      <c r="AO295" s="15">
        <f>AO296</f>
        <v>0</v>
      </c>
      <c r="AP295" s="70">
        <f t="shared" si="459"/>
        <v>767.6</v>
      </c>
      <c r="AQ295" s="15">
        <f t="shared" si="539"/>
        <v>767.6</v>
      </c>
      <c r="AR295" s="15">
        <f>AR296</f>
        <v>0</v>
      </c>
      <c r="AS295" s="70">
        <f t="shared" si="460"/>
        <v>767.6</v>
      </c>
      <c r="AT295" s="73">
        <f t="shared" si="540"/>
        <v>767.6</v>
      </c>
      <c r="AU295" s="15">
        <f>AU296</f>
        <v>0</v>
      </c>
      <c r="AV295" s="24"/>
    </row>
    <row r="296" spans="1:48" x14ac:dyDescent="0.3">
      <c r="A296" s="61" t="s">
        <v>229</v>
      </c>
      <c r="B296" s="62">
        <v>200</v>
      </c>
      <c r="C296" s="61" t="s">
        <v>65</v>
      </c>
      <c r="D296" s="61" t="s">
        <v>65</v>
      </c>
      <c r="E296" s="63" t="s">
        <v>66</v>
      </c>
      <c r="F296" s="15">
        <v>767.6</v>
      </c>
      <c r="G296" s="15">
        <v>767.6</v>
      </c>
      <c r="H296" s="15">
        <v>767.6</v>
      </c>
      <c r="I296" s="15"/>
      <c r="J296" s="15"/>
      <c r="K296" s="15"/>
      <c r="L296" s="15">
        <f t="shared" si="403"/>
        <v>767.6</v>
      </c>
      <c r="M296" s="15">
        <f t="shared" si="404"/>
        <v>767.6</v>
      </c>
      <c r="N296" s="15">
        <f t="shared" si="405"/>
        <v>767.6</v>
      </c>
      <c r="O296" s="15"/>
      <c r="P296" s="15"/>
      <c r="Q296" s="15"/>
      <c r="R296" s="15">
        <f t="shared" si="526"/>
        <v>767.6</v>
      </c>
      <c r="S296" s="15">
        <f t="shared" si="527"/>
        <v>767.6</v>
      </c>
      <c r="T296" s="15">
        <f t="shared" si="528"/>
        <v>767.6</v>
      </c>
      <c r="U296" s="15"/>
      <c r="V296" s="15">
        <f t="shared" si="529"/>
        <v>767.6</v>
      </c>
      <c r="W296" s="15">
        <f t="shared" si="530"/>
        <v>767.6</v>
      </c>
      <c r="X296" s="15">
        <f t="shared" si="531"/>
        <v>767.6</v>
      </c>
      <c r="Y296" s="15"/>
      <c r="Z296" s="15"/>
      <c r="AA296" s="15"/>
      <c r="AB296" s="15">
        <f t="shared" si="532"/>
        <v>767.6</v>
      </c>
      <c r="AC296" s="15">
        <f t="shared" si="533"/>
        <v>767.6</v>
      </c>
      <c r="AD296" s="15">
        <f t="shared" si="534"/>
        <v>767.6</v>
      </c>
      <c r="AE296" s="15"/>
      <c r="AF296" s="15"/>
      <c r="AG296" s="15"/>
      <c r="AH296" s="15">
        <f t="shared" si="535"/>
        <v>767.6</v>
      </c>
      <c r="AI296" s="15">
        <f t="shared" si="536"/>
        <v>767.6</v>
      </c>
      <c r="AJ296" s="15">
        <f t="shared" si="537"/>
        <v>767.6</v>
      </c>
      <c r="AK296" s="15"/>
      <c r="AL296" s="15"/>
      <c r="AM296" s="15"/>
      <c r="AN296" s="15">
        <f t="shared" si="538"/>
        <v>767.6</v>
      </c>
      <c r="AO296" s="15"/>
      <c r="AP296" s="70">
        <f t="shared" si="459"/>
        <v>767.6</v>
      </c>
      <c r="AQ296" s="15">
        <f t="shared" si="539"/>
        <v>767.6</v>
      </c>
      <c r="AR296" s="15"/>
      <c r="AS296" s="70">
        <f t="shared" si="460"/>
        <v>767.6</v>
      </c>
      <c r="AT296" s="73">
        <f t="shared" si="540"/>
        <v>767.6</v>
      </c>
      <c r="AU296" s="15"/>
      <c r="AV296" s="24"/>
    </row>
    <row r="297" spans="1:48" ht="31.2" x14ac:dyDescent="0.3">
      <c r="A297" s="61" t="s">
        <v>229</v>
      </c>
      <c r="B297" s="62" t="s">
        <v>188</v>
      </c>
      <c r="C297" s="61"/>
      <c r="D297" s="61"/>
      <c r="E297" s="63" t="s">
        <v>189</v>
      </c>
      <c r="F297" s="15">
        <f t="shared" ref="F297:K297" si="543">F298</f>
        <v>400</v>
      </c>
      <c r="G297" s="15">
        <f t="shared" si="543"/>
        <v>400</v>
      </c>
      <c r="H297" s="15">
        <f t="shared" si="543"/>
        <v>400</v>
      </c>
      <c r="I297" s="15">
        <f t="shared" si="543"/>
        <v>0</v>
      </c>
      <c r="J297" s="15">
        <f t="shared" si="543"/>
        <v>0</v>
      </c>
      <c r="K297" s="15">
        <f t="shared" si="543"/>
        <v>0</v>
      </c>
      <c r="L297" s="15">
        <f t="shared" si="403"/>
        <v>400</v>
      </c>
      <c r="M297" s="15">
        <f t="shared" si="404"/>
        <v>400</v>
      </c>
      <c r="N297" s="15">
        <f t="shared" si="405"/>
        <v>400</v>
      </c>
      <c r="O297" s="15">
        <f>O298</f>
        <v>1898.9</v>
      </c>
      <c r="P297" s="15">
        <f>P298</f>
        <v>1898.9</v>
      </c>
      <c r="Q297" s="15">
        <f>Q298</f>
        <v>1898.9</v>
      </c>
      <c r="R297" s="15">
        <f t="shared" si="526"/>
        <v>2298.9</v>
      </c>
      <c r="S297" s="15">
        <f t="shared" si="527"/>
        <v>2298.9</v>
      </c>
      <c r="T297" s="15">
        <f t="shared" si="528"/>
        <v>2298.9</v>
      </c>
      <c r="U297" s="15">
        <f>U298</f>
        <v>0</v>
      </c>
      <c r="V297" s="15">
        <f t="shared" si="529"/>
        <v>2298.9</v>
      </c>
      <c r="W297" s="15">
        <f t="shared" si="530"/>
        <v>2298.9</v>
      </c>
      <c r="X297" s="15">
        <f t="shared" si="531"/>
        <v>2298.9</v>
      </c>
      <c r="Y297" s="15">
        <f>Y298</f>
        <v>0</v>
      </c>
      <c r="Z297" s="15">
        <f>Z298</f>
        <v>0</v>
      </c>
      <c r="AA297" s="15">
        <f>AA298</f>
        <v>0</v>
      </c>
      <c r="AB297" s="15">
        <f t="shared" si="532"/>
        <v>2298.9</v>
      </c>
      <c r="AC297" s="15">
        <f t="shared" si="533"/>
        <v>2298.9</v>
      </c>
      <c r="AD297" s="15">
        <f t="shared" si="534"/>
        <v>2298.9</v>
      </c>
      <c r="AE297" s="15">
        <f>AE298</f>
        <v>0</v>
      </c>
      <c r="AF297" s="15">
        <f>AF298</f>
        <v>0</v>
      </c>
      <c r="AG297" s="15">
        <f>AG298</f>
        <v>0</v>
      </c>
      <c r="AH297" s="15">
        <f t="shared" si="535"/>
        <v>2298.9</v>
      </c>
      <c r="AI297" s="15">
        <f t="shared" si="536"/>
        <v>2298.9</v>
      </c>
      <c r="AJ297" s="15">
        <f t="shared" si="537"/>
        <v>2298.9</v>
      </c>
      <c r="AK297" s="15">
        <f>AK298</f>
        <v>0</v>
      </c>
      <c r="AL297" s="15">
        <f>AL298</f>
        <v>0</v>
      </c>
      <c r="AM297" s="15">
        <f>AM298</f>
        <v>0</v>
      </c>
      <c r="AN297" s="15">
        <f t="shared" si="538"/>
        <v>2298.9</v>
      </c>
      <c r="AO297" s="15">
        <f>AO298</f>
        <v>0</v>
      </c>
      <c r="AP297" s="70">
        <f t="shared" si="459"/>
        <v>2298.9</v>
      </c>
      <c r="AQ297" s="15">
        <f t="shared" si="539"/>
        <v>2298.9</v>
      </c>
      <c r="AR297" s="15">
        <f>AR298</f>
        <v>0</v>
      </c>
      <c r="AS297" s="70">
        <f t="shared" si="460"/>
        <v>2298.9</v>
      </c>
      <c r="AT297" s="73">
        <f t="shared" si="540"/>
        <v>2298.9</v>
      </c>
      <c r="AU297" s="15">
        <f>AU298</f>
        <v>0</v>
      </c>
      <c r="AV297" s="24"/>
    </row>
    <row r="298" spans="1:48" x14ac:dyDescent="0.3">
      <c r="A298" s="61" t="s">
        <v>229</v>
      </c>
      <c r="B298" s="62">
        <v>300</v>
      </c>
      <c r="C298" s="61" t="s">
        <v>65</v>
      </c>
      <c r="D298" s="61" t="s">
        <v>65</v>
      </c>
      <c r="E298" s="63" t="s">
        <v>66</v>
      </c>
      <c r="F298" s="15">
        <v>400</v>
      </c>
      <c r="G298" s="15">
        <v>400</v>
      </c>
      <c r="H298" s="15">
        <v>400</v>
      </c>
      <c r="I298" s="15"/>
      <c r="J298" s="15"/>
      <c r="K298" s="15"/>
      <c r="L298" s="15">
        <f t="shared" si="403"/>
        <v>400</v>
      </c>
      <c r="M298" s="15">
        <f t="shared" si="404"/>
        <v>400</v>
      </c>
      <c r="N298" s="15">
        <f t="shared" si="405"/>
        <v>400</v>
      </c>
      <c r="O298" s="15">
        <v>1898.9</v>
      </c>
      <c r="P298" s="15">
        <v>1898.9</v>
      </c>
      <c r="Q298" s="15">
        <v>1898.9</v>
      </c>
      <c r="R298" s="15">
        <f t="shared" si="526"/>
        <v>2298.9</v>
      </c>
      <c r="S298" s="15">
        <f t="shared" si="527"/>
        <v>2298.9</v>
      </c>
      <c r="T298" s="15">
        <f t="shared" si="528"/>
        <v>2298.9</v>
      </c>
      <c r="U298" s="15"/>
      <c r="V298" s="15">
        <f t="shared" si="529"/>
        <v>2298.9</v>
      </c>
      <c r="W298" s="15">
        <f t="shared" si="530"/>
        <v>2298.9</v>
      </c>
      <c r="X298" s="15">
        <f t="shared" si="531"/>
        <v>2298.9</v>
      </c>
      <c r="Y298" s="15"/>
      <c r="Z298" s="15"/>
      <c r="AA298" s="15"/>
      <c r="AB298" s="15">
        <f t="shared" si="532"/>
        <v>2298.9</v>
      </c>
      <c r="AC298" s="15">
        <f t="shared" si="533"/>
        <v>2298.9</v>
      </c>
      <c r="AD298" s="15">
        <f t="shared" si="534"/>
        <v>2298.9</v>
      </c>
      <c r="AE298" s="15"/>
      <c r="AF298" s="15"/>
      <c r="AG298" s="15"/>
      <c r="AH298" s="15">
        <f t="shared" si="535"/>
        <v>2298.9</v>
      </c>
      <c r="AI298" s="15">
        <f t="shared" si="536"/>
        <v>2298.9</v>
      </c>
      <c r="AJ298" s="15">
        <f t="shared" si="537"/>
        <v>2298.9</v>
      </c>
      <c r="AK298" s="15"/>
      <c r="AL298" s="15"/>
      <c r="AM298" s="15"/>
      <c r="AN298" s="15">
        <f t="shared" si="538"/>
        <v>2298.9</v>
      </c>
      <c r="AO298" s="15"/>
      <c r="AP298" s="70">
        <f t="shared" si="459"/>
        <v>2298.9</v>
      </c>
      <c r="AQ298" s="15">
        <f t="shared" si="539"/>
        <v>2298.9</v>
      </c>
      <c r="AR298" s="15"/>
      <c r="AS298" s="70">
        <f t="shared" si="460"/>
        <v>2298.9</v>
      </c>
      <c r="AT298" s="73">
        <f t="shared" si="540"/>
        <v>2298.9</v>
      </c>
      <c r="AU298" s="15"/>
      <c r="AV298" s="24"/>
    </row>
    <row r="299" spans="1:48" ht="46.8" x14ac:dyDescent="0.3">
      <c r="A299" s="61" t="s">
        <v>229</v>
      </c>
      <c r="B299" s="62" t="s">
        <v>55</v>
      </c>
      <c r="C299" s="61"/>
      <c r="D299" s="61"/>
      <c r="E299" s="63" t="s">
        <v>56</v>
      </c>
      <c r="F299" s="15">
        <f t="shared" ref="F299:K299" si="544">F300</f>
        <v>3082</v>
      </c>
      <c r="G299" s="15">
        <f t="shared" si="544"/>
        <v>3082</v>
      </c>
      <c r="H299" s="15">
        <f t="shared" si="544"/>
        <v>3082</v>
      </c>
      <c r="I299" s="15">
        <f t="shared" si="544"/>
        <v>0</v>
      </c>
      <c r="J299" s="15">
        <f t="shared" si="544"/>
        <v>0</v>
      </c>
      <c r="K299" s="15">
        <f t="shared" si="544"/>
        <v>0</v>
      </c>
      <c r="L299" s="15">
        <f t="shared" si="403"/>
        <v>3082</v>
      </c>
      <c r="M299" s="15">
        <f t="shared" si="404"/>
        <v>3082</v>
      </c>
      <c r="N299" s="15">
        <f t="shared" si="405"/>
        <v>3082</v>
      </c>
      <c r="O299" s="15">
        <f>O300</f>
        <v>0</v>
      </c>
      <c r="P299" s="15">
        <f>P300</f>
        <v>0</v>
      </c>
      <c r="Q299" s="15">
        <f>Q300</f>
        <v>0</v>
      </c>
      <c r="R299" s="15">
        <f t="shared" si="526"/>
        <v>3082</v>
      </c>
      <c r="S299" s="15">
        <f t="shared" si="527"/>
        <v>3082</v>
      </c>
      <c r="T299" s="15">
        <f t="shared" si="528"/>
        <v>3082</v>
      </c>
      <c r="U299" s="15">
        <f>U300</f>
        <v>0</v>
      </c>
      <c r="V299" s="15">
        <f t="shared" si="529"/>
        <v>3082</v>
      </c>
      <c r="W299" s="15">
        <f t="shared" si="530"/>
        <v>3082</v>
      </c>
      <c r="X299" s="15">
        <f t="shared" si="531"/>
        <v>3082</v>
      </c>
      <c r="Y299" s="15">
        <f>Y300</f>
        <v>0</v>
      </c>
      <c r="Z299" s="15">
        <f>Z300</f>
        <v>0</v>
      </c>
      <c r="AA299" s="15">
        <f>AA300</f>
        <v>0</v>
      </c>
      <c r="AB299" s="15">
        <f t="shared" si="532"/>
        <v>3082</v>
      </c>
      <c r="AC299" s="15">
        <f t="shared" si="533"/>
        <v>3082</v>
      </c>
      <c r="AD299" s="15">
        <f t="shared" si="534"/>
        <v>3082</v>
      </c>
      <c r="AE299" s="15">
        <f>AE300</f>
        <v>0</v>
      </c>
      <c r="AF299" s="15">
        <f>AF300</f>
        <v>0</v>
      </c>
      <c r="AG299" s="15">
        <f>AG300</f>
        <v>0</v>
      </c>
      <c r="AH299" s="15">
        <f t="shared" si="535"/>
        <v>3082</v>
      </c>
      <c r="AI299" s="15">
        <f t="shared" si="536"/>
        <v>3082</v>
      </c>
      <c r="AJ299" s="15">
        <f t="shared" si="537"/>
        <v>3082</v>
      </c>
      <c r="AK299" s="15">
        <f>AK300</f>
        <v>0</v>
      </c>
      <c r="AL299" s="15">
        <f>AL300</f>
        <v>0</v>
      </c>
      <c r="AM299" s="15">
        <f>AM300</f>
        <v>0</v>
      </c>
      <c r="AN299" s="15">
        <f t="shared" si="538"/>
        <v>3082</v>
      </c>
      <c r="AO299" s="15">
        <f>AO300</f>
        <v>0</v>
      </c>
      <c r="AP299" s="70">
        <f t="shared" si="459"/>
        <v>3082</v>
      </c>
      <c r="AQ299" s="15">
        <f t="shared" si="539"/>
        <v>3082</v>
      </c>
      <c r="AR299" s="15">
        <f>AR300</f>
        <v>0</v>
      </c>
      <c r="AS299" s="70">
        <f t="shared" si="460"/>
        <v>3082</v>
      </c>
      <c r="AT299" s="73">
        <f t="shared" si="540"/>
        <v>3082</v>
      </c>
      <c r="AU299" s="15">
        <f>AU300</f>
        <v>0</v>
      </c>
      <c r="AV299" s="24"/>
    </row>
    <row r="300" spans="1:48" x14ac:dyDescent="0.3">
      <c r="A300" s="61" t="s">
        <v>229</v>
      </c>
      <c r="B300" s="62">
        <v>600</v>
      </c>
      <c r="C300" s="61" t="s">
        <v>65</v>
      </c>
      <c r="D300" s="61" t="s">
        <v>65</v>
      </c>
      <c r="E300" s="63" t="s">
        <v>66</v>
      </c>
      <c r="F300" s="15">
        <v>3082</v>
      </c>
      <c r="G300" s="15">
        <v>3082</v>
      </c>
      <c r="H300" s="15">
        <v>3082</v>
      </c>
      <c r="I300" s="15"/>
      <c r="J300" s="15"/>
      <c r="K300" s="15"/>
      <c r="L300" s="15">
        <f t="shared" si="403"/>
        <v>3082</v>
      </c>
      <c r="M300" s="15">
        <f t="shared" si="404"/>
        <v>3082</v>
      </c>
      <c r="N300" s="15">
        <f t="shared" si="405"/>
        <v>3082</v>
      </c>
      <c r="O300" s="15"/>
      <c r="P300" s="15"/>
      <c r="Q300" s="15"/>
      <c r="R300" s="15">
        <f t="shared" si="526"/>
        <v>3082</v>
      </c>
      <c r="S300" s="15">
        <f t="shared" si="527"/>
        <v>3082</v>
      </c>
      <c r="T300" s="15">
        <f t="shared" si="528"/>
        <v>3082</v>
      </c>
      <c r="U300" s="15"/>
      <c r="V300" s="15">
        <f t="shared" si="529"/>
        <v>3082</v>
      </c>
      <c r="W300" s="15">
        <f t="shared" si="530"/>
        <v>3082</v>
      </c>
      <c r="X300" s="15">
        <f t="shared" si="531"/>
        <v>3082</v>
      </c>
      <c r="Y300" s="15"/>
      <c r="Z300" s="15"/>
      <c r="AA300" s="15"/>
      <c r="AB300" s="15">
        <f t="shared" si="532"/>
        <v>3082</v>
      </c>
      <c r="AC300" s="15">
        <f t="shared" si="533"/>
        <v>3082</v>
      </c>
      <c r="AD300" s="15">
        <f t="shared" si="534"/>
        <v>3082</v>
      </c>
      <c r="AE300" s="15"/>
      <c r="AF300" s="15"/>
      <c r="AG300" s="15"/>
      <c r="AH300" s="15">
        <f t="shared" si="535"/>
        <v>3082</v>
      </c>
      <c r="AI300" s="15">
        <f t="shared" si="536"/>
        <v>3082</v>
      </c>
      <c r="AJ300" s="15">
        <f t="shared" si="537"/>
        <v>3082</v>
      </c>
      <c r="AK300" s="15"/>
      <c r="AL300" s="15"/>
      <c r="AM300" s="15"/>
      <c r="AN300" s="15">
        <f t="shared" si="538"/>
        <v>3082</v>
      </c>
      <c r="AO300" s="15"/>
      <c r="AP300" s="70">
        <f t="shared" si="459"/>
        <v>3082</v>
      </c>
      <c r="AQ300" s="15">
        <f t="shared" si="539"/>
        <v>3082</v>
      </c>
      <c r="AR300" s="15"/>
      <c r="AS300" s="70">
        <f t="shared" si="460"/>
        <v>3082</v>
      </c>
      <c r="AT300" s="73">
        <f t="shared" si="540"/>
        <v>3082</v>
      </c>
      <c r="AU300" s="15"/>
      <c r="AV300" s="24"/>
    </row>
    <row r="301" spans="1:48" ht="78" x14ac:dyDescent="0.3">
      <c r="A301" s="61" t="s">
        <v>231</v>
      </c>
      <c r="B301" s="62"/>
      <c r="C301" s="61"/>
      <c r="D301" s="61"/>
      <c r="E301" s="63" t="s">
        <v>232</v>
      </c>
      <c r="F301" s="15">
        <f t="shared" ref="F301:F305" si="545">F302</f>
        <v>2451.6</v>
      </c>
      <c r="G301" s="15">
        <f t="shared" ref="G301:G305" si="546">G302</f>
        <v>2530.8000000000002</v>
      </c>
      <c r="H301" s="15">
        <f t="shared" ref="H301:H305" si="547">H302</f>
        <v>2530.8000000000002</v>
      </c>
      <c r="I301" s="15">
        <f t="shared" ref="I301:I305" si="548">I302</f>
        <v>0</v>
      </c>
      <c r="J301" s="15">
        <f t="shared" ref="J301:J305" si="549">J302</f>
        <v>0</v>
      </c>
      <c r="K301" s="15">
        <f t="shared" ref="K301:K305" si="550">K302</f>
        <v>0</v>
      </c>
      <c r="L301" s="15">
        <f t="shared" si="403"/>
        <v>2451.6</v>
      </c>
      <c r="M301" s="15">
        <f t="shared" si="404"/>
        <v>2530.8000000000002</v>
      </c>
      <c r="N301" s="15">
        <f t="shared" si="405"/>
        <v>2530.8000000000002</v>
      </c>
      <c r="O301" s="15">
        <f t="shared" ref="O301:O305" si="551">O302</f>
        <v>0</v>
      </c>
      <c r="P301" s="15">
        <f t="shared" ref="P301:P305" si="552">P302</f>
        <v>0</v>
      </c>
      <c r="Q301" s="15">
        <f t="shared" ref="Q301:Q305" si="553">Q302</f>
        <v>0</v>
      </c>
      <c r="R301" s="15">
        <f t="shared" si="526"/>
        <v>2451.6</v>
      </c>
      <c r="S301" s="15">
        <f t="shared" si="527"/>
        <v>2530.8000000000002</v>
      </c>
      <c r="T301" s="15">
        <f t="shared" si="528"/>
        <v>2530.8000000000002</v>
      </c>
      <c r="U301" s="15">
        <f t="shared" ref="U301:U305" si="554">U302</f>
        <v>0</v>
      </c>
      <c r="V301" s="15">
        <f t="shared" si="529"/>
        <v>2451.6</v>
      </c>
      <c r="W301" s="15">
        <f t="shared" si="530"/>
        <v>2530.8000000000002</v>
      </c>
      <c r="X301" s="15">
        <f t="shared" si="531"/>
        <v>2530.8000000000002</v>
      </c>
      <c r="Y301" s="15">
        <f t="shared" ref="Y301:Y305" si="555">Y302</f>
        <v>0</v>
      </c>
      <c r="Z301" s="15">
        <f t="shared" ref="Z301:Z305" si="556">Z302</f>
        <v>0</v>
      </c>
      <c r="AA301" s="15">
        <f t="shared" ref="AA301:AA305" si="557">AA302</f>
        <v>0</v>
      </c>
      <c r="AB301" s="15">
        <f t="shared" si="532"/>
        <v>2451.6</v>
      </c>
      <c r="AC301" s="15">
        <f t="shared" si="533"/>
        <v>2530.8000000000002</v>
      </c>
      <c r="AD301" s="15">
        <f t="shared" si="534"/>
        <v>2530.8000000000002</v>
      </c>
      <c r="AE301" s="15">
        <f t="shared" ref="AE301:AE305" si="558">AE302</f>
        <v>0</v>
      </c>
      <c r="AF301" s="15">
        <f t="shared" ref="AF301:AF305" si="559">AF302</f>
        <v>0</v>
      </c>
      <c r="AG301" s="15">
        <f t="shared" ref="AG301:AG305" si="560">AG302</f>
        <v>0</v>
      </c>
      <c r="AH301" s="15">
        <f t="shared" si="535"/>
        <v>2451.6</v>
      </c>
      <c r="AI301" s="15">
        <f t="shared" si="536"/>
        <v>2530.8000000000002</v>
      </c>
      <c r="AJ301" s="15">
        <f t="shared" si="537"/>
        <v>2530.8000000000002</v>
      </c>
      <c r="AK301" s="15">
        <f t="shared" ref="AK301:AK305" si="561">AK302</f>
        <v>0</v>
      </c>
      <c r="AL301" s="15">
        <f t="shared" ref="AL301:AL305" si="562">AL302</f>
        <v>0</v>
      </c>
      <c r="AM301" s="15">
        <f t="shared" ref="AM301:AM305" si="563">AM302</f>
        <v>0</v>
      </c>
      <c r="AN301" s="15">
        <f t="shared" si="538"/>
        <v>2451.6</v>
      </c>
      <c r="AO301" s="15">
        <f t="shared" ref="AO301:AO305" si="564">AO302</f>
        <v>0</v>
      </c>
      <c r="AP301" s="70">
        <f t="shared" si="459"/>
        <v>2451.6</v>
      </c>
      <c r="AQ301" s="15">
        <f t="shared" si="539"/>
        <v>2530.8000000000002</v>
      </c>
      <c r="AR301" s="15">
        <f t="shared" ref="AR301:AU305" si="565">AR302</f>
        <v>0</v>
      </c>
      <c r="AS301" s="70">
        <f t="shared" si="460"/>
        <v>2530.8000000000002</v>
      </c>
      <c r="AT301" s="73">
        <f t="shared" si="540"/>
        <v>2530.8000000000002</v>
      </c>
      <c r="AU301" s="15">
        <f t="shared" si="565"/>
        <v>0</v>
      </c>
      <c r="AV301" s="24"/>
    </row>
    <row r="302" spans="1:48" ht="46.8" x14ac:dyDescent="0.3">
      <c r="A302" s="61" t="s">
        <v>231</v>
      </c>
      <c r="B302" s="62" t="s">
        <v>55</v>
      </c>
      <c r="C302" s="61"/>
      <c r="D302" s="61"/>
      <c r="E302" s="63" t="s">
        <v>56</v>
      </c>
      <c r="F302" s="15">
        <f t="shared" si="545"/>
        <v>2451.6</v>
      </c>
      <c r="G302" s="15">
        <f t="shared" si="546"/>
        <v>2530.8000000000002</v>
      </c>
      <c r="H302" s="15">
        <f t="shared" si="547"/>
        <v>2530.8000000000002</v>
      </c>
      <c r="I302" s="15">
        <f t="shared" si="548"/>
        <v>0</v>
      </c>
      <c r="J302" s="15">
        <f t="shared" si="549"/>
        <v>0</v>
      </c>
      <c r="K302" s="15">
        <f t="shared" si="550"/>
        <v>0</v>
      </c>
      <c r="L302" s="15">
        <f t="shared" si="403"/>
        <v>2451.6</v>
      </c>
      <c r="M302" s="15">
        <f t="shared" si="404"/>
        <v>2530.8000000000002</v>
      </c>
      <c r="N302" s="15">
        <f t="shared" si="405"/>
        <v>2530.8000000000002</v>
      </c>
      <c r="O302" s="15">
        <f t="shared" si="551"/>
        <v>0</v>
      </c>
      <c r="P302" s="15">
        <f t="shared" si="552"/>
        <v>0</v>
      </c>
      <c r="Q302" s="15">
        <f t="shared" si="553"/>
        <v>0</v>
      </c>
      <c r="R302" s="15">
        <f t="shared" si="526"/>
        <v>2451.6</v>
      </c>
      <c r="S302" s="15">
        <f t="shared" si="527"/>
        <v>2530.8000000000002</v>
      </c>
      <c r="T302" s="15">
        <f t="shared" si="528"/>
        <v>2530.8000000000002</v>
      </c>
      <c r="U302" s="15">
        <f t="shared" si="554"/>
        <v>0</v>
      </c>
      <c r="V302" s="15">
        <f t="shared" si="529"/>
        <v>2451.6</v>
      </c>
      <c r="W302" s="15">
        <f t="shared" si="530"/>
        <v>2530.8000000000002</v>
      </c>
      <c r="X302" s="15">
        <f t="shared" si="531"/>
        <v>2530.8000000000002</v>
      </c>
      <c r="Y302" s="15">
        <f t="shared" si="555"/>
        <v>0</v>
      </c>
      <c r="Z302" s="15">
        <f t="shared" si="556"/>
        <v>0</v>
      </c>
      <c r="AA302" s="15">
        <f t="shared" si="557"/>
        <v>0</v>
      </c>
      <c r="AB302" s="15">
        <f t="shared" si="532"/>
        <v>2451.6</v>
      </c>
      <c r="AC302" s="15">
        <f t="shared" si="533"/>
        <v>2530.8000000000002</v>
      </c>
      <c r="AD302" s="15">
        <f t="shared" si="534"/>
        <v>2530.8000000000002</v>
      </c>
      <c r="AE302" s="15">
        <f t="shared" si="558"/>
        <v>0</v>
      </c>
      <c r="AF302" s="15">
        <f t="shared" si="559"/>
        <v>0</v>
      </c>
      <c r="AG302" s="15">
        <f t="shared" si="560"/>
        <v>0</v>
      </c>
      <c r="AH302" s="15">
        <f t="shared" si="535"/>
        <v>2451.6</v>
      </c>
      <c r="AI302" s="15">
        <f t="shared" si="536"/>
        <v>2530.8000000000002</v>
      </c>
      <c r="AJ302" s="15">
        <f t="shared" si="537"/>
        <v>2530.8000000000002</v>
      </c>
      <c r="AK302" s="15">
        <f t="shared" si="561"/>
        <v>0</v>
      </c>
      <c r="AL302" s="15">
        <f t="shared" si="562"/>
        <v>0</v>
      </c>
      <c r="AM302" s="15">
        <f t="shared" si="563"/>
        <v>0</v>
      </c>
      <c r="AN302" s="15">
        <f t="shared" si="538"/>
        <v>2451.6</v>
      </c>
      <c r="AO302" s="15">
        <f t="shared" si="564"/>
        <v>0</v>
      </c>
      <c r="AP302" s="70">
        <f t="shared" si="459"/>
        <v>2451.6</v>
      </c>
      <c r="AQ302" s="15">
        <f t="shared" si="539"/>
        <v>2530.8000000000002</v>
      </c>
      <c r="AR302" s="15">
        <f t="shared" si="565"/>
        <v>0</v>
      </c>
      <c r="AS302" s="70">
        <f t="shared" si="460"/>
        <v>2530.8000000000002</v>
      </c>
      <c r="AT302" s="73">
        <f t="shared" si="540"/>
        <v>2530.8000000000002</v>
      </c>
      <c r="AU302" s="15">
        <f t="shared" si="565"/>
        <v>0</v>
      </c>
      <c r="AV302" s="24"/>
    </row>
    <row r="303" spans="1:48" x14ac:dyDescent="0.3">
      <c r="A303" s="61" t="s">
        <v>231</v>
      </c>
      <c r="B303" s="62">
        <v>600</v>
      </c>
      <c r="C303" s="61" t="s">
        <v>65</v>
      </c>
      <c r="D303" s="61" t="s">
        <v>65</v>
      </c>
      <c r="E303" s="63" t="s">
        <v>66</v>
      </c>
      <c r="F303" s="15">
        <v>2451.6</v>
      </c>
      <c r="G303" s="15">
        <v>2530.8000000000002</v>
      </c>
      <c r="H303" s="15">
        <v>2530.8000000000002</v>
      </c>
      <c r="I303" s="15"/>
      <c r="J303" s="15"/>
      <c r="K303" s="15"/>
      <c r="L303" s="15">
        <f t="shared" ref="L303:L366" si="566">F303+I303</f>
        <v>2451.6</v>
      </c>
      <c r="M303" s="15">
        <f t="shared" ref="M303:M366" si="567">G303+J303</f>
        <v>2530.8000000000002</v>
      </c>
      <c r="N303" s="15">
        <f t="shared" ref="N303:N366" si="568">H303+K303</f>
        <v>2530.8000000000002</v>
      </c>
      <c r="O303" s="15"/>
      <c r="P303" s="15"/>
      <c r="Q303" s="15"/>
      <c r="R303" s="15">
        <f t="shared" si="526"/>
        <v>2451.6</v>
      </c>
      <c r="S303" s="15">
        <f t="shared" si="527"/>
        <v>2530.8000000000002</v>
      </c>
      <c r="T303" s="15">
        <f t="shared" si="528"/>
        <v>2530.8000000000002</v>
      </c>
      <c r="U303" s="15"/>
      <c r="V303" s="15">
        <f t="shared" si="529"/>
        <v>2451.6</v>
      </c>
      <c r="W303" s="15">
        <f t="shared" si="530"/>
        <v>2530.8000000000002</v>
      </c>
      <c r="X303" s="15">
        <f t="shared" si="531"/>
        <v>2530.8000000000002</v>
      </c>
      <c r="Y303" s="15"/>
      <c r="Z303" s="15"/>
      <c r="AA303" s="15"/>
      <c r="AB303" s="15">
        <f t="shared" si="532"/>
        <v>2451.6</v>
      </c>
      <c r="AC303" s="15">
        <f t="shared" si="533"/>
        <v>2530.8000000000002</v>
      </c>
      <c r="AD303" s="15">
        <f t="shared" si="534"/>
        <v>2530.8000000000002</v>
      </c>
      <c r="AE303" s="15"/>
      <c r="AF303" s="15"/>
      <c r="AG303" s="15"/>
      <c r="AH303" s="15">
        <f t="shared" si="535"/>
        <v>2451.6</v>
      </c>
      <c r="AI303" s="15">
        <f t="shared" si="536"/>
        <v>2530.8000000000002</v>
      </c>
      <c r="AJ303" s="15">
        <f t="shared" si="537"/>
        <v>2530.8000000000002</v>
      </c>
      <c r="AK303" s="15"/>
      <c r="AL303" s="15"/>
      <c r="AM303" s="15"/>
      <c r="AN303" s="15">
        <f t="shared" si="538"/>
        <v>2451.6</v>
      </c>
      <c r="AO303" s="15"/>
      <c r="AP303" s="70">
        <f t="shared" si="459"/>
        <v>2451.6</v>
      </c>
      <c r="AQ303" s="15">
        <f t="shared" si="539"/>
        <v>2530.8000000000002</v>
      </c>
      <c r="AR303" s="15"/>
      <c r="AS303" s="70">
        <f t="shared" si="460"/>
        <v>2530.8000000000002</v>
      </c>
      <c r="AT303" s="73">
        <f t="shared" si="540"/>
        <v>2530.8000000000002</v>
      </c>
      <c r="AU303" s="15"/>
      <c r="AV303" s="24"/>
    </row>
    <row r="304" spans="1:48" ht="78" x14ac:dyDescent="0.3">
      <c r="A304" s="61" t="s">
        <v>233</v>
      </c>
      <c r="B304" s="62"/>
      <c r="C304" s="61"/>
      <c r="D304" s="61"/>
      <c r="E304" s="63" t="s">
        <v>234</v>
      </c>
      <c r="F304" s="15">
        <f t="shared" si="545"/>
        <v>27879.200000000001</v>
      </c>
      <c r="G304" s="15">
        <f t="shared" si="546"/>
        <v>27879.200000000001</v>
      </c>
      <c r="H304" s="15">
        <f t="shared" si="547"/>
        <v>27879.200000000001</v>
      </c>
      <c r="I304" s="15">
        <f t="shared" si="548"/>
        <v>0</v>
      </c>
      <c r="J304" s="15">
        <f t="shared" si="549"/>
        <v>0</v>
      </c>
      <c r="K304" s="15">
        <f t="shared" si="550"/>
        <v>0</v>
      </c>
      <c r="L304" s="15">
        <f t="shared" si="566"/>
        <v>27879.200000000001</v>
      </c>
      <c r="M304" s="15">
        <f t="shared" si="567"/>
        <v>27879.200000000001</v>
      </c>
      <c r="N304" s="15">
        <f t="shared" si="568"/>
        <v>27879.200000000001</v>
      </c>
      <c r="O304" s="15">
        <f t="shared" si="551"/>
        <v>0</v>
      </c>
      <c r="P304" s="15">
        <f t="shared" si="552"/>
        <v>0</v>
      </c>
      <c r="Q304" s="15">
        <f t="shared" si="553"/>
        <v>0</v>
      </c>
      <c r="R304" s="15">
        <f t="shared" si="526"/>
        <v>27879.200000000001</v>
      </c>
      <c r="S304" s="15">
        <f t="shared" si="527"/>
        <v>27879.200000000001</v>
      </c>
      <c r="T304" s="15">
        <f t="shared" si="528"/>
        <v>27879.200000000001</v>
      </c>
      <c r="U304" s="15">
        <f t="shared" si="554"/>
        <v>0</v>
      </c>
      <c r="V304" s="15">
        <f t="shared" si="529"/>
        <v>27879.200000000001</v>
      </c>
      <c r="W304" s="15">
        <f t="shared" si="530"/>
        <v>27879.200000000001</v>
      </c>
      <c r="X304" s="15">
        <f t="shared" si="531"/>
        <v>27879.200000000001</v>
      </c>
      <c r="Y304" s="15">
        <f t="shared" si="555"/>
        <v>0</v>
      </c>
      <c r="Z304" s="15">
        <f t="shared" si="556"/>
        <v>0</v>
      </c>
      <c r="AA304" s="15">
        <f t="shared" si="557"/>
        <v>0</v>
      </c>
      <c r="AB304" s="15">
        <f t="shared" si="532"/>
        <v>27879.200000000001</v>
      </c>
      <c r="AC304" s="15">
        <f t="shared" si="533"/>
        <v>27879.200000000001</v>
      </c>
      <c r="AD304" s="15">
        <f t="shared" si="534"/>
        <v>27879.200000000001</v>
      </c>
      <c r="AE304" s="15">
        <f t="shared" si="558"/>
        <v>0</v>
      </c>
      <c r="AF304" s="15">
        <f t="shared" si="559"/>
        <v>0</v>
      </c>
      <c r="AG304" s="15">
        <f t="shared" si="560"/>
        <v>0</v>
      </c>
      <c r="AH304" s="15">
        <f t="shared" si="535"/>
        <v>27879.200000000001</v>
      </c>
      <c r="AI304" s="15">
        <f t="shared" si="536"/>
        <v>27879.200000000001</v>
      </c>
      <c r="AJ304" s="15">
        <f t="shared" si="537"/>
        <v>27879.200000000001</v>
      </c>
      <c r="AK304" s="15">
        <f t="shared" si="561"/>
        <v>0</v>
      </c>
      <c r="AL304" s="15">
        <f t="shared" si="562"/>
        <v>0</v>
      </c>
      <c r="AM304" s="15">
        <f t="shared" si="563"/>
        <v>0</v>
      </c>
      <c r="AN304" s="15">
        <f t="shared" si="538"/>
        <v>27879.200000000001</v>
      </c>
      <c r="AO304" s="15">
        <f t="shared" si="564"/>
        <v>0</v>
      </c>
      <c r="AP304" s="70">
        <f t="shared" si="459"/>
        <v>27879.200000000001</v>
      </c>
      <c r="AQ304" s="15">
        <f t="shared" si="539"/>
        <v>27879.200000000001</v>
      </c>
      <c r="AR304" s="15">
        <f t="shared" si="565"/>
        <v>0</v>
      </c>
      <c r="AS304" s="70">
        <f t="shared" si="460"/>
        <v>27879.200000000001</v>
      </c>
      <c r="AT304" s="73">
        <f t="shared" si="540"/>
        <v>27879.200000000001</v>
      </c>
      <c r="AU304" s="15">
        <f t="shared" si="565"/>
        <v>0</v>
      </c>
      <c r="AV304" s="24"/>
    </row>
    <row r="305" spans="1:49" ht="46.8" x14ac:dyDescent="0.3">
      <c r="A305" s="61" t="s">
        <v>233</v>
      </c>
      <c r="B305" s="62" t="s">
        <v>55</v>
      </c>
      <c r="C305" s="61"/>
      <c r="D305" s="61"/>
      <c r="E305" s="63" t="s">
        <v>56</v>
      </c>
      <c r="F305" s="15">
        <f t="shared" si="545"/>
        <v>27879.200000000001</v>
      </c>
      <c r="G305" s="15">
        <f t="shared" si="546"/>
        <v>27879.200000000001</v>
      </c>
      <c r="H305" s="15">
        <f t="shared" si="547"/>
        <v>27879.200000000001</v>
      </c>
      <c r="I305" s="15">
        <f t="shared" si="548"/>
        <v>0</v>
      </c>
      <c r="J305" s="15">
        <f t="shared" si="549"/>
        <v>0</v>
      </c>
      <c r="K305" s="15">
        <f t="shared" si="550"/>
        <v>0</v>
      </c>
      <c r="L305" s="15">
        <f t="shared" si="566"/>
        <v>27879.200000000001</v>
      </c>
      <c r="M305" s="15">
        <f t="shared" si="567"/>
        <v>27879.200000000001</v>
      </c>
      <c r="N305" s="15">
        <f t="shared" si="568"/>
        <v>27879.200000000001</v>
      </c>
      <c r="O305" s="15">
        <f t="shared" si="551"/>
        <v>0</v>
      </c>
      <c r="P305" s="15">
        <f t="shared" si="552"/>
        <v>0</v>
      </c>
      <c r="Q305" s="15">
        <f t="shared" si="553"/>
        <v>0</v>
      </c>
      <c r="R305" s="15">
        <f t="shared" si="526"/>
        <v>27879.200000000001</v>
      </c>
      <c r="S305" s="15">
        <f t="shared" si="527"/>
        <v>27879.200000000001</v>
      </c>
      <c r="T305" s="15">
        <f t="shared" si="528"/>
        <v>27879.200000000001</v>
      </c>
      <c r="U305" s="15">
        <f t="shared" si="554"/>
        <v>0</v>
      </c>
      <c r="V305" s="15">
        <f t="shared" si="529"/>
        <v>27879.200000000001</v>
      </c>
      <c r="W305" s="15">
        <f t="shared" si="530"/>
        <v>27879.200000000001</v>
      </c>
      <c r="X305" s="15">
        <f t="shared" si="531"/>
        <v>27879.200000000001</v>
      </c>
      <c r="Y305" s="15">
        <f t="shared" si="555"/>
        <v>0</v>
      </c>
      <c r="Z305" s="15">
        <f t="shared" si="556"/>
        <v>0</v>
      </c>
      <c r="AA305" s="15">
        <f t="shared" si="557"/>
        <v>0</v>
      </c>
      <c r="AB305" s="15">
        <f t="shared" si="532"/>
        <v>27879.200000000001</v>
      </c>
      <c r="AC305" s="15">
        <f t="shared" si="533"/>
        <v>27879.200000000001</v>
      </c>
      <c r="AD305" s="15">
        <f t="shared" si="534"/>
        <v>27879.200000000001</v>
      </c>
      <c r="AE305" s="15">
        <f t="shared" si="558"/>
        <v>0</v>
      </c>
      <c r="AF305" s="15">
        <f t="shared" si="559"/>
        <v>0</v>
      </c>
      <c r="AG305" s="15">
        <f t="shared" si="560"/>
        <v>0</v>
      </c>
      <c r="AH305" s="15">
        <f t="shared" si="535"/>
        <v>27879.200000000001</v>
      </c>
      <c r="AI305" s="15">
        <f t="shared" si="536"/>
        <v>27879.200000000001</v>
      </c>
      <c r="AJ305" s="15">
        <f t="shared" si="537"/>
        <v>27879.200000000001</v>
      </c>
      <c r="AK305" s="15">
        <f t="shared" si="561"/>
        <v>0</v>
      </c>
      <c r="AL305" s="15">
        <f t="shared" si="562"/>
        <v>0</v>
      </c>
      <c r="AM305" s="15">
        <f t="shared" si="563"/>
        <v>0</v>
      </c>
      <c r="AN305" s="15">
        <f t="shared" si="538"/>
        <v>27879.200000000001</v>
      </c>
      <c r="AO305" s="15">
        <f t="shared" si="564"/>
        <v>0</v>
      </c>
      <c r="AP305" s="70">
        <f t="shared" si="459"/>
        <v>27879.200000000001</v>
      </c>
      <c r="AQ305" s="15">
        <f t="shared" si="539"/>
        <v>27879.200000000001</v>
      </c>
      <c r="AR305" s="15">
        <f t="shared" si="565"/>
        <v>0</v>
      </c>
      <c r="AS305" s="70">
        <f t="shared" si="460"/>
        <v>27879.200000000001</v>
      </c>
      <c r="AT305" s="73">
        <f t="shared" si="540"/>
        <v>27879.200000000001</v>
      </c>
      <c r="AU305" s="15">
        <f t="shared" si="565"/>
        <v>0</v>
      </c>
      <c r="AV305" s="24"/>
    </row>
    <row r="306" spans="1:49" x14ac:dyDescent="0.3">
      <c r="A306" s="61" t="s">
        <v>233</v>
      </c>
      <c r="B306" s="62">
        <v>600</v>
      </c>
      <c r="C306" s="61" t="s">
        <v>65</v>
      </c>
      <c r="D306" s="61" t="s">
        <v>65</v>
      </c>
      <c r="E306" s="63" t="s">
        <v>66</v>
      </c>
      <c r="F306" s="15">
        <v>27879.200000000001</v>
      </c>
      <c r="G306" s="15">
        <v>27879.200000000001</v>
      </c>
      <c r="H306" s="15">
        <v>27879.200000000001</v>
      </c>
      <c r="I306" s="15"/>
      <c r="J306" s="15"/>
      <c r="K306" s="15"/>
      <c r="L306" s="15">
        <f t="shared" si="566"/>
        <v>27879.200000000001</v>
      </c>
      <c r="M306" s="15">
        <f t="shared" si="567"/>
        <v>27879.200000000001</v>
      </c>
      <c r="N306" s="15">
        <f t="shared" si="568"/>
        <v>27879.200000000001</v>
      </c>
      <c r="O306" s="15"/>
      <c r="P306" s="15"/>
      <c r="Q306" s="15"/>
      <c r="R306" s="15">
        <f t="shared" si="526"/>
        <v>27879.200000000001</v>
      </c>
      <c r="S306" s="15">
        <f t="shared" si="527"/>
        <v>27879.200000000001</v>
      </c>
      <c r="T306" s="15">
        <f t="shared" si="528"/>
        <v>27879.200000000001</v>
      </c>
      <c r="U306" s="15"/>
      <c r="V306" s="15">
        <f t="shared" si="529"/>
        <v>27879.200000000001</v>
      </c>
      <c r="W306" s="15">
        <f t="shared" si="530"/>
        <v>27879.200000000001</v>
      </c>
      <c r="X306" s="15">
        <f t="shared" si="531"/>
        <v>27879.200000000001</v>
      </c>
      <c r="Y306" s="15"/>
      <c r="Z306" s="15"/>
      <c r="AA306" s="15"/>
      <c r="AB306" s="15">
        <f t="shared" si="532"/>
        <v>27879.200000000001</v>
      </c>
      <c r="AC306" s="15">
        <f t="shared" si="533"/>
        <v>27879.200000000001</v>
      </c>
      <c r="AD306" s="15">
        <f t="shared" si="534"/>
        <v>27879.200000000001</v>
      </c>
      <c r="AE306" s="15"/>
      <c r="AF306" s="15"/>
      <c r="AG306" s="15"/>
      <c r="AH306" s="15">
        <f t="shared" si="535"/>
        <v>27879.200000000001</v>
      </c>
      <c r="AI306" s="15">
        <f t="shared" si="536"/>
        <v>27879.200000000001</v>
      </c>
      <c r="AJ306" s="15">
        <f t="shared" si="537"/>
        <v>27879.200000000001</v>
      </c>
      <c r="AK306" s="15"/>
      <c r="AL306" s="15"/>
      <c r="AM306" s="15"/>
      <c r="AN306" s="15">
        <f t="shared" si="538"/>
        <v>27879.200000000001</v>
      </c>
      <c r="AO306" s="15"/>
      <c r="AP306" s="70">
        <f t="shared" si="459"/>
        <v>27879.200000000001</v>
      </c>
      <c r="AQ306" s="15">
        <f t="shared" si="539"/>
        <v>27879.200000000001</v>
      </c>
      <c r="AR306" s="15"/>
      <c r="AS306" s="70">
        <f t="shared" si="460"/>
        <v>27879.200000000001</v>
      </c>
      <c r="AT306" s="73">
        <f t="shared" si="540"/>
        <v>27879.200000000001</v>
      </c>
      <c r="AU306" s="15"/>
      <c r="AV306" s="24"/>
    </row>
    <row r="307" spans="1:49" ht="62.4" x14ac:dyDescent="0.3">
      <c r="A307" s="61" t="s">
        <v>235</v>
      </c>
      <c r="B307" s="62"/>
      <c r="C307" s="61"/>
      <c r="D307" s="61"/>
      <c r="E307" s="63" t="s">
        <v>236</v>
      </c>
      <c r="F307" s="15">
        <f t="shared" ref="F307:K307" si="569">F308+F313</f>
        <v>182051.4</v>
      </c>
      <c r="G307" s="15">
        <f t="shared" si="569"/>
        <v>186762.3</v>
      </c>
      <c r="H307" s="15">
        <f t="shared" si="569"/>
        <v>186762.3</v>
      </c>
      <c r="I307" s="15">
        <f t="shared" si="569"/>
        <v>0</v>
      </c>
      <c r="J307" s="15">
        <f t="shared" si="569"/>
        <v>0</v>
      </c>
      <c r="K307" s="15">
        <f t="shared" si="569"/>
        <v>0</v>
      </c>
      <c r="L307" s="15">
        <f t="shared" si="566"/>
        <v>182051.4</v>
      </c>
      <c r="M307" s="15">
        <f t="shared" si="567"/>
        <v>186762.3</v>
      </c>
      <c r="N307" s="15">
        <f t="shared" si="568"/>
        <v>186762.3</v>
      </c>
      <c r="O307" s="15">
        <f>O308+O313</f>
        <v>0</v>
      </c>
      <c r="P307" s="15">
        <f>P308+P313</f>
        <v>0</v>
      </c>
      <c r="Q307" s="15">
        <f>Q308+Q313</f>
        <v>0</v>
      </c>
      <c r="R307" s="15">
        <f t="shared" si="526"/>
        <v>182051.4</v>
      </c>
      <c r="S307" s="15">
        <f t="shared" si="527"/>
        <v>186762.3</v>
      </c>
      <c r="T307" s="15">
        <f t="shared" si="528"/>
        <v>186762.3</v>
      </c>
      <c r="U307" s="15">
        <f>U308+U313</f>
        <v>0</v>
      </c>
      <c r="V307" s="15">
        <f t="shared" si="529"/>
        <v>182051.4</v>
      </c>
      <c r="W307" s="15">
        <f t="shared" si="530"/>
        <v>186762.3</v>
      </c>
      <c r="X307" s="15">
        <f t="shared" si="531"/>
        <v>186762.3</v>
      </c>
      <c r="Y307" s="15">
        <f>Y308+Y313</f>
        <v>-2354.7330000000002</v>
      </c>
      <c r="Z307" s="15">
        <f>Z308+Z313</f>
        <v>0</v>
      </c>
      <c r="AA307" s="15">
        <f>AA308+AA313</f>
        <v>0</v>
      </c>
      <c r="AB307" s="15">
        <f t="shared" si="532"/>
        <v>179696.66699999999</v>
      </c>
      <c r="AC307" s="15">
        <f t="shared" si="533"/>
        <v>186762.3</v>
      </c>
      <c r="AD307" s="15">
        <f t="shared" si="534"/>
        <v>186762.3</v>
      </c>
      <c r="AE307" s="15">
        <f>AE308+AE313</f>
        <v>0</v>
      </c>
      <c r="AF307" s="15">
        <f>AF308+AF313</f>
        <v>0</v>
      </c>
      <c r="AG307" s="15">
        <f>AG308+AG313</f>
        <v>0</v>
      </c>
      <c r="AH307" s="15">
        <f t="shared" si="535"/>
        <v>179696.66699999999</v>
      </c>
      <c r="AI307" s="15">
        <f t="shared" si="536"/>
        <v>186762.3</v>
      </c>
      <c r="AJ307" s="15">
        <f t="shared" si="537"/>
        <v>186762.3</v>
      </c>
      <c r="AK307" s="15">
        <f>AK308+AK313</f>
        <v>0</v>
      </c>
      <c r="AL307" s="15">
        <f>AL308+AL313</f>
        <v>0</v>
      </c>
      <c r="AM307" s="15">
        <f>AM308+AM313</f>
        <v>0</v>
      </c>
      <c r="AN307" s="15">
        <f t="shared" si="538"/>
        <v>179696.66699999999</v>
      </c>
      <c r="AO307" s="15">
        <f>AO308+AO313</f>
        <v>0</v>
      </c>
      <c r="AP307" s="70">
        <f t="shared" si="459"/>
        <v>179696.66699999999</v>
      </c>
      <c r="AQ307" s="15">
        <f t="shared" si="539"/>
        <v>186762.3</v>
      </c>
      <c r="AR307" s="15">
        <f>AR308+AR313</f>
        <v>0</v>
      </c>
      <c r="AS307" s="70">
        <f t="shared" si="460"/>
        <v>186762.3</v>
      </c>
      <c r="AT307" s="73">
        <f t="shared" si="540"/>
        <v>186762.3</v>
      </c>
      <c r="AU307" s="15">
        <f>AU308+AU313</f>
        <v>0</v>
      </c>
      <c r="AV307" s="24"/>
    </row>
    <row r="308" spans="1:49" ht="31.2" x14ac:dyDescent="0.3">
      <c r="A308" s="61" t="s">
        <v>237</v>
      </c>
      <c r="B308" s="62"/>
      <c r="C308" s="61"/>
      <c r="D308" s="61"/>
      <c r="E308" s="63" t="s">
        <v>179</v>
      </c>
      <c r="F308" s="15">
        <f t="shared" ref="F308:K308" si="570">F309+F311</f>
        <v>45991</v>
      </c>
      <c r="G308" s="15">
        <f t="shared" si="570"/>
        <v>47225.2</v>
      </c>
      <c r="H308" s="15">
        <f t="shared" si="570"/>
        <v>47225.2</v>
      </c>
      <c r="I308" s="15">
        <f t="shared" si="570"/>
        <v>0</v>
      </c>
      <c r="J308" s="15">
        <f t="shared" si="570"/>
        <v>0</v>
      </c>
      <c r="K308" s="15">
        <f t="shared" si="570"/>
        <v>0</v>
      </c>
      <c r="L308" s="15">
        <f t="shared" si="566"/>
        <v>45991</v>
      </c>
      <c r="M308" s="15">
        <f t="shared" si="567"/>
        <v>47225.2</v>
      </c>
      <c r="N308" s="15">
        <f t="shared" si="568"/>
        <v>47225.2</v>
      </c>
      <c r="O308" s="15">
        <f>O309+O311</f>
        <v>0</v>
      </c>
      <c r="P308" s="15">
        <f>P309+P311</f>
        <v>0</v>
      </c>
      <c r="Q308" s="15">
        <f>Q309+Q311</f>
        <v>0</v>
      </c>
      <c r="R308" s="15">
        <f t="shared" si="526"/>
        <v>45991</v>
      </c>
      <c r="S308" s="15">
        <f t="shared" si="527"/>
        <v>47225.2</v>
      </c>
      <c r="T308" s="15">
        <f t="shared" si="528"/>
        <v>47225.2</v>
      </c>
      <c r="U308" s="15">
        <f>U309+U311</f>
        <v>0</v>
      </c>
      <c r="V308" s="15">
        <f t="shared" si="529"/>
        <v>45991</v>
      </c>
      <c r="W308" s="15">
        <f t="shared" si="530"/>
        <v>47225.2</v>
      </c>
      <c r="X308" s="15">
        <f t="shared" si="531"/>
        <v>47225.2</v>
      </c>
      <c r="Y308" s="15">
        <f>Y309+Y311</f>
        <v>-614</v>
      </c>
      <c r="Z308" s="15">
        <f>Z309+Z311</f>
        <v>0</v>
      </c>
      <c r="AA308" s="15">
        <f>AA309+AA311</f>
        <v>0</v>
      </c>
      <c r="AB308" s="15">
        <f t="shared" si="532"/>
        <v>45377</v>
      </c>
      <c r="AC308" s="15">
        <f t="shared" si="533"/>
        <v>47225.2</v>
      </c>
      <c r="AD308" s="15">
        <f t="shared" si="534"/>
        <v>47225.2</v>
      </c>
      <c r="AE308" s="15">
        <f>AE309+AE311</f>
        <v>0</v>
      </c>
      <c r="AF308" s="15">
        <f>AF309+AF311</f>
        <v>0</v>
      </c>
      <c r="AG308" s="15">
        <f>AG309+AG311</f>
        <v>0</v>
      </c>
      <c r="AH308" s="15">
        <f t="shared" si="535"/>
        <v>45377</v>
      </c>
      <c r="AI308" s="15">
        <f t="shared" si="536"/>
        <v>47225.2</v>
      </c>
      <c r="AJ308" s="15">
        <f t="shared" si="537"/>
        <v>47225.2</v>
      </c>
      <c r="AK308" s="15">
        <f>AK309+AK311</f>
        <v>0</v>
      </c>
      <c r="AL308" s="15">
        <f>AL309+AL311</f>
        <v>0</v>
      </c>
      <c r="AM308" s="15">
        <f>AM309+AM311</f>
        <v>0</v>
      </c>
      <c r="AN308" s="15">
        <f t="shared" si="538"/>
        <v>45377</v>
      </c>
      <c r="AO308" s="15">
        <f>AO309+AO311</f>
        <v>0</v>
      </c>
      <c r="AP308" s="70">
        <f t="shared" si="459"/>
        <v>45377</v>
      </c>
      <c r="AQ308" s="15">
        <f t="shared" si="539"/>
        <v>47225.2</v>
      </c>
      <c r="AR308" s="15">
        <f>AR309+AR311</f>
        <v>0</v>
      </c>
      <c r="AS308" s="70">
        <f t="shared" si="460"/>
        <v>47225.2</v>
      </c>
      <c r="AT308" s="73">
        <f t="shared" si="540"/>
        <v>47225.2</v>
      </c>
      <c r="AU308" s="15">
        <f>AU309+AU311</f>
        <v>0</v>
      </c>
      <c r="AV308" s="24"/>
    </row>
    <row r="309" spans="1:49" ht="93.6" x14ac:dyDescent="0.3">
      <c r="A309" s="61" t="s">
        <v>237</v>
      </c>
      <c r="B309" s="62" t="s">
        <v>151</v>
      </c>
      <c r="C309" s="61"/>
      <c r="D309" s="61"/>
      <c r="E309" s="63" t="s">
        <v>152</v>
      </c>
      <c r="F309" s="15">
        <f t="shared" ref="F309:K309" si="571">F310</f>
        <v>44082</v>
      </c>
      <c r="G309" s="15">
        <f t="shared" si="571"/>
        <v>45316.2</v>
      </c>
      <c r="H309" s="15">
        <f t="shared" si="571"/>
        <v>45316.2</v>
      </c>
      <c r="I309" s="15">
        <f t="shared" si="571"/>
        <v>0</v>
      </c>
      <c r="J309" s="15">
        <f t="shared" si="571"/>
        <v>0</v>
      </c>
      <c r="K309" s="15">
        <f t="shared" si="571"/>
        <v>0</v>
      </c>
      <c r="L309" s="15">
        <f t="shared" si="566"/>
        <v>44082</v>
      </c>
      <c r="M309" s="15">
        <f t="shared" si="567"/>
        <v>45316.2</v>
      </c>
      <c r="N309" s="15">
        <f t="shared" si="568"/>
        <v>45316.2</v>
      </c>
      <c r="O309" s="15">
        <f>O310</f>
        <v>0</v>
      </c>
      <c r="P309" s="15">
        <f>P310</f>
        <v>0</v>
      </c>
      <c r="Q309" s="15">
        <f>Q310</f>
        <v>0</v>
      </c>
      <c r="R309" s="15">
        <f t="shared" si="526"/>
        <v>44082</v>
      </c>
      <c r="S309" s="15">
        <f t="shared" si="527"/>
        <v>45316.2</v>
      </c>
      <c r="T309" s="15">
        <f t="shared" si="528"/>
        <v>45316.2</v>
      </c>
      <c r="U309" s="15">
        <f>U310</f>
        <v>0</v>
      </c>
      <c r="V309" s="15">
        <f t="shared" si="529"/>
        <v>44082</v>
      </c>
      <c r="W309" s="15">
        <f t="shared" si="530"/>
        <v>45316.2</v>
      </c>
      <c r="X309" s="15">
        <f t="shared" si="531"/>
        <v>45316.2</v>
      </c>
      <c r="Y309" s="15">
        <f>Y310</f>
        <v>-614</v>
      </c>
      <c r="Z309" s="15">
        <f>Z310</f>
        <v>0</v>
      </c>
      <c r="AA309" s="15">
        <f>AA310</f>
        <v>0</v>
      </c>
      <c r="AB309" s="15">
        <f t="shared" si="532"/>
        <v>43468</v>
      </c>
      <c r="AC309" s="15">
        <f t="shared" si="533"/>
        <v>45316.2</v>
      </c>
      <c r="AD309" s="15">
        <f t="shared" si="534"/>
        <v>45316.2</v>
      </c>
      <c r="AE309" s="15">
        <f>AE310</f>
        <v>0</v>
      </c>
      <c r="AF309" s="15">
        <f>AF310</f>
        <v>0</v>
      </c>
      <c r="AG309" s="15">
        <f>AG310</f>
        <v>0</v>
      </c>
      <c r="AH309" s="15">
        <f t="shared" si="535"/>
        <v>43468</v>
      </c>
      <c r="AI309" s="15">
        <f t="shared" si="536"/>
        <v>45316.2</v>
      </c>
      <c r="AJ309" s="15">
        <f t="shared" si="537"/>
        <v>45316.2</v>
      </c>
      <c r="AK309" s="15">
        <f>AK310</f>
        <v>0</v>
      </c>
      <c r="AL309" s="15">
        <f>AL310</f>
        <v>0</v>
      </c>
      <c r="AM309" s="15">
        <f>AM310</f>
        <v>0</v>
      </c>
      <c r="AN309" s="15">
        <f t="shared" si="538"/>
        <v>43468</v>
      </c>
      <c r="AO309" s="15">
        <f>AO310</f>
        <v>0</v>
      </c>
      <c r="AP309" s="70">
        <f t="shared" si="459"/>
        <v>43468</v>
      </c>
      <c r="AQ309" s="15">
        <f t="shared" si="539"/>
        <v>45316.2</v>
      </c>
      <c r="AR309" s="15">
        <f>AR310</f>
        <v>0</v>
      </c>
      <c r="AS309" s="70">
        <f t="shared" si="460"/>
        <v>45316.2</v>
      </c>
      <c r="AT309" s="73">
        <f t="shared" si="540"/>
        <v>45316.2</v>
      </c>
      <c r="AU309" s="15">
        <f>AU310</f>
        <v>0</v>
      </c>
      <c r="AV309" s="24"/>
    </row>
    <row r="310" spans="1:49" ht="31.2" x14ac:dyDescent="0.3">
      <c r="A310" s="61" t="s">
        <v>237</v>
      </c>
      <c r="B310" s="62">
        <v>100</v>
      </c>
      <c r="C310" s="61" t="s">
        <v>69</v>
      </c>
      <c r="D310" s="61" t="s">
        <v>238</v>
      </c>
      <c r="E310" s="63" t="s">
        <v>239</v>
      </c>
      <c r="F310" s="15">
        <v>44082</v>
      </c>
      <c r="G310" s="15">
        <v>45316.2</v>
      </c>
      <c r="H310" s="15">
        <v>45316.2</v>
      </c>
      <c r="I310" s="15"/>
      <c r="J310" s="15"/>
      <c r="K310" s="15"/>
      <c r="L310" s="15">
        <f t="shared" si="566"/>
        <v>44082</v>
      </c>
      <c r="M310" s="15">
        <f t="shared" si="567"/>
        <v>45316.2</v>
      </c>
      <c r="N310" s="15">
        <f t="shared" si="568"/>
        <v>45316.2</v>
      </c>
      <c r="O310" s="15"/>
      <c r="P310" s="15"/>
      <c r="Q310" s="15"/>
      <c r="R310" s="15">
        <f t="shared" si="526"/>
        <v>44082</v>
      </c>
      <c r="S310" s="15">
        <f t="shared" si="527"/>
        <v>45316.2</v>
      </c>
      <c r="T310" s="15">
        <f t="shared" si="528"/>
        <v>45316.2</v>
      </c>
      <c r="U310" s="15"/>
      <c r="V310" s="15">
        <f t="shared" si="529"/>
        <v>44082</v>
      </c>
      <c r="W310" s="15">
        <f t="shared" si="530"/>
        <v>45316.2</v>
      </c>
      <c r="X310" s="15">
        <f t="shared" si="531"/>
        <v>45316.2</v>
      </c>
      <c r="Y310" s="15">
        <v>-614</v>
      </c>
      <c r="Z310" s="15"/>
      <c r="AA310" s="15"/>
      <c r="AB310" s="15">
        <f t="shared" si="532"/>
        <v>43468</v>
      </c>
      <c r="AC310" s="15">
        <f t="shared" si="533"/>
        <v>45316.2</v>
      </c>
      <c r="AD310" s="15">
        <f t="shared" si="534"/>
        <v>45316.2</v>
      </c>
      <c r="AE310" s="15"/>
      <c r="AF310" s="15"/>
      <c r="AG310" s="15"/>
      <c r="AH310" s="15">
        <f t="shared" si="535"/>
        <v>43468</v>
      </c>
      <c r="AI310" s="15">
        <f t="shared" si="536"/>
        <v>45316.2</v>
      </c>
      <c r="AJ310" s="15">
        <f t="shared" si="537"/>
        <v>45316.2</v>
      </c>
      <c r="AK310" s="15"/>
      <c r="AL310" s="15"/>
      <c r="AM310" s="15"/>
      <c r="AN310" s="15">
        <f t="shared" si="538"/>
        <v>43468</v>
      </c>
      <c r="AO310" s="15"/>
      <c r="AP310" s="70">
        <f t="shared" si="459"/>
        <v>43468</v>
      </c>
      <c r="AQ310" s="15">
        <f t="shared" si="539"/>
        <v>45316.2</v>
      </c>
      <c r="AR310" s="15"/>
      <c r="AS310" s="70">
        <f t="shared" si="460"/>
        <v>45316.2</v>
      </c>
      <c r="AT310" s="73">
        <f t="shared" si="540"/>
        <v>45316.2</v>
      </c>
      <c r="AU310" s="15"/>
      <c r="AV310" s="24"/>
    </row>
    <row r="311" spans="1:49" ht="31.2" x14ac:dyDescent="0.3">
      <c r="A311" s="61" t="s">
        <v>237</v>
      </c>
      <c r="B311" s="62" t="s">
        <v>48</v>
      </c>
      <c r="C311" s="61"/>
      <c r="D311" s="61"/>
      <c r="E311" s="63" t="s">
        <v>49</v>
      </c>
      <c r="F311" s="15">
        <f t="shared" ref="F311:K311" si="572">F312</f>
        <v>1909</v>
      </c>
      <c r="G311" s="15">
        <f t="shared" si="572"/>
        <v>1909</v>
      </c>
      <c r="H311" s="15">
        <f t="shared" si="572"/>
        <v>1909</v>
      </c>
      <c r="I311" s="15">
        <f t="shared" si="572"/>
        <v>0</v>
      </c>
      <c r="J311" s="15">
        <f t="shared" si="572"/>
        <v>0</v>
      </c>
      <c r="K311" s="15">
        <f t="shared" si="572"/>
        <v>0</v>
      </c>
      <c r="L311" s="15">
        <f t="shared" si="566"/>
        <v>1909</v>
      </c>
      <c r="M311" s="15">
        <f t="shared" si="567"/>
        <v>1909</v>
      </c>
      <c r="N311" s="15">
        <f t="shared" si="568"/>
        <v>1909</v>
      </c>
      <c r="O311" s="15">
        <f>O312</f>
        <v>0</v>
      </c>
      <c r="P311" s="15">
        <f>P312</f>
        <v>0</v>
      </c>
      <c r="Q311" s="15">
        <f>Q312</f>
        <v>0</v>
      </c>
      <c r="R311" s="15">
        <f t="shared" si="526"/>
        <v>1909</v>
      </c>
      <c r="S311" s="15">
        <f t="shared" si="527"/>
        <v>1909</v>
      </c>
      <c r="T311" s="15">
        <f t="shared" si="528"/>
        <v>1909</v>
      </c>
      <c r="U311" s="15">
        <f>U312</f>
        <v>0</v>
      </c>
      <c r="V311" s="15">
        <f t="shared" si="529"/>
        <v>1909</v>
      </c>
      <c r="W311" s="15">
        <f t="shared" si="530"/>
        <v>1909</v>
      </c>
      <c r="X311" s="15">
        <f t="shared" si="531"/>
        <v>1909</v>
      </c>
      <c r="Y311" s="15">
        <f>Y312</f>
        <v>0</v>
      </c>
      <c r="Z311" s="15">
        <f>Z312</f>
        <v>0</v>
      </c>
      <c r="AA311" s="15">
        <f>AA312</f>
        <v>0</v>
      </c>
      <c r="AB311" s="15">
        <f t="shared" si="532"/>
        <v>1909</v>
      </c>
      <c r="AC311" s="15">
        <f t="shared" si="533"/>
        <v>1909</v>
      </c>
      <c r="AD311" s="15">
        <f t="shared" si="534"/>
        <v>1909</v>
      </c>
      <c r="AE311" s="15">
        <f>AE312</f>
        <v>0</v>
      </c>
      <c r="AF311" s="15">
        <f>AF312</f>
        <v>0</v>
      </c>
      <c r="AG311" s="15">
        <f>AG312</f>
        <v>0</v>
      </c>
      <c r="AH311" s="15">
        <f t="shared" si="535"/>
        <v>1909</v>
      </c>
      <c r="AI311" s="15">
        <f t="shared" si="536"/>
        <v>1909</v>
      </c>
      <c r="AJ311" s="15">
        <f t="shared" si="537"/>
        <v>1909</v>
      </c>
      <c r="AK311" s="15">
        <f>AK312</f>
        <v>0</v>
      </c>
      <c r="AL311" s="15">
        <f>AL312</f>
        <v>0</v>
      </c>
      <c r="AM311" s="15">
        <f>AM312</f>
        <v>0</v>
      </c>
      <c r="AN311" s="15">
        <f t="shared" si="538"/>
        <v>1909</v>
      </c>
      <c r="AO311" s="15">
        <f>AO312</f>
        <v>0</v>
      </c>
      <c r="AP311" s="70">
        <f t="shared" si="459"/>
        <v>1909</v>
      </c>
      <c r="AQ311" s="15">
        <f t="shared" si="539"/>
        <v>1909</v>
      </c>
      <c r="AR311" s="15">
        <f>AR312</f>
        <v>0</v>
      </c>
      <c r="AS311" s="70">
        <f t="shared" si="460"/>
        <v>1909</v>
      </c>
      <c r="AT311" s="73">
        <f t="shared" si="540"/>
        <v>1909</v>
      </c>
      <c r="AU311" s="15">
        <f>AU312</f>
        <v>0</v>
      </c>
      <c r="AV311" s="24"/>
    </row>
    <row r="312" spans="1:49" ht="31.2" x14ac:dyDescent="0.3">
      <c r="A312" s="61" t="s">
        <v>237</v>
      </c>
      <c r="B312" s="62">
        <v>200</v>
      </c>
      <c r="C312" s="61" t="s">
        <v>69</v>
      </c>
      <c r="D312" s="61" t="s">
        <v>238</v>
      </c>
      <c r="E312" s="63" t="s">
        <v>239</v>
      </c>
      <c r="F312" s="15">
        <v>1909</v>
      </c>
      <c r="G312" s="15">
        <v>1909</v>
      </c>
      <c r="H312" s="15">
        <v>1909</v>
      </c>
      <c r="I312" s="15"/>
      <c r="J312" s="15"/>
      <c r="K312" s="15"/>
      <c r="L312" s="15">
        <f t="shared" si="566"/>
        <v>1909</v>
      </c>
      <c r="M312" s="15">
        <f t="shared" si="567"/>
        <v>1909</v>
      </c>
      <c r="N312" s="15">
        <f t="shared" si="568"/>
        <v>1909</v>
      </c>
      <c r="O312" s="15"/>
      <c r="P312" s="15"/>
      <c r="Q312" s="15"/>
      <c r="R312" s="15">
        <f t="shared" si="526"/>
        <v>1909</v>
      </c>
      <c r="S312" s="15">
        <f t="shared" si="527"/>
        <v>1909</v>
      </c>
      <c r="T312" s="15">
        <f t="shared" si="528"/>
        <v>1909</v>
      </c>
      <c r="U312" s="15"/>
      <c r="V312" s="15">
        <f t="shared" si="529"/>
        <v>1909</v>
      </c>
      <c r="W312" s="15">
        <f t="shared" si="530"/>
        <v>1909</v>
      </c>
      <c r="X312" s="15">
        <f t="shared" si="531"/>
        <v>1909</v>
      </c>
      <c r="Y312" s="15"/>
      <c r="Z312" s="15"/>
      <c r="AA312" s="15"/>
      <c r="AB312" s="15">
        <f t="shared" si="532"/>
        <v>1909</v>
      </c>
      <c r="AC312" s="15">
        <f t="shared" si="533"/>
        <v>1909</v>
      </c>
      <c r="AD312" s="15">
        <f t="shared" si="534"/>
        <v>1909</v>
      </c>
      <c r="AE312" s="15"/>
      <c r="AF312" s="15"/>
      <c r="AG312" s="15"/>
      <c r="AH312" s="15">
        <f t="shared" si="535"/>
        <v>1909</v>
      </c>
      <c r="AI312" s="15">
        <f t="shared" si="536"/>
        <v>1909</v>
      </c>
      <c r="AJ312" s="15">
        <f t="shared" si="537"/>
        <v>1909</v>
      </c>
      <c r="AK312" s="15"/>
      <c r="AL312" s="15"/>
      <c r="AM312" s="15"/>
      <c r="AN312" s="15">
        <f t="shared" si="538"/>
        <v>1909</v>
      </c>
      <c r="AO312" s="15"/>
      <c r="AP312" s="70">
        <f t="shared" si="459"/>
        <v>1909</v>
      </c>
      <c r="AQ312" s="15">
        <f t="shared" si="539"/>
        <v>1909</v>
      </c>
      <c r="AR312" s="15"/>
      <c r="AS312" s="70">
        <f t="shared" si="460"/>
        <v>1909</v>
      </c>
      <c r="AT312" s="73">
        <f t="shared" si="540"/>
        <v>1909</v>
      </c>
      <c r="AU312" s="15"/>
      <c r="AV312" s="24"/>
    </row>
    <row r="313" spans="1:49" ht="46.8" x14ac:dyDescent="0.3">
      <c r="A313" s="61" t="s">
        <v>240</v>
      </c>
      <c r="B313" s="62"/>
      <c r="C313" s="61"/>
      <c r="D313" s="61"/>
      <c r="E313" s="63" t="s">
        <v>150</v>
      </c>
      <c r="F313" s="15">
        <f t="shared" ref="F313:K313" si="573">F314+F316</f>
        <v>136060.4</v>
      </c>
      <c r="G313" s="15">
        <f t="shared" si="573"/>
        <v>139537.1</v>
      </c>
      <c r="H313" s="15">
        <f t="shared" si="573"/>
        <v>139537.1</v>
      </c>
      <c r="I313" s="15">
        <f t="shared" si="573"/>
        <v>0</v>
      </c>
      <c r="J313" s="15">
        <f t="shared" si="573"/>
        <v>0</v>
      </c>
      <c r="K313" s="15">
        <f t="shared" si="573"/>
        <v>0</v>
      </c>
      <c r="L313" s="15">
        <f t="shared" si="566"/>
        <v>136060.4</v>
      </c>
      <c r="M313" s="15">
        <f t="shared" si="567"/>
        <v>139537.1</v>
      </c>
      <c r="N313" s="15">
        <f t="shared" si="568"/>
        <v>139537.1</v>
      </c>
      <c r="O313" s="15">
        <f>O314+O316</f>
        <v>0</v>
      </c>
      <c r="P313" s="15">
        <f>P314+P316</f>
        <v>0</v>
      </c>
      <c r="Q313" s="15">
        <f>Q314+Q316</f>
        <v>0</v>
      </c>
      <c r="R313" s="15">
        <f t="shared" si="526"/>
        <v>136060.4</v>
      </c>
      <c r="S313" s="15">
        <f t="shared" si="527"/>
        <v>139537.1</v>
      </c>
      <c r="T313" s="15">
        <f t="shared" si="528"/>
        <v>139537.1</v>
      </c>
      <c r="U313" s="15">
        <f>U314+U316</f>
        <v>0</v>
      </c>
      <c r="V313" s="15">
        <f t="shared" si="529"/>
        <v>136060.4</v>
      </c>
      <c r="W313" s="15">
        <f t="shared" si="530"/>
        <v>139537.1</v>
      </c>
      <c r="X313" s="15">
        <f t="shared" si="531"/>
        <v>139537.1</v>
      </c>
      <c r="Y313" s="15">
        <f>Y314+Y316</f>
        <v>-1740.7329999999999</v>
      </c>
      <c r="Z313" s="15">
        <f>Z314+Z316</f>
        <v>0</v>
      </c>
      <c r="AA313" s="15">
        <f>AA314+AA316</f>
        <v>0</v>
      </c>
      <c r="AB313" s="15">
        <f t="shared" si="532"/>
        <v>134319.66699999999</v>
      </c>
      <c r="AC313" s="15">
        <f t="shared" si="533"/>
        <v>139537.1</v>
      </c>
      <c r="AD313" s="15">
        <f t="shared" si="534"/>
        <v>139537.1</v>
      </c>
      <c r="AE313" s="15">
        <f>AE314+AE316</f>
        <v>0</v>
      </c>
      <c r="AF313" s="15">
        <f>AF314+AF316</f>
        <v>0</v>
      </c>
      <c r="AG313" s="15">
        <f>AG314+AG316</f>
        <v>0</v>
      </c>
      <c r="AH313" s="15">
        <f t="shared" si="535"/>
        <v>134319.66699999999</v>
      </c>
      <c r="AI313" s="15">
        <f t="shared" si="536"/>
        <v>139537.1</v>
      </c>
      <c r="AJ313" s="15">
        <f t="shared" si="537"/>
        <v>139537.1</v>
      </c>
      <c r="AK313" s="15">
        <f>AK314+AK316</f>
        <v>0</v>
      </c>
      <c r="AL313" s="15">
        <f>AL314+AL316</f>
        <v>0</v>
      </c>
      <c r="AM313" s="15">
        <f>AM314+AM316</f>
        <v>0</v>
      </c>
      <c r="AN313" s="15">
        <f t="shared" si="538"/>
        <v>134319.66699999999</v>
      </c>
      <c r="AO313" s="15">
        <f>AO314+AO316</f>
        <v>0</v>
      </c>
      <c r="AP313" s="70">
        <f t="shared" si="459"/>
        <v>134319.66699999999</v>
      </c>
      <c r="AQ313" s="15">
        <f t="shared" si="539"/>
        <v>139537.1</v>
      </c>
      <c r="AR313" s="15">
        <f>AR314+AR316</f>
        <v>0</v>
      </c>
      <c r="AS313" s="70">
        <f t="shared" si="460"/>
        <v>139537.1</v>
      </c>
      <c r="AT313" s="73">
        <f t="shared" si="540"/>
        <v>139537.1</v>
      </c>
      <c r="AU313" s="15">
        <f>AU314+AU316</f>
        <v>0</v>
      </c>
      <c r="AV313" s="24"/>
    </row>
    <row r="314" spans="1:49" ht="93.6" x14ac:dyDescent="0.3">
      <c r="A314" s="61" t="s">
        <v>240</v>
      </c>
      <c r="B314" s="62" t="s">
        <v>151</v>
      </c>
      <c r="C314" s="61"/>
      <c r="D314" s="61"/>
      <c r="E314" s="63" t="s">
        <v>152</v>
      </c>
      <c r="F314" s="15">
        <f t="shared" ref="F314:K314" si="574">F315</f>
        <v>123364.5</v>
      </c>
      <c r="G314" s="15">
        <f t="shared" si="574"/>
        <v>126841.4</v>
      </c>
      <c r="H314" s="15">
        <f t="shared" si="574"/>
        <v>126841.4</v>
      </c>
      <c r="I314" s="15">
        <f t="shared" si="574"/>
        <v>0</v>
      </c>
      <c r="J314" s="15">
        <f t="shared" si="574"/>
        <v>0</v>
      </c>
      <c r="K314" s="15">
        <f t="shared" si="574"/>
        <v>0</v>
      </c>
      <c r="L314" s="15">
        <f t="shared" si="566"/>
        <v>123364.5</v>
      </c>
      <c r="M314" s="15">
        <f t="shared" si="567"/>
        <v>126841.4</v>
      </c>
      <c r="N314" s="15">
        <f t="shared" si="568"/>
        <v>126841.4</v>
      </c>
      <c r="O314" s="15">
        <f>O315</f>
        <v>0</v>
      </c>
      <c r="P314" s="15">
        <f>P315</f>
        <v>0</v>
      </c>
      <c r="Q314" s="15">
        <f>Q315</f>
        <v>0</v>
      </c>
      <c r="R314" s="15">
        <f t="shared" si="526"/>
        <v>123364.5</v>
      </c>
      <c r="S314" s="15">
        <f t="shared" si="527"/>
        <v>126841.4</v>
      </c>
      <c r="T314" s="15">
        <f t="shared" si="528"/>
        <v>126841.4</v>
      </c>
      <c r="U314" s="15">
        <f>U315</f>
        <v>0</v>
      </c>
      <c r="V314" s="15">
        <f t="shared" si="529"/>
        <v>123364.5</v>
      </c>
      <c r="W314" s="15">
        <f t="shared" si="530"/>
        <v>126841.4</v>
      </c>
      <c r="X314" s="15">
        <f t="shared" si="531"/>
        <v>126841.4</v>
      </c>
      <c r="Y314" s="15">
        <f>Y315</f>
        <v>-1738.5</v>
      </c>
      <c r="Z314" s="15">
        <f>Z315</f>
        <v>0</v>
      </c>
      <c r="AA314" s="15">
        <f>AA315</f>
        <v>0</v>
      </c>
      <c r="AB314" s="15">
        <f t="shared" si="532"/>
        <v>121626</v>
      </c>
      <c r="AC314" s="15">
        <f t="shared" si="533"/>
        <v>126841.4</v>
      </c>
      <c r="AD314" s="15">
        <f t="shared" si="534"/>
        <v>126841.4</v>
      </c>
      <c r="AE314" s="15">
        <f>AE315</f>
        <v>0</v>
      </c>
      <c r="AF314" s="15">
        <f>AF315</f>
        <v>0</v>
      </c>
      <c r="AG314" s="15">
        <f>AG315</f>
        <v>0</v>
      </c>
      <c r="AH314" s="15">
        <f t="shared" si="535"/>
        <v>121626</v>
      </c>
      <c r="AI314" s="15">
        <f t="shared" si="536"/>
        <v>126841.4</v>
      </c>
      <c r="AJ314" s="15">
        <f t="shared" si="537"/>
        <v>126841.4</v>
      </c>
      <c r="AK314" s="15">
        <f>AK315</f>
        <v>0</v>
      </c>
      <c r="AL314" s="15">
        <f>AL315</f>
        <v>0</v>
      </c>
      <c r="AM314" s="15">
        <f>AM315</f>
        <v>0</v>
      </c>
      <c r="AN314" s="15">
        <f t="shared" si="538"/>
        <v>121626</v>
      </c>
      <c r="AO314" s="15">
        <f>AO315</f>
        <v>0</v>
      </c>
      <c r="AP314" s="70">
        <f t="shared" si="459"/>
        <v>121626</v>
      </c>
      <c r="AQ314" s="15">
        <f t="shared" si="539"/>
        <v>126841.4</v>
      </c>
      <c r="AR314" s="15">
        <f>AR315</f>
        <v>0</v>
      </c>
      <c r="AS314" s="70">
        <f t="shared" si="460"/>
        <v>126841.4</v>
      </c>
      <c r="AT314" s="73">
        <f t="shared" si="540"/>
        <v>126841.4</v>
      </c>
      <c r="AU314" s="15">
        <f>AU315</f>
        <v>0</v>
      </c>
      <c r="AV314" s="24"/>
    </row>
    <row r="315" spans="1:49" ht="31.2" x14ac:dyDescent="0.3">
      <c r="A315" s="61" t="s">
        <v>240</v>
      </c>
      <c r="B315" s="62">
        <v>100</v>
      </c>
      <c r="C315" s="61" t="s">
        <v>69</v>
      </c>
      <c r="D315" s="61" t="s">
        <v>238</v>
      </c>
      <c r="E315" s="63" t="s">
        <v>239</v>
      </c>
      <c r="F315" s="15">
        <v>123364.5</v>
      </c>
      <c r="G315" s="15">
        <v>126841.4</v>
      </c>
      <c r="H315" s="15">
        <v>126841.4</v>
      </c>
      <c r="I315" s="15"/>
      <c r="J315" s="15"/>
      <c r="K315" s="15"/>
      <c r="L315" s="15">
        <f t="shared" si="566"/>
        <v>123364.5</v>
      </c>
      <c r="M315" s="15">
        <f t="shared" si="567"/>
        <v>126841.4</v>
      </c>
      <c r="N315" s="15">
        <f t="shared" si="568"/>
        <v>126841.4</v>
      </c>
      <c r="O315" s="15"/>
      <c r="P315" s="15"/>
      <c r="Q315" s="15"/>
      <c r="R315" s="15">
        <f t="shared" si="526"/>
        <v>123364.5</v>
      </c>
      <c r="S315" s="15">
        <f t="shared" si="527"/>
        <v>126841.4</v>
      </c>
      <c r="T315" s="15">
        <f t="shared" si="528"/>
        <v>126841.4</v>
      </c>
      <c r="U315" s="15"/>
      <c r="V315" s="15">
        <f t="shared" si="529"/>
        <v>123364.5</v>
      </c>
      <c r="W315" s="15">
        <f t="shared" si="530"/>
        <v>126841.4</v>
      </c>
      <c r="X315" s="15">
        <f t="shared" si="531"/>
        <v>126841.4</v>
      </c>
      <c r="Y315" s="15">
        <v>-1738.5</v>
      </c>
      <c r="Z315" s="15"/>
      <c r="AA315" s="15"/>
      <c r="AB315" s="15">
        <f t="shared" si="532"/>
        <v>121626</v>
      </c>
      <c r="AC315" s="15">
        <f t="shared" si="533"/>
        <v>126841.4</v>
      </c>
      <c r="AD315" s="15">
        <f t="shared" si="534"/>
        <v>126841.4</v>
      </c>
      <c r="AE315" s="15"/>
      <c r="AF315" s="15"/>
      <c r="AG315" s="15"/>
      <c r="AH315" s="15">
        <f t="shared" si="535"/>
        <v>121626</v>
      </c>
      <c r="AI315" s="15">
        <f t="shared" si="536"/>
        <v>126841.4</v>
      </c>
      <c r="AJ315" s="15">
        <f t="shared" si="537"/>
        <v>126841.4</v>
      </c>
      <c r="AK315" s="15"/>
      <c r="AL315" s="15"/>
      <c r="AM315" s="15"/>
      <c r="AN315" s="15">
        <f t="shared" si="538"/>
        <v>121626</v>
      </c>
      <c r="AO315" s="15"/>
      <c r="AP315" s="70">
        <f t="shared" si="459"/>
        <v>121626</v>
      </c>
      <c r="AQ315" s="15">
        <f t="shared" si="539"/>
        <v>126841.4</v>
      </c>
      <c r="AR315" s="15"/>
      <c r="AS315" s="70">
        <f t="shared" si="460"/>
        <v>126841.4</v>
      </c>
      <c r="AT315" s="73">
        <f t="shared" si="540"/>
        <v>126841.4</v>
      </c>
      <c r="AU315" s="15"/>
      <c r="AV315" s="24"/>
    </row>
    <row r="316" spans="1:49" ht="31.2" x14ac:dyDescent="0.3">
      <c r="A316" s="61" t="s">
        <v>240</v>
      </c>
      <c r="B316" s="62" t="s">
        <v>48</v>
      </c>
      <c r="C316" s="61"/>
      <c r="D316" s="61"/>
      <c r="E316" s="63" t="s">
        <v>49</v>
      </c>
      <c r="F316" s="15">
        <f t="shared" ref="F316:K316" si="575">F317</f>
        <v>12695.9</v>
      </c>
      <c r="G316" s="15">
        <f t="shared" si="575"/>
        <v>12695.7</v>
      </c>
      <c r="H316" s="15">
        <f t="shared" si="575"/>
        <v>12695.7</v>
      </c>
      <c r="I316" s="15">
        <f t="shared" si="575"/>
        <v>0</v>
      </c>
      <c r="J316" s="15">
        <f t="shared" si="575"/>
        <v>0</v>
      </c>
      <c r="K316" s="15">
        <f t="shared" si="575"/>
        <v>0</v>
      </c>
      <c r="L316" s="15">
        <f t="shared" si="566"/>
        <v>12695.9</v>
      </c>
      <c r="M316" s="15">
        <f t="shared" si="567"/>
        <v>12695.7</v>
      </c>
      <c r="N316" s="15">
        <f t="shared" si="568"/>
        <v>12695.7</v>
      </c>
      <c r="O316" s="15">
        <f>O317</f>
        <v>0</v>
      </c>
      <c r="P316" s="15">
        <f>P317</f>
        <v>0</v>
      </c>
      <c r="Q316" s="15">
        <f>Q317</f>
        <v>0</v>
      </c>
      <c r="R316" s="15">
        <f t="shared" si="526"/>
        <v>12695.9</v>
      </c>
      <c r="S316" s="15">
        <f t="shared" si="527"/>
        <v>12695.7</v>
      </c>
      <c r="T316" s="15">
        <f t="shared" si="528"/>
        <v>12695.7</v>
      </c>
      <c r="U316" s="15">
        <f>U317</f>
        <v>0</v>
      </c>
      <c r="V316" s="15">
        <f t="shared" si="529"/>
        <v>12695.9</v>
      </c>
      <c r="W316" s="15">
        <f t="shared" si="530"/>
        <v>12695.7</v>
      </c>
      <c r="X316" s="15">
        <f t="shared" si="531"/>
        <v>12695.7</v>
      </c>
      <c r="Y316" s="15">
        <f>Y317</f>
        <v>-2.2330000000000001</v>
      </c>
      <c r="Z316" s="15">
        <f>Z317</f>
        <v>0</v>
      </c>
      <c r="AA316" s="15">
        <f>AA317</f>
        <v>0</v>
      </c>
      <c r="AB316" s="15">
        <f t="shared" si="532"/>
        <v>12693.666999999999</v>
      </c>
      <c r="AC316" s="15">
        <f t="shared" si="533"/>
        <v>12695.7</v>
      </c>
      <c r="AD316" s="15">
        <f t="shared" si="534"/>
        <v>12695.7</v>
      </c>
      <c r="AE316" s="15">
        <f>AE317</f>
        <v>0</v>
      </c>
      <c r="AF316" s="15">
        <f>AF317</f>
        <v>0</v>
      </c>
      <c r="AG316" s="15">
        <f>AG317</f>
        <v>0</v>
      </c>
      <c r="AH316" s="15">
        <f t="shared" si="535"/>
        <v>12693.666999999999</v>
      </c>
      <c r="AI316" s="15">
        <f t="shared" si="536"/>
        <v>12695.7</v>
      </c>
      <c r="AJ316" s="15">
        <f t="shared" si="537"/>
        <v>12695.7</v>
      </c>
      <c r="AK316" s="15">
        <f>AK317</f>
        <v>0</v>
      </c>
      <c r="AL316" s="15">
        <f>AL317</f>
        <v>0</v>
      </c>
      <c r="AM316" s="15">
        <f>AM317</f>
        <v>0</v>
      </c>
      <c r="AN316" s="15">
        <f t="shared" si="538"/>
        <v>12693.666999999999</v>
      </c>
      <c r="AO316" s="15">
        <f>AO317</f>
        <v>0</v>
      </c>
      <c r="AP316" s="70">
        <f t="shared" si="459"/>
        <v>12693.666999999999</v>
      </c>
      <c r="AQ316" s="15">
        <f t="shared" si="539"/>
        <v>12695.7</v>
      </c>
      <c r="AR316" s="15">
        <f>AR317</f>
        <v>0</v>
      </c>
      <c r="AS316" s="70">
        <f t="shared" si="460"/>
        <v>12695.7</v>
      </c>
      <c r="AT316" s="73">
        <f t="shared" si="540"/>
        <v>12695.7</v>
      </c>
      <c r="AU316" s="15">
        <f>AU317</f>
        <v>0</v>
      </c>
      <c r="AV316" s="24"/>
    </row>
    <row r="317" spans="1:49" ht="31.2" x14ac:dyDescent="0.3">
      <c r="A317" s="61" t="s">
        <v>240</v>
      </c>
      <c r="B317" s="62">
        <v>200</v>
      </c>
      <c r="C317" s="61" t="s">
        <v>69</v>
      </c>
      <c r="D317" s="61" t="s">
        <v>238</v>
      </c>
      <c r="E317" s="63" t="s">
        <v>239</v>
      </c>
      <c r="F317" s="15">
        <v>12695.9</v>
      </c>
      <c r="G317" s="15">
        <v>12695.7</v>
      </c>
      <c r="H317" s="15">
        <v>12695.7</v>
      </c>
      <c r="I317" s="15"/>
      <c r="J317" s="15"/>
      <c r="K317" s="15"/>
      <c r="L317" s="15">
        <f t="shared" si="566"/>
        <v>12695.9</v>
      </c>
      <c r="M317" s="15">
        <f t="shared" si="567"/>
        <v>12695.7</v>
      </c>
      <c r="N317" s="15">
        <f t="shared" si="568"/>
        <v>12695.7</v>
      </c>
      <c r="O317" s="15"/>
      <c r="P317" s="15"/>
      <c r="Q317" s="15"/>
      <c r="R317" s="15">
        <f t="shared" si="526"/>
        <v>12695.9</v>
      </c>
      <c r="S317" s="15">
        <f t="shared" si="527"/>
        <v>12695.7</v>
      </c>
      <c r="T317" s="15">
        <f t="shared" si="528"/>
        <v>12695.7</v>
      </c>
      <c r="U317" s="15"/>
      <c r="V317" s="15">
        <f t="shared" si="529"/>
        <v>12695.9</v>
      </c>
      <c r="W317" s="15">
        <f t="shared" si="530"/>
        <v>12695.7</v>
      </c>
      <c r="X317" s="15">
        <f t="shared" si="531"/>
        <v>12695.7</v>
      </c>
      <c r="Y317" s="15">
        <v>-2.2330000000000001</v>
      </c>
      <c r="Z317" s="15"/>
      <c r="AA317" s="15"/>
      <c r="AB317" s="15">
        <f t="shared" si="532"/>
        <v>12693.666999999999</v>
      </c>
      <c r="AC317" s="15">
        <f t="shared" si="533"/>
        <v>12695.7</v>
      </c>
      <c r="AD317" s="15">
        <f t="shared" si="534"/>
        <v>12695.7</v>
      </c>
      <c r="AE317" s="15"/>
      <c r="AF317" s="15"/>
      <c r="AG317" s="15"/>
      <c r="AH317" s="15">
        <f t="shared" si="535"/>
        <v>12693.666999999999</v>
      </c>
      <c r="AI317" s="15">
        <f t="shared" si="536"/>
        <v>12695.7</v>
      </c>
      <c r="AJ317" s="15">
        <f t="shared" si="537"/>
        <v>12695.7</v>
      </c>
      <c r="AK317" s="15"/>
      <c r="AL317" s="15"/>
      <c r="AM317" s="15"/>
      <c r="AN317" s="15">
        <f t="shared" si="538"/>
        <v>12693.666999999999</v>
      </c>
      <c r="AO317" s="15"/>
      <c r="AP317" s="70">
        <f t="shared" si="459"/>
        <v>12693.666999999999</v>
      </c>
      <c r="AQ317" s="15">
        <f t="shared" si="539"/>
        <v>12695.7</v>
      </c>
      <c r="AR317" s="15"/>
      <c r="AS317" s="70">
        <f t="shared" si="460"/>
        <v>12695.7</v>
      </c>
      <c r="AT317" s="73">
        <f t="shared" si="540"/>
        <v>12695.7</v>
      </c>
      <c r="AU317" s="15"/>
      <c r="AV317" s="24"/>
    </row>
    <row r="318" spans="1:49" s="74" customFormat="1" ht="31.2" x14ac:dyDescent="0.3">
      <c r="A318" s="55" t="s">
        <v>241</v>
      </c>
      <c r="B318" s="56"/>
      <c r="C318" s="55"/>
      <c r="D318" s="55"/>
      <c r="E318" s="57" t="s">
        <v>242</v>
      </c>
      <c r="F318" s="14">
        <f t="shared" ref="F318:K318" si="576">F319</f>
        <v>452132</v>
      </c>
      <c r="G318" s="14">
        <f t="shared" si="576"/>
        <v>309857.59999999998</v>
      </c>
      <c r="H318" s="14">
        <f t="shared" si="576"/>
        <v>305515.19999999995</v>
      </c>
      <c r="I318" s="14">
        <f t="shared" si="576"/>
        <v>-122.3</v>
      </c>
      <c r="J318" s="14">
        <f t="shared" si="576"/>
        <v>-3040.5</v>
      </c>
      <c r="K318" s="14">
        <f t="shared" si="576"/>
        <v>-3049.6</v>
      </c>
      <c r="L318" s="14">
        <f t="shared" si="566"/>
        <v>452009.7</v>
      </c>
      <c r="M318" s="14">
        <f t="shared" si="567"/>
        <v>306817.09999999998</v>
      </c>
      <c r="N318" s="14">
        <f t="shared" si="568"/>
        <v>302465.59999999998</v>
      </c>
      <c r="O318" s="14">
        <f>O319</f>
        <v>-26674.81</v>
      </c>
      <c r="P318" s="14">
        <f>P319</f>
        <v>0</v>
      </c>
      <c r="Q318" s="14">
        <f>Q319</f>
        <v>0</v>
      </c>
      <c r="R318" s="14">
        <f t="shared" si="526"/>
        <v>425334.89</v>
      </c>
      <c r="S318" s="14">
        <f t="shared" si="527"/>
        <v>306817.09999999998</v>
      </c>
      <c r="T318" s="14">
        <f t="shared" si="528"/>
        <v>302465.59999999998</v>
      </c>
      <c r="U318" s="14">
        <f>U319</f>
        <v>0</v>
      </c>
      <c r="V318" s="14">
        <f t="shared" si="529"/>
        <v>425334.89</v>
      </c>
      <c r="W318" s="14">
        <f t="shared" si="530"/>
        <v>306817.09999999998</v>
      </c>
      <c r="X318" s="14">
        <f t="shared" si="531"/>
        <v>302465.59999999998</v>
      </c>
      <c r="Y318" s="14">
        <f>Y319</f>
        <v>-2506.9</v>
      </c>
      <c r="Z318" s="14">
        <f>Z319</f>
        <v>0</v>
      </c>
      <c r="AA318" s="14">
        <f>AA319</f>
        <v>0</v>
      </c>
      <c r="AB318" s="14">
        <f t="shared" si="532"/>
        <v>422827.99</v>
      </c>
      <c r="AC318" s="14">
        <f t="shared" si="533"/>
        <v>306817.09999999998</v>
      </c>
      <c r="AD318" s="14">
        <f t="shared" si="534"/>
        <v>302465.59999999998</v>
      </c>
      <c r="AE318" s="14">
        <f>AE319</f>
        <v>0</v>
      </c>
      <c r="AF318" s="14">
        <f>AF319</f>
        <v>0</v>
      </c>
      <c r="AG318" s="14">
        <f>AG319</f>
        <v>0</v>
      </c>
      <c r="AH318" s="14">
        <f t="shared" si="535"/>
        <v>422827.99</v>
      </c>
      <c r="AI318" s="14">
        <f t="shared" si="536"/>
        <v>306817.09999999998</v>
      </c>
      <c r="AJ318" s="14">
        <f t="shared" si="537"/>
        <v>302465.59999999998</v>
      </c>
      <c r="AK318" s="14">
        <f>AK319</f>
        <v>4029.2510000000002</v>
      </c>
      <c r="AL318" s="14">
        <f>AL319</f>
        <v>0</v>
      </c>
      <c r="AM318" s="14">
        <f>AM319</f>
        <v>0</v>
      </c>
      <c r="AN318" s="14">
        <f t="shared" si="538"/>
        <v>426857.24099999998</v>
      </c>
      <c r="AO318" s="14">
        <f>AO319</f>
        <v>0</v>
      </c>
      <c r="AP318" s="68">
        <f t="shared" si="459"/>
        <v>426857.24099999998</v>
      </c>
      <c r="AQ318" s="14">
        <f t="shared" si="539"/>
        <v>306817.09999999998</v>
      </c>
      <c r="AR318" s="14">
        <f>AR319</f>
        <v>0</v>
      </c>
      <c r="AS318" s="68">
        <f t="shared" si="460"/>
        <v>306817.09999999998</v>
      </c>
      <c r="AT318" s="71">
        <f t="shared" si="540"/>
        <v>302465.59999999998</v>
      </c>
      <c r="AU318" s="14">
        <f>AU319</f>
        <v>0</v>
      </c>
      <c r="AV318" s="16"/>
      <c r="AW318" s="13"/>
    </row>
    <row r="319" spans="1:49" s="75" customFormat="1" x14ac:dyDescent="0.3">
      <c r="A319" s="58" t="s">
        <v>243</v>
      </c>
      <c r="B319" s="59"/>
      <c r="C319" s="58"/>
      <c r="D319" s="58"/>
      <c r="E319" s="60" t="s">
        <v>58</v>
      </c>
      <c r="F319" s="21">
        <f t="shared" ref="F319:K319" si="577">F320+F332</f>
        <v>452132</v>
      </c>
      <c r="G319" s="21">
        <f t="shared" si="577"/>
        <v>309857.59999999998</v>
      </c>
      <c r="H319" s="21">
        <f t="shared" si="577"/>
        <v>305515.19999999995</v>
      </c>
      <c r="I319" s="21">
        <f t="shared" si="577"/>
        <v>-122.3</v>
      </c>
      <c r="J319" s="21">
        <f t="shared" si="577"/>
        <v>-3040.5</v>
      </c>
      <c r="K319" s="21">
        <f t="shared" si="577"/>
        <v>-3049.6</v>
      </c>
      <c r="L319" s="21">
        <f t="shared" si="566"/>
        <v>452009.7</v>
      </c>
      <c r="M319" s="21">
        <f t="shared" si="567"/>
        <v>306817.09999999998</v>
      </c>
      <c r="N319" s="21">
        <f t="shared" si="568"/>
        <v>302465.59999999998</v>
      </c>
      <c r="O319" s="21">
        <f>O320+O332</f>
        <v>-26674.81</v>
      </c>
      <c r="P319" s="21">
        <f>P320+P332</f>
        <v>0</v>
      </c>
      <c r="Q319" s="21">
        <f>Q320+Q332</f>
        <v>0</v>
      </c>
      <c r="R319" s="21">
        <f t="shared" si="526"/>
        <v>425334.89</v>
      </c>
      <c r="S319" s="21">
        <f t="shared" si="527"/>
        <v>306817.09999999998</v>
      </c>
      <c r="T319" s="21">
        <f t="shared" si="528"/>
        <v>302465.59999999998</v>
      </c>
      <c r="U319" s="21">
        <f>U320+U332</f>
        <v>0</v>
      </c>
      <c r="V319" s="21">
        <f t="shared" si="529"/>
        <v>425334.89</v>
      </c>
      <c r="W319" s="21">
        <f t="shared" si="530"/>
        <v>306817.09999999998</v>
      </c>
      <c r="X319" s="21">
        <f t="shared" si="531"/>
        <v>302465.59999999998</v>
      </c>
      <c r="Y319" s="21">
        <f>Y320+Y332</f>
        <v>-2506.9</v>
      </c>
      <c r="Z319" s="21">
        <f>Z320+Z332</f>
        <v>0</v>
      </c>
      <c r="AA319" s="21">
        <f>AA320+AA332</f>
        <v>0</v>
      </c>
      <c r="AB319" s="21">
        <f t="shared" si="532"/>
        <v>422827.99</v>
      </c>
      <c r="AC319" s="21">
        <f t="shared" si="533"/>
        <v>306817.09999999998</v>
      </c>
      <c r="AD319" s="21">
        <f t="shared" si="534"/>
        <v>302465.59999999998</v>
      </c>
      <c r="AE319" s="21">
        <f>AE320+AE332</f>
        <v>0</v>
      </c>
      <c r="AF319" s="21">
        <f>AF320+AF332</f>
        <v>0</v>
      </c>
      <c r="AG319" s="21">
        <f>AG320+AG332</f>
        <v>0</v>
      </c>
      <c r="AH319" s="21">
        <f t="shared" si="535"/>
        <v>422827.99</v>
      </c>
      <c r="AI319" s="21">
        <f t="shared" si="536"/>
        <v>306817.09999999998</v>
      </c>
      <c r="AJ319" s="21">
        <f t="shared" si="537"/>
        <v>302465.59999999998</v>
      </c>
      <c r="AK319" s="21">
        <f>AK320+AK332</f>
        <v>4029.2510000000002</v>
      </c>
      <c r="AL319" s="21">
        <f>AL320+AL332</f>
        <v>0</v>
      </c>
      <c r="AM319" s="21">
        <f>AM320+AM332</f>
        <v>0</v>
      </c>
      <c r="AN319" s="21">
        <f t="shared" si="538"/>
        <v>426857.24099999998</v>
      </c>
      <c r="AO319" s="21">
        <f>AO320+AO332</f>
        <v>0</v>
      </c>
      <c r="AP319" s="69">
        <f t="shared" si="459"/>
        <v>426857.24099999998</v>
      </c>
      <c r="AQ319" s="21">
        <f t="shared" si="539"/>
        <v>306817.09999999998</v>
      </c>
      <c r="AR319" s="21">
        <f>AR320+AR332</f>
        <v>0</v>
      </c>
      <c r="AS319" s="69">
        <f t="shared" si="460"/>
        <v>306817.09999999998</v>
      </c>
      <c r="AT319" s="72">
        <f t="shared" si="540"/>
        <v>302465.59999999998</v>
      </c>
      <c r="AU319" s="21">
        <f>AU320+AU332</f>
        <v>0</v>
      </c>
      <c r="AV319" s="22"/>
      <c r="AW319" s="17"/>
    </row>
    <row r="320" spans="1:49" ht="78" x14ac:dyDescent="0.3">
      <c r="A320" s="61" t="s">
        <v>244</v>
      </c>
      <c r="B320" s="62"/>
      <c r="C320" s="61"/>
      <c r="D320" s="61"/>
      <c r="E320" s="63" t="s">
        <v>245</v>
      </c>
      <c r="F320" s="15">
        <f t="shared" ref="F320:K320" si="578">F321+F326+F329</f>
        <v>249332</v>
      </c>
      <c r="G320" s="15">
        <f t="shared" si="578"/>
        <v>107769.59999999999</v>
      </c>
      <c r="H320" s="15">
        <f t="shared" si="578"/>
        <v>107769.59999999999</v>
      </c>
      <c r="I320" s="15">
        <f t="shared" si="578"/>
        <v>-122.3</v>
      </c>
      <c r="J320" s="15">
        <f t="shared" si="578"/>
        <v>-3040.5</v>
      </c>
      <c r="K320" s="15">
        <f t="shared" si="578"/>
        <v>-3049.6</v>
      </c>
      <c r="L320" s="15">
        <f t="shared" si="566"/>
        <v>249209.7</v>
      </c>
      <c r="M320" s="15">
        <f t="shared" si="567"/>
        <v>104729.09999999999</v>
      </c>
      <c r="N320" s="15">
        <f t="shared" si="568"/>
        <v>104719.99999999999</v>
      </c>
      <c r="O320" s="15">
        <f>O321+O326+O329</f>
        <v>-28727.75</v>
      </c>
      <c r="P320" s="15">
        <f>P321+P326+P329</f>
        <v>0</v>
      </c>
      <c r="Q320" s="15">
        <f>Q321+Q326+Q329</f>
        <v>0</v>
      </c>
      <c r="R320" s="15">
        <f t="shared" si="526"/>
        <v>220481.95</v>
      </c>
      <c r="S320" s="15">
        <f t="shared" si="527"/>
        <v>104729.09999999999</v>
      </c>
      <c r="T320" s="15">
        <f t="shared" si="528"/>
        <v>104719.99999999999</v>
      </c>
      <c r="U320" s="15">
        <f>U321+U326+U329</f>
        <v>0</v>
      </c>
      <c r="V320" s="15">
        <f t="shared" si="529"/>
        <v>220481.95</v>
      </c>
      <c r="W320" s="15">
        <f t="shared" si="530"/>
        <v>104729.09999999999</v>
      </c>
      <c r="X320" s="15">
        <f t="shared" si="531"/>
        <v>104719.99999999999</v>
      </c>
      <c r="Y320" s="15">
        <f>Y321+Y326+Y329</f>
        <v>0</v>
      </c>
      <c r="Z320" s="15">
        <f>Z321+Z326+Z329</f>
        <v>0</v>
      </c>
      <c r="AA320" s="15">
        <f>AA321+AA326+AA329</f>
        <v>0</v>
      </c>
      <c r="AB320" s="15">
        <f t="shared" si="532"/>
        <v>220481.95</v>
      </c>
      <c r="AC320" s="15">
        <f t="shared" si="533"/>
        <v>104729.09999999999</v>
      </c>
      <c r="AD320" s="15">
        <f t="shared" si="534"/>
        <v>104719.99999999999</v>
      </c>
      <c r="AE320" s="15">
        <f>AE321+AE326+AE329</f>
        <v>0</v>
      </c>
      <c r="AF320" s="15">
        <f>AF321+AF326+AF329</f>
        <v>0</v>
      </c>
      <c r="AG320" s="15">
        <f>AG321+AG326+AG329</f>
        <v>0</v>
      </c>
      <c r="AH320" s="15">
        <f t="shared" si="535"/>
        <v>220481.95</v>
      </c>
      <c r="AI320" s="15">
        <f t="shared" si="536"/>
        <v>104729.09999999999</v>
      </c>
      <c r="AJ320" s="15">
        <f t="shared" si="537"/>
        <v>104719.99999999999</v>
      </c>
      <c r="AK320" s="15">
        <f>AK321+AK326+AK329</f>
        <v>-460.77099999999996</v>
      </c>
      <c r="AL320" s="15">
        <f>AL321+AL326+AL329</f>
        <v>0</v>
      </c>
      <c r="AM320" s="15">
        <f>AM321+AM326+AM329</f>
        <v>0</v>
      </c>
      <c r="AN320" s="15">
        <f t="shared" si="538"/>
        <v>220021.179</v>
      </c>
      <c r="AO320" s="15">
        <f>AO321+AO326+AO329</f>
        <v>0</v>
      </c>
      <c r="AP320" s="70">
        <f t="shared" si="459"/>
        <v>220021.179</v>
      </c>
      <c r="AQ320" s="15">
        <f t="shared" si="539"/>
        <v>104729.09999999999</v>
      </c>
      <c r="AR320" s="15">
        <f>AR321+AR326+AR329</f>
        <v>0</v>
      </c>
      <c r="AS320" s="70">
        <f t="shared" si="460"/>
        <v>104729.09999999999</v>
      </c>
      <c r="AT320" s="73">
        <f t="shared" si="540"/>
        <v>104719.99999999999</v>
      </c>
      <c r="AU320" s="15">
        <f>AU321+AU326+AU329</f>
        <v>0</v>
      </c>
      <c r="AV320" s="24"/>
    </row>
    <row r="321" spans="1:48" ht="31.2" x14ac:dyDescent="0.3">
      <c r="A321" s="61" t="s">
        <v>246</v>
      </c>
      <c r="B321" s="62"/>
      <c r="C321" s="61"/>
      <c r="D321" s="61"/>
      <c r="E321" s="63" t="s">
        <v>247</v>
      </c>
      <c r="F321" s="15">
        <f t="shared" ref="F321:K321" si="579">F322+F324</f>
        <v>2114.4</v>
      </c>
      <c r="G321" s="15">
        <f t="shared" si="579"/>
        <v>2114.4</v>
      </c>
      <c r="H321" s="15">
        <f t="shared" si="579"/>
        <v>2114.4</v>
      </c>
      <c r="I321" s="15">
        <f t="shared" si="579"/>
        <v>0</v>
      </c>
      <c r="J321" s="15">
        <f t="shared" si="579"/>
        <v>0</v>
      </c>
      <c r="K321" s="15">
        <f t="shared" si="579"/>
        <v>0</v>
      </c>
      <c r="L321" s="15">
        <f t="shared" si="566"/>
        <v>2114.4</v>
      </c>
      <c r="M321" s="15">
        <f t="shared" si="567"/>
        <v>2114.4</v>
      </c>
      <c r="N321" s="15">
        <f t="shared" si="568"/>
        <v>2114.4</v>
      </c>
      <c r="O321" s="15">
        <f>O322+O324</f>
        <v>0</v>
      </c>
      <c r="P321" s="15">
        <f>P322+P324</f>
        <v>0</v>
      </c>
      <c r="Q321" s="15">
        <f>Q322+Q324</f>
        <v>0</v>
      </c>
      <c r="R321" s="15">
        <f t="shared" si="526"/>
        <v>2114.4</v>
      </c>
      <c r="S321" s="15">
        <f t="shared" si="527"/>
        <v>2114.4</v>
      </c>
      <c r="T321" s="15">
        <f t="shared" si="528"/>
        <v>2114.4</v>
      </c>
      <c r="U321" s="15">
        <f>U322+U324</f>
        <v>0</v>
      </c>
      <c r="V321" s="15">
        <f t="shared" si="529"/>
        <v>2114.4</v>
      </c>
      <c r="W321" s="15">
        <f t="shared" si="530"/>
        <v>2114.4</v>
      </c>
      <c r="X321" s="15">
        <f t="shared" si="531"/>
        <v>2114.4</v>
      </c>
      <c r="Y321" s="15">
        <f>Y322+Y324</f>
        <v>0</v>
      </c>
      <c r="Z321" s="15">
        <f>Z322+Z324</f>
        <v>0</v>
      </c>
      <c r="AA321" s="15">
        <f>AA322+AA324</f>
        <v>0</v>
      </c>
      <c r="AB321" s="15">
        <f t="shared" si="532"/>
        <v>2114.4</v>
      </c>
      <c r="AC321" s="15">
        <f t="shared" si="533"/>
        <v>2114.4</v>
      </c>
      <c r="AD321" s="15">
        <f t="shared" si="534"/>
        <v>2114.4</v>
      </c>
      <c r="AE321" s="15">
        <f>AE322+AE324</f>
        <v>0</v>
      </c>
      <c r="AF321" s="15">
        <f>AF322+AF324</f>
        <v>0</v>
      </c>
      <c r="AG321" s="15">
        <f>AG322+AG324</f>
        <v>0</v>
      </c>
      <c r="AH321" s="15">
        <f t="shared" si="535"/>
        <v>2114.4</v>
      </c>
      <c r="AI321" s="15">
        <f t="shared" si="536"/>
        <v>2114.4</v>
      </c>
      <c r="AJ321" s="15">
        <f t="shared" si="537"/>
        <v>2114.4</v>
      </c>
      <c r="AK321" s="15">
        <f>AK322+AK324</f>
        <v>0</v>
      </c>
      <c r="AL321" s="15">
        <f>AL322+AL324</f>
        <v>0</v>
      </c>
      <c r="AM321" s="15">
        <f>AM322+AM324</f>
        <v>0</v>
      </c>
      <c r="AN321" s="15">
        <f t="shared" si="538"/>
        <v>2114.4</v>
      </c>
      <c r="AO321" s="15">
        <f>AO322+AO324</f>
        <v>0</v>
      </c>
      <c r="AP321" s="70">
        <f t="shared" si="459"/>
        <v>2114.4</v>
      </c>
      <c r="AQ321" s="15">
        <f t="shared" si="539"/>
        <v>2114.4</v>
      </c>
      <c r="AR321" s="15">
        <f>AR322+AR324</f>
        <v>0</v>
      </c>
      <c r="AS321" s="70">
        <f t="shared" si="460"/>
        <v>2114.4</v>
      </c>
      <c r="AT321" s="73">
        <f t="shared" si="540"/>
        <v>2114.4</v>
      </c>
      <c r="AU321" s="15">
        <f>AU322+AU324</f>
        <v>0</v>
      </c>
      <c r="AV321" s="24"/>
    </row>
    <row r="322" spans="1:48" ht="31.2" x14ac:dyDescent="0.3">
      <c r="A322" s="61" t="s">
        <v>246</v>
      </c>
      <c r="B322" s="62" t="s">
        <v>48</v>
      </c>
      <c r="C322" s="61"/>
      <c r="D322" s="61"/>
      <c r="E322" s="63" t="s">
        <v>49</v>
      </c>
      <c r="F322" s="15">
        <f t="shared" ref="F322:K322" si="580">F323</f>
        <v>1924.4</v>
      </c>
      <c r="G322" s="15">
        <f t="shared" si="580"/>
        <v>1609.4</v>
      </c>
      <c r="H322" s="15">
        <f t="shared" si="580"/>
        <v>1308.4000000000001</v>
      </c>
      <c r="I322" s="15">
        <f t="shared" si="580"/>
        <v>0</v>
      </c>
      <c r="J322" s="15">
        <f t="shared" si="580"/>
        <v>0</v>
      </c>
      <c r="K322" s="15">
        <f t="shared" si="580"/>
        <v>0</v>
      </c>
      <c r="L322" s="15">
        <f t="shared" si="566"/>
        <v>1924.4</v>
      </c>
      <c r="M322" s="15">
        <f t="shared" si="567"/>
        <v>1609.4</v>
      </c>
      <c r="N322" s="15">
        <f t="shared" si="568"/>
        <v>1308.4000000000001</v>
      </c>
      <c r="O322" s="15">
        <f>O323</f>
        <v>0</v>
      </c>
      <c r="P322" s="15">
        <f>P323</f>
        <v>0</v>
      </c>
      <c r="Q322" s="15">
        <f>Q323</f>
        <v>0</v>
      </c>
      <c r="R322" s="15">
        <f t="shared" si="526"/>
        <v>1924.4</v>
      </c>
      <c r="S322" s="15">
        <f t="shared" si="527"/>
        <v>1609.4</v>
      </c>
      <c r="T322" s="15">
        <f t="shared" si="528"/>
        <v>1308.4000000000001</v>
      </c>
      <c r="U322" s="15">
        <f>U323</f>
        <v>0</v>
      </c>
      <c r="V322" s="15">
        <f t="shared" si="529"/>
        <v>1924.4</v>
      </c>
      <c r="W322" s="15">
        <f t="shared" si="530"/>
        <v>1609.4</v>
      </c>
      <c r="X322" s="15">
        <f t="shared" si="531"/>
        <v>1308.4000000000001</v>
      </c>
      <c r="Y322" s="15">
        <f>Y323</f>
        <v>0</v>
      </c>
      <c r="Z322" s="15">
        <f>Z323</f>
        <v>0</v>
      </c>
      <c r="AA322" s="15">
        <f>AA323</f>
        <v>0</v>
      </c>
      <c r="AB322" s="15">
        <f t="shared" si="532"/>
        <v>1924.4</v>
      </c>
      <c r="AC322" s="15">
        <f t="shared" si="533"/>
        <v>1609.4</v>
      </c>
      <c r="AD322" s="15">
        <f t="shared" si="534"/>
        <v>1308.4000000000001</v>
      </c>
      <c r="AE322" s="15">
        <f>AE323</f>
        <v>0</v>
      </c>
      <c r="AF322" s="15">
        <f>AF323</f>
        <v>0</v>
      </c>
      <c r="AG322" s="15">
        <f>AG323</f>
        <v>0</v>
      </c>
      <c r="AH322" s="15">
        <f t="shared" si="535"/>
        <v>1924.4</v>
      </c>
      <c r="AI322" s="15">
        <f t="shared" si="536"/>
        <v>1609.4</v>
      </c>
      <c r="AJ322" s="15">
        <f t="shared" si="537"/>
        <v>1308.4000000000001</v>
      </c>
      <c r="AK322" s="15">
        <f>AK323</f>
        <v>0</v>
      </c>
      <c r="AL322" s="15">
        <f>AL323</f>
        <v>0</v>
      </c>
      <c r="AM322" s="15">
        <f>AM323</f>
        <v>0</v>
      </c>
      <c r="AN322" s="15">
        <f t="shared" si="538"/>
        <v>1924.4</v>
      </c>
      <c r="AO322" s="15">
        <f>AO323</f>
        <v>0</v>
      </c>
      <c r="AP322" s="70">
        <f t="shared" si="459"/>
        <v>1924.4</v>
      </c>
      <c r="AQ322" s="15">
        <f t="shared" si="539"/>
        <v>1609.4</v>
      </c>
      <c r="AR322" s="15">
        <f>AR323</f>
        <v>0</v>
      </c>
      <c r="AS322" s="70">
        <f t="shared" si="460"/>
        <v>1609.4</v>
      </c>
      <c r="AT322" s="73">
        <f t="shared" si="540"/>
        <v>1308.4000000000001</v>
      </c>
      <c r="AU322" s="15">
        <f>AU323</f>
        <v>0</v>
      </c>
      <c r="AV322" s="24"/>
    </row>
    <row r="323" spans="1:48" x14ac:dyDescent="0.3">
      <c r="A323" s="61" t="s">
        <v>246</v>
      </c>
      <c r="B323" s="62">
        <v>200</v>
      </c>
      <c r="C323" s="61" t="s">
        <v>31</v>
      </c>
      <c r="D323" s="61" t="s">
        <v>32</v>
      </c>
      <c r="E323" s="63" t="s">
        <v>33</v>
      </c>
      <c r="F323" s="15">
        <v>1924.4</v>
      </c>
      <c r="G323" s="15">
        <v>1609.4</v>
      </c>
      <c r="H323" s="15">
        <v>1308.4000000000001</v>
      </c>
      <c r="I323" s="15"/>
      <c r="J323" s="15"/>
      <c r="K323" s="15"/>
      <c r="L323" s="15">
        <f t="shared" si="566"/>
        <v>1924.4</v>
      </c>
      <c r="M323" s="15">
        <f t="shared" si="567"/>
        <v>1609.4</v>
      </c>
      <c r="N323" s="15">
        <f t="shared" si="568"/>
        <v>1308.4000000000001</v>
      </c>
      <c r="O323" s="15"/>
      <c r="P323" s="15"/>
      <c r="Q323" s="15"/>
      <c r="R323" s="15">
        <f t="shared" si="526"/>
        <v>1924.4</v>
      </c>
      <c r="S323" s="15">
        <f t="shared" si="527"/>
        <v>1609.4</v>
      </c>
      <c r="T323" s="15">
        <f t="shared" si="528"/>
        <v>1308.4000000000001</v>
      </c>
      <c r="U323" s="15"/>
      <c r="V323" s="15">
        <f t="shared" si="529"/>
        <v>1924.4</v>
      </c>
      <c r="W323" s="15">
        <f t="shared" si="530"/>
        <v>1609.4</v>
      </c>
      <c r="X323" s="15">
        <f t="shared" si="531"/>
        <v>1308.4000000000001</v>
      </c>
      <c r="Y323" s="15"/>
      <c r="Z323" s="15"/>
      <c r="AA323" s="15"/>
      <c r="AB323" s="15">
        <f t="shared" si="532"/>
        <v>1924.4</v>
      </c>
      <c r="AC323" s="15">
        <f t="shared" si="533"/>
        <v>1609.4</v>
      </c>
      <c r="AD323" s="15">
        <f t="shared" si="534"/>
        <v>1308.4000000000001</v>
      </c>
      <c r="AE323" s="15"/>
      <c r="AF323" s="15"/>
      <c r="AG323" s="15"/>
      <c r="AH323" s="15">
        <f t="shared" si="535"/>
        <v>1924.4</v>
      </c>
      <c r="AI323" s="15">
        <f t="shared" si="536"/>
        <v>1609.4</v>
      </c>
      <c r="AJ323" s="15">
        <f t="shared" si="537"/>
        <v>1308.4000000000001</v>
      </c>
      <c r="AK323" s="15"/>
      <c r="AL323" s="15"/>
      <c r="AM323" s="15"/>
      <c r="AN323" s="15">
        <f t="shared" si="538"/>
        <v>1924.4</v>
      </c>
      <c r="AO323" s="15"/>
      <c r="AP323" s="70">
        <f t="shared" si="459"/>
        <v>1924.4</v>
      </c>
      <c r="AQ323" s="15">
        <f t="shared" si="539"/>
        <v>1609.4</v>
      </c>
      <c r="AR323" s="15"/>
      <c r="AS323" s="70">
        <f t="shared" si="460"/>
        <v>1609.4</v>
      </c>
      <c r="AT323" s="73">
        <f t="shared" si="540"/>
        <v>1308.4000000000001</v>
      </c>
      <c r="AU323" s="15"/>
      <c r="AV323" s="24"/>
    </row>
    <row r="324" spans="1:48" x14ac:dyDescent="0.3">
      <c r="A324" s="61" t="s">
        <v>246</v>
      </c>
      <c r="B324" s="62" t="s">
        <v>44</v>
      </c>
      <c r="C324" s="61"/>
      <c r="D324" s="61"/>
      <c r="E324" s="63" t="s">
        <v>45</v>
      </c>
      <c r="F324" s="15">
        <f t="shared" ref="F324:K324" si="581">F325</f>
        <v>190</v>
      </c>
      <c r="G324" s="15">
        <f t="shared" si="581"/>
        <v>505</v>
      </c>
      <c r="H324" s="15">
        <f t="shared" si="581"/>
        <v>806</v>
      </c>
      <c r="I324" s="15">
        <f t="shared" si="581"/>
        <v>0</v>
      </c>
      <c r="J324" s="15">
        <f t="shared" si="581"/>
        <v>0</v>
      </c>
      <c r="K324" s="15">
        <f t="shared" si="581"/>
        <v>0</v>
      </c>
      <c r="L324" s="15">
        <f t="shared" si="566"/>
        <v>190</v>
      </c>
      <c r="M324" s="15">
        <f t="shared" si="567"/>
        <v>505</v>
      </c>
      <c r="N324" s="15">
        <f t="shared" si="568"/>
        <v>806</v>
      </c>
      <c r="O324" s="15">
        <f>O325</f>
        <v>0</v>
      </c>
      <c r="P324" s="15">
        <f>P325</f>
        <v>0</v>
      </c>
      <c r="Q324" s="15">
        <f>Q325</f>
        <v>0</v>
      </c>
      <c r="R324" s="15">
        <f t="shared" si="526"/>
        <v>190</v>
      </c>
      <c r="S324" s="15">
        <f t="shared" si="527"/>
        <v>505</v>
      </c>
      <c r="T324" s="15">
        <f t="shared" si="528"/>
        <v>806</v>
      </c>
      <c r="U324" s="15">
        <f>U325</f>
        <v>0</v>
      </c>
      <c r="V324" s="15">
        <f t="shared" si="529"/>
        <v>190</v>
      </c>
      <c r="W324" s="15">
        <f t="shared" si="530"/>
        <v>505</v>
      </c>
      <c r="X324" s="15">
        <f t="shared" si="531"/>
        <v>806</v>
      </c>
      <c r="Y324" s="15">
        <f>Y325</f>
        <v>0</v>
      </c>
      <c r="Z324" s="15">
        <f>Z325</f>
        <v>0</v>
      </c>
      <c r="AA324" s="15">
        <f>AA325</f>
        <v>0</v>
      </c>
      <c r="AB324" s="15">
        <f t="shared" si="532"/>
        <v>190</v>
      </c>
      <c r="AC324" s="15">
        <f t="shared" si="533"/>
        <v>505</v>
      </c>
      <c r="AD324" s="15">
        <f t="shared" si="534"/>
        <v>806</v>
      </c>
      <c r="AE324" s="15">
        <f>AE325</f>
        <v>0</v>
      </c>
      <c r="AF324" s="15">
        <f>AF325</f>
        <v>0</v>
      </c>
      <c r="AG324" s="15">
        <f>AG325</f>
        <v>0</v>
      </c>
      <c r="AH324" s="15">
        <f t="shared" si="535"/>
        <v>190</v>
      </c>
      <c r="AI324" s="15">
        <f t="shared" si="536"/>
        <v>505</v>
      </c>
      <c r="AJ324" s="15">
        <f t="shared" si="537"/>
        <v>806</v>
      </c>
      <c r="AK324" s="15">
        <f>AK325</f>
        <v>0</v>
      </c>
      <c r="AL324" s="15">
        <f>AL325</f>
        <v>0</v>
      </c>
      <c r="AM324" s="15">
        <f>AM325</f>
        <v>0</v>
      </c>
      <c r="AN324" s="15">
        <f t="shared" si="538"/>
        <v>190</v>
      </c>
      <c r="AO324" s="15">
        <f>AO325</f>
        <v>0</v>
      </c>
      <c r="AP324" s="70">
        <f t="shared" si="459"/>
        <v>190</v>
      </c>
      <c r="AQ324" s="15">
        <f t="shared" si="539"/>
        <v>505</v>
      </c>
      <c r="AR324" s="15">
        <f>AR325</f>
        <v>0</v>
      </c>
      <c r="AS324" s="70">
        <f t="shared" si="460"/>
        <v>505</v>
      </c>
      <c r="AT324" s="73">
        <f t="shared" si="540"/>
        <v>806</v>
      </c>
      <c r="AU324" s="15">
        <f>AU325</f>
        <v>0</v>
      </c>
      <c r="AV324" s="24"/>
    </row>
    <row r="325" spans="1:48" x14ac:dyDescent="0.3">
      <c r="A325" s="61" t="s">
        <v>246</v>
      </c>
      <c r="B325" s="62">
        <v>800</v>
      </c>
      <c r="C325" s="61" t="s">
        <v>31</v>
      </c>
      <c r="D325" s="61" t="s">
        <v>32</v>
      </c>
      <c r="E325" s="63" t="s">
        <v>33</v>
      </c>
      <c r="F325" s="15">
        <v>190</v>
      </c>
      <c r="G325" s="15">
        <v>505</v>
      </c>
      <c r="H325" s="15">
        <v>806</v>
      </c>
      <c r="I325" s="15"/>
      <c r="J325" s="15"/>
      <c r="K325" s="15"/>
      <c r="L325" s="15">
        <f t="shared" si="566"/>
        <v>190</v>
      </c>
      <c r="M325" s="15">
        <f t="shared" si="567"/>
        <v>505</v>
      </c>
      <c r="N325" s="15">
        <f t="shared" si="568"/>
        <v>806</v>
      </c>
      <c r="O325" s="15"/>
      <c r="P325" s="15"/>
      <c r="Q325" s="15"/>
      <c r="R325" s="15">
        <f t="shared" si="526"/>
        <v>190</v>
      </c>
      <c r="S325" s="15">
        <f t="shared" si="527"/>
        <v>505</v>
      </c>
      <c r="T325" s="15">
        <f t="shared" si="528"/>
        <v>806</v>
      </c>
      <c r="U325" s="15"/>
      <c r="V325" s="15">
        <f t="shared" si="529"/>
        <v>190</v>
      </c>
      <c r="W325" s="15">
        <f t="shared" si="530"/>
        <v>505</v>
      </c>
      <c r="X325" s="15">
        <f t="shared" si="531"/>
        <v>806</v>
      </c>
      <c r="Y325" s="15"/>
      <c r="Z325" s="15"/>
      <c r="AA325" s="15"/>
      <c r="AB325" s="15">
        <f t="shared" si="532"/>
        <v>190</v>
      </c>
      <c r="AC325" s="15">
        <f t="shared" si="533"/>
        <v>505</v>
      </c>
      <c r="AD325" s="15">
        <f t="shared" si="534"/>
        <v>806</v>
      </c>
      <c r="AE325" s="15"/>
      <c r="AF325" s="15"/>
      <c r="AG325" s="15"/>
      <c r="AH325" s="15">
        <f t="shared" si="535"/>
        <v>190</v>
      </c>
      <c r="AI325" s="15">
        <f t="shared" si="536"/>
        <v>505</v>
      </c>
      <c r="AJ325" s="15">
        <f t="shared" si="537"/>
        <v>806</v>
      </c>
      <c r="AK325" s="15"/>
      <c r="AL325" s="15"/>
      <c r="AM325" s="15"/>
      <c r="AN325" s="15">
        <f t="shared" si="538"/>
        <v>190</v>
      </c>
      <c r="AO325" s="15"/>
      <c r="AP325" s="70">
        <f t="shared" si="459"/>
        <v>190</v>
      </c>
      <c r="AQ325" s="15">
        <f t="shared" si="539"/>
        <v>505</v>
      </c>
      <c r="AR325" s="15"/>
      <c r="AS325" s="70">
        <f t="shared" si="460"/>
        <v>505</v>
      </c>
      <c r="AT325" s="73">
        <f t="shared" si="540"/>
        <v>806</v>
      </c>
      <c r="AU325" s="15"/>
      <c r="AV325" s="24"/>
    </row>
    <row r="326" spans="1:48" ht="31.2" x14ac:dyDescent="0.3">
      <c r="A326" s="61" t="s">
        <v>248</v>
      </c>
      <c r="B326" s="62"/>
      <c r="C326" s="61"/>
      <c r="D326" s="61"/>
      <c r="E326" s="63" t="s">
        <v>249</v>
      </c>
      <c r="F326" s="15">
        <f t="shared" ref="F326:F330" si="582">F327</f>
        <v>81749.7</v>
      </c>
      <c r="G326" s="15">
        <f t="shared" ref="G326:G330" si="583">G327</f>
        <v>64505.2</v>
      </c>
      <c r="H326" s="15">
        <f t="shared" ref="H326:H330" si="584">H327</f>
        <v>64505.2</v>
      </c>
      <c r="I326" s="15">
        <f t="shared" ref="I326:I330" si="585">I327</f>
        <v>0</v>
      </c>
      <c r="J326" s="15">
        <f t="shared" ref="J326:J330" si="586">J327</f>
        <v>-2995.9</v>
      </c>
      <c r="K326" s="15">
        <f t="shared" ref="K326:K330" si="587">K327</f>
        <v>-2995.9</v>
      </c>
      <c r="L326" s="15">
        <f t="shared" si="566"/>
        <v>81749.7</v>
      </c>
      <c r="M326" s="15">
        <f t="shared" si="567"/>
        <v>61509.299999999996</v>
      </c>
      <c r="N326" s="15">
        <f t="shared" si="568"/>
        <v>61509.299999999996</v>
      </c>
      <c r="O326" s="15">
        <f t="shared" ref="O326:O330" si="588">O327</f>
        <v>0</v>
      </c>
      <c r="P326" s="15">
        <f t="shared" ref="P326:P330" si="589">P327</f>
        <v>0</v>
      </c>
      <c r="Q326" s="15">
        <f t="shared" ref="Q326:Q330" si="590">Q327</f>
        <v>0</v>
      </c>
      <c r="R326" s="15">
        <f t="shared" si="526"/>
        <v>81749.7</v>
      </c>
      <c r="S326" s="15">
        <f t="shared" si="527"/>
        <v>61509.299999999996</v>
      </c>
      <c r="T326" s="15">
        <f t="shared" si="528"/>
        <v>61509.299999999996</v>
      </c>
      <c r="U326" s="15">
        <f t="shared" ref="U326:U330" si="591">U327</f>
        <v>0</v>
      </c>
      <c r="V326" s="15">
        <f t="shared" si="529"/>
        <v>81749.7</v>
      </c>
      <c r="W326" s="15">
        <f t="shared" si="530"/>
        <v>61509.299999999996</v>
      </c>
      <c r="X326" s="15">
        <f t="shared" si="531"/>
        <v>61509.299999999996</v>
      </c>
      <c r="Y326" s="15">
        <f t="shared" ref="Y326:Y330" si="592">Y327</f>
        <v>0</v>
      </c>
      <c r="Z326" s="15">
        <f t="shared" ref="Z326:Z330" si="593">Z327</f>
        <v>0</v>
      </c>
      <c r="AA326" s="15">
        <f t="shared" ref="AA326:AA330" si="594">AA327</f>
        <v>0</v>
      </c>
      <c r="AB326" s="15">
        <f t="shared" si="532"/>
        <v>81749.7</v>
      </c>
      <c r="AC326" s="15">
        <f t="shared" si="533"/>
        <v>61509.299999999996</v>
      </c>
      <c r="AD326" s="15">
        <f t="shared" si="534"/>
        <v>61509.299999999996</v>
      </c>
      <c r="AE326" s="15">
        <f t="shared" ref="AE326:AE330" si="595">AE327</f>
        <v>0</v>
      </c>
      <c r="AF326" s="15">
        <f t="shared" ref="AF326:AF330" si="596">AF327</f>
        <v>0</v>
      </c>
      <c r="AG326" s="15">
        <f t="shared" ref="AG326:AG330" si="597">AG327</f>
        <v>0</v>
      </c>
      <c r="AH326" s="15">
        <f t="shared" si="535"/>
        <v>81749.7</v>
      </c>
      <c r="AI326" s="15">
        <f t="shared" si="536"/>
        <v>61509.299999999996</v>
      </c>
      <c r="AJ326" s="15">
        <f t="shared" si="537"/>
        <v>61509.299999999996</v>
      </c>
      <c r="AK326" s="15">
        <f t="shared" ref="AK326:AK330" si="598">AK327</f>
        <v>-194.19399999999999</v>
      </c>
      <c r="AL326" s="15">
        <f t="shared" ref="AL326:AL330" si="599">AL327</f>
        <v>0</v>
      </c>
      <c r="AM326" s="15">
        <f t="shared" ref="AM326:AM330" si="600">AM327</f>
        <v>0</v>
      </c>
      <c r="AN326" s="15">
        <f t="shared" si="538"/>
        <v>81555.505999999994</v>
      </c>
      <c r="AO326" s="15">
        <f t="shared" ref="AO326:AO330" si="601">AO327</f>
        <v>0</v>
      </c>
      <c r="AP326" s="70">
        <f t="shared" si="459"/>
        <v>81555.505999999994</v>
      </c>
      <c r="AQ326" s="15">
        <f t="shared" si="539"/>
        <v>61509.299999999996</v>
      </c>
      <c r="AR326" s="15">
        <f t="shared" ref="AR326:AU330" si="602">AR327</f>
        <v>0</v>
      </c>
      <c r="AS326" s="70">
        <f t="shared" si="460"/>
        <v>61509.299999999996</v>
      </c>
      <c r="AT326" s="73">
        <f t="shared" si="540"/>
        <v>61509.299999999996</v>
      </c>
      <c r="AU326" s="15">
        <f t="shared" si="602"/>
        <v>0</v>
      </c>
      <c r="AV326" s="24"/>
    </row>
    <row r="327" spans="1:48" ht="31.2" x14ac:dyDescent="0.3">
      <c r="A327" s="61" t="s">
        <v>248</v>
      </c>
      <c r="B327" s="62" t="s">
        <v>48</v>
      </c>
      <c r="C327" s="61"/>
      <c r="D327" s="61"/>
      <c r="E327" s="63" t="s">
        <v>49</v>
      </c>
      <c r="F327" s="15">
        <f t="shared" si="582"/>
        <v>81749.7</v>
      </c>
      <c r="G327" s="15">
        <f t="shared" si="583"/>
        <v>64505.2</v>
      </c>
      <c r="H327" s="15">
        <f t="shared" si="584"/>
        <v>64505.2</v>
      </c>
      <c r="I327" s="15">
        <f t="shared" si="585"/>
        <v>0</v>
      </c>
      <c r="J327" s="15">
        <f t="shared" si="586"/>
        <v>-2995.9</v>
      </c>
      <c r="K327" s="15">
        <f t="shared" si="587"/>
        <v>-2995.9</v>
      </c>
      <c r="L327" s="15">
        <f t="shared" si="566"/>
        <v>81749.7</v>
      </c>
      <c r="M327" s="15">
        <f t="shared" si="567"/>
        <v>61509.299999999996</v>
      </c>
      <c r="N327" s="15">
        <f t="shared" si="568"/>
        <v>61509.299999999996</v>
      </c>
      <c r="O327" s="15">
        <f t="shared" si="588"/>
        <v>0</v>
      </c>
      <c r="P327" s="15">
        <f t="shared" si="589"/>
        <v>0</v>
      </c>
      <c r="Q327" s="15">
        <f t="shared" si="590"/>
        <v>0</v>
      </c>
      <c r="R327" s="15">
        <f t="shared" si="526"/>
        <v>81749.7</v>
      </c>
      <c r="S327" s="15">
        <f t="shared" si="527"/>
        <v>61509.299999999996</v>
      </c>
      <c r="T327" s="15">
        <f t="shared" si="528"/>
        <v>61509.299999999996</v>
      </c>
      <c r="U327" s="15">
        <f t="shared" si="591"/>
        <v>0</v>
      </c>
      <c r="V327" s="15">
        <f t="shared" si="529"/>
        <v>81749.7</v>
      </c>
      <c r="W327" s="15">
        <f t="shared" si="530"/>
        <v>61509.299999999996</v>
      </c>
      <c r="X327" s="15">
        <f t="shared" si="531"/>
        <v>61509.299999999996</v>
      </c>
      <c r="Y327" s="15">
        <f t="shared" si="592"/>
        <v>0</v>
      </c>
      <c r="Z327" s="15">
        <f t="shared" si="593"/>
        <v>0</v>
      </c>
      <c r="AA327" s="15">
        <f t="shared" si="594"/>
        <v>0</v>
      </c>
      <c r="AB327" s="15">
        <f t="shared" si="532"/>
        <v>81749.7</v>
      </c>
      <c r="AC327" s="15">
        <f t="shared" si="533"/>
        <v>61509.299999999996</v>
      </c>
      <c r="AD327" s="15">
        <f t="shared" si="534"/>
        <v>61509.299999999996</v>
      </c>
      <c r="AE327" s="15">
        <f t="shared" si="595"/>
        <v>0</v>
      </c>
      <c r="AF327" s="15">
        <f t="shared" si="596"/>
        <v>0</v>
      </c>
      <c r="AG327" s="15">
        <f t="shared" si="597"/>
        <v>0</v>
      </c>
      <c r="AH327" s="15">
        <f t="shared" si="535"/>
        <v>81749.7</v>
      </c>
      <c r="AI327" s="15">
        <f t="shared" si="536"/>
        <v>61509.299999999996</v>
      </c>
      <c r="AJ327" s="15">
        <f t="shared" si="537"/>
        <v>61509.299999999996</v>
      </c>
      <c r="AK327" s="15">
        <f t="shared" si="598"/>
        <v>-194.19399999999999</v>
      </c>
      <c r="AL327" s="15">
        <f t="shared" si="599"/>
        <v>0</v>
      </c>
      <c r="AM327" s="15">
        <f t="shared" si="600"/>
        <v>0</v>
      </c>
      <c r="AN327" s="15">
        <f t="shared" si="538"/>
        <v>81555.505999999994</v>
      </c>
      <c r="AO327" s="15">
        <f t="shared" si="601"/>
        <v>0</v>
      </c>
      <c r="AP327" s="70">
        <f t="shared" si="459"/>
        <v>81555.505999999994</v>
      </c>
      <c r="AQ327" s="15">
        <f t="shared" si="539"/>
        <v>61509.299999999996</v>
      </c>
      <c r="AR327" s="15">
        <f t="shared" si="602"/>
        <v>0</v>
      </c>
      <c r="AS327" s="70">
        <f t="shared" si="460"/>
        <v>61509.299999999996</v>
      </c>
      <c r="AT327" s="73">
        <f t="shared" si="540"/>
        <v>61509.299999999996</v>
      </c>
      <c r="AU327" s="15">
        <f t="shared" si="602"/>
        <v>0</v>
      </c>
      <c r="AV327" s="24"/>
    </row>
    <row r="328" spans="1:48" x14ac:dyDescent="0.3">
      <c r="A328" s="61" t="s">
        <v>248</v>
      </c>
      <c r="B328" s="62">
        <v>200</v>
      </c>
      <c r="C328" s="61" t="s">
        <v>31</v>
      </c>
      <c r="D328" s="61" t="s">
        <v>32</v>
      </c>
      <c r="E328" s="63" t="s">
        <v>33</v>
      </c>
      <c r="F328" s="15">
        <v>81749.7</v>
      </c>
      <c r="G328" s="15">
        <v>64505.2</v>
      </c>
      <c r="H328" s="15">
        <v>64505.2</v>
      </c>
      <c r="I328" s="15"/>
      <c r="J328" s="27">
        <v>-2995.9</v>
      </c>
      <c r="K328" s="27">
        <v>-2995.9</v>
      </c>
      <c r="L328" s="15">
        <f t="shared" si="566"/>
        <v>81749.7</v>
      </c>
      <c r="M328" s="15">
        <f t="shared" si="567"/>
        <v>61509.299999999996</v>
      </c>
      <c r="N328" s="15">
        <f t="shared" si="568"/>
        <v>61509.299999999996</v>
      </c>
      <c r="O328" s="15"/>
      <c r="P328" s="15"/>
      <c r="Q328" s="15"/>
      <c r="R328" s="15">
        <f t="shared" si="526"/>
        <v>81749.7</v>
      </c>
      <c r="S328" s="15">
        <f t="shared" si="527"/>
        <v>61509.299999999996</v>
      </c>
      <c r="T328" s="15">
        <f t="shared" si="528"/>
        <v>61509.299999999996</v>
      </c>
      <c r="U328" s="15"/>
      <c r="V328" s="15">
        <f t="shared" si="529"/>
        <v>81749.7</v>
      </c>
      <c r="W328" s="15">
        <f t="shared" si="530"/>
        <v>61509.299999999996</v>
      </c>
      <c r="X328" s="15">
        <f t="shared" si="531"/>
        <v>61509.299999999996</v>
      </c>
      <c r="Y328" s="15"/>
      <c r="Z328" s="15"/>
      <c r="AA328" s="15"/>
      <c r="AB328" s="15">
        <f t="shared" si="532"/>
        <v>81749.7</v>
      </c>
      <c r="AC328" s="15">
        <f t="shared" si="533"/>
        <v>61509.299999999996</v>
      </c>
      <c r="AD328" s="15">
        <f t="shared" si="534"/>
        <v>61509.299999999996</v>
      </c>
      <c r="AE328" s="15"/>
      <c r="AF328" s="15"/>
      <c r="AG328" s="15"/>
      <c r="AH328" s="15">
        <f t="shared" si="535"/>
        <v>81749.7</v>
      </c>
      <c r="AI328" s="15">
        <f t="shared" si="536"/>
        <v>61509.299999999996</v>
      </c>
      <c r="AJ328" s="15">
        <f t="shared" si="537"/>
        <v>61509.299999999996</v>
      </c>
      <c r="AK328" s="15">
        <f>-194.194</f>
        <v>-194.19399999999999</v>
      </c>
      <c r="AL328" s="15"/>
      <c r="AM328" s="15"/>
      <c r="AN328" s="15">
        <f t="shared" si="538"/>
        <v>81555.505999999994</v>
      </c>
      <c r="AO328" s="15"/>
      <c r="AP328" s="70">
        <f t="shared" si="459"/>
        <v>81555.505999999994</v>
      </c>
      <c r="AQ328" s="15">
        <f t="shared" si="539"/>
        <v>61509.299999999996</v>
      </c>
      <c r="AR328" s="15"/>
      <c r="AS328" s="70">
        <f t="shared" si="460"/>
        <v>61509.299999999996</v>
      </c>
      <c r="AT328" s="73">
        <f t="shared" si="540"/>
        <v>61509.299999999996</v>
      </c>
      <c r="AU328" s="15"/>
      <c r="AV328" s="24"/>
    </row>
    <row r="329" spans="1:48" ht="31.2" x14ac:dyDescent="0.3">
      <c r="A329" s="61" t="s">
        <v>250</v>
      </c>
      <c r="B329" s="62"/>
      <c r="C329" s="61"/>
      <c r="D329" s="61"/>
      <c r="E329" s="63" t="s">
        <v>251</v>
      </c>
      <c r="F329" s="15">
        <f t="shared" si="582"/>
        <v>165467.9</v>
      </c>
      <c r="G329" s="15">
        <f t="shared" si="583"/>
        <v>41150</v>
      </c>
      <c r="H329" s="15">
        <f t="shared" si="584"/>
        <v>41150</v>
      </c>
      <c r="I329" s="15">
        <f t="shared" si="585"/>
        <v>-122.3</v>
      </c>
      <c r="J329" s="15">
        <f t="shared" si="586"/>
        <v>-44.6</v>
      </c>
      <c r="K329" s="15">
        <f t="shared" si="587"/>
        <v>-53.7</v>
      </c>
      <c r="L329" s="15">
        <f t="shared" si="566"/>
        <v>165345.60000000001</v>
      </c>
      <c r="M329" s="15">
        <f t="shared" si="567"/>
        <v>41105.4</v>
      </c>
      <c r="N329" s="15">
        <f t="shared" si="568"/>
        <v>41096.300000000003</v>
      </c>
      <c r="O329" s="15">
        <f t="shared" si="588"/>
        <v>-28727.75</v>
      </c>
      <c r="P329" s="15">
        <f t="shared" si="589"/>
        <v>0</v>
      </c>
      <c r="Q329" s="15">
        <f t="shared" si="590"/>
        <v>0</v>
      </c>
      <c r="R329" s="15">
        <f t="shared" si="526"/>
        <v>136617.85</v>
      </c>
      <c r="S329" s="15">
        <f t="shared" si="527"/>
        <v>41105.4</v>
      </c>
      <c r="T329" s="15">
        <f t="shared" si="528"/>
        <v>41096.300000000003</v>
      </c>
      <c r="U329" s="15">
        <f t="shared" si="591"/>
        <v>0</v>
      </c>
      <c r="V329" s="15">
        <f t="shared" si="529"/>
        <v>136617.85</v>
      </c>
      <c r="W329" s="15">
        <f t="shared" si="530"/>
        <v>41105.4</v>
      </c>
      <c r="X329" s="15">
        <f t="shared" si="531"/>
        <v>41096.300000000003</v>
      </c>
      <c r="Y329" s="15">
        <f t="shared" si="592"/>
        <v>0</v>
      </c>
      <c r="Z329" s="15">
        <f t="shared" si="593"/>
        <v>0</v>
      </c>
      <c r="AA329" s="15">
        <f t="shared" si="594"/>
        <v>0</v>
      </c>
      <c r="AB329" s="15">
        <f t="shared" si="532"/>
        <v>136617.85</v>
      </c>
      <c r="AC329" s="15">
        <f t="shared" si="533"/>
        <v>41105.4</v>
      </c>
      <c r="AD329" s="15">
        <f t="shared" si="534"/>
        <v>41096.300000000003</v>
      </c>
      <c r="AE329" s="15">
        <f t="shared" si="595"/>
        <v>0</v>
      </c>
      <c r="AF329" s="15">
        <f t="shared" si="596"/>
        <v>0</v>
      </c>
      <c r="AG329" s="15">
        <f t="shared" si="597"/>
        <v>0</v>
      </c>
      <c r="AH329" s="15">
        <f t="shared" si="535"/>
        <v>136617.85</v>
      </c>
      <c r="AI329" s="15">
        <f t="shared" si="536"/>
        <v>41105.4</v>
      </c>
      <c r="AJ329" s="15">
        <f t="shared" si="537"/>
        <v>41096.300000000003</v>
      </c>
      <c r="AK329" s="15">
        <f t="shared" si="598"/>
        <v>-266.577</v>
      </c>
      <c r="AL329" s="15">
        <f t="shared" si="599"/>
        <v>0</v>
      </c>
      <c r="AM329" s="15">
        <f t="shared" si="600"/>
        <v>0</v>
      </c>
      <c r="AN329" s="15">
        <f t="shared" si="538"/>
        <v>136351.27300000002</v>
      </c>
      <c r="AO329" s="15">
        <f t="shared" si="601"/>
        <v>0</v>
      </c>
      <c r="AP329" s="70">
        <f t="shared" si="459"/>
        <v>136351.27300000002</v>
      </c>
      <c r="AQ329" s="15">
        <f t="shared" si="539"/>
        <v>41105.4</v>
      </c>
      <c r="AR329" s="15">
        <f t="shared" si="602"/>
        <v>0</v>
      </c>
      <c r="AS329" s="70">
        <f t="shared" si="460"/>
        <v>41105.4</v>
      </c>
      <c r="AT329" s="73">
        <f t="shared" si="540"/>
        <v>41096.300000000003</v>
      </c>
      <c r="AU329" s="15">
        <f t="shared" si="602"/>
        <v>0</v>
      </c>
      <c r="AV329" s="24"/>
    </row>
    <row r="330" spans="1:48" ht="31.2" x14ac:dyDescent="0.3">
      <c r="A330" s="61" t="s">
        <v>250</v>
      </c>
      <c r="B330" s="62" t="s">
        <v>48</v>
      </c>
      <c r="C330" s="61"/>
      <c r="D330" s="61"/>
      <c r="E330" s="63" t="s">
        <v>49</v>
      </c>
      <c r="F330" s="15">
        <f t="shared" si="582"/>
        <v>165467.9</v>
      </c>
      <c r="G330" s="15">
        <f t="shared" si="583"/>
        <v>41150</v>
      </c>
      <c r="H330" s="15">
        <f t="shared" si="584"/>
        <v>41150</v>
      </c>
      <c r="I330" s="15">
        <f t="shared" si="585"/>
        <v>-122.3</v>
      </c>
      <c r="J330" s="15">
        <f t="shared" si="586"/>
        <v>-44.6</v>
      </c>
      <c r="K330" s="15">
        <f t="shared" si="587"/>
        <v>-53.7</v>
      </c>
      <c r="L330" s="15">
        <f t="shared" si="566"/>
        <v>165345.60000000001</v>
      </c>
      <c r="M330" s="15">
        <f t="shared" si="567"/>
        <v>41105.4</v>
      </c>
      <c r="N330" s="15">
        <f t="shared" si="568"/>
        <v>41096.300000000003</v>
      </c>
      <c r="O330" s="15">
        <f t="shared" si="588"/>
        <v>-28727.75</v>
      </c>
      <c r="P330" s="15">
        <f t="shared" si="589"/>
        <v>0</v>
      </c>
      <c r="Q330" s="15">
        <f t="shared" si="590"/>
        <v>0</v>
      </c>
      <c r="R330" s="15">
        <f t="shared" si="526"/>
        <v>136617.85</v>
      </c>
      <c r="S330" s="15">
        <f t="shared" si="527"/>
        <v>41105.4</v>
      </c>
      <c r="T330" s="15">
        <f t="shared" si="528"/>
        <v>41096.300000000003</v>
      </c>
      <c r="U330" s="15">
        <f t="shared" si="591"/>
        <v>0</v>
      </c>
      <c r="V330" s="15">
        <f t="shared" si="529"/>
        <v>136617.85</v>
      </c>
      <c r="W330" s="15">
        <f t="shared" si="530"/>
        <v>41105.4</v>
      </c>
      <c r="X330" s="15">
        <f t="shared" si="531"/>
        <v>41096.300000000003</v>
      </c>
      <c r="Y330" s="15">
        <f t="shared" si="592"/>
        <v>0</v>
      </c>
      <c r="Z330" s="15">
        <f t="shared" si="593"/>
        <v>0</v>
      </c>
      <c r="AA330" s="15">
        <f t="shared" si="594"/>
        <v>0</v>
      </c>
      <c r="AB330" s="15">
        <f t="shared" si="532"/>
        <v>136617.85</v>
      </c>
      <c r="AC330" s="15">
        <f t="shared" si="533"/>
        <v>41105.4</v>
      </c>
      <c r="AD330" s="15">
        <f t="shared" si="534"/>
        <v>41096.300000000003</v>
      </c>
      <c r="AE330" s="15">
        <f t="shared" si="595"/>
        <v>0</v>
      </c>
      <c r="AF330" s="15">
        <f t="shared" si="596"/>
        <v>0</v>
      </c>
      <c r="AG330" s="15">
        <f t="shared" si="597"/>
        <v>0</v>
      </c>
      <c r="AH330" s="15">
        <f t="shared" si="535"/>
        <v>136617.85</v>
      </c>
      <c r="AI330" s="15">
        <f t="shared" si="536"/>
        <v>41105.4</v>
      </c>
      <c r="AJ330" s="15">
        <f t="shared" si="537"/>
        <v>41096.300000000003</v>
      </c>
      <c r="AK330" s="15">
        <f t="shared" si="598"/>
        <v>-266.577</v>
      </c>
      <c r="AL330" s="15">
        <f t="shared" si="599"/>
        <v>0</v>
      </c>
      <c r="AM330" s="15">
        <f t="shared" si="600"/>
        <v>0</v>
      </c>
      <c r="AN330" s="15">
        <f t="shared" si="538"/>
        <v>136351.27300000002</v>
      </c>
      <c r="AO330" s="15">
        <f t="shared" si="601"/>
        <v>0</v>
      </c>
      <c r="AP330" s="70">
        <f t="shared" si="459"/>
        <v>136351.27300000002</v>
      </c>
      <c r="AQ330" s="15">
        <f t="shared" si="539"/>
        <v>41105.4</v>
      </c>
      <c r="AR330" s="15">
        <f t="shared" si="602"/>
        <v>0</v>
      </c>
      <c r="AS330" s="70">
        <f t="shared" si="460"/>
        <v>41105.4</v>
      </c>
      <c r="AT330" s="73">
        <f t="shared" si="540"/>
        <v>41096.300000000003</v>
      </c>
      <c r="AU330" s="15">
        <f t="shared" si="602"/>
        <v>0</v>
      </c>
      <c r="AV330" s="24"/>
    </row>
    <row r="331" spans="1:48" x14ac:dyDescent="0.3">
      <c r="A331" s="61" t="s">
        <v>250</v>
      </c>
      <c r="B331" s="62">
        <v>200</v>
      </c>
      <c r="C331" s="61" t="s">
        <v>31</v>
      </c>
      <c r="D331" s="61" t="s">
        <v>32</v>
      </c>
      <c r="E331" s="63" t="s">
        <v>33</v>
      </c>
      <c r="F331" s="15">
        <v>165467.9</v>
      </c>
      <c r="G331" s="15">
        <v>41150</v>
      </c>
      <c r="H331" s="15">
        <v>41150</v>
      </c>
      <c r="I331" s="27">
        <v>-122.3</v>
      </c>
      <c r="J331" s="27">
        <v>-44.6</v>
      </c>
      <c r="K331" s="27">
        <v>-53.7</v>
      </c>
      <c r="L331" s="15">
        <f t="shared" si="566"/>
        <v>165345.60000000001</v>
      </c>
      <c r="M331" s="15">
        <f t="shared" si="567"/>
        <v>41105.4</v>
      </c>
      <c r="N331" s="15">
        <f t="shared" si="568"/>
        <v>41096.300000000003</v>
      </c>
      <c r="O331" s="15">
        <f>-20427.315-8300.435</f>
        <v>-28727.75</v>
      </c>
      <c r="P331" s="15"/>
      <c r="Q331" s="15"/>
      <c r="R331" s="15">
        <f t="shared" si="526"/>
        <v>136617.85</v>
      </c>
      <c r="S331" s="15">
        <f t="shared" si="527"/>
        <v>41105.4</v>
      </c>
      <c r="T331" s="15">
        <f t="shared" si="528"/>
        <v>41096.300000000003</v>
      </c>
      <c r="U331" s="15"/>
      <c r="V331" s="15">
        <f t="shared" si="529"/>
        <v>136617.85</v>
      </c>
      <c r="W331" s="15">
        <f t="shared" si="530"/>
        <v>41105.4</v>
      </c>
      <c r="X331" s="15">
        <f t="shared" si="531"/>
        <v>41096.300000000003</v>
      </c>
      <c r="Y331" s="15"/>
      <c r="Z331" s="15"/>
      <c r="AA331" s="15"/>
      <c r="AB331" s="15">
        <f t="shared" si="532"/>
        <v>136617.85</v>
      </c>
      <c r="AC331" s="15">
        <f t="shared" si="533"/>
        <v>41105.4</v>
      </c>
      <c r="AD331" s="15">
        <f t="shared" si="534"/>
        <v>41096.300000000003</v>
      </c>
      <c r="AE331" s="15"/>
      <c r="AF331" s="15"/>
      <c r="AG331" s="15"/>
      <c r="AH331" s="15">
        <f t="shared" si="535"/>
        <v>136617.85</v>
      </c>
      <c r="AI331" s="15">
        <f t="shared" si="536"/>
        <v>41105.4</v>
      </c>
      <c r="AJ331" s="15">
        <f t="shared" si="537"/>
        <v>41096.300000000003</v>
      </c>
      <c r="AK331" s="15">
        <v>-266.577</v>
      </c>
      <c r="AL331" s="15"/>
      <c r="AM331" s="15"/>
      <c r="AN331" s="15">
        <f t="shared" si="538"/>
        <v>136351.27300000002</v>
      </c>
      <c r="AO331" s="15"/>
      <c r="AP331" s="70">
        <f t="shared" si="459"/>
        <v>136351.27300000002</v>
      </c>
      <c r="AQ331" s="15">
        <f t="shared" si="539"/>
        <v>41105.4</v>
      </c>
      <c r="AR331" s="15"/>
      <c r="AS331" s="70">
        <f t="shared" si="460"/>
        <v>41105.4</v>
      </c>
      <c r="AT331" s="73">
        <f t="shared" si="540"/>
        <v>41096.300000000003</v>
      </c>
      <c r="AU331" s="15"/>
      <c r="AV331" s="24"/>
    </row>
    <row r="332" spans="1:48" ht="78" x14ac:dyDescent="0.3">
      <c r="A332" s="61" t="s">
        <v>252</v>
      </c>
      <c r="B332" s="62"/>
      <c r="C332" s="61"/>
      <c r="D332" s="61"/>
      <c r="E332" s="63" t="s">
        <v>253</v>
      </c>
      <c r="F332" s="15">
        <f t="shared" ref="F332:K332" si="603">F333+F338</f>
        <v>202800</v>
      </c>
      <c r="G332" s="15">
        <f t="shared" si="603"/>
        <v>202088</v>
      </c>
      <c r="H332" s="15">
        <f t="shared" si="603"/>
        <v>197745.59999999998</v>
      </c>
      <c r="I332" s="15">
        <f t="shared" si="603"/>
        <v>0</v>
      </c>
      <c r="J332" s="15">
        <f t="shared" si="603"/>
        <v>0</v>
      </c>
      <c r="K332" s="15">
        <f t="shared" si="603"/>
        <v>0</v>
      </c>
      <c r="L332" s="15">
        <f t="shared" si="566"/>
        <v>202800</v>
      </c>
      <c r="M332" s="15">
        <f t="shared" si="567"/>
        <v>202088</v>
      </c>
      <c r="N332" s="15">
        <f t="shared" si="568"/>
        <v>197745.59999999998</v>
      </c>
      <c r="O332" s="15">
        <f>O333+O338</f>
        <v>2052.94</v>
      </c>
      <c r="P332" s="15">
        <f>P333+P338</f>
        <v>0</v>
      </c>
      <c r="Q332" s="15">
        <f>Q333+Q338</f>
        <v>0</v>
      </c>
      <c r="R332" s="15">
        <f t="shared" si="526"/>
        <v>204852.94</v>
      </c>
      <c r="S332" s="15">
        <f t="shared" si="527"/>
        <v>202088</v>
      </c>
      <c r="T332" s="15">
        <f t="shared" si="528"/>
        <v>197745.59999999998</v>
      </c>
      <c r="U332" s="15">
        <f>U333+U338</f>
        <v>0</v>
      </c>
      <c r="V332" s="15">
        <f t="shared" si="529"/>
        <v>204852.94</v>
      </c>
      <c r="W332" s="15">
        <f t="shared" si="530"/>
        <v>202088</v>
      </c>
      <c r="X332" s="15">
        <f t="shared" si="531"/>
        <v>197745.59999999998</v>
      </c>
      <c r="Y332" s="15">
        <f>Y333+Y338</f>
        <v>-2506.9</v>
      </c>
      <c r="Z332" s="15">
        <f>Z333+Z338</f>
        <v>0</v>
      </c>
      <c r="AA332" s="15">
        <f>AA333+AA338</f>
        <v>0</v>
      </c>
      <c r="AB332" s="15">
        <f t="shared" si="532"/>
        <v>202346.04</v>
      </c>
      <c r="AC332" s="15">
        <f t="shared" si="533"/>
        <v>202088</v>
      </c>
      <c r="AD332" s="15">
        <f t="shared" si="534"/>
        <v>197745.59999999998</v>
      </c>
      <c r="AE332" s="15">
        <f>AE333+AE338</f>
        <v>0</v>
      </c>
      <c r="AF332" s="15">
        <f>AF333+AF338</f>
        <v>0</v>
      </c>
      <c r="AG332" s="15">
        <f>AG333+AG338</f>
        <v>0</v>
      </c>
      <c r="AH332" s="15">
        <f t="shared" si="535"/>
        <v>202346.04</v>
      </c>
      <c r="AI332" s="15">
        <f t="shared" si="536"/>
        <v>202088</v>
      </c>
      <c r="AJ332" s="15">
        <f t="shared" si="537"/>
        <v>197745.59999999998</v>
      </c>
      <c r="AK332" s="15">
        <f>AK333+AK338</f>
        <v>4490.0219999999999</v>
      </c>
      <c r="AL332" s="15">
        <f>AL333+AL338</f>
        <v>0</v>
      </c>
      <c r="AM332" s="15">
        <f>AM333+AM338</f>
        <v>0</v>
      </c>
      <c r="AN332" s="15">
        <f t="shared" si="538"/>
        <v>206836.06200000001</v>
      </c>
      <c r="AO332" s="15">
        <f>AO333+AO338</f>
        <v>0</v>
      </c>
      <c r="AP332" s="70">
        <f t="shared" si="459"/>
        <v>206836.06200000001</v>
      </c>
      <c r="AQ332" s="15">
        <f t="shared" si="539"/>
        <v>202088</v>
      </c>
      <c r="AR332" s="15">
        <f>AR333+AR338</f>
        <v>0</v>
      </c>
      <c r="AS332" s="70">
        <f t="shared" si="460"/>
        <v>202088</v>
      </c>
      <c r="AT332" s="73">
        <f t="shared" si="540"/>
        <v>197745.59999999998</v>
      </c>
      <c r="AU332" s="15">
        <f>AU333+AU338</f>
        <v>0</v>
      </c>
      <c r="AV332" s="24"/>
    </row>
    <row r="333" spans="1:48" ht="31.2" x14ac:dyDescent="0.3">
      <c r="A333" s="61" t="s">
        <v>254</v>
      </c>
      <c r="B333" s="62"/>
      <c r="C333" s="61"/>
      <c r="D333" s="61"/>
      <c r="E333" s="63" t="s">
        <v>179</v>
      </c>
      <c r="F333" s="15">
        <f t="shared" ref="F333:K333" si="604">F334+F336</f>
        <v>125199.6</v>
      </c>
      <c r="G333" s="15">
        <f t="shared" si="604"/>
        <v>128586</v>
      </c>
      <c r="H333" s="15">
        <f t="shared" si="604"/>
        <v>128586</v>
      </c>
      <c r="I333" s="15">
        <f t="shared" si="604"/>
        <v>0</v>
      </c>
      <c r="J333" s="15">
        <f t="shared" si="604"/>
        <v>0</v>
      </c>
      <c r="K333" s="15">
        <f t="shared" si="604"/>
        <v>0</v>
      </c>
      <c r="L333" s="15">
        <f t="shared" si="566"/>
        <v>125199.6</v>
      </c>
      <c r="M333" s="15">
        <f t="shared" si="567"/>
        <v>128586</v>
      </c>
      <c r="N333" s="15">
        <f t="shared" si="568"/>
        <v>128586</v>
      </c>
      <c r="O333" s="15">
        <f>O334+O336</f>
        <v>0</v>
      </c>
      <c r="P333" s="15">
        <f>P334+P336</f>
        <v>0</v>
      </c>
      <c r="Q333" s="15">
        <f>Q334+Q336</f>
        <v>0</v>
      </c>
      <c r="R333" s="15">
        <f t="shared" si="526"/>
        <v>125199.6</v>
      </c>
      <c r="S333" s="15">
        <f t="shared" si="527"/>
        <v>128586</v>
      </c>
      <c r="T333" s="15">
        <f t="shared" si="528"/>
        <v>128586</v>
      </c>
      <c r="U333" s="15">
        <f>U334+U336</f>
        <v>0</v>
      </c>
      <c r="V333" s="15">
        <f t="shared" si="529"/>
        <v>125199.6</v>
      </c>
      <c r="W333" s="15">
        <f t="shared" si="530"/>
        <v>128586</v>
      </c>
      <c r="X333" s="15">
        <f t="shared" si="531"/>
        <v>128586</v>
      </c>
      <c r="Y333" s="15">
        <f>Y334+Y336</f>
        <v>-1684.7</v>
      </c>
      <c r="Z333" s="15">
        <f>Z334+Z336</f>
        <v>0</v>
      </c>
      <c r="AA333" s="15">
        <f>AA334+AA336</f>
        <v>0</v>
      </c>
      <c r="AB333" s="15">
        <f t="shared" si="532"/>
        <v>123514.90000000001</v>
      </c>
      <c r="AC333" s="15">
        <f t="shared" si="533"/>
        <v>128586</v>
      </c>
      <c r="AD333" s="15">
        <f t="shared" si="534"/>
        <v>128586</v>
      </c>
      <c r="AE333" s="15">
        <f>AE334+AE336</f>
        <v>0</v>
      </c>
      <c r="AF333" s="15">
        <f>AF334+AF336</f>
        <v>0</v>
      </c>
      <c r="AG333" s="15">
        <f>AG334+AG336</f>
        <v>0</v>
      </c>
      <c r="AH333" s="15">
        <f t="shared" si="535"/>
        <v>123514.90000000001</v>
      </c>
      <c r="AI333" s="15">
        <f t="shared" si="536"/>
        <v>128586</v>
      </c>
      <c r="AJ333" s="15">
        <f t="shared" si="537"/>
        <v>128586</v>
      </c>
      <c r="AK333" s="15">
        <f>AK334+AK336</f>
        <v>0</v>
      </c>
      <c r="AL333" s="15">
        <f>AL334+AL336</f>
        <v>0</v>
      </c>
      <c r="AM333" s="15">
        <f>AM334+AM336</f>
        <v>0</v>
      </c>
      <c r="AN333" s="15">
        <f t="shared" si="538"/>
        <v>123514.90000000001</v>
      </c>
      <c r="AO333" s="15">
        <f>AO334+AO336</f>
        <v>0</v>
      </c>
      <c r="AP333" s="70">
        <f t="shared" si="459"/>
        <v>123514.90000000001</v>
      </c>
      <c r="AQ333" s="15">
        <f t="shared" si="539"/>
        <v>128586</v>
      </c>
      <c r="AR333" s="15">
        <f>AR334+AR336</f>
        <v>0</v>
      </c>
      <c r="AS333" s="70">
        <f t="shared" si="460"/>
        <v>128586</v>
      </c>
      <c r="AT333" s="73">
        <f t="shared" si="540"/>
        <v>128586</v>
      </c>
      <c r="AU333" s="15">
        <f>AU334+AU336</f>
        <v>0</v>
      </c>
      <c r="AV333" s="24"/>
    </row>
    <row r="334" spans="1:48" ht="93.6" x14ac:dyDescent="0.3">
      <c r="A334" s="61" t="s">
        <v>254</v>
      </c>
      <c r="B334" s="62" t="s">
        <v>151</v>
      </c>
      <c r="C334" s="61"/>
      <c r="D334" s="61"/>
      <c r="E334" s="63" t="s">
        <v>152</v>
      </c>
      <c r="F334" s="15">
        <f t="shared" ref="F334:K334" si="605">F335</f>
        <v>120207.3</v>
      </c>
      <c r="G334" s="15">
        <f t="shared" si="605"/>
        <v>123593.7</v>
      </c>
      <c r="H334" s="15">
        <f t="shared" si="605"/>
        <v>123593.7</v>
      </c>
      <c r="I334" s="15">
        <f t="shared" si="605"/>
        <v>0</v>
      </c>
      <c r="J334" s="15">
        <f t="shared" si="605"/>
        <v>0</v>
      </c>
      <c r="K334" s="15">
        <f t="shared" si="605"/>
        <v>0</v>
      </c>
      <c r="L334" s="15">
        <f t="shared" si="566"/>
        <v>120207.3</v>
      </c>
      <c r="M334" s="15">
        <f t="shared" si="567"/>
        <v>123593.7</v>
      </c>
      <c r="N334" s="15">
        <f t="shared" si="568"/>
        <v>123593.7</v>
      </c>
      <c r="O334" s="15">
        <f>O335</f>
        <v>0</v>
      </c>
      <c r="P334" s="15">
        <f>P335</f>
        <v>0</v>
      </c>
      <c r="Q334" s="15">
        <f>Q335</f>
        <v>0</v>
      </c>
      <c r="R334" s="15">
        <f t="shared" si="526"/>
        <v>120207.3</v>
      </c>
      <c r="S334" s="15">
        <f t="shared" si="527"/>
        <v>123593.7</v>
      </c>
      <c r="T334" s="15">
        <f t="shared" si="528"/>
        <v>123593.7</v>
      </c>
      <c r="U334" s="15">
        <f>U335</f>
        <v>0</v>
      </c>
      <c r="V334" s="15">
        <f t="shared" si="529"/>
        <v>120207.3</v>
      </c>
      <c r="W334" s="15">
        <f t="shared" si="530"/>
        <v>123593.7</v>
      </c>
      <c r="X334" s="15">
        <f t="shared" si="531"/>
        <v>123593.7</v>
      </c>
      <c r="Y334" s="15">
        <f>Y335</f>
        <v>-1684.7</v>
      </c>
      <c r="Z334" s="15">
        <f>Z335</f>
        <v>0</v>
      </c>
      <c r="AA334" s="15">
        <f>AA335</f>
        <v>0</v>
      </c>
      <c r="AB334" s="15">
        <f t="shared" si="532"/>
        <v>118522.6</v>
      </c>
      <c r="AC334" s="15">
        <f t="shared" si="533"/>
        <v>123593.7</v>
      </c>
      <c r="AD334" s="15">
        <f t="shared" si="534"/>
        <v>123593.7</v>
      </c>
      <c r="AE334" s="15">
        <f>AE335</f>
        <v>0</v>
      </c>
      <c r="AF334" s="15">
        <f>AF335</f>
        <v>0</v>
      </c>
      <c r="AG334" s="15">
        <f>AG335</f>
        <v>0</v>
      </c>
      <c r="AH334" s="15">
        <f t="shared" si="535"/>
        <v>118522.6</v>
      </c>
      <c r="AI334" s="15">
        <f t="shared" si="536"/>
        <v>123593.7</v>
      </c>
      <c r="AJ334" s="15">
        <f t="shared" si="537"/>
        <v>123593.7</v>
      </c>
      <c r="AK334" s="15">
        <f>AK335</f>
        <v>0</v>
      </c>
      <c r="AL334" s="15">
        <f>AL335</f>
        <v>0</v>
      </c>
      <c r="AM334" s="15">
        <f>AM335</f>
        <v>0</v>
      </c>
      <c r="AN334" s="15">
        <f t="shared" si="538"/>
        <v>118522.6</v>
      </c>
      <c r="AO334" s="15">
        <f>AO335</f>
        <v>0</v>
      </c>
      <c r="AP334" s="70">
        <f t="shared" si="459"/>
        <v>118522.6</v>
      </c>
      <c r="AQ334" s="15">
        <f t="shared" si="539"/>
        <v>123593.7</v>
      </c>
      <c r="AR334" s="15">
        <f>AR335</f>
        <v>0</v>
      </c>
      <c r="AS334" s="70">
        <f t="shared" si="460"/>
        <v>123593.7</v>
      </c>
      <c r="AT334" s="73">
        <f t="shared" si="540"/>
        <v>123593.7</v>
      </c>
      <c r="AU334" s="15">
        <f>AU335</f>
        <v>0</v>
      </c>
      <c r="AV334" s="24"/>
    </row>
    <row r="335" spans="1:48" x14ac:dyDescent="0.3">
      <c r="A335" s="61" t="s">
        <v>254</v>
      </c>
      <c r="B335" s="62">
        <v>100</v>
      </c>
      <c r="C335" s="61" t="s">
        <v>31</v>
      </c>
      <c r="D335" s="61" t="s">
        <v>32</v>
      </c>
      <c r="E335" s="63" t="s">
        <v>33</v>
      </c>
      <c r="F335" s="15">
        <v>120207.3</v>
      </c>
      <c r="G335" s="15">
        <v>123593.7</v>
      </c>
      <c r="H335" s="15">
        <v>123593.7</v>
      </c>
      <c r="I335" s="15"/>
      <c r="J335" s="15"/>
      <c r="K335" s="15"/>
      <c r="L335" s="15">
        <f t="shared" si="566"/>
        <v>120207.3</v>
      </c>
      <c r="M335" s="15">
        <f t="shared" si="567"/>
        <v>123593.7</v>
      </c>
      <c r="N335" s="15">
        <f t="shared" si="568"/>
        <v>123593.7</v>
      </c>
      <c r="O335" s="15"/>
      <c r="P335" s="15"/>
      <c r="Q335" s="15"/>
      <c r="R335" s="15">
        <f t="shared" si="526"/>
        <v>120207.3</v>
      </c>
      <c r="S335" s="15">
        <f t="shared" si="527"/>
        <v>123593.7</v>
      </c>
      <c r="T335" s="15">
        <f t="shared" si="528"/>
        <v>123593.7</v>
      </c>
      <c r="U335" s="15"/>
      <c r="V335" s="15">
        <f t="shared" si="529"/>
        <v>120207.3</v>
      </c>
      <c r="W335" s="15">
        <f t="shared" si="530"/>
        <v>123593.7</v>
      </c>
      <c r="X335" s="15">
        <f t="shared" si="531"/>
        <v>123593.7</v>
      </c>
      <c r="Y335" s="15">
        <v>-1684.7</v>
      </c>
      <c r="Z335" s="15"/>
      <c r="AA335" s="15"/>
      <c r="AB335" s="15">
        <f t="shared" si="532"/>
        <v>118522.6</v>
      </c>
      <c r="AC335" s="15">
        <f t="shared" si="533"/>
        <v>123593.7</v>
      </c>
      <c r="AD335" s="15">
        <f t="shared" si="534"/>
        <v>123593.7</v>
      </c>
      <c r="AE335" s="15"/>
      <c r="AF335" s="15"/>
      <c r="AG335" s="15"/>
      <c r="AH335" s="15">
        <f t="shared" si="535"/>
        <v>118522.6</v>
      </c>
      <c r="AI335" s="15">
        <f t="shared" si="536"/>
        <v>123593.7</v>
      </c>
      <c r="AJ335" s="15">
        <f t="shared" si="537"/>
        <v>123593.7</v>
      </c>
      <c r="AK335" s="15"/>
      <c r="AL335" s="15"/>
      <c r="AM335" s="15"/>
      <c r="AN335" s="15">
        <f t="shared" si="538"/>
        <v>118522.6</v>
      </c>
      <c r="AO335" s="15"/>
      <c r="AP335" s="70">
        <f t="shared" si="459"/>
        <v>118522.6</v>
      </c>
      <c r="AQ335" s="15">
        <f t="shared" si="539"/>
        <v>123593.7</v>
      </c>
      <c r="AR335" s="15"/>
      <c r="AS335" s="70">
        <f t="shared" si="460"/>
        <v>123593.7</v>
      </c>
      <c r="AT335" s="73">
        <f t="shared" si="540"/>
        <v>123593.7</v>
      </c>
      <c r="AU335" s="15"/>
      <c r="AV335" s="24"/>
    </row>
    <row r="336" spans="1:48" ht="31.2" x14ac:dyDescent="0.3">
      <c r="A336" s="61" t="s">
        <v>254</v>
      </c>
      <c r="B336" s="62" t="s">
        <v>48</v>
      </c>
      <c r="C336" s="61"/>
      <c r="D336" s="61"/>
      <c r="E336" s="63" t="s">
        <v>49</v>
      </c>
      <c r="F336" s="15">
        <f t="shared" ref="F336:K336" si="606">F337</f>
        <v>4992.3</v>
      </c>
      <c r="G336" s="15">
        <f t="shared" si="606"/>
        <v>4992.3</v>
      </c>
      <c r="H336" s="15">
        <f t="shared" si="606"/>
        <v>4992.3</v>
      </c>
      <c r="I336" s="15">
        <f t="shared" si="606"/>
        <v>0</v>
      </c>
      <c r="J336" s="15">
        <f t="shared" si="606"/>
        <v>0</v>
      </c>
      <c r="K336" s="15">
        <f t="shared" si="606"/>
        <v>0</v>
      </c>
      <c r="L336" s="15">
        <f t="shared" si="566"/>
        <v>4992.3</v>
      </c>
      <c r="M336" s="15">
        <f t="shared" si="567"/>
        <v>4992.3</v>
      </c>
      <c r="N336" s="15">
        <f t="shared" si="568"/>
        <v>4992.3</v>
      </c>
      <c r="O336" s="15">
        <f>O337</f>
        <v>0</v>
      </c>
      <c r="P336" s="15">
        <f>P337</f>
        <v>0</v>
      </c>
      <c r="Q336" s="15">
        <f>Q337</f>
        <v>0</v>
      </c>
      <c r="R336" s="15">
        <f t="shared" si="526"/>
        <v>4992.3</v>
      </c>
      <c r="S336" s="15">
        <f t="shared" si="527"/>
        <v>4992.3</v>
      </c>
      <c r="T336" s="15">
        <f t="shared" si="528"/>
        <v>4992.3</v>
      </c>
      <c r="U336" s="15">
        <f>U337</f>
        <v>0</v>
      </c>
      <c r="V336" s="15">
        <f t="shared" si="529"/>
        <v>4992.3</v>
      </c>
      <c r="W336" s="15">
        <f t="shared" si="530"/>
        <v>4992.3</v>
      </c>
      <c r="X336" s="15">
        <f t="shared" si="531"/>
        <v>4992.3</v>
      </c>
      <c r="Y336" s="15">
        <f>Y337</f>
        <v>0</v>
      </c>
      <c r="Z336" s="15">
        <f>Z337</f>
        <v>0</v>
      </c>
      <c r="AA336" s="15">
        <f>AA337</f>
        <v>0</v>
      </c>
      <c r="AB336" s="15">
        <f t="shared" si="532"/>
        <v>4992.3</v>
      </c>
      <c r="AC336" s="15">
        <f t="shared" si="533"/>
        <v>4992.3</v>
      </c>
      <c r="AD336" s="15">
        <f t="shared" si="534"/>
        <v>4992.3</v>
      </c>
      <c r="AE336" s="15">
        <f>AE337</f>
        <v>0</v>
      </c>
      <c r="AF336" s="15">
        <f>AF337</f>
        <v>0</v>
      </c>
      <c r="AG336" s="15">
        <f>AG337</f>
        <v>0</v>
      </c>
      <c r="AH336" s="15">
        <f t="shared" si="535"/>
        <v>4992.3</v>
      </c>
      <c r="AI336" s="15">
        <f t="shared" si="536"/>
        <v>4992.3</v>
      </c>
      <c r="AJ336" s="15">
        <f t="shared" si="537"/>
        <v>4992.3</v>
      </c>
      <c r="AK336" s="15">
        <f>AK337</f>
        <v>0</v>
      </c>
      <c r="AL336" s="15">
        <f>AL337</f>
        <v>0</v>
      </c>
      <c r="AM336" s="15">
        <f>AM337</f>
        <v>0</v>
      </c>
      <c r="AN336" s="15">
        <f t="shared" si="538"/>
        <v>4992.3</v>
      </c>
      <c r="AO336" s="15">
        <f>AO337</f>
        <v>0</v>
      </c>
      <c r="AP336" s="70">
        <f t="shared" si="459"/>
        <v>4992.3</v>
      </c>
      <c r="AQ336" s="15">
        <f t="shared" si="539"/>
        <v>4992.3</v>
      </c>
      <c r="AR336" s="15">
        <f>AR337</f>
        <v>0</v>
      </c>
      <c r="AS336" s="70">
        <f t="shared" si="460"/>
        <v>4992.3</v>
      </c>
      <c r="AT336" s="73">
        <f t="shared" si="540"/>
        <v>4992.3</v>
      </c>
      <c r="AU336" s="15">
        <f>AU337</f>
        <v>0</v>
      </c>
      <c r="AV336" s="24"/>
    </row>
    <row r="337" spans="1:49" x14ac:dyDescent="0.3">
      <c r="A337" s="61" t="s">
        <v>254</v>
      </c>
      <c r="B337" s="62">
        <v>200</v>
      </c>
      <c r="C337" s="61" t="s">
        <v>31</v>
      </c>
      <c r="D337" s="61" t="s">
        <v>32</v>
      </c>
      <c r="E337" s="63" t="s">
        <v>33</v>
      </c>
      <c r="F337" s="15">
        <v>4992.3</v>
      </c>
      <c r="G337" s="15">
        <v>4992.3</v>
      </c>
      <c r="H337" s="15">
        <v>4992.3</v>
      </c>
      <c r="I337" s="15"/>
      <c r="J337" s="15"/>
      <c r="K337" s="15"/>
      <c r="L337" s="15">
        <f t="shared" si="566"/>
        <v>4992.3</v>
      </c>
      <c r="M337" s="15">
        <f t="shared" si="567"/>
        <v>4992.3</v>
      </c>
      <c r="N337" s="15">
        <f t="shared" si="568"/>
        <v>4992.3</v>
      </c>
      <c r="O337" s="15"/>
      <c r="P337" s="15"/>
      <c r="Q337" s="15"/>
      <c r="R337" s="15">
        <f t="shared" si="526"/>
        <v>4992.3</v>
      </c>
      <c r="S337" s="15">
        <f t="shared" si="527"/>
        <v>4992.3</v>
      </c>
      <c r="T337" s="15">
        <f t="shared" si="528"/>
        <v>4992.3</v>
      </c>
      <c r="U337" s="15"/>
      <c r="V337" s="15">
        <f t="shared" si="529"/>
        <v>4992.3</v>
      </c>
      <c r="W337" s="15">
        <f t="shared" si="530"/>
        <v>4992.3</v>
      </c>
      <c r="X337" s="15">
        <f t="shared" si="531"/>
        <v>4992.3</v>
      </c>
      <c r="Y337" s="15"/>
      <c r="Z337" s="15"/>
      <c r="AA337" s="15"/>
      <c r="AB337" s="15">
        <f t="shared" si="532"/>
        <v>4992.3</v>
      </c>
      <c r="AC337" s="15">
        <f t="shared" si="533"/>
        <v>4992.3</v>
      </c>
      <c r="AD337" s="15">
        <f t="shared" si="534"/>
        <v>4992.3</v>
      </c>
      <c r="AE337" s="15"/>
      <c r="AF337" s="15"/>
      <c r="AG337" s="15"/>
      <c r="AH337" s="15">
        <f t="shared" si="535"/>
        <v>4992.3</v>
      </c>
      <c r="AI337" s="15">
        <f t="shared" si="536"/>
        <v>4992.3</v>
      </c>
      <c r="AJ337" s="15">
        <f t="shared" si="537"/>
        <v>4992.3</v>
      </c>
      <c r="AK337" s="15"/>
      <c r="AL337" s="15"/>
      <c r="AM337" s="15"/>
      <c r="AN337" s="15">
        <f t="shared" si="538"/>
        <v>4992.3</v>
      </c>
      <c r="AO337" s="15"/>
      <c r="AP337" s="70">
        <f t="shared" ref="AP337:AP350" si="607">AN337+AO337</f>
        <v>4992.3</v>
      </c>
      <c r="AQ337" s="15">
        <f t="shared" si="539"/>
        <v>4992.3</v>
      </c>
      <c r="AR337" s="15"/>
      <c r="AS337" s="70">
        <f t="shared" ref="AS337:AS350" si="608">AQ337+AR337</f>
        <v>4992.3</v>
      </c>
      <c r="AT337" s="73">
        <f t="shared" si="540"/>
        <v>4992.3</v>
      </c>
      <c r="AU337" s="15"/>
      <c r="AV337" s="24"/>
    </row>
    <row r="338" spans="1:49" ht="46.8" x14ac:dyDescent="0.3">
      <c r="A338" s="61" t="s">
        <v>255</v>
      </c>
      <c r="B338" s="62"/>
      <c r="C338" s="61"/>
      <c r="D338" s="61"/>
      <c r="E338" s="63" t="s">
        <v>150</v>
      </c>
      <c r="F338" s="15">
        <f t="shared" ref="F338:K338" si="609">F339+F341+F343</f>
        <v>77600.399999999994</v>
      </c>
      <c r="G338" s="15">
        <f t="shared" si="609"/>
        <v>73502</v>
      </c>
      <c r="H338" s="15">
        <f t="shared" si="609"/>
        <v>69159.599999999991</v>
      </c>
      <c r="I338" s="15">
        <f t="shared" si="609"/>
        <v>0</v>
      </c>
      <c r="J338" s="15">
        <f t="shared" si="609"/>
        <v>0</v>
      </c>
      <c r="K338" s="15">
        <f t="shared" si="609"/>
        <v>0</v>
      </c>
      <c r="L338" s="15">
        <f t="shared" si="566"/>
        <v>77600.399999999994</v>
      </c>
      <c r="M338" s="15">
        <f t="shared" si="567"/>
        <v>73502</v>
      </c>
      <c r="N338" s="15">
        <f t="shared" si="568"/>
        <v>69159.599999999991</v>
      </c>
      <c r="O338" s="15">
        <f>O339+O341+O343</f>
        <v>2052.94</v>
      </c>
      <c r="P338" s="15">
        <f>P339+P341+P343</f>
        <v>0</v>
      </c>
      <c r="Q338" s="15">
        <f>Q339+Q341+Q343</f>
        <v>0</v>
      </c>
      <c r="R338" s="15">
        <f t="shared" si="526"/>
        <v>79653.34</v>
      </c>
      <c r="S338" s="15">
        <f t="shared" si="527"/>
        <v>73502</v>
      </c>
      <c r="T338" s="15">
        <f t="shared" si="528"/>
        <v>69159.599999999991</v>
      </c>
      <c r="U338" s="15">
        <f>U339+U341+U343</f>
        <v>0</v>
      </c>
      <c r="V338" s="15">
        <f t="shared" si="529"/>
        <v>79653.34</v>
      </c>
      <c r="W338" s="15">
        <f t="shared" si="530"/>
        <v>73502</v>
      </c>
      <c r="X338" s="15">
        <f t="shared" si="531"/>
        <v>69159.599999999991</v>
      </c>
      <c r="Y338" s="15">
        <f>Y339+Y341+Y343</f>
        <v>-822.2</v>
      </c>
      <c r="Z338" s="15">
        <f>Z339+Z341+Z343</f>
        <v>0</v>
      </c>
      <c r="AA338" s="15">
        <f>AA339+AA341+AA343</f>
        <v>0</v>
      </c>
      <c r="AB338" s="15">
        <f t="shared" si="532"/>
        <v>78831.14</v>
      </c>
      <c r="AC338" s="15">
        <f t="shared" si="533"/>
        <v>73502</v>
      </c>
      <c r="AD338" s="15">
        <f t="shared" si="534"/>
        <v>69159.599999999991</v>
      </c>
      <c r="AE338" s="15">
        <f>AE339+AE341+AE343</f>
        <v>0</v>
      </c>
      <c r="AF338" s="15">
        <f>AF339+AF341+AF343</f>
        <v>0</v>
      </c>
      <c r="AG338" s="15">
        <f>AG339+AG341+AG343</f>
        <v>0</v>
      </c>
      <c r="AH338" s="15">
        <f t="shared" si="535"/>
        <v>78831.14</v>
      </c>
      <c r="AI338" s="15">
        <f t="shared" si="536"/>
        <v>73502</v>
      </c>
      <c r="AJ338" s="15">
        <f t="shared" si="537"/>
        <v>69159.599999999991</v>
      </c>
      <c r="AK338" s="15">
        <f>AK339+AK341+AK343</f>
        <v>4490.0219999999999</v>
      </c>
      <c r="AL338" s="15">
        <f>AL339+AL341+AL343</f>
        <v>0</v>
      </c>
      <c r="AM338" s="15">
        <f>AM339+AM341+AM343</f>
        <v>0</v>
      </c>
      <c r="AN338" s="15">
        <f t="shared" si="538"/>
        <v>83321.161999999997</v>
      </c>
      <c r="AO338" s="15">
        <f>AO339+AO341+AO343</f>
        <v>0</v>
      </c>
      <c r="AP338" s="70">
        <f t="shared" si="607"/>
        <v>83321.161999999997</v>
      </c>
      <c r="AQ338" s="15">
        <f t="shared" si="539"/>
        <v>73502</v>
      </c>
      <c r="AR338" s="15">
        <f>AR339+AR341+AR343</f>
        <v>0</v>
      </c>
      <c r="AS338" s="70">
        <f t="shared" si="608"/>
        <v>73502</v>
      </c>
      <c r="AT338" s="73">
        <f t="shared" si="540"/>
        <v>69159.599999999991</v>
      </c>
      <c r="AU338" s="15">
        <f>AU339+AU341+AU343</f>
        <v>0</v>
      </c>
      <c r="AV338" s="24"/>
    </row>
    <row r="339" spans="1:49" ht="93.6" x14ac:dyDescent="0.3">
      <c r="A339" s="61" t="s">
        <v>255</v>
      </c>
      <c r="B339" s="62" t="s">
        <v>151</v>
      </c>
      <c r="C339" s="61"/>
      <c r="D339" s="61"/>
      <c r="E339" s="63" t="s">
        <v>152</v>
      </c>
      <c r="F339" s="15">
        <f t="shared" ref="F339:K339" si="610">F340</f>
        <v>58343.700000000004</v>
      </c>
      <c r="G339" s="15">
        <f t="shared" si="610"/>
        <v>59988</v>
      </c>
      <c r="H339" s="15">
        <f t="shared" si="610"/>
        <v>59988</v>
      </c>
      <c r="I339" s="15">
        <f t="shared" si="610"/>
        <v>0</v>
      </c>
      <c r="J339" s="15">
        <f t="shared" si="610"/>
        <v>0</v>
      </c>
      <c r="K339" s="15">
        <f t="shared" si="610"/>
        <v>0</v>
      </c>
      <c r="L339" s="15">
        <f t="shared" si="566"/>
        <v>58343.700000000004</v>
      </c>
      <c r="M339" s="15">
        <f t="shared" si="567"/>
        <v>59988</v>
      </c>
      <c r="N339" s="15">
        <f t="shared" si="568"/>
        <v>59988</v>
      </c>
      <c r="O339" s="15">
        <f>O340</f>
        <v>0</v>
      </c>
      <c r="P339" s="15">
        <f>P340</f>
        <v>0</v>
      </c>
      <c r="Q339" s="15">
        <f>Q340</f>
        <v>0</v>
      </c>
      <c r="R339" s="15">
        <f t="shared" si="526"/>
        <v>58343.700000000004</v>
      </c>
      <c r="S339" s="15">
        <f t="shared" si="527"/>
        <v>59988</v>
      </c>
      <c r="T339" s="15">
        <f t="shared" si="528"/>
        <v>59988</v>
      </c>
      <c r="U339" s="15">
        <f>U340</f>
        <v>0</v>
      </c>
      <c r="V339" s="15">
        <f t="shared" si="529"/>
        <v>58343.700000000004</v>
      </c>
      <c r="W339" s="15">
        <f t="shared" si="530"/>
        <v>59988</v>
      </c>
      <c r="X339" s="15">
        <f t="shared" si="531"/>
        <v>59988</v>
      </c>
      <c r="Y339" s="15">
        <f>Y340</f>
        <v>-822.2</v>
      </c>
      <c r="Z339" s="15">
        <f>Z340</f>
        <v>0</v>
      </c>
      <c r="AA339" s="15">
        <f>AA340</f>
        <v>0</v>
      </c>
      <c r="AB339" s="15">
        <f t="shared" si="532"/>
        <v>57521.500000000007</v>
      </c>
      <c r="AC339" s="15">
        <f t="shared" si="533"/>
        <v>59988</v>
      </c>
      <c r="AD339" s="15">
        <f t="shared" si="534"/>
        <v>59988</v>
      </c>
      <c r="AE339" s="15">
        <f>AE340</f>
        <v>0</v>
      </c>
      <c r="AF339" s="15">
        <f>AF340</f>
        <v>0</v>
      </c>
      <c r="AG339" s="15">
        <f>AG340</f>
        <v>0</v>
      </c>
      <c r="AH339" s="15">
        <f t="shared" si="535"/>
        <v>57521.500000000007</v>
      </c>
      <c r="AI339" s="15">
        <f t="shared" si="536"/>
        <v>59988</v>
      </c>
      <c r="AJ339" s="15">
        <f t="shared" si="537"/>
        <v>59988</v>
      </c>
      <c r="AK339" s="15">
        <f>AK340</f>
        <v>0</v>
      </c>
      <c r="AL339" s="15">
        <f>AL340</f>
        <v>0</v>
      </c>
      <c r="AM339" s="15">
        <f>AM340</f>
        <v>0</v>
      </c>
      <c r="AN339" s="15">
        <f t="shared" si="538"/>
        <v>57521.500000000007</v>
      </c>
      <c r="AO339" s="15">
        <f>AO340</f>
        <v>0</v>
      </c>
      <c r="AP339" s="70">
        <f t="shared" si="607"/>
        <v>57521.500000000007</v>
      </c>
      <c r="AQ339" s="15">
        <f t="shared" si="539"/>
        <v>59988</v>
      </c>
      <c r="AR339" s="15">
        <f>AR340</f>
        <v>0</v>
      </c>
      <c r="AS339" s="70">
        <f t="shared" si="608"/>
        <v>59988</v>
      </c>
      <c r="AT339" s="73">
        <f t="shared" si="540"/>
        <v>59988</v>
      </c>
      <c r="AU339" s="15">
        <f>AU340</f>
        <v>0</v>
      </c>
      <c r="AV339" s="24"/>
    </row>
    <row r="340" spans="1:49" x14ac:dyDescent="0.3">
      <c r="A340" s="61" t="s">
        <v>255</v>
      </c>
      <c r="B340" s="62">
        <v>100</v>
      </c>
      <c r="C340" s="61" t="s">
        <v>31</v>
      </c>
      <c r="D340" s="61" t="s">
        <v>32</v>
      </c>
      <c r="E340" s="63" t="s">
        <v>33</v>
      </c>
      <c r="F340" s="15">
        <v>58343.700000000004</v>
      </c>
      <c r="G340" s="15">
        <v>59988</v>
      </c>
      <c r="H340" s="15">
        <v>59988</v>
      </c>
      <c r="I340" s="15"/>
      <c r="J340" s="15"/>
      <c r="K340" s="15"/>
      <c r="L340" s="15">
        <f t="shared" si="566"/>
        <v>58343.700000000004</v>
      </c>
      <c r="M340" s="15">
        <f t="shared" si="567"/>
        <v>59988</v>
      </c>
      <c r="N340" s="15">
        <f t="shared" si="568"/>
        <v>59988</v>
      </c>
      <c r="O340" s="15"/>
      <c r="P340" s="15"/>
      <c r="Q340" s="15"/>
      <c r="R340" s="15">
        <f t="shared" si="526"/>
        <v>58343.700000000004</v>
      </c>
      <c r="S340" s="15">
        <f t="shared" si="527"/>
        <v>59988</v>
      </c>
      <c r="T340" s="15">
        <f t="shared" si="528"/>
        <v>59988</v>
      </c>
      <c r="U340" s="15"/>
      <c r="V340" s="15">
        <f t="shared" si="529"/>
        <v>58343.700000000004</v>
      </c>
      <c r="W340" s="15">
        <f t="shared" si="530"/>
        <v>59988</v>
      </c>
      <c r="X340" s="15">
        <f t="shared" si="531"/>
        <v>59988</v>
      </c>
      <c r="Y340" s="15">
        <v>-822.2</v>
      </c>
      <c r="Z340" s="15"/>
      <c r="AA340" s="15"/>
      <c r="AB340" s="15">
        <f t="shared" si="532"/>
        <v>57521.500000000007</v>
      </c>
      <c r="AC340" s="15">
        <f t="shared" si="533"/>
        <v>59988</v>
      </c>
      <c r="AD340" s="15">
        <f t="shared" si="534"/>
        <v>59988</v>
      </c>
      <c r="AE340" s="15"/>
      <c r="AF340" s="15"/>
      <c r="AG340" s="15"/>
      <c r="AH340" s="15">
        <f t="shared" si="535"/>
        <v>57521.500000000007</v>
      </c>
      <c r="AI340" s="15">
        <f t="shared" si="536"/>
        <v>59988</v>
      </c>
      <c r="AJ340" s="15">
        <f t="shared" si="537"/>
        <v>59988</v>
      </c>
      <c r="AK340" s="15"/>
      <c r="AL340" s="15"/>
      <c r="AM340" s="15"/>
      <c r="AN340" s="15">
        <f t="shared" si="538"/>
        <v>57521.500000000007</v>
      </c>
      <c r="AO340" s="15"/>
      <c r="AP340" s="70">
        <f t="shared" si="607"/>
        <v>57521.500000000007</v>
      </c>
      <c r="AQ340" s="15">
        <f t="shared" si="539"/>
        <v>59988</v>
      </c>
      <c r="AR340" s="15"/>
      <c r="AS340" s="70">
        <f t="shared" si="608"/>
        <v>59988</v>
      </c>
      <c r="AT340" s="73">
        <f t="shared" si="540"/>
        <v>59988</v>
      </c>
      <c r="AU340" s="15"/>
      <c r="AV340" s="24"/>
    </row>
    <row r="341" spans="1:49" ht="31.2" x14ac:dyDescent="0.3">
      <c r="A341" s="61" t="s">
        <v>255</v>
      </c>
      <c r="B341" s="62" t="s">
        <v>48</v>
      </c>
      <c r="C341" s="61"/>
      <c r="D341" s="61"/>
      <c r="E341" s="63" t="s">
        <v>49</v>
      </c>
      <c r="F341" s="15">
        <f t="shared" ref="F341:K341" si="611">F342</f>
        <v>19049.8</v>
      </c>
      <c r="G341" s="15">
        <f t="shared" si="611"/>
        <v>13307.099999999999</v>
      </c>
      <c r="H341" s="15">
        <f t="shared" si="611"/>
        <v>8972.6999999999989</v>
      </c>
      <c r="I341" s="15">
        <f t="shared" si="611"/>
        <v>0</v>
      </c>
      <c r="J341" s="15">
        <f t="shared" si="611"/>
        <v>0</v>
      </c>
      <c r="K341" s="15">
        <f t="shared" si="611"/>
        <v>0</v>
      </c>
      <c r="L341" s="15">
        <f t="shared" si="566"/>
        <v>19049.8</v>
      </c>
      <c r="M341" s="15">
        <f t="shared" si="567"/>
        <v>13307.099999999999</v>
      </c>
      <c r="N341" s="15">
        <f t="shared" si="568"/>
        <v>8972.6999999999989</v>
      </c>
      <c r="O341" s="15">
        <f>O342</f>
        <v>2052.94</v>
      </c>
      <c r="P341" s="15">
        <f>P342</f>
        <v>0</v>
      </c>
      <c r="Q341" s="15">
        <f>Q342</f>
        <v>0</v>
      </c>
      <c r="R341" s="15">
        <f t="shared" si="526"/>
        <v>21102.739999999998</v>
      </c>
      <c r="S341" s="15">
        <f t="shared" si="527"/>
        <v>13307.099999999999</v>
      </c>
      <c r="T341" s="15">
        <f t="shared" si="528"/>
        <v>8972.6999999999989</v>
      </c>
      <c r="U341" s="15">
        <f>U342</f>
        <v>0</v>
      </c>
      <c r="V341" s="15">
        <f t="shared" si="529"/>
        <v>21102.739999999998</v>
      </c>
      <c r="W341" s="15">
        <f t="shared" si="530"/>
        <v>13307.099999999999</v>
      </c>
      <c r="X341" s="15">
        <f t="shared" si="531"/>
        <v>8972.6999999999989</v>
      </c>
      <c r="Y341" s="15">
        <f>Y342</f>
        <v>0</v>
      </c>
      <c r="Z341" s="15">
        <f>Z342</f>
        <v>0</v>
      </c>
      <c r="AA341" s="15">
        <f>AA342</f>
        <v>0</v>
      </c>
      <c r="AB341" s="15">
        <f t="shared" si="532"/>
        <v>21102.739999999998</v>
      </c>
      <c r="AC341" s="15">
        <f t="shared" si="533"/>
        <v>13307.099999999999</v>
      </c>
      <c r="AD341" s="15">
        <f t="shared" si="534"/>
        <v>8972.6999999999989</v>
      </c>
      <c r="AE341" s="15">
        <f>AE342</f>
        <v>0</v>
      </c>
      <c r="AF341" s="15">
        <f>AF342</f>
        <v>0</v>
      </c>
      <c r="AG341" s="15">
        <f>AG342</f>
        <v>0</v>
      </c>
      <c r="AH341" s="15">
        <f t="shared" si="535"/>
        <v>21102.739999999998</v>
      </c>
      <c r="AI341" s="15">
        <f t="shared" si="536"/>
        <v>13307.099999999999</v>
      </c>
      <c r="AJ341" s="15">
        <f t="shared" si="537"/>
        <v>8972.6999999999989</v>
      </c>
      <c r="AK341" s="15">
        <f>AK342</f>
        <v>4490.0219999999999</v>
      </c>
      <c r="AL341" s="15">
        <f>AL342</f>
        <v>0</v>
      </c>
      <c r="AM341" s="15">
        <f>AM342</f>
        <v>0</v>
      </c>
      <c r="AN341" s="15">
        <f t="shared" si="538"/>
        <v>25592.761999999999</v>
      </c>
      <c r="AO341" s="15">
        <f>AO342</f>
        <v>0</v>
      </c>
      <c r="AP341" s="70">
        <f t="shared" si="607"/>
        <v>25592.761999999999</v>
      </c>
      <c r="AQ341" s="15">
        <f t="shared" si="539"/>
        <v>13307.099999999999</v>
      </c>
      <c r="AR341" s="15">
        <f>AR342</f>
        <v>0</v>
      </c>
      <c r="AS341" s="70">
        <f t="shared" si="608"/>
        <v>13307.099999999999</v>
      </c>
      <c r="AT341" s="73">
        <f t="shared" si="540"/>
        <v>8972.6999999999989</v>
      </c>
      <c r="AU341" s="15">
        <f>AU342</f>
        <v>0</v>
      </c>
      <c r="AV341" s="24"/>
    </row>
    <row r="342" spans="1:49" x14ac:dyDescent="0.3">
      <c r="A342" s="61" t="s">
        <v>255</v>
      </c>
      <c r="B342" s="62">
        <v>200</v>
      </c>
      <c r="C342" s="61" t="s">
        <v>31</v>
      </c>
      <c r="D342" s="61" t="s">
        <v>32</v>
      </c>
      <c r="E342" s="63" t="s">
        <v>33</v>
      </c>
      <c r="F342" s="15">
        <v>19049.8</v>
      </c>
      <c r="G342" s="15">
        <v>13307.099999999999</v>
      </c>
      <c r="H342" s="15">
        <v>8972.6999999999989</v>
      </c>
      <c r="I342" s="15"/>
      <c r="J342" s="15"/>
      <c r="K342" s="15"/>
      <c r="L342" s="15">
        <f t="shared" si="566"/>
        <v>19049.8</v>
      </c>
      <c r="M342" s="15">
        <f t="shared" si="567"/>
        <v>13307.099999999999</v>
      </c>
      <c r="N342" s="15">
        <f t="shared" si="568"/>
        <v>8972.6999999999989</v>
      </c>
      <c r="O342" s="15">
        <v>2052.94</v>
      </c>
      <c r="P342" s="15"/>
      <c r="Q342" s="15"/>
      <c r="R342" s="15">
        <f t="shared" si="526"/>
        <v>21102.739999999998</v>
      </c>
      <c r="S342" s="15">
        <f t="shared" si="527"/>
        <v>13307.099999999999</v>
      </c>
      <c r="T342" s="15">
        <f t="shared" si="528"/>
        <v>8972.6999999999989</v>
      </c>
      <c r="U342" s="15"/>
      <c r="V342" s="15">
        <f t="shared" si="529"/>
        <v>21102.739999999998</v>
      </c>
      <c r="W342" s="15">
        <f t="shared" si="530"/>
        <v>13307.099999999999</v>
      </c>
      <c r="X342" s="15">
        <f t="shared" si="531"/>
        <v>8972.6999999999989</v>
      </c>
      <c r="Y342" s="15"/>
      <c r="Z342" s="15"/>
      <c r="AA342" s="15"/>
      <c r="AB342" s="15">
        <f t="shared" si="532"/>
        <v>21102.739999999998</v>
      </c>
      <c r="AC342" s="15">
        <f t="shared" si="533"/>
        <v>13307.099999999999</v>
      </c>
      <c r="AD342" s="15">
        <f t="shared" si="534"/>
        <v>8972.6999999999989</v>
      </c>
      <c r="AE342" s="15"/>
      <c r="AF342" s="15"/>
      <c r="AG342" s="15"/>
      <c r="AH342" s="15">
        <f t="shared" si="535"/>
        <v>21102.739999999998</v>
      </c>
      <c r="AI342" s="15">
        <f t="shared" si="536"/>
        <v>13307.099999999999</v>
      </c>
      <c r="AJ342" s="15">
        <f t="shared" si="537"/>
        <v>8972.6999999999989</v>
      </c>
      <c r="AK342" s="15">
        <f>5004.922-514.9</f>
        <v>4490.0219999999999</v>
      </c>
      <c r="AL342" s="15"/>
      <c r="AM342" s="15"/>
      <c r="AN342" s="15">
        <f t="shared" si="538"/>
        <v>25592.761999999999</v>
      </c>
      <c r="AO342" s="15"/>
      <c r="AP342" s="70">
        <f t="shared" si="607"/>
        <v>25592.761999999999</v>
      </c>
      <c r="AQ342" s="15">
        <f t="shared" si="539"/>
        <v>13307.099999999999</v>
      </c>
      <c r="AR342" s="15"/>
      <c r="AS342" s="70">
        <f t="shared" si="608"/>
        <v>13307.099999999999</v>
      </c>
      <c r="AT342" s="73">
        <f t="shared" si="540"/>
        <v>8972.6999999999989</v>
      </c>
      <c r="AU342" s="15"/>
      <c r="AV342" s="24"/>
    </row>
    <row r="343" spans="1:49" x14ac:dyDescent="0.3">
      <c r="A343" s="61" t="s">
        <v>255</v>
      </c>
      <c r="B343" s="62" t="s">
        <v>44</v>
      </c>
      <c r="C343" s="61"/>
      <c r="D343" s="61"/>
      <c r="E343" s="63" t="s">
        <v>45</v>
      </c>
      <c r="F343" s="15">
        <f t="shared" ref="F343:K343" si="612">F344</f>
        <v>206.9</v>
      </c>
      <c r="G343" s="15">
        <f t="shared" si="612"/>
        <v>206.9</v>
      </c>
      <c r="H343" s="15">
        <f t="shared" si="612"/>
        <v>198.9</v>
      </c>
      <c r="I343" s="15">
        <f t="shared" si="612"/>
        <v>0</v>
      </c>
      <c r="J343" s="15">
        <f t="shared" si="612"/>
        <v>0</v>
      </c>
      <c r="K343" s="15">
        <f t="shared" si="612"/>
        <v>0</v>
      </c>
      <c r="L343" s="15">
        <f t="shared" si="566"/>
        <v>206.9</v>
      </c>
      <c r="M343" s="15">
        <f t="shared" si="567"/>
        <v>206.9</v>
      </c>
      <c r="N343" s="15">
        <f t="shared" si="568"/>
        <v>198.9</v>
      </c>
      <c r="O343" s="15">
        <f>O344</f>
        <v>0</v>
      </c>
      <c r="P343" s="15">
        <f>P344</f>
        <v>0</v>
      </c>
      <c r="Q343" s="15">
        <f>Q344</f>
        <v>0</v>
      </c>
      <c r="R343" s="15">
        <f t="shared" si="526"/>
        <v>206.9</v>
      </c>
      <c r="S343" s="15">
        <f t="shared" si="527"/>
        <v>206.9</v>
      </c>
      <c r="T343" s="15">
        <f t="shared" si="528"/>
        <v>198.9</v>
      </c>
      <c r="U343" s="15">
        <f>U344</f>
        <v>0</v>
      </c>
      <c r="V343" s="15">
        <f t="shared" si="529"/>
        <v>206.9</v>
      </c>
      <c r="W343" s="15">
        <f t="shared" si="530"/>
        <v>206.9</v>
      </c>
      <c r="X343" s="15">
        <f t="shared" si="531"/>
        <v>198.9</v>
      </c>
      <c r="Y343" s="15">
        <f>Y344</f>
        <v>0</v>
      </c>
      <c r="Z343" s="15">
        <f>Z344</f>
        <v>0</v>
      </c>
      <c r="AA343" s="15">
        <f>AA344</f>
        <v>0</v>
      </c>
      <c r="AB343" s="15">
        <f t="shared" si="532"/>
        <v>206.9</v>
      </c>
      <c r="AC343" s="15">
        <f t="shared" si="533"/>
        <v>206.9</v>
      </c>
      <c r="AD343" s="15">
        <f t="shared" si="534"/>
        <v>198.9</v>
      </c>
      <c r="AE343" s="15">
        <f>AE344</f>
        <v>0</v>
      </c>
      <c r="AF343" s="15">
        <f>AF344</f>
        <v>0</v>
      </c>
      <c r="AG343" s="15">
        <f>AG344</f>
        <v>0</v>
      </c>
      <c r="AH343" s="15">
        <f t="shared" si="535"/>
        <v>206.9</v>
      </c>
      <c r="AI343" s="15">
        <f t="shared" si="536"/>
        <v>206.9</v>
      </c>
      <c r="AJ343" s="15">
        <f t="shared" si="537"/>
        <v>198.9</v>
      </c>
      <c r="AK343" s="15">
        <f>AK344</f>
        <v>0</v>
      </c>
      <c r="AL343" s="15">
        <f>AL344</f>
        <v>0</v>
      </c>
      <c r="AM343" s="15">
        <f>AM344</f>
        <v>0</v>
      </c>
      <c r="AN343" s="15">
        <f t="shared" si="538"/>
        <v>206.9</v>
      </c>
      <c r="AO343" s="15">
        <f>AO344</f>
        <v>0</v>
      </c>
      <c r="AP343" s="70">
        <f t="shared" si="607"/>
        <v>206.9</v>
      </c>
      <c r="AQ343" s="15">
        <f t="shared" si="539"/>
        <v>206.9</v>
      </c>
      <c r="AR343" s="15">
        <f>AR344</f>
        <v>0</v>
      </c>
      <c r="AS343" s="70">
        <f t="shared" si="608"/>
        <v>206.9</v>
      </c>
      <c r="AT343" s="73">
        <f t="shared" si="540"/>
        <v>198.9</v>
      </c>
      <c r="AU343" s="15">
        <f>AU344</f>
        <v>0</v>
      </c>
      <c r="AV343" s="24"/>
    </row>
    <row r="344" spans="1:49" x14ac:dyDescent="0.3">
      <c r="A344" s="61" t="s">
        <v>255</v>
      </c>
      <c r="B344" s="62">
        <v>800</v>
      </c>
      <c r="C344" s="61" t="s">
        <v>31</v>
      </c>
      <c r="D344" s="61" t="s">
        <v>32</v>
      </c>
      <c r="E344" s="63" t="s">
        <v>33</v>
      </c>
      <c r="F344" s="15">
        <v>206.9</v>
      </c>
      <c r="G344" s="15">
        <v>206.9</v>
      </c>
      <c r="H344" s="15">
        <v>198.9</v>
      </c>
      <c r="I344" s="15"/>
      <c r="J344" s="15"/>
      <c r="K344" s="15"/>
      <c r="L344" s="15">
        <f t="shared" si="566"/>
        <v>206.9</v>
      </c>
      <c r="M344" s="15">
        <f t="shared" si="567"/>
        <v>206.9</v>
      </c>
      <c r="N344" s="15">
        <f t="shared" si="568"/>
        <v>198.9</v>
      </c>
      <c r="O344" s="15"/>
      <c r="P344" s="15"/>
      <c r="Q344" s="15"/>
      <c r="R344" s="15">
        <f t="shared" si="526"/>
        <v>206.9</v>
      </c>
      <c r="S344" s="15">
        <f t="shared" si="527"/>
        <v>206.9</v>
      </c>
      <c r="T344" s="15">
        <f t="shared" si="528"/>
        <v>198.9</v>
      </c>
      <c r="U344" s="15"/>
      <c r="V344" s="15">
        <f t="shared" si="529"/>
        <v>206.9</v>
      </c>
      <c r="W344" s="15">
        <f t="shared" si="530"/>
        <v>206.9</v>
      </c>
      <c r="X344" s="15">
        <f t="shared" si="531"/>
        <v>198.9</v>
      </c>
      <c r="Y344" s="15"/>
      <c r="Z344" s="15"/>
      <c r="AA344" s="15"/>
      <c r="AB344" s="15">
        <f t="shared" si="532"/>
        <v>206.9</v>
      </c>
      <c r="AC344" s="15">
        <f t="shared" si="533"/>
        <v>206.9</v>
      </c>
      <c r="AD344" s="15">
        <f t="shared" si="534"/>
        <v>198.9</v>
      </c>
      <c r="AE344" s="15"/>
      <c r="AF344" s="15"/>
      <c r="AG344" s="15"/>
      <c r="AH344" s="15">
        <f t="shared" si="535"/>
        <v>206.9</v>
      </c>
      <c r="AI344" s="15">
        <f t="shared" si="536"/>
        <v>206.9</v>
      </c>
      <c r="AJ344" s="15">
        <f t="shared" si="537"/>
        <v>198.9</v>
      </c>
      <c r="AK344" s="15"/>
      <c r="AL344" s="15"/>
      <c r="AM344" s="15"/>
      <c r="AN344" s="15">
        <f t="shared" si="538"/>
        <v>206.9</v>
      </c>
      <c r="AO344" s="15"/>
      <c r="AP344" s="70">
        <f t="shared" si="607"/>
        <v>206.9</v>
      </c>
      <c r="AQ344" s="15">
        <f t="shared" si="539"/>
        <v>206.9</v>
      </c>
      <c r="AR344" s="15"/>
      <c r="AS344" s="70">
        <f t="shared" si="608"/>
        <v>206.9</v>
      </c>
      <c r="AT344" s="73">
        <f t="shared" si="540"/>
        <v>198.9</v>
      </c>
      <c r="AU344" s="15"/>
      <c r="AV344" s="24"/>
    </row>
    <row r="345" spans="1:49" s="74" customFormat="1" ht="46.8" x14ac:dyDescent="0.3">
      <c r="A345" s="55" t="s">
        <v>256</v>
      </c>
      <c r="B345" s="56"/>
      <c r="C345" s="55"/>
      <c r="D345" s="55"/>
      <c r="E345" s="57" t="s">
        <v>257</v>
      </c>
      <c r="F345" s="14">
        <f t="shared" ref="F345:K345" si="613">F351+F359</f>
        <v>2035860.4000000001</v>
      </c>
      <c r="G345" s="14">
        <f t="shared" si="613"/>
        <v>2202912</v>
      </c>
      <c r="H345" s="14">
        <f t="shared" si="613"/>
        <v>1996214.9000000001</v>
      </c>
      <c r="I345" s="14">
        <f t="shared" si="613"/>
        <v>-1061.4459999999999</v>
      </c>
      <c r="J345" s="14">
        <f t="shared" si="613"/>
        <v>-1877.088</v>
      </c>
      <c r="K345" s="14">
        <f t="shared" si="613"/>
        <v>-1877.088</v>
      </c>
      <c r="L345" s="14">
        <f t="shared" si="566"/>
        <v>2034798.9540000001</v>
      </c>
      <c r="M345" s="14">
        <f t="shared" si="567"/>
        <v>2201034.912</v>
      </c>
      <c r="N345" s="14">
        <f t="shared" si="568"/>
        <v>1994337.8120000002</v>
      </c>
      <c r="O345" s="14">
        <f>O351+O359</f>
        <v>-164774.54699999999</v>
      </c>
      <c r="P345" s="14">
        <f>P351+P359</f>
        <v>3509.5879999999997</v>
      </c>
      <c r="Q345" s="14">
        <f>Q351+Q359</f>
        <v>62378.087999999996</v>
      </c>
      <c r="R345" s="14">
        <f t="shared" si="526"/>
        <v>1870024.4070000001</v>
      </c>
      <c r="S345" s="14">
        <f t="shared" si="527"/>
        <v>2204544.5</v>
      </c>
      <c r="T345" s="14">
        <f t="shared" si="528"/>
        <v>2056715.9000000001</v>
      </c>
      <c r="U345" s="14">
        <f>U351+U359+U346</f>
        <v>6000</v>
      </c>
      <c r="V345" s="14">
        <f t="shared" si="529"/>
        <v>1876024.4070000001</v>
      </c>
      <c r="W345" s="14">
        <f t="shared" si="530"/>
        <v>2204544.5</v>
      </c>
      <c r="X345" s="14">
        <f t="shared" si="531"/>
        <v>2056715.9000000001</v>
      </c>
      <c r="Y345" s="14">
        <f>Y351+Y359+Y346</f>
        <v>-5411.3960000000006</v>
      </c>
      <c r="Z345" s="14">
        <f>Z351+Z359+Z346</f>
        <v>0</v>
      </c>
      <c r="AA345" s="14">
        <f>AA351+AA359+AA346</f>
        <v>0</v>
      </c>
      <c r="AB345" s="14">
        <f t="shared" si="532"/>
        <v>1870613.0110000002</v>
      </c>
      <c r="AC345" s="14">
        <f t="shared" si="533"/>
        <v>2204544.5</v>
      </c>
      <c r="AD345" s="14">
        <f t="shared" si="534"/>
        <v>2056715.9000000001</v>
      </c>
      <c r="AE345" s="14">
        <f>AE351+AE359+AE346</f>
        <v>0</v>
      </c>
      <c r="AF345" s="14">
        <f>AF351+AF359+AF346</f>
        <v>0</v>
      </c>
      <c r="AG345" s="14">
        <f>AG351+AG359+AG346</f>
        <v>0</v>
      </c>
      <c r="AH345" s="14">
        <f t="shared" si="535"/>
        <v>1870613.0110000002</v>
      </c>
      <c r="AI345" s="14">
        <f t="shared" si="536"/>
        <v>2204544.5</v>
      </c>
      <c r="AJ345" s="14">
        <f t="shared" si="537"/>
        <v>2056715.9000000001</v>
      </c>
      <c r="AK345" s="14">
        <f>AK351+AK359+AK346</f>
        <v>30926.45</v>
      </c>
      <c r="AL345" s="14">
        <f>AL351+AL359+AL346</f>
        <v>0</v>
      </c>
      <c r="AM345" s="14">
        <f>AM351+AM359+AM346</f>
        <v>0</v>
      </c>
      <c r="AN345" s="14">
        <f t="shared" si="538"/>
        <v>1901539.4610000001</v>
      </c>
      <c r="AO345" s="14">
        <f>AO351+AO359+AO346</f>
        <v>0</v>
      </c>
      <c r="AP345" s="68">
        <f t="shared" si="607"/>
        <v>1901539.4610000001</v>
      </c>
      <c r="AQ345" s="14">
        <f t="shared" si="539"/>
        <v>2204544.5</v>
      </c>
      <c r="AR345" s="14">
        <f>AR351+AR359+AR346</f>
        <v>0</v>
      </c>
      <c r="AS345" s="68">
        <f t="shared" si="608"/>
        <v>2204544.5</v>
      </c>
      <c r="AT345" s="71">
        <f t="shared" si="540"/>
        <v>2056715.9000000001</v>
      </c>
      <c r="AU345" s="14">
        <f>AU351+AU359+AU346</f>
        <v>0</v>
      </c>
      <c r="AV345" s="16"/>
      <c r="AW345" s="13"/>
    </row>
    <row r="346" spans="1:49" s="74" customFormat="1" ht="31.2" x14ac:dyDescent="0.3">
      <c r="A346" s="61" t="s">
        <v>258</v>
      </c>
      <c r="B346" s="56"/>
      <c r="C346" s="55"/>
      <c r="D346" s="55"/>
      <c r="E346" s="64" t="s">
        <v>259</v>
      </c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5">
        <f t="shared" ref="U346:U351" si="614">U347</f>
        <v>6000</v>
      </c>
      <c r="V346" s="15">
        <f t="shared" si="529"/>
        <v>6000</v>
      </c>
      <c r="W346" s="15">
        <f t="shared" si="530"/>
        <v>0</v>
      </c>
      <c r="X346" s="15">
        <f t="shared" si="531"/>
        <v>0</v>
      </c>
      <c r="Y346" s="15">
        <f t="shared" ref="Y346:Y351" si="615">Y347</f>
        <v>0</v>
      </c>
      <c r="Z346" s="15">
        <f t="shared" ref="Z346:Z351" si="616">Z347</f>
        <v>0</v>
      </c>
      <c r="AA346" s="15">
        <f t="shared" ref="AA346:AA351" si="617">AA347</f>
        <v>0</v>
      </c>
      <c r="AB346" s="15">
        <f t="shared" si="532"/>
        <v>6000</v>
      </c>
      <c r="AC346" s="15">
        <f t="shared" si="533"/>
        <v>0</v>
      </c>
      <c r="AD346" s="15">
        <f t="shared" si="534"/>
        <v>0</v>
      </c>
      <c r="AE346" s="15">
        <f t="shared" ref="AE346:AE351" si="618">AE347</f>
        <v>0</v>
      </c>
      <c r="AF346" s="15">
        <f t="shared" ref="AF346:AF351" si="619">AF347</f>
        <v>0</v>
      </c>
      <c r="AG346" s="15">
        <f t="shared" ref="AG346:AG351" si="620">AG347</f>
        <v>0</v>
      </c>
      <c r="AH346" s="21">
        <f t="shared" si="535"/>
        <v>6000</v>
      </c>
      <c r="AI346" s="21">
        <f t="shared" si="536"/>
        <v>0</v>
      </c>
      <c r="AJ346" s="21">
        <f t="shared" si="537"/>
        <v>0</v>
      </c>
      <c r="AK346" s="15">
        <f t="shared" ref="AK346:AK351" si="621">AK347</f>
        <v>0</v>
      </c>
      <c r="AL346" s="15">
        <f t="shared" ref="AL346:AL351" si="622">AL347</f>
        <v>0</v>
      </c>
      <c r="AM346" s="15">
        <f t="shared" ref="AM346:AM351" si="623">AM347</f>
        <v>0</v>
      </c>
      <c r="AN346" s="15">
        <f t="shared" si="538"/>
        <v>6000</v>
      </c>
      <c r="AO346" s="15">
        <f t="shared" ref="AO346:AO351" si="624">AO347</f>
        <v>0</v>
      </c>
      <c r="AP346" s="69">
        <f t="shared" si="607"/>
        <v>6000</v>
      </c>
      <c r="AQ346" s="15">
        <f t="shared" si="539"/>
        <v>0</v>
      </c>
      <c r="AR346" s="15">
        <f t="shared" ref="AR346:AU351" si="625">AR347</f>
        <v>0</v>
      </c>
      <c r="AS346" s="69">
        <f t="shared" si="608"/>
        <v>0</v>
      </c>
      <c r="AT346" s="73">
        <f t="shared" si="540"/>
        <v>0</v>
      </c>
      <c r="AU346" s="15">
        <f t="shared" si="625"/>
        <v>0</v>
      </c>
      <c r="AV346" s="16"/>
      <c r="AW346" s="13"/>
    </row>
    <row r="347" spans="1:49" s="74" customFormat="1" x14ac:dyDescent="0.3">
      <c r="A347" s="61" t="s">
        <v>260</v>
      </c>
      <c r="B347" s="56"/>
      <c r="C347" s="55"/>
      <c r="D347" s="55"/>
      <c r="E347" s="64" t="s">
        <v>261</v>
      </c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5">
        <f t="shared" si="614"/>
        <v>6000</v>
      </c>
      <c r="V347" s="15">
        <f t="shared" si="529"/>
        <v>6000</v>
      </c>
      <c r="W347" s="15">
        <f t="shared" si="530"/>
        <v>0</v>
      </c>
      <c r="X347" s="15">
        <f t="shared" si="531"/>
        <v>0</v>
      </c>
      <c r="Y347" s="15">
        <f t="shared" si="615"/>
        <v>0</v>
      </c>
      <c r="Z347" s="15">
        <f t="shared" si="616"/>
        <v>0</v>
      </c>
      <c r="AA347" s="15">
        <f t="shared" si="617"/>
        <v>0</v>
      </c>
      <c r="AB347" s="15">
        <f t="shared" si="532"/>
        <v>6000</v>
      </c>
      <c r="AC347" s="15">
        <f t="shared" si="533"/>
        <v>0</v>
      </c>
      <c r="AD347" s="15">
        <f t="shared" si="534"/>
        <v>0</v>
      </c>
      <c r="AE347" s="15">
        <f t="shared" si="618"/>
        <v>0</v>
      </c>
      <c r="AF347" s="15">
        <f t="shared" si="619"/>
        <v>0</v>
      </c>
      <c r="AG347" s="15">
        <f t="shared" si="620"/>
        <v>0</v>
      </c>
      <c r="AH347" s="15">
        <f t="shared" si="535"/>
        <v>6000</v>
      </c>
      <c r="AI347" s="15">
        <f t="shared" si="536"/>
        <v>0</v>
      </c>
      <c r="AJ347" s="15">
        <f t="shared" si="537"/>
        <v>0</v>
      </c>
      <c r="AK347" s="15">
        <f t="shared" si="621"/>
        <v>0</v>
      </c>
      <c r="AL347" s="15">
        <f t="shared" si="622"/>
        <v>0</v>
      </c>
      <c r="AM347" s="15">
        <f t="shared" si="623"/>
        <v>0</v>
      </c>
      <c r="AN347" s="15">
        <f t="shared" si="538"/>
        <v>6000</v>
      </c>
      <c r="AO347" s="15">
        <f t="shared" si="624"/>
        <v>0</v>
      </c>
      <c r="AP347" s="70">
        <f t="shared" si="607"/>
        <v>6000</v>
      </c>
      <c r="AQ347" s="15">
        <f t="shared" si="539"/>
        <v>0</v>
      </c>
      <c r="AR347" s="15">
        <f t="shared" si="625"/>
        <v>0</v>
      </c>
      <c r="AS347" s="70">
        <f t="shared" si="608"/>
        <v>0</v>
      </c>
      <c r="AT347" s="73">
        <f t="shared" si="540"/>
        <v>0</v>
      </c>
      <c r="AU347" s="15">
        <f t="shared" si="625"/>
        <v>0</v>
      </c>
      <c r="AV347" s="16"/>
      <c r="AW347" s="13"/>
    </row>
    <row r="348" spans="1:49" s="74" customFormat="1" ht="62.4" x14ac:dyDescent="0.3">
      <c r="A348" s="61" t="s">
        <v>262</v>
      </c>
      <c r="B348" s="56"/>
      <c r="C348" s="55"/>
      <c r="D348" s="55"/>
      <c r="E348" s="64" t="s">
        <v>263</v>
      </c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5">
        <f t="shared" si="614"/>
        <v>6000</v>
      </c>
      <c r="V348" s="15">
        <f t="shared" si="529"/>
        <v>6000</v>
      </c>
      <c r="W348" s="15">
        <f t="shared" si="530"/>
        <v>0</v>
      </c>
      <c r="X348" s="15">
        <f t="shared" si="531"/>
        <v>0</v>
      </c>
      <c r="Y348" s="15">
        <f t="shared" si="615"/>
        <v>0</v>
      </c>
      <c r="Z348" s="15">
        <f t="shared" si="616"/>
        <v>0</v>
      </c>
      <c r="AA348" s="15">
        <f t="shared" si="617"/>
        <v>0</v>
      </c>
      <c r="AB348" s="15">
        <f t="shared" si="532"/>
        <v>6000</v>
      </c>
      <c r="AC348" s="15">
        <f t="shared" si="533"/>
        <v>0</v>
      </c>
      <c r="AD348" s="15">
        <f t="shared" si="534"/>
        <v>0</v>
      </c>
      <c r="AE348" s="15">
        <f t="shared" si="618"/>
        <v>0</v>
      </c>
      <c r="AF348" s="15">
        <f t="shared" si="619"/>
        <v>0</v>
      </c>
      <c r="AG348" s="15">
        <f t="shared" si="620"/>
        <v>0</v>
      </c>
      <c r="AH348" s="15">
        <f t="shared" si="535"/>
        <v>6000</v>
      </c>
      <c r="AI348" s="15">
        <f t="shared" si="536"/>
        <v>0</v>
      </c>
      <c r="AJ348" s="15">
        <f t="shared" si="537"/>
        <v>0</v>
      </c>
      <c r="AK348" s="15">
        <f t="shared" si="621"/>
        <v>0</v>
      </c>
      <c r="AL348" s="15">
        <f t="shared" si="622"/>
        <v>0</v>
      </c>
      <c r="AM348" s="15">
        <f t="shared" si="623"/>
        <v>0</v>
      </c>
      <c r="AN348" s="15">
        <f t="shared" si="538"/>
        <v>6000</v>
      </c>
      <c r="AO348" s="15">
        <f t="shared" si="624"/>
        <v>0</v>
      </c>
      <c r="AP348" s="70">
        <f t="shared" si="607"/>
        <v>6000</v>
      </c>
      <c r="AQ348" s="15">
        <f t="shared" si="539"/>
        <v>0</v>
      </c>
      <c r="AR348" s="15">
        <f t="shared" si="625"/>
        <v>0</v>
      </c>
      <c r="AS348" s="70">
        <f t="shared" si="608"/>
        <v>0</v>
      </c>
      <c r="AT348" s="73">
        <f t="shared" si="540"/>
        <v>0</v>
      </c>
      <c r="AU348" s="15">
        <f t="shared" si="625"/>
        <v>0</v>
      </c>
      <c r="AV348" s="16"/>
      <c r="AW348" s="13"/>
    </row>
    <row r="349" spans="1:49" s="74" customFormat="1" ht="46.8" x14ac:dyDescent="0.3">
      <c r="A349" s="61" t="s">
        <v>262</v>
      </c>
      <c r="B349" s="62" t="s">
        <v>55</v>
      </c>
      <c r="C349" s="61"/>
      <c r="D349" s="61"/>
      <c r="E349" s="63" t="s">
        <v>56</v>
      </c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5">
        <f t="shared" si="614"/>
        <v>6000</v>
      </c>
      <c r="V349" s="15">
        <f t="shared" si="529"/>
        <v>6000</v>
      </c>
      <c r="W349" s="15">
        <f t="shared" si="530"/>
        <v>0</v>
      </c>
      <c r="X349" s="15">
        <f t="shared" si="531"/>
        <v>0</v>
      </c>
      <c r="Y349" s="15">
        <f t="shared" si="615"/>
        <v>0</v>
      </c>
      <c r="Z349" s="15">
        <f t="shared" si="616"/>
        <v>0</v>
      </c>
      <c r="AA349" s="15">
        <f t="shared" si="617"/>
        <v>0</v>
      </c>
      <c r="AB349" s="15">
        <f t="shared" si="532"/>
        <v>6000</v>
      </c>
      <c r="AC349" s="15">
        <f t="shared" si="533"/>
        <v>0</v>
      </c>
      <c r="AD349" s="15">
        <f t="shared" si="534"/>
        <v>0</v>
      </c>
      <c r="AE349" s="15">
        <f t="shared" si="618"/>
        <v>0</v>
      </c>
      <c r="AF349" s="15">
        <f t="shared" si="619"/>
        <v>0</v>
      </c>
      <c r="AG349" s="15">
        <f t="shared" si="620"/>
        <v>0</v>
      </c>
      <c r="AH349" s="15">
        <f t="shared" si="535"/>
        <v>6000</v>
      </c>
      <c r="AI349" s="15">
        <f t="shared" si="536"/>
        <v>0</v>
      </c>
      <c r="AJ349" s="15">
        <f t="shared" si="537"/>
        <v>0</v>
      </c>
      <c r="AK349" s="15">
        <f t="shared" si="621"/>
        <v>0</v>
      </c>
      <c r="AL349" s="15">
        <f t="shared" si="622"/>
        <v>0</v>
      </c>
      <c r="AM349" s="15">
        <f t="shared" si="623"/>
        <v>0</v>
      </c>
      <c r="AN349" s="15">
        <f t="shared" si="538"/>
        <v>6000</v>
      </c>
      <c r="AO349" s="15">
        <f t="shared" si="624"/>
        <v>0</v>
      </c>
      <c r="AP349" s="70">
        <f t="shared" si="607"/>
        <v>6000</v>
      </c>
      <c r="AQ349" s="15">
        <f t="shared" si="539"/>
        <v>0</v>
      </c>
      <c r="AR349" s="15">
        <f t="shared" si="625"/>
        <v>0</v>
      </c>
      <c r="AS349" s="70">
        <f t="shared" si="608"/>
        <v>0</v>
      </c>
      <c r="AT349" s="73">
        <f t="shared" si="540"/>
        <v>0</v>
      </c>
      <c r="AU349" s="15">
        <f t="shared" si="625"/>
        <v>0</v>
      </c>
      <c r="AV349" s="16"/>
      <c r="AW349" s="13"/>
    </row>
    <row r="350" spans="1:49" x14ac:dyDescent="0.3">
      <c r="A350" s="61" t="s">
        <v>262</v>
      </c>
      <c r="B350" s="62">
        <v>600</v>
      </c>
      <c r="C350" s="61" t="s">
        <v>264</v>
      </c>
      <c r="D350" s="61" t="s">
        <v>31</v>
      </c>
      <c r="E350" s="63" t="s">
        <v>265</v>
      </c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>
        <v>6000</v>
      </c>
      <c r="V350" s="15">
        <f t="shared" si="529"/>
        <v>6000</v>
      </c>
      <c r="W350" s="15">
        <f t="shared" si="530"/>
        <v>0</v>
      </c>
      <c r="X350" s="15">
        <f t="shared" si="531"/>
        <v>0</v>
      </c>
      <c r="Y350" s="15"/>
      <c r="Z350" s="15"/>
      <c r="AA350" s="15"/>
      <c r="AB350" s="15">
        <f t="shared" si="532"/>
        <v>6000</v>
      </c>
      <c r="AC350" s="15">
        <f t="shared" si="533"/>
        <v>0</v>
      </c>
      <c r="AD350" s="15">
        <f t="shared" si="534"/>
        <v>0</v>
      </c>
      <c r="AE350" s="15"/>
      <c r="AF350" s="15"/>
      <c r="AG350" s="15"/>
      <c r="AH350" s="15">
        <f t="shared" si="535"/>
        <v>6000</v>
      </c>
      <c r="AI350" s="15">
        <f t="shared" si="536"/>
        <v>0</v>
      </c>
      <c r="AJ350" s="15">
        <f t="shared" si="537"/>
        <v>0</v>
      </c>
      <c r="AK350" s="15"/>
      <c r="AL350" s="15"/>
      <c r="AM350" s="15"/>
      <c r="AN350" s="15">
        <f t="shared" si="538"/>
        <v>6000</v>
      </c>
      <c r="AO350" s="15"/>
      <c r="AP350" s="70">
        <f t="shared" si="607"/>
        <v>6000</v>
      </c>
      <c r="AQ350" s="15">
        <f t="shared" si="539"/>
        <v>0</v>
      </c>
      <c r="AR350" s="15"/>
      <c r="AS350" s="70">
        <f t="shared" si="608"/>
        <v>0</v>
      </c>
      <c r="AT350" s="73">
        <f t="shared" si="540"/>
        <v>0</v>
      </c>
      <c r="AU350" s="15"/>
      <c r="AV350" s="24"/>
    </row>
    <row r="351" spans="1:49" s="17" customFormat="1" hidden="1" x14ac:dyDescent="0.3">
      <c r="A351" s="18" t="s">
        <v>266</v>
      </c>
      <c r="B351" s="19"/>
      <c r="C351" s="18"/>
      <c r="D351" s="18"/>
      <c r="E351" s="20" t="s">
        <v>24</v>
      </c>
      <c r="F351" s="21">
        <f t="shared" ref="F351:K351" si="626">F352</f>
        <v>67075.5</v>
      </c>
      <c r="G351" s="21">
        <f t="shared" si="626"/>
        <v>0</v>
      </c>
      <c r="H351" s="21">
        <f t="shared" si="626"/>
        <v>0</v>
      </c>
      <c r="I351" s="21">
        <f t="shared" si="626"/>
        <v>0</v>
      </c>
      <c r="J351" s="21">
        <f t="shared" si="626"/>
        <v>0</v>
      </c>
      <c r="K351" s="21">
        <f t="shared" si="626"/>
        <v>0</v>
      </c>
      <c r="L351" s="21">
        <f t="shared" si="566"/>
        <v>67075.5</v>
      </c>
      <c r="M351" s="21">
        <f t="shared" si="567"/>
        <v>0</v>
      </c>
      <c r="N351" s="21">
        <f t="shared" si="568"/>
        <v>0</v>
      </c>
      <c r="O351" s="21">
        <f>O352</f>
        <v>-67075.5</v>
      </c>
      <c r="P351" s="21">
        <f>P352</f>
        <v>0</v>
      </c>
      <c r="Q351" s="21">
        <f>Q352</f>
        <v>0</v>
      </c>
      <c r="R351" s="21">
        <f t="shared" si="526"/>
        <v>0</v>
      </c>
      <c r="S351" s="21">
        <f t="shared" si="527"/>
        <v>0</v>
      </c>
      <c r="T351" s="21">
        <f t="shared" si="528"/>
        <v>0</v>
      </c>
      <c r="U351" s="21">
        <f t="shared" si="614"/>
        <v>0</v>
      </c>
      <c r="V351" s="21">
        <f t="shared" si="529"/>
        <v>0</v>
      </c>
      <c r="W351" s="21">
        <f t="shared" si="530"/>
        <v>0</v>
      </c>
      <c r="X351" s="21">
        <f t="shared" si="531"/>
        <v>0</v>
      </c>
      <c r="Y351" s="21">
        <f t="shared" si="615"/>
        <v>0</v>
      </c>
      <c r="Z351" s="21">
        <f t="shared" si="616"/>
        <v>0</v>
      </c>
      <c r="AA351" s="21">
        <f t="shared" si="617"/>
        <v>0</v>
      </c>
      <c r="AB351" s="21">
        <f t="shared" si="532"/>
        <v>0</v>
      </c>
      <c r="AC351" s="21">
        <f t="shared" si="533"/>
        <v>0</v>
      </c>
      <c r="AD351" s="21">
        <f t="shared" si="534"/>
        <v>0</v>
      </c>
      <c r="AE351" s="21">
        <f t="shared" si="618"/>
        <v>0</v>
      </c>
      <c r="AF351" s="21">
        <f t="shared" si="619"/>
        <v>0</v>
      </c>
      <c r="AG351" s="21">
        <f t="shared" si="620"/>
        <v>0</v>
      </c>
      <c r="AH351" s="21">
        <f t="shared" si="535"/>
        <v>0</v>
      </c>
      <c r="AI351" s="21">
        <f t="shared" si="536"/>
        <v>0</v>
      </c>
      <c r="AJ351" s="21">
        <f t="shared" si="537"/>
        <v>0</v>
      </c>
      <c r="AK351" s="21">
        <f t="shared" si="621"/>
        <v>0</v>
      </c>
      <c r="AL351" s="21">
        <f t="shared" si="622"/>
        <v>0</v>
      </c>
      <c r="AM351" s="21">
        <f t="shared" si="623"/>
        <v>0</v>
      </c>
      <c r="AN351" s="21">
        <f t="shared" si="538"/>
        <v>0</v>
      </c>
      <c r="AO351" s="21">
        <f t="shared" si="624"/>
        <v>0</v>
      </c>
      <c r="AP351" s="21"/>
      <c r="AQ351" s="21">
        <f t="shared" si="539"/>
        <v>0</v>
      </c>
      <c r="AR351" s="21">
        <f t="shared" si="625"/>
        <v>0</v>
      </c>
      <c r="AS351" s="21"/>
      <c r="AT351" s="21">
        <f t="shared" si="540"/>
        <v>0</v>
      </c>
      <c r="AU351" s="21">
        <f t="shared" si="625"/>
        <v>0</v>
      </c>
      <c r="AV351" s="22">
        <v>0</v>
      </c>
    </row>
    <row r="352" spans="1:49" s="1" customFormat="1" ht="62.4" hidden="1" x14ac:dyDescent="0.3">
      <c r="A352" s="10" t="s">
        <v>267</v>
      </c>
      <c r="B352" s="11"/>
      <c r="C352" s="10"/>
      <c r="D352" s="10"/>
      <c r="E352" s="23" t="s">
        <v>268</v>
      </c>
      <c r="F352" s="15">
        <f t="shared" ref="F352:K352" si="627">F356+F353</f>
        <v>67075.5</v>
      </c>
      <c r="G352" s="15">
        <f t="shared" si="627"/>
        <v>0</v>
      </c>
      <c r="H352" s="15">
        <f t="shared" si="627"/>
        <v>0</v>
      </c>
      <c r="I352" s="15">
        <f t="shared" si="627"/>
        <v>0</v>
      </c>
      <c r="J352" s="15">
        <f t="shared" si="627"/>
        <v>0</v>
      </c>
      <c r="K352" s="15">
        <f t="shared" si="627"/>
        <v>0</v>
      </c>
      <c r="L352" s="15">
        <f t="shared" si="566"/>
        <v>67075.5</v>
      </c>
      <c r="M352" s="15">
        <f t="shared" si="567"/>
        <v>0</v>
      </c>
      <c r="N352" s="15">
        <f t="shared" si="568"/>
        <v>0</v>
      </c>
      <c r="O352" s="15">
        <f>O356+O353</f>
        <v>-67075.5</v>
      </c>
      <c r="P352" s="15">
        <f>P356+P353</f>
        <v>0</v>
      </c>
      <c r="Q352" s="15">
        <f>Q356+Q353</f>
        <v>0</v>
      </c>
      <c r="R352" s="15">
        <f t="shared" si="526"/>
        <v>0</v>
      </c>
      <c r="S352" s="15">
        <f t="shared" si="527"/>
        <v>0</v>
      </c>
      <c r="T352" s="15">
        <f t="shared" si="528"/>
        <v>0</v>
      </c>
      <c r="U352" s="15">
        <f>U356+U353</f>
        <v>0</v>
      </c>
      <c r="V352" s="15">
        <f t="shared" si="529"/>
        <v>0</v>
      </c>
      <c r="W352" s="15">
        <f t="shared" si="530"/>
        <v>0</v>
      </c>
      <c r="X352" s="15">
        <f t="shared" si="531"/>
        <v>0</v>
      </c>
      <c r="Y352" s="15">
        <f>Y356+Y353</f>
        <v>0</v>
      </c>
      <c r="Z352" s="15">
        <f>Z356+Z353</f>
        <v>0</v>
      </c>
      <c r="AA352" s="15">
        <f>AA356+AA353</f>
        <v>0</v>
      </c>
      <c r="AB352" s="15">
        <f t="shared" si="532"/>
        <v>0</v>
      </c>
      <c r="AC352" s="15">
        <f t="shared" si="533"/>
        <v>0</v>
      </c>
      <c r="AD352" s="15">
        <f t="shared" si="534"/>
        <v>0</v>
      </c>
      <c r="AE352" s="15">
        <f>AE356+AE353</f>
        <v>0</v>
      </c>
      <c r="AF352" s="15">
        <f>AF356+AF353</f>
        <v>0</v>
      </c>
      <c r="AG352" s="15">
        <f>AG356+AG353</f>
        <v>0</v>
      </c>
      <c r="AH352" s="15">
        <f t="shared" si="535"/>
        <v>0</v>
      </c>
      <c r="AI352" s="15">
        <f t="shared" si="536"/>
        <v>0</v>
      </c>
      <c r="AJ352" s="15">
        <f t="shared" si="537"/>
        <v>0</v>
      </c>
      <c r="AK352" s="15">
        <f>AK356+AK353</f>
        <v>0</v>
      </c>
      <c r="AL352" s="15">
        <f>AL356+AL353</f>
        <v>0</v>
      </c>
      <c r="AM352" s="15">
        <f>AM356+AM353</f>
        <v>0</v>
      </c>
      <c r="AN352" s="15">
        <f t="shared" si="538"/>
        <v>0</v>
      </c>
      <c r="AO352" s="15">
        <f>AO356+AO353</f>
        <v>0</v>
      </c>
      <c r="AP352" s="15"/>
      <c r="AQ352" s="15">
        <f t="shared" si="539"/>
        <v>0</v>
      </c>
      <c r="AR352" s="15">
        <f>AR356+AR353</f>
        <v>0</v>
      </c>
      <c r="AS352" s="15"/>
      <c r="AT352" s="15">
        <f t="shared" si="540"/>
        <v>0</v>
      </c>
      <c r="AU352" s="15">
        <f>AU356+AU353</f>
        <v>0</v>
      </c>
      <c r="AV352" s="22">
        <v>0</v>
      </c>
    </row>
    <row r="353" spans="1:49" s="1" customFormat="1" ht="31.2" hidden="1" x14ac:dyDescent="0.3">
      <c r="A353" s="10" t="s">
        <v>269</v>
      </c>
      <c r="B353" s="11"/>
      <c r="C353" s="10"/>
      <c r="D353" s="10"/>
      <c r="E353" s="23" t="s">
        <v>270</v>
      </c>
      <c r="F353" s="15">
        <f t="shared" ref="F353:F357" si="628">F354</f>
        <v>12123.9</v>
      </c>
      <c r="G353" s="15">
        <f t="shared" ref="G353:G357" si="629">G354</f>
        <v>0</v>
      </c>
      <c r="H353" s="15">
        <f t="shared" ref="H353:H357" si="630">H354</f>
        <v>0</v>
      </c>
      <c r="I353" s="15">
        <f t="shared" ref="I353:I357" si="631">I354</f>
        <v>0</v>
      </c>
      <c r="J353" s="15">
        <f t="shared" ref="J353:J357" si="632">J354</f>
        <v>0</v>
      </c>
      <c r="K353" s="15">
        <f t="shared" ref="K353:K357" si="633">K354</f>
        <v>0</v>
      </c>
      <c r="L353" s="15">
        <f t="shared" si="566"/>
        <v>12123.9</v>
      </c>
      <c r="M353" s="15">
        <f t="shared" si="567"/>
        <v>0</v>
      </c>
      <c r="N353" s="15">
        <f t="shared" si="568"/>
        <v>0</v>
      </c>
      <c r="O353" s="15">
        <f t="shared" ref="O353:O357" si="634">O354</f>
        <v>-12123.9</v>
      </c>
      <c r="P353" s="15">
        <f t="shared" ref="P353:P357" si="635">P354</f>
        <v>0</v>
      </c>
      <c r="Q353" s="15">
        <f t="shared" ref="Q353:Q357" si="636">Q354</f>
        <v>0</v>
      </c>
      <c r="R353" s="15">
        <f t="shared" si="526"/>
        <v>0</v>
      </c>
      <c r="S353" s="15">
        <f t="shared" si="527"/>
        <v>0</v>
      </c>
      <c r="T353" s="15">
        <f t="shared" si="528"/>
        <v>0</v>
      </c>
      <c r="U353" s="15">
        <f t="shared" ref="U353:U357" si="637">U354</f>
        <v>0</v>
      </c>
      <c r="V353" s="15">
        <f t="shared" si="529"/>
        <v>0</v>
      </c>
      <c r="W353" s="15">
        <f t="shared" si="530"/>
        <v>0</v>
      </c>
      <c r="X353" s="15">
        <f t="shared" si="531"/>
        <v>0</v>
      </c>
      <c r="Y353" s="15">
        <f t="shared" ref="Y353:Y357" si="638">Y354</f>
        <v>0</v>
      </c>
      <c r="Z353" s="15">
        <f t="shared" ref="Z353:Z357" si="639">Z354</f>
        <v>0</v>
      </c>
      <c r="AA353" s="15">
        <f t="shared" ref="AA353:AA357" si="640">AA354</f>
        <v>0</v>
      </c>
      <c r="AB353" s="15">
        <f t="shared" si="532"/>
        <v>0</v>
      </c>
      <c r="AC353" s="15">
        <f t="shared" si="533"/>
        <v>0</v>
      </c>
      <c r="AD353" s="15">
        <f t="shared" si="534"/>
        <v>0</v>
      </c>
      <c r="AE353" s="15">
        <f t="shared" ref="AE353:AE357" si="641">AE354</f>
        <v>0</v>
      </c>
      <c r="AF353" s="15">
        <f t="shared" ref="AF353:AF357" si="642">AF354</f>
        <v>0</v>
      </c>
      <c r="AG353" s="15">
        <f t="shared" ref="AG353:AG357" si="643">AG354</f>
        <v>0</v>
      </c>
      <c r="AH353" s="15">
        <f t="shared" si="535"/>
        <v>0</v>
      </c>
      <c r="AI353" s="15">
        <f t="shared" si="536"/>
        <v>0</v>
      </c>
      <c r="AJ353" s="15">
        <f t="shared" si="537"/>
        <v>0</v>
      </c>
      <c r="AK353" s="15">
        <f t="shared" ref="AK353:AK357" si="644">AK354</f>
        <v>0</v>
      </c>
      <c r="AL353" s="15">
        <f t="shared" ref="AL353:AL357" si="645">AL354</f>
        <v>0</v>
      </c>
      <c r="AM353" s="15">
        <f t="shared" ref="AM353:AM357" si="646">AM354</f>
        <v>0</v>
      </c>
      <c r="AN353" s="15">
        <f t="shared" si="538"/>
        <v>0</v>
      </c>
      <c r="AO353" s="15">
        <f t="shared" ref="AO353:AO357" si="647">AO354</f>
        <v>0</v>
      </c>
      <c r="AP353" s="15"/>
      <c r="AQ353" s="15">
        <f t="shared" si="539"/>
        <v>0</v>
      </c>
      <c r="AR353" s="15">
        <f t="shared" ref="AR353:AU357" si="648">AR354</f>
        <v>0</v>
      </c>
      <c r="AS353" s="15"/>
      <c r="AT353" s="15">
        <f t="shared" si="540"/>
        <v>0</v>
      </c>
      <c r="AU353" s="15">
        <f t="shared" si="648"/>
        <v>0</v>
      </c>
      <c r="AV353" s="22">
        <v>0</v>
      </c>
    </row>
    <row r="354" spans="1:49" s="1" customFormat="1" ht="46.8" hidden="1" x14ac:dyDescent="0.3">
      <c r="A354" s="10" t="s">
        <v>269</v>
      </c>
      <c r="B354" s="11" t="s">
        <v>29</v>
      </c>
      <c r="C354" s="10"/>
      <c r="D354" s="10"/>
      <c r="E354" s="23" t="s">
        <v>30</v>
      </c>
      <c r="F354" s="15">
        <f t="shared" si="628"/>
        <v>12123.9</v>
      </c>
      <c r="G354" s="15">
        <f t="shared" si="629"/>
        <v>0</v>
      </c>
      <c r="H354" s="15">
        <f t="shared" si="630"/>
        <v>0</v>
      </c>
      <c r="I354" s="15">
        <f t="shared" si="631"/>
        <v>0</v>
      </c>
      <c r="J354" s="15">
        <f t="shared" si="632"/>
        <v>0</v>
      </c>
      <c r="K354" s="15">
        <f t="shared" si="633"/>
        <v>0</v>
      </c>
      <c r="L354" s="15">
        <f t="shared" si="566"/>
        <v>12123.9</v>
      </c>
      <c r="M354" s="15">
        <f t="shared" si="567"/>
        <v>0</v>
      </c>
      <c r="N354" s="15">
        <f t="shared" si="568"/>
        <v>0</v>
      </c>
      <c r="O354" s="15">
        <f t="shared" si="634"/>
        <v>-12123.9</v>
      </c>
      <c r="P354" s="15">
        <f t="shared" si="635"/>
        <v>0</v>
      </c>
      <c r="Q354" s="15">
        <f t="shared" si="636"/>
        <v>0</v>
      </c>
      <c r="R354" s="15">
        <f t="shared" si="526"/>
        <v>0</v>
      </c>
      <c r="S354" s="15">
        <f t="shared" si="527"/>
        <v>0</v>
      </c>
      <c r="T354" s="15">
        <f t="shared" si="528"/>
        <v>0</v>
      </c>
      <c r="U354" s="15">
        <f t="shared" si="637"/>
        <v>0</v>
      </c>
      <c r="V354" s="15">
        <f t="shared" si="529"/>
        <v>0</v>
      </c>
      <c r="W354" s="15">
        <f t="shared" si="530"/>
        <v>0</v>
      </c>
      <c r="X354" s="15">
        <f t="shared" si="531"/>
        <v>0</v>
      </c>
      <c r="Y354" s="15">
        <f t="shared" si="638"/>
        <v>0</v>
      </c>
      <c r="Z354" s="15">
        <f t="shared" si="639"/>
        <v>0</v>
      </c>
      <c r="AA354" s="15">
        <f t="shared" si="640"/>
        <v>0</v>
      </c>
      <c r="AB354" s="15">
        <f t="shared" si="532"/>
        <v>0</v>
      </c>
      <c r="AC354" s="15">
        <f t="shared" si="533"/>
        <v>0</v>
      </c>
      <c r="AD354" s="15">
        <f t="shared" si="534"/>
        <v>0</v>
      </c>
      <c r="AE354" s="15">
        <f t="shared" si="641"/>
        <v>0</v>
      </c>
      <c r="AF354" s="15">
        <f t="shared" si="642"/>
        <v>0</v>
      </c>
      <c r="AG354" s="15">
        <f t="shared" si="643"/>
        <v>0</v>
      </c>
      <c r="AH354" s="15">
        <f t="shared" si="535"/>
        <v>0</v>
      </c>
      <c r="AI354" s="15">
        <f t="shared" si="536"/>
        <v>0</v>
      </c>
      <c r="AJ354" s="15">
        <f t="shared" si="537"/>
        <v>0</v>
      </c>
      <c r="AK354" s="15">
        <f t="shared" si="644"/>
        <v>0</v>
      </c>
      <c r="AL354" s="15">
        <f t="shared" si="645"/>
        <v>0</v>
      </c>
      <c r="AM354" s="15">
        <f t="shared" si="646"/>
        <v>0</v>
      </c>
      <c r="AN354" s="15">
        <f t="shared" si="538"/>
        <v>0</v>
      </c>
      <c r="AO354" s="15">
        <f t="shared" si="647"/>
        <v>0</v>
      </c>
      <c r="AP354" s="15"/>
      <c r="AQ354" s="15">
        <f t="shared" si="539"/>
        <v>0</v>
      </c>
      <c r="AR354" s="15">
        <f t="shared" si="648"/>
        <v>0</v>
      </c>
      <c r="AS354" s="15"/>
      <c r="AT354" s="15">
        <f t="shared" si="540"/>
        <v>0</v>
      </c>
      <c r="AU354" s="15">
        <f t="shared" si="648"/>
        <v>0</v>
      </c>
      <c r="AV354" s="22">
        <v>0</v>
      </c>
    </row>
    <row r="355" spans="1:49" s="1" customFormat="1" hidden="1" x14ac:dyDescent="0.3">
      <c r="A355" s="10" t="s">
        <v>269</v>
      </c>
      <c r="B355" s="11">
        <v>400</v>
      </c>
      <c r="C355" s="10" t="s">
        <v>264</v>
      </c>
      <c r="D355" s="10" t="s">
        <v>51</v>
      </c>
      <c r="E355" s="23" t="s">
        <v>271</v>
      </c>
      <c r="F355" s="15">
        <v>12123.9</v>
      </c>
      <c r="G355" s="15"/>
      <c r="H355" s="15"/>
      <c r="I355" s="15"/>
      <c r="J355" s="15"/>
      <c r="K355" s="15"/>
      <c r="L355" s="15">
        <f t="shared" si="566"/>
        <v>12123.9</v>
      </c>
      <c r="M355" s="15">
        <f t="shared" si="567"/>
        <v>0</v>
      </c>
      <c r="N355" s="15">
        <f t="shared" si="568"/>
        <v>0</v>
      </c>
      <c r="O355" s="15">
        <v>-12123.9</v>
      </c>
      <c r="P355" s="15"/>
      <c r="Q355" s="15"/>
      <c r="R355" s="15">
        <f t="shared" si="526"/>
        <v>0</v>
      </c>
      <c r="S355" s="15">
        <f t="shared" si="527"/>
        <v>0</v>
      </c>
      <c r="T355" s="15">
        <f t="shared" si="528"/>
        <v>0</v>
      </c>
      <c r="U355" s="15"/>
      <c r="V355" s="15">
        <f t="shared" si="529"/>
        <v>0</v>
      </c>
      <c r="W355" s="15">
        <f t="shared" si="530"/>
        <v>0</v>
      </c>
      <c r="X355" s="15">
        <f t="shared" si="531"/>
        <v>0</v>
      </c>
      <c r="Y355" s="15"/>
      <c r="Z355" s="15"/>
      <c r="AA355" s="15"/>
      <c r="AB355" s="15">
        <f t="shared" si="532"/>
        <v>0</v>
      </c>
      <c r="AC355" s="15">
        <f t="shared" si="533"/>
        <v>0</v>
      </c>
      <c r="AD355" s="15">
        <f t="shared" si="534"/>
        <v>0</v>
      </c>
      <c r="AE355" s="15"/>
      <c r="AF355" s="15"/>
      <c r="AG355" s="15"/>
      <c r="AH355" s="15">
        <f t="shared" si="535"/>
        <v>0</v>
      </c>
      <c r="AI355" s="15">
        <f t="shared" si="536"/>
        <v>0</v>
      </c>
      <c r="AJ355" s="15">
        <f t="shared" si="537"/>
        <v>0</v>
      </c>
      <c r="AK355" s="15"/>
      <c r="AL355" s="15"/>
      <c r="AM355" s="15"/>
      <c r="AN355" s="15">
        <f t="shared" si="538"/>
        <v>0</v>
      </c>
      <c r="AO355" s="15"/>
      <c r="AP355" s="15"/>
      <c r="AQ355" s="15">
        <f t="shared" si="539"/>
        <v>0</v>
      </c>
      <c r="AR355" s="15"/>
      <c r="AS355" s="15"/>
      <c r="AT355" s="15">
        <f t="shared" si="540"/>
        <v>0</v>
      </c>
      <c r="AU355" s="15"/>
      <c r="AV355" s="22">
        <v>0</v>
      </c>
    </row>
    <row r="356" spans="1:49" s="1" customFormat="1" ht="31.2" hidden="1" x14ac:dyDescent="0.3">
      <c r="A356" s="10" t="s">
        <v>272</v>
      </c>
      <c r="B356" s="11"/>
      <c r="C356" s="10"/>
      <c r="D356" s="10"/>
      <c r="E356" s="23" t="s">
        <v>273</v>
      </c>
      <c r="F356" s="15">
        <f t="shared" si="628"/>
        <v>54951.6</v>
      </c>
      <c r="G356" s="15">
        <f t="shared" si="629"/>
        <v>0</v>
      </c>
      <c r="H356" s="15">
        <f t="shared" si="630"/>
        <v>0</v>
      </c>
      <c r="I356" s="15">
        <f t="shared" si="631"/>
        <v>0</v>
      </c>
      <c r="J356" s="15">
        <f t="shared" si="632"/>
        <v>0</v>
      </c>
      <c r="K356" s="15">
        <f t="shared" si="633"/>
        <v>0</v>
      </c>
      <c r="L356" s="15">
        <f t="shared" si="566"/>
        <v>54951.6</v>
      </c>
      <c r="M356" s="15">
        <f t="shared" si="567"/>
        <v>0</v>
      </c>
      <c r="N356" s="15">
        <f t="shared" si="568"/>
        <v>0</v>
      </c>
      <c r="O356" s="15">
        <f t="shared" si="634"/>
        <v>-54951.6</v>
      </c>
      <c r="P356" s="15">
        <f t="shared" si="635"/>
        <v>0</v>
      </c>
      <c r="Q356" s="15">
        <f t="shared" si="636"/>
        <v>0</v>
      </c>
      <c r="R356" s="15">
        <f t="shared" si="526"/>
        <v>0</v>
      </c>
      <c r="S356" s="15">
        <f t="shared" si="527"/>
        <v>0</v>
      </c>
      <c r="T356" s="15">
        <f t="shared" si="528"/>
        <v>0</v>
      </c>
      <c r="U356" s="15">
        <f t="shared" si="637"/>
        <v>0</v>
      </c>
      <c r="V356" s="15">
        <f t="shared" si="529"/>
        <v>0</v>
      </c>
      <c r="W356" s="15">
        <f t="shared" si="530"/>
        <v>0</v>
      </c>
      <c r="X356" s="15">
        <f t="shared" si="531"/>
        <v>0</v>
      </c>
      <c r="Y356" s="15">
        <f t="shared" si="638"/>
        <v>0</v>
      </c>
      <c r="Z356" s="15">
        <f t="shared" si="639"/>
        <v>0</v>
      </c>
      <c r="AA356" s="15">
        <f t="shared" si="640"/>
        <v>0</v>
      </c>
      <c r="AB356" s="15">
        <f t="shared" si="532"/>
        <v>0</v>
      </c>
      <c r="AC356" s="15">
        <f t="shared" si="533"/>
        <v>0</v>
      </c>
      <c r="AD356" s="15">
        <f t="shared" si="534"/>
        <v>0</v>
      </c>
      <c r="AE356" s="15">
        <f t="shared" si="641"/>
        <v>0</v>
      </c>
      <c r="AF356" s="15">
        <f t="shared" si="642"/>
        <v>0</v>
      </c>
      <c r="AG356" s="15">
        <f t="shared" si="643"/>
        <v>0</v>
      </c>
      <c r="AH356" s="15">
        <f t="shared" si="535"/>
        <v>0</v>
      </c>
      <c r="AI356" s="15">
        <f t="shared" si="536"/>
        <v>0</v>
      </c>
      <c r="AJ356" s="15">
        <f t="shared" si="537"/>
        <v>0</v>
      </c>
      <c r="AK356" s="15">
        <f t="shared" si="644"/>
        <v>0</v>
      </c>
      <c r="AL356" s="15">
        <f t="shared" si="645"/>
        <v>0</v>
      </c>
      <c r="AM356" s="15">
        <f t="shared" si="646"/>
        <v>0</v>
      </c>
      <c r="AN356" s="15">
        <f t="shared" si="538"/>
        <v>0</v>
      </c>
      <c r="AO356" s="15">
        <f t="shared" si="647"/>
        <v>0</v>
      </c>
      <c r="AP356" s="15"/>
      <c r="AQ356" s="15">
        <f t="shared" si="539"/>
        <v>0</v>
      </c>
      <c r="AR356" s="15">
        <f t="shared" si="648"/>
        <v>0</v>
      </c>
      <c r="AS356" s="15"/>
      <c r="AT356" s="15">
        <f t="shared" si="540"/>
        <v>0</v>
      </c>
      <c r="AU356" s="15">
        <f t="shared" si="648"/>
        <v>0</v>
      </c>
      <c r="AV356" s="22">
        <v>0</v>
      </c>
    </row>
    <row r="357" spans="1:49" s="1" customFormat="1" ht="46.8" hidden="1" x14ac:dyDescent="0.3">
      <c r="A357" s="10" t="s">
        <v>272</v>
      </c>
      <c r="B357" s="11" t="s">
        <v>29</v>
      </c>
      <c r="C357" s="10"/>
      <c r="D357" s="10"/>
      <c r="E357" s="23" t="s">
        <v>30</v>
      </c>
      <c r="F357" s="15">
        <f t="shared" si="628"/>
        <v>54951.6</v>
      </c>
      <c r="G357" s="15">
        <f t="shared" si="629"/>
        <v>0</v>
      </c>
      <c r="H357" s="15">
        <f t="shared" si="630"/>
        <v>0</v>
      </c>
      <c r="I357" s="15">
        <f t="shared" si="631"/>
        <v>0</v>
      </c>
      <c r="J357" s="15">
        <f t="shared" si="632"/>
        <v>0</v>
      </c>
      <c r="K357" s="15">
        <f t="shared" si="633"/>
        <v>0</v>
      </c>
      <c r="L357" s="15">
        <f t="shared" si="566"/>
        <v>54951.6</v>
      </c>
      <c r="M357" s="15">
        <f t="shared" si="567"/>
        <v>0</v>
      </c>
      <c r="N357" s="15">
        <f t="shared" si="568"/>
        <v>0</v>
      </c>
      <c r="O357" s="15">
        <f t="shared" si="634"/>
        <v>-54951.6</v>
      </c>
      <c r="P357" s="15">
        <f t="shared" si="635"/>
        <v>0</v>
      </c>
      <c r="Q357" s="15">
        <f t="shared" si="636"/>
        <v>0</v>
      </c>
      <c r="R357" s="15">
        <f t="shared" ref="R357:R420" si="649">L357+O357</f>
        <v>0</v>
      </c>
      <c r="S357" s="15">
        <f t="shared" ref="S357:S420" si="650">M357+P357</f>
        <v>0</v>
      </c>
      <c r="T357" s="15">
        <f t="shared" ref="T357:T420" si="651">N357+Q357</f>
        <v>0</v>
      </c>
      <c r="U357" s="15">
        <f t="shared" si="637"/>
        <v>0</v>
      </c>
      <c r="V357" s="15">
        <f t="shared" ref="V357:V420" si="652">R357+U357</f>
        <v>0</v>
      </c>
      <c r="W357" s="15">
        <f t="shared" ref="W357:W420" si="653">S357</f>
        <v>0</v>
      </c>
      <c r="X357" s="15">
        <f t="shared" ref="X357:X420" si="654">T357</f>
        <v>0</v>
      </c>
      <c r="Y357" s="15">
        <f t="shared" si="638"/>
        <v>0</v>
      </c>
      <c r="Z357" s="15">
        <f t="shared" si="639"/>
        <v>0</v>
      </c>
      <c r="AA357" s="15">
        <f t="shared" si="640"/>
        <v>0</v>
      </c>
      <c r="AB357" s="15">
        <f t="shared" ref="AB357:AB420" si="655">V357+Y357</f>
        <v>0</v>
      </c>
      <c r="AC357" s="15">
        <f t="shared" ref="AC357:AC420" si="656">W357+Z357</f>
        <v>0</v>
      </c>
      <c r="AD357" s="15">
        <f t="shared" ref="AD357:AD420" si="657">X357+AA357</f>
        <v>0</v>
      </c>
      <c r="AE357" s="15">
        <f t="shared" si="641"/>
        <v>0</v>
      </c>
      <c r="AF357" s="15">
        <f t="shared" si="642"/>
        <v>0</v>
      </c>
      <c r="AG357" s="15">
        <f t="shared" si="643"/>
        <v>0</v>
      </c>
      <c r="AH357" s="15">
        <f t="shared" ref="AH357:AH420" si="658">AB357+AE357</f>
        <v>0</v>
      </c>
      <c r="AI357" s="15">
        <f t="shared" ref="AI357:AI420" si="659">AC357+AF357</f>
        <v>0</v>
      </c>
      <c r="AJ357" s="15">
        <f t="shared" ref="AJ357:AJ420" si="660">AD357+AG357</f>
        <v>0</v>
      </c>
      <c r="AK357" s="15">
        <f t="shared" si="644"/>
        <v>0</v>
      </c>
      <c r="AL357" s="15">
        <f t="shared" si="645"/>
        <v>0</v>
      </c>
      <c r="AM357" s="15">
        <f t="shared" si="646"/>
        <v>0</v>
      </c>
      <c r="AN357" s="15">
        <f t="shared" ref="AN357:AN420" si="661">AH357+AK357</f>
        <v>0</v>
      </c>
      <c r="AO357" s="15">
        <f t="shared" si="647"/>
        <v>0</v>
      </c>
      <c r="AP357" s="15"/>
      <c r="AQ357" s="15">
        <f t="shared" ref="AQ357:AQ420" si="662">AI357+AL357</f>
        <v>0</v>
      </c>
      <c r="AR357" s="15">
        <f t="shared" si="648"/>
        <v>0</v>
      </c>
      <c r="AS357" s="15"/>
      <c r="AT357" s="15">
        <f t="shared" ref="AT357:AT420" si="663">AJ357+AM357</f>
        <v>0</v>
      </c>
      <c r="AU357" s="15">
        <f t="shared" si="648"/>
        <v>0</v>
      </c>
      <c r="AV357" s="22">
        <v>0</v>
      </c>
    </row>
    <row r="358" spans="1:49" s="1" customFormat="1" hidden="1" x14ac:dyDescent="0.3">
      <c r="A358" s="10" t="s">
        <v>272</v>
      </c>
      <c r="B358" s="11">
        <v>400</v>
      </c>
      <c r="C358" s="10" t="s">
        <v>264</v>
      </c>
      <c r="D358" s="10" t="s">
        <v>51</v>
      </c>
      <c r="E358" s="23" t="s">
        <v>271</v>
      </c>
      <c r="F358" s="15">
        <v>54951.6</v>
      </c>
      <c r="G358" s="15"/>
      <c r="H358" s="15"/>
      <c r="I358" s="15"/>
      <c r="J358" s="15"/>
      <c r="K358" s="15"/>
      <c r="L358" s="15">
        <f t="shared" si="566"/>
        <v>54951.6</v>
      </c>
      <c r="M358" s="15">
        <f t="shared" si="567"/>
        <v>0</v>
      </c>
      <c r="N358" s="15">
        <f t="shared" si="568"/>
        <v>0</v>
      </c>
      <c r="O358" s="15">
        <v>-54951.6</v>
      </c>
      <c r="P358" s="15"/>
      <c r="Q358" s="15"/>
      <c r="R358" s="15">
        <f t="shared" si="649"/>
        <v>0</v>
      </c>
      <c r="S358" s="15">
        <f t="shared" si="650"/>
        <v>0</v>
      </c>
      <c r="T358" s="15">
        <f t="shared" si="651"/>
        <v>0</v>
      </c>
      <c r="U358" s="15"/>
      <c r="V358" s="15">
        <f t="shared" si="652"/>
        <v>0</v>
      </c>
      <c r="W358" s="15">
        <f t="shared" si="653"/>
        <v>0</v>
      </c>
      <c r="X358" s="15">
        <f t="shared" si="654"/>
        <v>0</v>
      </c>
      <c r="Y358" s="15"/>
      <c r="Z358" s="15"/>
      <c r="AA358" s="15"/>
      <c r="AB358" s="15">
        <f t="shared" si="655"/>
        <v>0</v>
      </c>
      <c r="AC358" s="15">
        <f t="shared" si="656"/>
        <v>0</v>
      </c>
      <c r="AD358" s="15">
        <f t="shared" si="657"/>
        <v>0</v>
      </c>
      <c r="AE358" s="15"/>
      <c r="AF358" s="15"/>
      <c r="AG358" s="15"/>
      <c r="AH358" s="15">
        <f t="shared" si="658"/>
        <v>0</v>
      </c>
      <c r="AI358" s="15">
        <f t="shared" si="659"/>
        <v>0</v>
      </c>
      <c r="AJ358" s="15">
        <f t="shared" si="660"/>
        <v>0</v>
      </c>
      <c r="AK358" s="15"/>
      <c r="AL358" s="15"/>
      <c r="AM358" s="15"/>
      <c r="AN358" s="15">
        <f t="shared" si="661"/>
        <v>0</v>
      </c>
      <c r="AO358" s="15"/>
      <c r="AP358" s="15"/>
      <c r="AQ358" s="15">
        <f t="shared" si="662"/>
        <v>0</v>
      </c>
      <c r="AR358" s="15"/>
      <c r="AS358" s="15"/>
      <c r="AT358" s="15">
        <f t="shared" si="663"/>
        <v>0</v>
      </c>
      <c r="AU358" s="15"/>
      <c r="AV358" s="22">
        <v>0</v>
      </c>
    </row>
    <row r="359" spans="1:49" s="75" customFormat="1" x14ac:dyDescent="0.3">
      <c r="A359" s="58" t="s">
        <v>274</v>
      </c>
      <c r="B359" s="59"/>
      <c r="C359" s="58"/>
      <c r="D359" s="58"/>
      <c r="E359" s="60" t="s">
        <v>58</v>
      </c>
      <c r="F359" s="21">
        <f t="shared" ref="F359:K359" si="664">F360+F374+F405+F424</f>
        <v>1968784.9000000001</v>
      </c>
      <c r="G359" s="21">
        <f t="shared" si="664"/>
        <v>2202912</v>
      </c>
      <c r="H359" s="21">
        <f t="shared" si="664"/>
        <v>1996214.9000000001</v>
      </c>
      <c r="I359" s="21">
        <f t="shared" si="664"/>
        <v>-1061.4459999999999</v>
      </c>
      <c r="J359" s="21">
        <f t="shared" si="664"/>
        <v>-1877.088</v>
      </c>
      <c r="K359" s="21">
        <f t="shared" si="664"/>
        <v>-1877.088</v>
      </c>
      <c r="L359" s="21">
        <f t="shared" si="566"/>
        <v>1967723.4540000001</v>
      </c>
      <c r="M359" s="21">
        <f t="shared" si="567"/>
        <v>2201034.912</v>
      </c>
      <c r="N359" s="21">
        <f t="shared" si="568"/>
        <v>1994337.8120000002</v>
      </c>
      <c r="O359" s="21">
        <f>O360+O374+O405+O424</f>
        <v>-97699.046999999991</v>
      </c>
      <c r="P359" s="21">
        <f>P360+P374+P405+P424</f>
        <v>3509.5879999999997</v>
      </c>
      <c r="Q359" s="21">
        <f>Q360+Q374+Q405+Q424</f>
        <v>62378.087999999996</v>
      </c>
      <c r="R359" s="21">
        <f t="shared" si="649"/>
        <v>1870024.4070000001</v>
      </c>
      <c r="S359" s="21">
        <f t="shared" si="650"/>
        <v>2204544.5</v>
      </c>
      <c r="T359" s="21">
        <f t="shared" si="651"/>
        <v>2056715.9000000001</v>
      </c>
      <c r="U359" s="21">
        <f>U360+U374+U405+U424</f>
        <v>0</v>
      </c>
      <c r="V359" s="21">
        <f t="shared" si="652"/>
        <v>1870024.4070000001</v>
      </c>
      <c r="W359" s="21">
        <f t="shared" si="653"/>
        <v>2204544.5</v>
      </c>
      <c r="X359" s="21">
        <f t="shared" si="654"/>
        <v>2056715.9000000001</v>
      </c>
      <c r="Y359" s="21">
        <f>Y360+Y374+Y405+Y424</f>
        <v>-5411.3960000000006</v>
      </c>
      <c r="Z359" s="21">
        <f>Z360+Z374+Z405+Z424</f>
        <v>0</v>
      </c>
      <c r="AA359" s="21">
        <f>AA360+AA374+AA405+AA424</f>
        <v>0</v>
      </c>
      <c r="AB359" s="21">
        <f t="shared" si="655"/>
        <v>1864613.0110000002</v>
      </c>
      <c r="AC359" s="21">
        <f t="shared" si="656"/>
        <v>2204544.5</v>
      </c>
      <c r="AD359" s="21">
        <f t="shared" si="657"/>
        <v>2056715.9000000001</v>
      </c>
      <c r="AE359" s="21">
        <f>AE360+AE374+AE405+AE424</f>
        <v>0</v>
      </c>
      <c r="AF359" s="21">
        <f>AF360+AF374+AF405+AF424</f>
        <v>0</v>
      </c>
      <c r="AG359" s="21">
        <f>AG360+AG374+AG405+AG424</f>
        <v>0</v>
      </c>
      <c r="AH359" s="21">
        <f t="shared" si="658"/>
        <v>1864613.0110000002</v>
      </c>
      <c r="AI359" s="21">
        <f t="shared" si="659"/>
        <v>2204544.5</v>
      </c>
      <c r="AJ359" s="21">
        <f t="shared" si="660"/>
        <v>2056715.9000000001</v>
      </c>
      <c r="AK359" s="21">
        <f>AK360+AK374+AK405+AK424</f>
        <v>30926.45</v>
      </c>
      <c r="AL359" s="21">
        <f>AL360+AL374+AL405+AL424</f>
        <v>0</v>
      </c>
      <c r="AM359" s="21">
        <f>AM360+AM374+AM405+AM424</f>
        <v>0</v>
      </c>
      <c r="AN359" s="21">
        <f t="shared" si="661"/>
        <v>1895539.4610000001</v>
      </c>
      <c r="AO359" s="21">
        <f>AO360+AO374+AO405+AO424</f>
        <v>0</v>
      </c>
      <c r="AP359" s="69">
        <f t="shared" ref="AP359:AP422" si="665">AN359+AO359</f>
        <v>1895539.4610000001</v>
      </c>
      <c r="AQ359" s="21">
        <f t="shared" si="662"/>
        <v>2204544.5</v>
      </c>
      <c r="AR359" s="21">
        <f>AR360+AR374+AR405+AR424</f>
        <v>0</v>
      </c>
      <c r="AS359" s="69">
        <f t="shared" ref="AS359:AS422" si="666">AQ359+AR359</f>
        <v>2204544.5</v>
      </c>
      <c r="AT359" s="72">
        <f t="shared" si="663"/>
        <v>2056715.9000000001</v>
      </c>
      <c r="AU359" s="21">
        <f>AU360+AU374+AU405+AU424</f>
        <v>0</v>
      </c>
      <c r="AV359" s="22"/>
      <c r="AW359" s="17"/>
    </row>
    <row r="360" spans="1:49" ht="78" x14ac:dyDescent="0.3">
      <c r="A360" s="61" t="s">
        <v>275</v>
      </c>
      <c r="B360" s="62"/>
      <c r="C360" s="61"/>
      <c r="D360" s="61"/>
      <c r="E360" s="63" t="s">
        <v>276</v>
      </c>
      <c r="F360" s="15">
        <f t="shared" ref="F360:K360" si="667">F361+F365+F371</f>
        <v>213006.6</v>
      </c>
      <c r="G360" s="15">
        <f t="shared" si="667"/>
        <v>435846.1</v>
      </c>
      <c r="H360" s="15">
        <f t="shared" si="667"/>
        <v>229149</v>
      </c>
      <c r="I360" s="15">
        <f t="shared" si="667"/>
        <v>0</v>
      </c>
      <c r="J360" s="15">
        <f t="shared" si="667"/>
        <v>0</v>
      </c>
      <c r="K360" s="15">
        <f t="shared" si="667"/>
        <v>0</v>
      </c>
      <c r="L360" s="15">
        <f t="shared" si="566"/>
        <v>213006.6</v>
      </c>
      <c r="M360" s="15">
        <f t="shared" si="567"/>
        <v>435846.1</v>
      </c>
      <c r="N360" s="15">
        <f t="shared" si="568"/>
        <v>229149</v>
      </c>
      <c r="O360" s="15">
        <f>O361+O365+O371</f>
        <v>-54791.034999999996</v>
      </c>
      <c r="P360" s="15">
        <f>P361+P365+P371</f>
        <v>0</v>
      </c>
      <c r="Q360" s="15">
        <f>Q361+Q365+Q371</f>
        <v>58868.499999999993</v>
      </c>
      <c r="R360" s="15">
        <f t="shared" si="649"/>
        <v>158215.565</v>
      </c>
      <c r="S360" s="15">
        <f t="shared" si="650"/>
        <v>435846.1</v>
      </c>
      <c r="T360" s="15">
        <f t="shared" si="651"/>
        <v>288017.5</v>
      </c>
      <c r="U360" s="15">
        <f>U361+U365+U371</f>
        <v>0</v>
      </c>
      <c r="V360" s="15">
        <f t="shared" si="652"/>
        <v>158215.565</v>
      </c>
      <c r="W360" s="15">
        <f t="shared" si="653"/>
        <v>435846.1</v>
      </c>
      <c r="X360" s="15">
        <f t="shared" si="654"/>
        <v>288017.5</v>
      </c>
      <c r="Y360" s="15">
        <f>Y361+Y365+Y371</f>
        <v>276.00799999999981</v>
      </c>
      <c r="Z360" s="15">
        <f>Z361+Z365+Z371</f>
        <v>0</v>
      </c>
      <c r="AA360" s="15">
        <f>AA361+AA365+AA371</f>
        <v>0</v>
      </c>
      <c r="AB360" s="15">
        <f t="shared" si="655"/>
        <v>158491.573</v>
      </c>
      <c r="AC360" s="15">
        <f t="shared" si="656"/>
        <v>435846.1</v>
      </c>
      <c r="AD360" s="15">
        <f t="shared" si="657"/>
        <v>288017.5</v>
      </c>
      <c r="AE360" s="15">
        <f>AE361+AE365+AE371</f>
        <v>0</v>
      </c>
      <c r="AF360" s="15">
        <f>AF361+AF365+AF371</f>
        <v>0</v>
      </c>
      <c r="AG360" s="15">
        <f>AG361+AG365+AG371</f>
        <v>0</v>
      </c>
      <c r="AH360" s="15">
        <f t="shared" si="658"/>
        <v>158491.573</v>
      </c>
      <c r="AI360" s="15">
        <f t="shared" si="659"/>
        <v>435846.1</v>
      </c>
      <c r="AJ360" s="15">
        <f t="shared" si="660"/>
        <v>288017.5</v>
      </c>
      <c r="AK360" s="15">
        <f>AK361+AK365+AK371</f>
        <v>0</v>
      </c>
      <c r="AL360" s="15">
        <f>AL361+AL365+AL371</f>
        <v>0</v>
      </c>
      <c r="AM360" s="15">
        <f>AM361+AM365+AM371</f>
        <v>0</v>
      </c>
      <c r="AN360" s="15">
        <f t="shared" si="661"/>
        <v>158491.573</v>
      </c>
      <c r="AO360" s="15">
        <f>AO361+AO365+AO371</f>
        <v>0</v>
      </c>
      <c r="AP360" s="70">
        <f t="shared" si="665"/>
        <v>158491.573</v>
      </c>
      <c r="AQ360" s="15">
        <f t="shared" si="662"/>
        <v>435846.1</v>
      </c>
      <c r="AR360" s="15">
        <f>AR361+AR365+AR371</f>
        <v>0</v>
      </c>
      <c r="AS360" s="70">
        <f t="shared" si="666"/>
        <v>435846.1</v>
      </c>
      <c r="AT360" s="73">
        <f t="shared" si="663"/>
        <v>288017.5</v>
      </c>
      <c r="AU360" s="15">
        <f>AU361+AU365+AU371</f>
        <v>0</v>
      </c>
      <c r="AV360" s="24"/>
    </row>
    <row r="361" spans="1:49" ht="31.2" x14ac:dyDescent="0.3">
      <c r="A361" s="61" t="s">
        <v>277</v>
      </c>
      <c r="B361" s="62"/>
      <c r="C361" s="61"/>
      <c r="D361" s="61"/>
      <c r="E361" s="63" t="s">
        <v>207</v>
      </c>
      <c r="F361" s="15">
        <f t="shared" ref="F361:K361" si="668">F362</f>
        <v>32514.9</v>
      </c>
      <c r="G361" s="15">
        <f t="shared" si="668"/>
        <v>32514.9</v>
      </c>
      <c r="H361" s="15">
        <f t="shared" si="668"/>
        <v>32514.9</v>
      </c>
      <c r="I361" s="15">
        <f t="shared" si="668"/>
        <v>0</v>
      </c>
      <c r="J361" s="15">
        <f t="shared" si="668"/>
        <v>0</v>
      </c>
      <c r="K361" s="15">
        <f t="shared" si="668"/>
        <v>0</v>
      </c>
      <c r="L361" s="15">
        <f t="shared" si="566"/>
        <v>32514.9</v>
      </c>
      <c r="M361" s="15">
        <f t="shared" si="567"/>
        <v>32514.9</v>
      </c>
      <c r="N361" s="15">
        <f t="shared" si="568"/>
        <v>32514.9</v>
      </c>
      <c r="O361" s="15">
        <f>O362</f>
        <v>4077.4650000000001</v>
      </c>
      <c r="P361" s="15">
        <f>P362</f>
        <v>0</v>
      </c>
      <c r="Q361" s="15">
        <f>Q362</f>
        <v>0</v>
      </c>
      <c r="R361" s="15">
        <f t="shared" si="649"/>
        <v>36592.365000000005</v>
      </c>
      <c r="S361" s="15">
        <f t="shared" si="650"/>
        <v>32514.9</v>
      </c>
      <c r="T361" s="15">
        <f t="shared" si="651"/>
        <v>32514.9</v>
      </c>
      <c r="U361" s="15">
        <f>U362</f>
        <v>0</v>
      </c>
      <c r="V361" s="15">
        <f t="shared" si="652"/>
        <v>36592.365000000005</v>
      </c>
      <c r="W361" s="15">
        <f t="shared" si="653"/>
        <v>32514.9</v>
      </c>
      <c r="X361" s="15">
        <f t="shared" si="654"/>
        <v>32514.9</v>
      </c>
      <c r="Y361" s="15">
        <f>Y362</f>
        <v>276.00799999999998</v>
      </c>
      <c r="Z361" s="15">
        <f>Z362</f>
        <v>0</v>
      </c>
      <c r="AA361" s="15">
        <f>AA362</f>
        <v>0</v>
      </c>
      <c r="AB361" s="15">
        <f t="shared" si="655"/>
        <v>36868.373000000007</v>
      </c>
      <c r="AC361" s="15">
        <f t="shared" si="656"/>
        <v>32514.9</v>
      </c>
      <c r="AD361" s="15">
        <f t="shared" si="657"/>
        <v>32514.9</v>
      </c>
      <c r="AE361" s="15">
        <f>AE362</f>
        <v>0</v>
      </c>
      <c r="AF361" s="15">
        <f>AF362</f>
        <v>0</v>
      </c>
      <c r="AG361" s="15">
        <f>AG362</f>
        <v>0</v>
      </c>
      <c r="AH361" s="15">
        <f t="shared" si="658"/>
        <v>36868.373000000007</v>
      </c>
      <c r="AI361" s="15">
        <f t="shared" si="659"/>
        <v>32514.9</v>
      </c>
      <c r="AJ361" s="15">
        <f t="shared" si="660"/>
        <v>32514.9</v>
      </c>
      <c r="AK361" s="15">
        <f>AK362</f>
        <v>-2792.8110000000001</v>
      </c>
      <c r="AL361" s="15">
        <f>AL362</f>
        <v>-7569.9620000000004</v>
      </c>
      <c r="AM361" s="15">
        <f>AM362</f>
        <v>-7569.9620000000004</v>
      </c>
      <c r="AN361" s="15">
        <f t="shared" si="661"/>
        <v>34075.562000000005</v>
      </c>
      <c r="AO361" s="15">
        <f>AO362</f>
        <v>0</v>
      </c>
      <c r="AP361" s="70">
        <f t="shared" si="665"/>
        <v>34075.562000000005</v>
      </c>
      <c r="AQ361" s="15">
        <f t="shared" si="662"/>
        <v>24944.938000000002</v>
      </c>
      <c r="AR361" s="15">
        <f>AR362</f>
        <v>0</v>
      </c>
      <c r="AS361" s="70">
        <f t="shared" si="666"/>
        <v>24944.938000000002</v>
      </c>
      <c r="AT361" s="73">
        <f t="shared" si="663"/>
        <v>24944.938000000002</v>
      </c>
      <c r="AU361" s="15">
        <f>AU362</f>
        <v>0</v>
      </c>
      <c r="AV361" s="24"/>
    </row>
    <row r="362" spans="1:49" ht="46.8" x14ac:dyDescent="0.3">
      <c r="A362" s="61" t="s">
        <v>277</v>
      </c>
      <c r="B362" s="62" t="s">
        <v>55</v>
      </c>
      <c r="C362" s="61"/>
      <c r="D362" s="61"/>
      <c r="E362" s="63" t="s">
        <v>56</v>
      </c>
      <c r="F362" s="15">
        <f t="shared" ref="F362:K362" si="669">F363+F364</f>
        <v>32514.9</v>
      </c>
      <c r="G362" s="15">
        <f t="shared" si="669"/>
        <v>32514.9</v>
      </c>
      <c r="H362" s="15">
        <f t="shared" si="669"/>
        <v>32514.9</v>
      </c>
      <c r="I362" s="15">
        <f t="shared" si="669"/>
        <v>0</v>
      </c>
      <c r="J362" s="15">
        <f t="shared" si="669"/>
        <v>0</v>
      </c>
      <c r="K362" s="15">
        <f t="shared" si="669"/>
        <v>0</v>
      </c>
      <c r="L362" s="15">
        <f t="shared" si="566"/>
        <v>32514.9</v>
      </c>
      <c r="M362" s="15">
        <f t="shared" si="567"/>
        <v>32514.9</v>
      </c>
      <c r="N362" s="15">
        <f t="shared" si="568"/>
        <v>32514.9</v>
      </c>
      <c r="O362" s="15">
        <f>O363+O364</f>
        <v>4077.4650000000001</v>
      </c>
      <c r="P362" s="15">
        <f>P363+P364</f>
        <v>0</v>
      </c>
      <c r="Q362" s="15">
        <f>Q363+Q364</f>
        <v>0</v>
      </c>
      <c r="R362" s="15">
        <f t="shared" si="649"/>
        <v>36592.365000000005</v>
      </c>
      <c r="S362" s="15">
        <f t="shared" si="650"/>
        <v>32514.9</v>
      </c>
      <c r="T362" s="15">
        <f t="shared" si="651"/>
        <v>32514.9</v>
      </c>
      <c r="U362" s="15">
        <f>U363+U364</f>
        <v>0</v>
      </c>
      <c r="V362" s="15">
        <f t="shared" si="652"/>
        <v>36592.365000000005</v>
      </c>
      <c r="W362" s="15">
        <f t="shared" si="653"/>
        <v>32514.9</v>
      </c>
      <c r="X362" s="15">
        <f t="shared" si="654"/>
        <v>32514.9</v>
      </c>
      <c r="Y362" s="15">
        <f>Y363+Y364</f>
        <v>276.00799999999998</v>
      </c>
      <c r="Z362" s="15">
        <f>Z363+Z364</f>
        <v>0</v>
      </c>
      <c r="AA362" s="15">
        <f>AA363+AA364</f>
        <v>0</v>
      </c>
      <c r="AB362" s="15">
        <f t="shared" si="655"/>
        <v>36868.373000000007</v>
      </c>
      <c r="AC362" s="15">
        <f t="shared" si="656"/>
        <v>32514.9</v>
      </c>
      <c r="AD362" s="15">
        <f t="shared" si="657"/>
        <v>32514.9</v>
      </c>
      <c r="AE362" s="15">
        <f>AE363+AE364</f>
        <v>0</v>
      </c>
      <c r="AF362" s="15">
        <f>AF363+AF364</f>
        <v>0</v>
      </c>
      <c r="AG362" s="15">
        <f>AG363+AG364</f>
        <v>0</v>
      </c>
      <c r="AH362" s="15">
        <f t="shared" si="658"/>
        <v>36868.373000000007</v>
      </c>
      <c r="AI362" s="15">
        <f t="shared" si="659"/>
        <v>32514.9</v>
      </c>
      <c r="AJ362" s="15">
        <f t="shared" si="660"/>
        <v>32514.9</v>
      </c>
      <c r="AK362" s="15">
        <f>AK363+AK364</f>
        <v>-2792.8110000000001</v>
      </c>
      <c r="AL362" s="15">
        <f>AL363+AL364</f>
        <v>-7569.9620000000004</v>
      </c>
      <c r="AM362" s="15">
        <f>AM363+AM364</f>
        <v>-7569.9620000000004</v>
      </c>
      <c r="AN362" s="15">
        <f t="shared" si="661"/>
        <v>34075.562000000005</v>
      </c>
      <c r="AO362" s="15">
        <f>AO363+AO364</f>
        <v>0</v>
      </c>
      <c r="AP362" s="70">
        <f t="shared" si="665"/>
        <v>34075.562000000005</v>
      </c>
      <c r="AQ362" s="15">
        <f t="shared" si="662"/>
        <v>24944.938000000002</v>
      </c>
      <c r="AR362" s="15">
        <f>AR363+AR364</f>
        <v>0</v>
      </c>
      <c r="AS362" s="70">
        <f t="shared" si="666"/>
        <v>24944.938000000002</v>
      </c>
      <c r="AT362" s="73">
        <f t="shared" si="663"/>
        <v>24944.938000000002</v>
      </c>
      <c r="AU362" s="15">
        <f>AU363+AU364</f>
        <v>0</v>
      </c>
      <c r="AV362" s="24"/>
    </row>
    <row r="363" spans="1:49" x14ac:dyDescent="0.3">
      <c r="A363" s="61" t="s">
        <v>277</v>
      </c>
      <c r="B363" s="62">
        <v>600</v>
      </c>
      <c r="C363" s="61" t="s">
        <v>264</v>
      </c>
      <c r="D363" s="61" t="s">
        <v>31</v>
      </c>
      <c r="E363" s="63" t="s">
        <v>265</v>
      </c>
      <c r="F363" s="15">
        <v>10850</v>
      </c>
      <c r="G363" s="15">
        <v>10850</v>
      </c>
      <c r="H363" s="15">
        <v>10850</v>
      </c>
      <c r="I363" s="15"/>
      <c r="J363" s="15"/>
      <c r="K363" s="15"/>
      <c r="L363" s="15">
        <f t="shared" si="566"/>
        <v>10850</v>
      </c>
      <c r="M363" s="15">
        <f t="shared" si="567"/>
        <v>10850</v>
      </c>
      <c r="N363" s="15">
        <f t="shared" si="568"/>
        <v>10850</v>
      </c>
      <c r="O363" s="15">
        <v>1279.444</v>
      </c>
      <c r="P363" s="15"/>
      <c r="Q363" s="15"/>
      <c r="R363" s="15">
        <f t="shared" si="649"/>
        <v>12129.444</v>
      </c>
      <c r="S363" s="15">
        <f t="shared" si="650"/>
        <v>10850</v>
      </c>
      <c r="T363" s="15">
        <f t="shared" si="651"/>
        <v>10850</v>
      </c>
      <c r="U363" s="15"/>
      <c r="V363" s="15">
        <f t="shared" si="652"/>
        <v>12129.444</v>
      </c>
      <c r="W363" s="15">
        <f t="shared" si="653"/>
        <v>10850</v>
      </c>
      <c r="X363" s="15">
        <f t="shared" si="654"/>
        <v>10850</v>
      </c>
      <c r="Y363" s="15">
        <v>1.964</v>
      </c>
      <c r="Z363" s="15"/>
      <c r="AA363" s="15"/>
      <c r="AB363" s="15">
        <f t="shared" si="655"/>
        <v>12131.407999999999</v>
      </c>
      <c r="AC363" s="15">
        <f t="shared" si="656"/>
        <v>10850</v>
      </c>
      <c r="AD363" s="15">
        <f t="shared" si="657"/>
        <v>10850</v>
      </c>
      <c r="AE363" s="15"/>
      <c r="AF363" s="15"/>
      <c r="AG363" s="15"/>
      <c r="AH363" s="15">
        <f t="shared" si="658"/>
        <v>12131.407999999999</v>
      </c>
      <c r="AI363" s="15">
        <f t="shared" si="659"/>
        <v>10850</v>
      </c>
      <c r="AJ363" s="15">
        <f t="shared" si="660"/>
        <v>10850</v>
      </c>
      <c r="AK363" s="15"/>
      <c r="AL363" s="15"/>
      <c r="AM363" s="15"/>
      <c r="AN363" s="15">
        <f t="shared" si="661"/>
        <v>12131.407999999999</v>
      </c>
      <c r="AO363" s="15"/>
      <c r="AP363" s="70">
        <f t="shared" si="665"/>
        <v>12131.407999999999</v>
      </c>
      <c r="AQ363" s="15">
        <f t="shared" si="662"/>
        <v>10850</v>
      </c>
      <c r="AR363" s="15"/>
      <c r="AS363" s="70">
        <f t="shared" si="666"/>
        <v>10850</v>
      </c>
      <c r="AT363" s="73">
        <f t="shared" si="663"/>
        <v>10850</v>
      </c>
      <c r="AU363" s="15"/>
      <c r="AV363" s="24"/>
    </row>
    <row r="364" spans="1:49" x14ac:dyDescent="0.3">
      <c r="A364" s="61" t="s">
        <v>277</v>
      </c>
      <c r="B364" s="62">
        <v>600</v>
      </c>
      <c r="C364" s="61" t="s">
        <v>264</v>
      </c>
      <c r="D364" s="61" t="s">
        <v>51</v>
      </c>
      <c r="E364" s="63" t="s">
        <v>271</v>
      </c>
      <c r="F364" s="15">
        <v>21664.9</v>
      </c>
      <c r="G364" s="15">
        <v>21664.9</v>
      </c>
      <c r="H364" s="15">
        <v>21664.9</v>
      </c>
      <c r="I364" s="15"/>
      <c r="J364" s="15"/>
      <c r="K364" s="15"/>
      <c r="L364" s="15">
        <f t="shared" si="566"/>
        <v>21664.9</v>
      </c>
      <c r="M364" s="15">
        <f t="shared" si="567"/>
        <v>21664.9</v>
      </c>
      <c r="N364" s="15">
        <f t="shared" si="568"/>
        <v>21664.9</v>
      </c>
      <c r="O364" s="15">
        <v>2798.0210000000002</v>
      </c>
      <c r="P364" s="15"/>
      <c r="Q364" s="15"/>
      <c r="R364" s="15">
        <f t="shared" si="649"/>
        <v>24462.921000000002</v>
      </c>
      <c r="S364" s="15">
        <f t="shared" si="650"/>
        <v>21664.9</v>
      </c>
      <c r="T364" s="15">
        <f t="shared" si="651"/>
        <v>21664.9</v>
      </c>
      <c r="U364" s="15"/>
      <c r="V364" s="15">
        <f t="shared" si="652"/>
        <v>24462.921000000002</v>
      </c>
      <c r="W364" s="15">
        <f t="shared" si="653"/>
        <v>21664.9</v>
      </c>
      <c r="X364" s="15">
        <f t="shared" si="654"/>
        <v>21664.9</v>
      </c>
      <c r="Y364" s="15">
        <v>274.04399999999998</v>
      </c>
      <c r="Z364" s="15"/>
      <c r="AA364" s="15"/>
      <c r="AB364" s="15">
        <f t="shared" si="655"/>
        <v>24736.965000000004</v>
      </c>
      <c r="AC364" s="15">
        <f t="shared" si="656"/>
        <v>21664.9</v>
      </c>
      <c r="AD364" s="15">
        <f t="shared" si="657"/>
        <v>21664.9</v>
      </c>
      <c r="AE364" s="15"/>
      <c r="AF364" s="15"/>
      <c r="AG364" s="15"/>
      <c r="AH364" s="15">
        <f t="shared" si="658"/>
        <v>24736.965000000004</v>
      </c>
      <c r="AI364" s="15">
        <f t="shared" si="659"/>
        <v>21664.9</v>
      </c>
      <c r="AJ364" s="15">
        <f t="shared" si="660"/>
        <v>21664.9</v>
      </c>
      <c r="AK364" s="15">
        <v>-2792.8110000000001</v>
      </c>
      <c r="AL364" s="15">
        <v>-7569.9620000000004</v>
      </c>
      <c r="AM364" s="15">
        <v>-7569.9620000000004</v>
      </c>
      <c r="AN364" s="15">
        <f t="shared" si="661"/>
        <v>21944.154000000002</v>
      </c>
      <c r="AO364" s="15"/>
      <c r="AP364" s="70">
        <f t="shared" si="665"/>
        <v>21944.154000000002</v>
      </c>
      <c r="AQ364" s="15">
        <f t="shared" si="662"/>
        <v>14094.938000000002</v>
      </c>
      <c r="AR364" s="15"/>
      <c r="AS364" s="70">
        <f t="shared" si="666"/>
        <v>14094.938000000002</v>
      </c>
      <c r="AT364" s="73">
        <f t="shared" si="663"/>
        <v>14094.938000000002</v>
      </c>
      <c r="AU364" s="15"/>
      <c r="AV364" s="24"/>
    </row>
    <row r="365" spans="1:49" ht="62.4" x14ac:dyDescent="0.3">
      <c r="A365" s="61" t="s">
        <v>278</v>
      </c>
      <c r="B365" s="62"/>
      <c r="C365" s="61"/>
      <c r="D365" s="61"/>
      <c r="E365" s="63" t="s">
        <v>279</v>
      </c>
      <c r="F365" s="15">
        <f t="shared" ref="F365:K365" si="670">F368+F366</f>
        <v>124518.1</v>
      </c>
      <c r="G365" s="15">
        <f t="shared" si="670"/>
        <v>383318.6</v>
      </c>
      <c r="H365" s="15">
        <f t="shared" si="670"/>
        <v>183318.6</v>
      </c>
      <c r="I365" s="15">
        <f t="shared" si="670"/>
        <v>0</v>
      </c>
      <c r="J365" s="15">
        <f t="shared" si="670"/>
        <v>0</v>
      </c>
      <c r="K365" s="15">
        <f t="shared" si="670"/>
        <v>0</v>
      </c>
      <c r="L365" s="15">
        <f t="shared" si="566"/>
        <v>124518.1</v>
      </c>
      <c r="M365" s="15">
        <f t="shared" si="567"/>
        <v>383318.6</v>
      </c>
      <c r="N365" s="15">
        <f t="shared" si="568"/>
        <v>183318.6</v>
      </c>
      <c r="O365" s="15">
        <f>O368+O366</f>
        <v>-31581.999999999996</v>
      </c>
      <c r="P365" s="15">
        <f>P368+P366</f>
        <v>0</v>
      </c>
      <c r="Q365" s="15">
        <f>Q368+Q366</f>
        <v>42429.899999999994</v>
      </c>
      <c r="R365" s="15">
        <f t="shared" si="649"/>
        <v>92936.1</v>
      </c>
      <c r="S365" s="15">
        <f t="shared" si="650"/>
        <v>383318.6</v>
      </c>
      <c r="T365" s="15">
        <f t="shared" si="651"/>
        <v>225748.5</v>
      </c>
      <c r="U365" s="15">
        <f>U368+U366</f>
        <v>0</v>
      </c>
      <c r="V365" s="15">
        <f t="shared" si="652"/>
        <v>92936.1</v>
      </c>
      <c r="W365" s="15">
        <f t="shared" si="653"/>
        <v>383318.6</v>
      </c>
      <c r="X365" s="15">
        <f t="shared" si="654"/>
        <v>225748.5</v>
      </c>
      <c r="Y365" s="15">
        <f>Y368+Y366</f>
        <v>4342.2700000000004</v>
      </c>
      <c r="Z365" s="15">
        <f>Z368+Z366</f>
        <v>0</v>
      </c>
      <c r="AA365" s="15">
        <f>AA368+AA366</f>
        <v>0</v>
      </c>
      <c r="AB365" s="15">
        <f t="shared" si="655"/>
        <v>97278.37000000001</v>
      </c>
      <c r="AC365" s="15">
        <f t="shared" si="656"/>
        <v>383318.6</v>
      </c>
      <c r="AD365" s="15">
        <f t="shared" si="657"/>
        <v>225748.5</v>
      </c>
      <c r="AE365" s="15">
        <f>AE368+AE366</f>
        <v>0</v>
      </c>
      <c r="AF365" s="15">
        <f>AF368+AF366</f>
        <v>0</v>
      </c>
      <c r="AG365" s="15">
        <f>AG368+AG366</f>
        <v>0</v>
      </c>
      <c r="AH365" s="15">
        <f t="shared" si="658"/>
        <v>97278.37000000001</v>
      </c>
      <c r="AI365" s="15">
        <f t="shared" si="659"/>
        <v>383318.6</v>
      </c>
      <c r="AJ365" s="15">
        <f t="shared" si="660"/>
        <v>225748.5</v>
      </c>
      <c r="AK365" s="15">
        <f>AK368+AK366</f>
        <v>2792.8110000000001</v>
      </c>
      <c r="AL365" s="15">
        <f>AL368+AL366</f>
        <v>7569.9620000000004</v>
      </c>
      <c r="AM365" s="15">
        <f>AM368+AM366</f>
        <v>7569.9620000000004</v>
      </c>
      <c r="AN365" s="15">
        <f t="shared" si="661"/>
        <v>100071.18100000001</v>
      </c>
      <c r="AO365" s="15">
        <f>AO368+AO366</f>
        <v>0</v>
      </c>
      <c r="AP365" s="70">
        <f t="shared" si="665"/>
        <v>100071.18100000001</v>
      </c>
      <c r="AQ365" s="15">
        <f t="shared" si="662"/>
        <v>390888.56199999998</v>
      </c>
      <c r="AR365" s="15">
        <f>AR368+AR366</f>
        <v>0</v>
      </c>
      <c r="AS365" s="70">
        <f t="shared" si="666"/>
        <v>390888.56199999998</v>
      </c>
      <c r="AT365" s="73">
        <f t="shared" si="663"/>
        <v>233318.462</v>
      </c>
      <c r="AU365" s="15">
        <f>AU368+AU366</f>
        <v>0</v>
      </c>
      <c r="AV365" s="24"/>
    </row>
    <row r="366" spans="1:49" ht="31.2" x14ac:dyDescent="0.3">
      <c r="A366" s="61" t="s">
        <v>278</v>
      </c>
      <c r="B366" s="62" t="s">
        <v>48</v>
      </c>
      <c r="C366" s="61"/>
      <c r="D366" s="61"/>
      <c r="E366" s="63" t="s">
        <v>49</v>
      </c>
      <c r="F366" s="15">
        <f t="shared" ref="F366:K366" si="671">F367</f>
        <v>0</v>
      </c>
      <c r="G366" s="15">
        <f t="shared" si="671"/>
        <v>200000</v>
      </c>
      <c r="H366" s="15">
        <f t="shared" si="671"/>
        <v>346.1</v>
      </c>
      <c r="I366" s="15">
        <f t="shared" si="671"/>
        <v>0</v>
      </c>
      <c r="J366" s="15">
        <f t="shared" si="671"/>
        <v>0</v>
      </c>
      <c r="K366" s="15">
        <f t="shared" si="671"/>
        <v>0</v>
      </c>
      <c r="L366" s="15">
        <f t="shared" si="566"/>
        <v>0</v>
      </c>
      <c r="M366" s="15">
        <f t="shared" si="567"/>
        <v>200000</v>
      </c>
      <c r="N366" s="15">
        <f t="shared" si="568"/>
        <v>346.1</v>
      </c>
      <c r="O366" s="15">
        <f>O367</f>
        <v>0</v>
      </c>
      <c r="P366" s="15">
        <f>P367</f>
        <v>0</v>
      </c>
      <c r="Q366" s="15">
        <f>Q367</f>
        <v>0</v>
      </c>
      <c r="R366" s="15">
        <f t="shared" si="649"/>
        <v>0</v>
      </c>
      <c r="S366" s="15">
        <f t="shared" si="650"/>
        <v>200000</v>
      </c>
      <c r="T366" s="15">
        <f t="shared" si="651"/>
        <v>346.1</v>
      </c>
      <c r="U366" s="15">
        <f>U367</f>
        <v>0</v>
      </c>
      <c r="V366" s="15">
        <f t="shared" si="652"/>
        <v>0</v>
      </c>
      <c r="W366" s="15">
        <f t="shared" si="653"/>
        <v>200000</v>
      </c>
      <c r="X366" s="15">
        <f t="shared" si="654"/>
        <v>346.1</v>
      </c>
      <c r="Y366" s="15">
        <f>Y367</f>
        <v>0</v>
      </c>
      <c r="Z366" s="15">
        <f>Z367</f>
        <v>0</v>
      </c>
      <c r="AA366" s="15">
        <f>AA367</f>
        <v>0</v>
      </c>
      <c r="AB366" s="15">
        <f t="shared" si="655"/>
        <v>0</v>
      </c>
      <c r="AC366" s="15">
        <f t="shared" si="656"/>
        <v>200000</v>
      </c>
      <c r="AD366" s="15">
        <f t="shared" si="657"/>
        <v>346.1</v>
      </c>
      <c r="AE366" s="15">
        <f>AE367</f>
        <v>0</v>
      </c>
      <c r="AF366" s="15">
        <f>AF367</f>
        <v>0</v>
      </c>
      <c r="AG366" s="15">
        <f>AG367</f>
        <v>0</v>
      </c>
      <c r="AH366" s="15">
        <f t="shared" si="658"/>
        <v>0</v>
      </c>
      <c r="AI366" s="15">
        <f t="shared" si="659"/>
        <v>200000</v>
      </c>
      <c r="AJ366" s="15">
        <f t="shared" si="660"/>
        <v>346.1</v>
      </c>
      <c r="AK366" s="15">
        <f>AK367</f>
        <v>0</v>
      </c>
      <c r="AL366" s="15">
        <f>AL367</f>
        <v>0</v>
      </c>
      <c r="AM366" s="15">
        <f>AM367</f>
        <v>0</v>
      </c>
      <c r="AN366" s="15">
        <f t="shared" si="661"/>
        <v>0</v>
      </c>
      <c r="AO366" s="15">
        <f>AO367</f>
        <v>0</v>
      </c>
      <c r="AP366" s="70">
        <f t="shared" si="665"/>
        <v>0</v>
      </c>
      <c r="AQ366" s="15">
        <f t="shared" si="662"/>
        <v>200000</v>
      </c>
      <c r="AR366" s="15">
        <f>AR367</f>
        <v>0</v>
      </c>
      <c r="AS366" s="70">
        <f t="shared" si="666"/>
        <v>200000</v>
      </c>
      <c r="AT366" s="73">
        <f t="shared" si="663"/>
        <v>346.1</v>
      </c>
      <c r="AU366" s="15">
        <f>AU367</f>
        <v>0</v>
      </c>
      <c r="AV366" s="24"/>
    </row>
    <row r="367" spans="1:49" x14ac:dyDescent="0.3">
      <c r="A367" s="61" t="s">
        <v>278</v>
      </c>
      <c r="B367" s="62">
        <v>200</v>
      </c>
      <c r="C367" s="61" t="s">
        <v>264</v>
      </c>
      <c r="D367" s="61" t="s">
        <v>51</v>
      </c>
      <c r="E367" s="63" t="s">
        <v>271</v>
      </c>
      <c r="F367" s="15"/>
      <c r="G367" s="15">
        <v>200000</v>
      </c>
      <c r="H367" s="15">
        <v>346.1</v>
      </c>
      <c r="I367" s="15"/>
      <c r="J367" s="15"/>
      <c r="K367" s="15"/>
      <c r="L367" s="15">
        <f t="shared" ref="L367:L430" si="672">F367+I367</f>
        <v>0</v>
      </c>
      <c r="M367" s="15">
        <f t="shared" ref="M367:M430" si="673">G367+J367</f>
        <v>200000</v>
      </c>
      <c r="N367" s="15">
        <f t="shared" ref="N367:N430" si="674">H367+K367</f>
        <v>346.1</v>
      </c>
      <c r="O367" s="15"/>
      <c r="P367" s="15"/>
      <c r="Q367" s="15"/>
      <c r="R367" s="15">
        <f t="shared" si="649"/>
        <v>0</v>
      </c>
      <c r="S367" s="15">
        <f t="shared" si="650"/>
        <v>200000</v>
      </c>
      <c r="T367" s="15">
        <f t="shared" si="651"/>
        <v>346.1</v>
      </c>
      <c r="U367" s="15"/>
      <c r="V367" s="15">
        <f t="shared" si="652"/>
        <v>0</v>
      </c>
      <c r="W367" s="15">
        <f t="shared" si="653"/>
        <v>200000</v>
      </c>
      <c r="X367" s="15">
        <f t="shared" si="654"/>
        <v>346.1</v>
      </c>
      <c r="Y367" s="15"/>
      <c r="Z367" s="15"/>
      <c r="AA367" s="15"/>
      <c r="AB367" s="15">
        <f t="shared" si="655"/>
        <v>0</v>
      </c>
      <c r="AC367" s="15">
        <f t="shared" si="656"/>
        <v>200000</v>
      </c>
      <c r="AD367" s="15">
        <f t="shared" si="657"/>
        <v>346.1</v>
      </c>
      <c r="AE367" s="15"/>
      <c r="AF367" s="15"/>
      <c r="AG367" s="15"/>
      <c r="AH367" s="15">
        <f t="shared" si="658"/>
        <v>0</v>
      </c>
      <c r="AI367" s="15">
        <f t="shared" si="659"/>
        <v>200000</v>
      </c>
      <c r="AJ367" s="15">
        <f t="shared" si="660"/>
        <v>346.1</v>
      </c>
      <c r="AK367" s="15"/>
      <c r="AL367" s="15"/>
      <c r="AM367" s="15"/>
      <c r="AN367" s="15">
        <f t="shared" si="661"/>
        <v>0</v>
      </c>
      <c r="AO367" s="15"/>
      <c r="AP367" s="70">
        <f t="shared" si="665"/>
        <v>0</v>
      </c>
      <c r="AQ367" s="15">
        <f t="shared" si="662"/>
        <v>200000</v>
      </c>
      <c r="AR367" s="15"/>
      <c r="AS367" s="70">
        <f t="shared" si="666"/>
        <v>200000</v>
      </c>
      <c r="AT367" s="73">
        <f t="shared" si="663"/>
        <v>346.1</v>
      </c>
      <c r="AU367" s="15"/>
      <c r="AV367" s="24"/>
    </row>
    <row r="368" spans="1:49" ht="46.8" x14ac:dyDescent="0.3">
      <c r="A368" s="61" t="s">
        <v>278</v>
      </c>
      <c r="B368" s="62" t="s">
        <v>55</v>
      </c>
      <c r="C368" s="61"/>
      <c r="D368" s="61"/>
      <c r="E368" s="63" t="s">
        <v>56</v>
      </c>
      <c r="F368" s="15">
        <f t="shared" ref="F368:K368" si="675">F369+F370</f>
        <v>124518.1</v>
      </c>
      <c r="G368" s="15">
        <f t="shared" si="675"/>
        <v>183318.6</v>
      </c>
      <c r="H368" s="15">
        <f t="shared" si="675"/>
        <v>182972.5</v>
      </c>
      <c r="I368" s="15">
        <f t="shared" si="675"/>
        <v>0</v>
      </c>
      <c r="J368" s="15">
        <f t="shared" si="675"/>
        <v>0</v>
      </c>
      <c r="K368" s="15">
        <f t="shared" si="675"/>
        <v>0</v>
      </c>
      <c r="L368" s="15">
        <f t="shared" si="672"/>
        <v>124518.1</v>
      </c>
      <c r="M368" s="15">
        <f t="shared" si="673"/>
        <v>183318.6</v>
      </c>
      <c r="N368" s="15">
        <f t="shared" si="674"/>
        <v>182972.5</v>
      </c>
      <c r="O368" s="15">
        <f>O369+O370</f>
        <v>-31581.999999999996</v>
      </c>
      <c r="P368" s="15">
        <f>P369+P370</f>
        <v>0</v>
      </c>
      <c r="Q368" s="15">
        <f>Q369+Q370</f>
        <v>42429.899999999994</v>
      </c>
      <c r="R368" s="15">
        <f t="shared" si="649"/>
        <v>92936.1</v>
      </c>
      <c r="S368" s="15">
        <f t="shared" si="650"/>
        <v>183318.6</v>
      </c>
      <c r="T368" s="15">
        <f t="shared" si="651"/>
        <v>225402.4</v>
      </c>
      <c r="U368" s="15">
        <f>U369+U370</f>
        <v>0</v>
      </c>
      <c r="V368" s="15">
        <f t="shared" si="652"/>
        <v>92936.1</v>
      </c>
      <c r="W368" s="15">
        <f t="shared" si="653"/>
        <v>183318.6</v>
      </c>
      <c r="X368" s="15">
        <f t="shared" si="654"/>
        <v>225402.4</v>
      </c>
      <c r="Y368" s="15">
        <f>Y369+Y370</f>
        <v>4342.2700000000004</v>
      </c>
      <c r="Z368" s="15">
        <f>Z369+Z370</f>
        <v>0</v>
      </c>
      <c r="AA368" s="15">
        <f>AA369+AA370</f>
        <v>0</v>
      </c>
      <c r="AB368" s="15">
        <f t="shared" si="655"/>
        <v>97278.37000000001</v>
      </c>
      <c r="AC368" s="15">
        <f t="shared" si="656"/>
        <v>183318.6</v>
      </c>
      <c r="AD368" s="15">
        <f t="shared" si="657"/>
        <v>225402.4</v>
      </c>
      <c r="AE368" s="15">
        <f>AE369+AE370</f>
        <v>0</v>
      </c>
      <c r="AF368" s="15">
        <f>AF369+AF370</f>
        <v>0</v>
      </c>
      <c r="AG368" s="15">
        <f>AG369+AG370</f>
        <v>0</v>
      </c>
      <c r="AH368" s="15">
        <f t="shared" si="658"/>
        <v>97278.37000000001</v>
      </c>
      <c r="AI368" s="15">
        <f t="shared" si="659"/>
        <v>183318.6</v>
      </c>
      <c r="AJ368" s="15">
        <f t="shared" si="660"/>
        <v>225402.4</v>
      </c>
      <c r="AK368" s="15">
        <f>AK369+AK370</f>
        <v>2792.8110000000001</v>
      </c>
      <c r="AL368" s="15">
        <f>AL369+AL370</f>
        <v>7569.9620000000004</v>
      </c>
      <c r="AM368" s="15">
        <f>AM369+AM370</f>
        <v>7569.9620000000004</v>
      </c>
      <c r="AN368" s="15">
        <f t="shared" si="661"/>
        <v>100071.18100000001</v>
      </c>
      <c r="AO368" s="15">
        <f>AO369+AO370</f>
        <v>0</v>
      </c>
      <c r="AP368" s="70">
        <f t="shared" si="665"/>
        <v>100071.18100000001</v>
      </c>
      <c r="AQ368" s="15">
        <f t="shared" si="662"/>
        <v>190888.56200000001</v>
      </c>
      <c r="AR368" s="15">
        <f>AR369+AR370</f>
        <v>0</v>
      </c>
      <c r="AS368" s="70">
        <f t="shared" si="666"/>
        <v>190888.56200000001</v>
      </c>
      <c r="AT368" s="73">
        <f t="shared" si="663"/>
        <v>232972.36199999999</v>
      </c>
      <c r="AU368" s="15">
        <f>AU369+AU370</f>
        <v>0</v>
      </c>
      <c r="AV368" s="24"/>
    </row>
    <row r="369" spans="1:48" x14ac:dyDescent="0.3">
      <c r="A369" s="61" t="s">
        <v>278</v>
      </c>
      <c r="B369" s="62">
        <v>600</v>
      </c>
      <c r="C369" s="61" t="s">
        <v>264</v>
      </c>
      <c r="D369" s="61" t="s">
        <v>31</v>
      </c>
      <c r="E369" s="63" t="s">
        <v>265</v>
      </c>
      <c r="F369" s="15">
        <v>40546.300000000003</v>
      </c>
      <c r="G369" s="15">
        <v>5199</v>
      </c>
      <c r="H369" s="15"/>
      <c r="I369" s="15"/>
      <c r="J369" s="15"/>
      <c r="K369" s="15"/>
      <c r="L369" s="15">
        <f t="shared" si="672"/>
        <v>40546.300000000003</v>
      </c>
      <c r="M369" s="15">
        <f t="shared" si="673"/>
        <v>5199</v>
      </c>
      <c r="N369" s="15">
        <f t="shared" si="674"/>
        <v>0</v>
      </c>
      <c r="O369" s="15">
        <f>1753.9-25546.3</f>
        <v>-23792.399999999998</v>
      </c>
      <c r="P369" s="15"/>
      <c r="Q369" s="15">
        <v>25546.3</v>
      </c>
      <c r="R369" s="15">
        <f t="shared" si="649"/>
        <v>16753.900000000005</v>
      </c>
      <c r="S369" s="15">
        <f t="shared" si="650"/>
        <v>5199</v>
      </c>
      <c r="T369" s="15">
        <f t="shared" si="651"/>
        <v>25546.3</v>
      </c>
      <c r="U369" s="15"/>
      <c r="V369" s="15">
        <f t="shared" si="652"/>
        <v>16753.900000000005</v>
      </c>
      <c r="W369" s="15">
        <f t="shared" si="653"/>
        <v>5199</v>
      </c>
      <c r="X369" s="15">
        <f t="shared" si="654"/>
        <v>25546.3</v>
      </c>
      <c r="Y369" s="15"/>
      <c r="Z369" s="15"/>
      <c r="AA369" s="15"/>
      <c r="AB369" s="15">
        <f t="shared" si="655"/>
        <v>16753.900000000005</v>
      </c>
      <c r="AC369" s="15">
        <f t="shared" si="656"/>
        <v>5199</v>
      </c>
      <c r="AD369" s="15">
        <f t="shared" si="657"/>
        <v>25546.3</v>
      </c>
      <c r="AE369" s="15"/>
      <c r="AF369" s="15"/>
      <c r="AG369" s="15"/>
      <c r="AH369" s="15">
        <f t="shared" si="658"/>
        <v>16753.900000000005</v>
      </c>
      <c r="AI369" s="15">
        <f t="shared" si="659"/>
        <v>5199</v>
      </c>
      <c r="AJ369" s="15">
        <f t="shared" si="660"/>
        <v>25546.3</v>
      </c>
      <c r="AK369" s="15"/>
      <c r="AL369" s="15"/>
      <c r="AM369" s="15"/>
      <c r="AN369" s="15">
        <f t="shared" si="661"/>
        <v>16753.900000000005</v>
      </c>
      <c r="AO369" s="15"/>
      <c r="AP369" s="70">
        <f t="shared" si="665"/>
        <v>16753.900000000005</v>
      </c>
      <c r="AQ369" s="15">
        <f t="shared" si="662"/>
        <v>5199</v>
      </c>
      <c r="AR369" s="15"/>
      <c r="AS369" s="70">
        <f t="shared" si="666"/>
        <v>5199</v>
      </c>
      <c r="AT369" s="73">
        <f t="shared" si="663"/>
        <v>25546.3</v>
      </c>
      <c r="AU369" s="15"/>
      <c r="AV369" s="24"/>
    </row>
    <row r="370" spans="1:48" x14ac:dyDescent="0.3">
      <c r="A370" s="61" t="s">
        <v>278</v>
      </c>
      <c r="B370" s="62">
        <v>600</v>
      </c>
      <c r="C370" s="61" t="s">
        <v>264</v>
      </c>
      <c r="D370" s="61" t="s">
        <v>51</v>
      </c>
      <c r="E370" s="63" t="s">
        <v>271</v>
      </c>
      <c r="F370" s="15">
        <v>83971.8</v>
      </c>
      <c r="G370" s="15">
        <v>178119.6</v>
      </c>
      <c r="H370" s="15">
        <v>182972.5</v>
      </c>
      <c r="I370" s="15"/>
      <c r="J370" s="15"/>
      <c r="K370" s="15"/>
      <c r="L370" s="15">
        <f t="shared" si="672"/>
        <v>83971.8</v>
      </c>
      <c r="M370" s="15">
        <f t="shared" si="673"/>
        <v>178119.6</v>
      </c>
      <c r="N370" s="15">
        <f t="shared" si="674"/>
        <v>182972.5</v>
      </c>
      <c r="O370" s="15">
        <f>9094-16883.6</f>
        <v>-7789.5999999999985</v>
      </c>
      <c r="P370" s="15"/>
      <c r="Q370" s="15">
        <v>16883.599999999999</v>
      </c>
      <c r="R370" s="15">
        <f t="shared" si="649"/>
        <v>76182.200000000012</v>
      </c>
      <c r="S370" s="15">
        <f t="shared" si="650"/>
        <v>178119.6</v>
      </c>
      <c r="T370" s="15">
        <f t="shared" si="651"/>
        <v>199856.1</v>
      </c>
      <c r="U370" s="15"/>
      <c r="V370" s="15">
        <f t="shared" si="652"/>
        <v>76182.200000000012</v>
      </c>
      <c r="W370" s="15">
        <f t="shared" si="653"/>
        <v>178119.6</v>
      </c>
      <c r="X370" s="15">
        <f t="shared" si="654"/>
        <v>199856.1</v>
      </c>
      <c r="Y370" s="15">
        <v>4342.2700000000004</v>
      </c>
      <c r="Z370" s="15"/>
      <c r="AA370" s="15"/>
      <c r="AB370" s="15">
        <f t="shared" si="655"/>
        <v>80524.470000000016</v>
      </c>
      <c r="AC370" s="15">
        <f t="shared" si="656"/>
        <v>178119.6</v>
      </c>
      <c r="AD370" s="15">
        <f t="shared" si="657"/>
        <v>199856.1</v>
      </c>
      <c r="AE370" s="15"/>
      <c r="AF370" s="15"/>
      <c r="AG370" s="15"/>
      <c r="AH370" s="15">
        <f t="shared" si="658"/>
        <v>80524.470000000016</v>
      </c>
      <c r="AI370" s="15">
        <f t="shared" si="659"/>
        <v>178119.6</v>
      </c>
      <c r="AJ370" s="15">
        <f t="shared" si="660"/>
        <v>199856.1</v>
      </c>
      <c r="AK370" s="15">
        <v>2792.8110000000001</v>
      </c>
      <c r="AL370" s="15">
        <f>7569.962</f>
        <v>7569.9620000000004</v>
      </c>
      <c r="AM370" s="15">
        <v>7569.9620000000004</v>
      </c>
      <c r="AN370" s="15">
        <f t="shared" si="661"/>
        <v>83317.281000000017</v>
      </c>
      <c r="AO370" s="15"/>
      <c r="AP370" s="70">
        <f t="shared" si="665"/>
        <v>83317.281000000017</v>
      </c>
      <c r="AQ370" s="15">
        <f t="shared" si="662"/>
        <v>185689.56200000001</v>
      </c>
      <c r="AR370" s="15"/>
      <c r="AS370" s="70">
        <f t="shared" si="666"/>
        <v>185689.56200000001</v>
      </c>
      <c r="AT370" s="73">
        <f t="shared" si="663"/>
        <v>207426.06200000001</v>
      </c>
      <c r="AU370" s="15"/>
      <c r="AV370" s="24"/>
    </row>
    <row r="371" spans="1:48" ht="46.8" x14ac:dyDescent="0.3">
      <c r="A371" s="61" t="s">
        <v>280</v>
      </c>
      <c r="B371" s="62"/>
      <c r="C371" s="61"/>
      <c r="D371" s="61"/>
      <c r="E371" s="63" t="s">
        <v>281</v>
      </c>
      <c r="F371" s="15">
        <f t="shared" ref="F371:F372" si="676">F372</f>
        <v>55973.599999999999</v>
      </c>
      <c r="G371" s="15">
        <f t="shared" ref="G371:G372" si="677">G372</f>
        <v>20012.599999999999</v>
      </c>
      <c r="H371" s="15">
        <f t="shared" ref="H371:H372" si="678">H372</f>
        <v>13315.5</v>
      </c>
      <c r="I371" s="15">
        <f t="shared" ref="I371:I372" si="679">I372</f>
        <v>0</v>
      </c>
      <c r="J371" s="15">
        <f t="shared" ref="J371:J372" si="680">J372</f>
        <v>0</v>
      </c>
      <c r="K371" s="15">
        <f t="shared" ref="K371:K372" si="681">K372</f>
        <v>0</v>
      </c>
      <c r="L371" s="15">
        <f t="shared" si="672"/>
        <v>55973.599999999999</v>
      </c>
      <c r="M371" s="15">
        <f t="shared" si="673"/>
        <v>20012.599999999999</v>
      </c>
      <c r="N371" s="15">
        <f t="shared" si="674"/>
        <v>13315.5</v>
      </c>
      <c r="O371" s="15">
        <f t="shared" ref="O371:O372" si="682">O372</f>
        <v>-27286.5</v>
      </c>
      <c r="P371" s="15">
        <f t="shared" ref="P371:P372" si="683">P372</f>
        <v>0</v>
      </c>
      <c r="Q371" s="15">
        <f t="shared" ref="Q371:Q372" si="684">Q372</f>
        <v>16438.599999999999</v>
      </c>
      <c r="R371" s="15">
        <f t="shared" si="649"/>
        <v>28687.1</v>
      </c>
      <c r="S371" s="15">
        <f t="shared" si="650"/>
        <v>20012.599999999999</v>
      </c>
      <c r="T371" s="15">
        <f t="shared" si="651"/>
        <v>29754.1</v>
      </c>
      <c r="U371" s="15">
        <f t="shared" ref="U371:U372" si="685">U372</f>
        <v>0</v>
      </c>
      <c r="V371" s="15">
        <f t="shared" si="652"/>
        <v>28687.1</v>
      </c>
      <c r="W371" s="15">
        <f t="shared" si="653"/>
        <v>20012.599999999999</v>
      </c>
      <c r="X371" s="15">
        <f t="shared" si="654"/>
        <v>29754.1</v>
      </c>
      <c r="Y371" s="15">
        <f t="shared" ref="Y371:Y372" si="686">Y372</f>
        <v>-4342.2700000000004</v>
      </c>
      <c r="Z371" s="15">
        <f t="shared" ref="Z371:Z372" si="687">Z372</f>
        <v>0</v>
      </c>
      <c r="AA371" s="15">
        <f t="shared" ref="AA371:AA372" si="688">AA372</f>
        <v>0</v>
      </c>
      <c r="AB371" s="15">
        <f t="shared" si="655"/>
        <v>24344.829999999998</v>
      </c>
      <c r="AC371" s="15">
        <f t="shared" si="656"/>
        <v>20012.599999999999</v>
      </c>
      <c r="AD371" s="15">
        <f t="shared" si="657"/>
        <v>29754.1</v>
      </c>
      <c r="AE371" s="15">
        <f t="shared" ref="AE371:AE372" si="689">AE372</f>
        <v>0</v>
      </c>
      <c r="AF371" s="15">
        <f t="shared" ref="AF371:AF372" si="690">AF372</f>
        <v>0</v>
      </c>
      <c r="AG371" s="15">
        <f t="shared" ref="AG371:AG372" si="691">AG372</f>
        <v>0</v>
      </c>
      <c r="AH371" s="15">
        <f t="shared" si="658"/>
        <v>24344.829999999998</v>
      </c>
      <c r="AI371" s="15">
        <f t="shared" si="659"/>
        <v>20012.599999999999</v>
      </c>
      <c r="AJ371" s="15">
        <f t="shared" si="660"/>
        <v>29754.1</v>
      </c>
      <c r="AK371" s="15">
        <f t="shared" ref="AK371:AK372" si="692">AK372</f>
        <v>0</v>
      </c>
      <c r="AL371" s="15">
        <f t="shared" ref="AL371:AL372" si="693">AL372</f>
        <v>0</v>
      </c>
      <c r="AM371" s="15">
        <f t="shared" ref="AM371:AM372" si="694">AM372</f>
        <v>0</v>
      </c>
      <c r="AN371" s="15">
        <f t="shared" si="661"/>
        <v>24344.829999999998</v>
      </c>
      <c r="AO371" s="15">
        <f t="shared" ref="AO371:AO372" si="695">AO372</f>
        <v>0</v>
      </c>
      <c r="AP371" s="70">
        <f t="shared" si="665"/>
        <v>24344.829999999998</v>
      </c>
      <c r="AQ371" s="15">
        <f t="shared" si="662"/>
        <v>20012.599999999999</v>
      </c>
      <c r="AR371" s="15">
        <f t="shared" ref="AR371:AU372" si="696">AR372</f>
        <v>0</v>
      </c>
      <c r="AS371" s="70">
        <f t="shared" si="666"/>
        <v>20012.599999999999</v>
      </c>
      <c r="AT371" s="73">
        <f t="shared" si="663"/>
        <v>29754.1</v>
      </c>
      <c r="AU371" s="15">
        <f t="shared" si="696"/>
        <v>0</v>
      </c>
      <c r="AV371" s="24"/>
    </row>
    <row r="372" spans="1:48" ht="46.8" x14ac:dyDescent="0.3">
      <c r="A372" s="61" t="s">
        <v>280</v>
      </c>
      <c r="B372" s="62" t="s">
        <v>55</v>
      </c>
      <c r="C372" s="61"/>
      <c r="D372" s="61"/>
      <c r="E372" s="63" t="s">
        <v>56</v>
      </c>
      <c r="F372" s="15">
        <f t="shared" si="676"/>
        <v>55973.599999999999</v>
      </c>
      <c r="G372" s="15">
        <f t="shared" si="677"/>
        <v>20012.599999999999</v>
      </c>
      <c r="H372" s="15">
        <f t="shared" si="678"/>
        <v>13315.5</v>
      </c>
      <c r="I372" s="15">
        <f t="shared" si="679"/>
        <v>0</v>
      </c>
      <c r="J372" s="15">
        <f t="shared" si="680"/>
        <v>0</v>
      </c>
      <c r="K372" s="15">
        <f t="shared" si="681"/>
        <v>0</v>
      </c>
      <c r="L372" s="15">
        <f t="shared" si="672"/>
        <v>55973.599999999999</v>
      </c>
      <c r="M372" s="15">
        <f t="shared" si="673"/>
        <v>20012.599999999999</v>
      </c>
      <c r="N372" s="15">
        <f t="shared" si="674"/>
        <v>13315.5</v>
      </c>
      <c r="O372" s="15">
        <f t="shared" si="682"/>
        <v>-27286.5</v>
      </c>
      <c r="P372" s="15">
        <f t="shared" si="683"/>
        <v>0</v>
      </c>
      <c r="Q372" s="15">
        <f t="shared" si="684"/>
        <v>16438.599999999999</v>
      </c>
      <c r="R372" s="15">
        <f t="shared" si="649"/>
        <v>28687.1</v>
      </c>
      <c r="S372" s="15">
        <f t="shared" si="650"/>
        <v>20012.599999999999</v>
      </c>
      <c r="T372" s="15">
        <f t="shared" si="651"/>
        <v>29754.1</v>
      </c>
      <c r="U372" s="15">
        <f t="shared" si="685"/>
        <v>0</v>
      </c>
      <c r="V372" s="15">
        <f t="shared" si="652"/>
        <v>28687.1</v>
      </c>
      <c r="W372" s="15">
        <f t="shared" si="653"/>
        <v>20012.599999999999</v>
      </c>
      <c r="X372" s="15">
        <f t="shared" si="654"/>
        <v>29754.1</v>
      </c>
      <c r="Y372" s="15">
        <f t="shared" si="686"/>
        <v>-4342.2700000000004</v>
      </c>
      <c r="Z372" s="15">
        <f t="shared" si="687"/>
        <v>0</v>
      </c>
      <c r="AA372" s="15">
        <f t="shared" si="688"/>
        <v>0</v>
      </c>
      <c r="AB372" s="15">
        <f t="shared" si="655"/>
        <v>24344.829999999998</v>
      </c>
      <c r="AC372" s="15">
        <f t="shared" si="656"/>
        <v>20012.599999999999</v>
      </c>
      <c r="AD372" s="15">
        <f t="shared" si="657"/>
        <v>29754.1</v>
      </c>
      <c r="AE372" s="15">
        <f t="shared" si="689"/>
        <v>0</v>
      </c>
      <c r="AF372" s="15">
        <f t="shared" si="690"/>
        <v>0</v>
      </c>
      <c r="AG372" s="15">
        <f t="shared" si="691"/>
        <v>0</v>
      </c>
      <c r="AH372" s="15">
        <f t="shared" si="658"/>
        <v>24344.829999999998</v>
      </c>
      <c r="AI372" s="15">
        <f t="shared" si="659"/>
        <v>20012.599999999999</v>
      </c>
      <c r="AJ372" s="15">
        <f t="shared" si="660"/>
        <v>29754.1</v>
      </c>
      <c r="AK372" s="15">
        <f t="shared" si="692"/>
        <v>0</v>
      </c>
      <c r="AL372" s="15">
        <f t="shared" si="693"/>
        <v>0</v>
      </c>
      <c r="AM372" s="15">
        <f t="shared" si="694"/>
        <v>0</v>
      </c>
      <c r="AN372" s="15">
        <f t="shared" si="661"/>
        <v>24344.829999999998</v>
      </c>
      <c r="AO372" s="15">
        <f t="shared" si="695"/>
        <v>0</v>
      </c>
      <c r="AP372" s="70">
        <f t="shared" si="665"/>
        <v>24344.829999999998</v>
      </c>
      <c r="AQ372" s="15">
        <f t="shared" si="662"/>
        <v>20012.599999999999</v>
      </c>
      <c r="AR372" s="15">
        <f t="shared" si="696"/>
        <v>0</v>
      </c>
      <c r="AS372" s="70">
        <f t="shared" si="666"/>
        <v>20012.599999999999</v>
      </c>
      <c r="AT372" s="73">
        <f t="shared" si="663"/>
        <v>29754.1</v>
      </c>
      <c r="AU372" s="15">
        <f t="shared" si="696"/>
        <v>0</v>
      </c>
      <c r="AV372" s="24"/>
    </row>
    <row r="373" spans="1:48" x14ac:dyDescent="0.3">
      <c r="A373" s="61" t="s">
        <v>280</v>
      </c>
      <c r="B373" s="62">
        <v>600</v>
      </c>
      <c r="C373" s="61" t="s">
        <v>264</v>
      </c>
      <c r="D373" s="61" t="s">
        <v>31</v>
      </c>
      <c r="E373" s="63" t="s">
        <v>265</v>
      </c>
      <c r="F373" s="15">
        <v>55973.599999999999</v>
      </c>
      <c r="G373" s="15">
        <v>20012.599999999999</v>
      </c>
      <c r="H373" s="15">
        <v>13315.5</v>
      </c>
      <c r="I373" s="15"/>
      <c r="J373" s="15"/>
      <c r="K373" s="15"/>
      <c r="L373" s="15">
        <f t="shared" si="672"/>
        <v>55973.599999999999</v>
      </c>
      <c r="M373" s="15">
        <f t="shared" si="673"/>
        <v>20012.599999999999</v>
      </c>
      <c r="N373" s="15">
        <f t="shared" si="674"/>
        <v>13315.5</v>
      </c>
      <c r="O373" s="15">
        <f>-10847.9-16438.6</f>
        <v>-27286.5</v>
      </c>
      <c r="P373" s="15"/>
      <c r="Q373" s="15">
        <v>16438.599999999999</v>
      </c>
      <c r="R373" s="15">
        <f t="shared" si="649"/>
        <v>28687.1</v>
      </c>
      <c r="S373" s="15">
        <f t="shared" si="650"/>
        <v>20012.599999999999</v>
      </c>
      <c r="T373" s="15">
        <f t="shared" si="651"/>
        <v>29754.1</v>
      </c>
      <c r="U373" s="15"/>
      <c r="V373" s="15">
        <f t="shared" si="652"/>
        <v>28687.1</v>
      </c>
      <c r="W373" s="15">
        <f t="shared" si="653"/>
        <v>20012.599999999999</v>
      </c>
      <c r="X373" s="15">
        <f t="shared" si="654"/>
        <v>29754.1</v>
      </c>
      <c r="Y373" s="15">
        <v>-4342.2700000000004</v>
      </c>
      <c r="Z373" s="15"/>
      <c r="AA373" s="15"/>
      <c r="AB373" s="15">
        <f t="shared" si="655"/>
        <v>24344.829999999998</v>
      </c>
      <c r="AC373" s="15">
        <f t="shared" si="656"/>
        <v>20012.599999999999</v>
      </c>
      <c r="AD373" s="15">
        <f t="shared" si="657"/>
        <v>29754.1</v>
      </c>
      <c r="AE373" s="15"/>
      <c r="AF373" s="15"/>
      <c r="AG373" s="15"/>
      <c r="AH373" s="15">
        <f t="shared" si="658"/>
        <v>24344.829999999998</v>
      </c>
      <c r="AI373" s="15">
        <f t="shared" si="659"/>
        <v>20012.599999999999</v>
      </c>
      <c r="AJ373" s="15">
        <f t="shared" si="660"/>
        <v>29754.1</v>
      </c>
      <c r="AK373" s="15"/>
      <c r="AL373" s="15"/>
      <c r="AM373" s="15"/>
      <c r="AN373" s="15">
        <f t="shared" si="661"/>
        <v>24344.829999999998</v>
      </c>
      <c r="AO373" s="15"/>
      <c r="AP373" s="70">
        <f t="shared" si="665"/>
        <v>24344.829999999998</v>
      </c>
      <c r="AQ373" s="15">
        <f t="shared" si="662"/>
        <v>20012.599999999999</v>
      </c>
      <c r="AR373" s="15"/>
      <c r="AS373" s="70">
        <f t="shared" si="666"/>
        <v>20012.599999999999</v>
      </c>
      <c r="AT373" s="73">
        <f t="shared" si="663"/>
        <v>29754.1</v>
      </c>
      <c r="AU373" s="15"/>
      <c r="AV373" s="24"/>
    </row>
    <row r="374" spans="1:48" ht="46.8" x14ac:dyDescent="0.3">
      <c r="A374" s="61" t="s">
        <v>282</v>
      </c>
      <c r="B374" s="62"/>
      <c r="C374" s="61"/>
      <c r="D374" s="61"/>
      <c r="E374" s="63" t="s">
        <v>283</v>
      </c>
      <c r="F374" s="15">
        <f>F375+F378+F381+F393+F396+F399+F390</f>
        <v>316294.3</v>
      </c>
      <c r="G374" s="15">
        <f>G375+G378+G381+G393+G396+G399+G390</f>
        <v>319071.09999999998</v>
      </c>
      <c r="H374" s="15">
        <f>H375+H378+H381+H393+H396+H399+H390</f>
        <v>319071.09999999998</v>
      </c>
      <c r="I374" s="15">
        <f>I375+I378+I381+I393+I396+I399+I390+I402</f>
        <v>815.4</v>
      </c>
      <c r="J374" s="15">
        <f>J375+J378+J381+J393+J396+J399+J390+J402</f>
        <v>0</v>
      </c>
      <c r="K374" s="15">
        <f>K375+K378+K381+K393+K396+K399+K390+K402</f>
        <v>0</v>
      </c>
      <c r="L374" s="15">
        <f t="shared" si="672"/>
        <v>317109.7</v>
      </c>
      <c r="M374" s="15">
        <f t="shared" si="673"/>
        <v>319071.09999999998</v>
      </c>
      <c r="N374" s="15">
        <f t="shared" si="674"/>
        <v>319071.09999999998</v>
      </c>
      <c r="O374" s="15">
        <f>O375+O378+O381+O393+O396+O399+O390+O402</f>
        <v>827.58799999999997</v>
      </c>
      <c r="P374" s="15">
        <f>P375+P378+P381+P393+P396+P399+P390+P402</f>
        <v>827.58799999999997</v>
      </c>
      <c r="Q374" s="15">
        <f>Q375+Q378+Q381+Q393+Q396+Q399+Q390+Q402</f>
        <v>827.58799999999997</v>
      </c>
      <c r="R374" s="15">
        <f t="shared" si="649"/>
        <v>317937.288</v>
      </c>
      <c r="S374" s="15">
        <f t="shared" si="650"/>
        <v>319898.68799999997</v>
      </c>
      <c r="T374" s="15">
        <f t="shared" si="651"/>
        <v>319898.68799999997</v>
      </c>
      <c r="U374" s="15">
        <f>U375+U378+U381+U393+U396+U399+U390+U402</f>
        <v>0</v>
      </c>
      <c r="V374" s="15">
        <f t="shared" si="652"/>
        <v>317937.288</v>
      </c>
      <c r="W374" s="15">
        <f t="shared" si="653"/>
        <v>319898.68799999997</v>
      </c>
      <c r="X374" s="15">
        <f t="shared" si="654"/>
        <v>319898.68799999997</v>
      </c>
      <c r="Y374" s="15">
        <f>Y375+Y378+Y381+Y393+Y396+Y399+Y390+Y402</f>
        <v>-996.20399999999995</v>
      </c>
      <c r="Z374" s="15">
        <f>Z375+Z378+Z381+Z393+Z396+Z399+Z390+Z402</f>
        <v>0</v>
      </c>
      <c r="AA374" s="15">
        <f>AA375+AA378+AA381+AA393+AA396+AA399+AA390+AA402</f>
        <v>0</v>
      </c>
      <c r="AB374" s="15">
        <f t="shared" si="655"/>
        <v>316941.08399999997</v>
      </c>
      <c r="AC374" s="15">
        <f t="shared" si="656"/>
        <v>319898.68799999997</v>
      </c>
      <c r="AD374" s="15">
        <f t="shared" si="657"/>
        <v>319898.68799999997</v>
      </c>
      <c r="AE374" s="15">
        <f>AE375+AE378+AE381+AE393+AE396+AE399+AE390+AE402</f>
        <v>0</v>
      </c>
      <c r="AF374" s="15">
        <f>AF375+AF378+AF381+AF393+AF396+AF399+AF390+AF402</f>
        <v>0</v>
      </c>
      <c r="AG374" s="15">
        <f>AG375+AG378+AG381+AG393+AG396+AG399+AG390+AG402</f>
        <v>0</v>
      </c>
      <c r="AH374" s="15">
        <f t="shared" si="658"/>
        <v>316941.08399999997</v>
      </c>
      <c r="AI374" s="15">
        <f t="shared" si="659"/>
        <v>319898.68799999997</v>
      </c>
      <c r="AJ374" s="15">
        <f t="shared" si="660"/>
        <v>319898.68799999997</v>
      </c>
      <c r="AK374" s="15">
        <f>AK375+AK378+AK381+AK393+AK396+AK399+AK390+AK402</f>
        <v>0</v>
      </c>
      <c r="AL374" s="15">
        <f>AL375+AL378+AL381+AL393+AL396+AL399+AL390+AL402</f>
        <v>0</v>
      </c>
      <c r="AM374" s="15">
        <f>AM375+AM378+AM381+AM393+AM396+AM399+AM390+AM402</f>
        <v>0</v>
      </c>
      <c r="AN374" s="15">
        <f t="shared" si="661"/>
        <v>316941.08399999997</v>
      </c>
      <c r="AO374" s="15">
        <f>AO375+AO378+AO381+AO393+AO396+AO399+AO390+AO402</f>
        <v>0</v>
      </c>
      <c r="AP374" s="70">
        <f t="shared" si="665"/>
        <v>316941.08399999997</v>
      </c>
      <c r="AQ374" s="15">
        <f t="shared" si="662"/>
        <v>319898.68799999997</v>
      </c>
      <c r="AR374" s="15">
        <f>AR375+AR378+AR381+AR393+AR396+AR399+AR390+AR402</f>
        <v>0</v>
      </c>
      <c r="AS374" s="70">
        <f t="shared" si="666"/>
        <v>319898.68799999997</v>
      </c>
      <c r="AT374" s="73">
        <f t="shared" si="663"/>
        <v>319898.68799999997</v>
      </c>
      <c r="AU374" s="15">
        <f>AU375+AU378+AU381+AU393+AU396+AU399+AU390+AU402</f>
        <v>0</v>
      </c>
      <c r="AV374" s="24"/>
    </row>
    <row r="375" spans="1:48" ht="46.8" x14ac:dyDescent="0.3">
      <c r="A375" s="61" t="s">
        <v>284</v>
      </c>
      <c r="B375" s="62"/>
      <c r="C375" s="61"/>
      <c r="D375" s="61"/>
      <c r="E375" s="63" t="s">
        <v>150</v>
      </c>
      <c r="F375" s="15">
        <f t="shared" ref="F375:F379" si="697">F376</f>
        <v>151493.1</v>
      </c>
      <c r="G375" s="15">
        <f t="shared" ref="G375:G379" si="698">G376</f>
        <v>157046.79999999999</v>
      </c>
      <c r="H375" s="15">
        <f t="shared" ref="H375:H379" si="699">H376</f>
        <v>157046.79999999999</v>
      </c>
      <c r="I375" s="15">
        <f t="shared" ref="I375:I379" si="700">I376</f>
        <v>0</v>
      </c>
      <c r="J375" s="15">
        <f t="shared" ref="J375:J379" si="701">J376</f>
        <v>0</v>
      </c>
      <c r="K375" s="15">
        <f t="shared" ref="K375:K379" si="702">K376</f>
        <v>0</v>
      </c>
      <c r="L375" s="15">
        <f t="shared" si="672"/>
        <v>151493.1</v>
      </c>
      <c r="M375" s="15">
        <f t="shared" si="673"/>
        <v>157046.79999999999</v>
      </c>
      <c r="N375" s="15">
        <f t="shared" si="674"/>
        <v>157046.79999999999</v>
      </c>
      <c r="O375" s="15">
        <f t="shared" ref="O375:O379" si="703">O376</f>
        <v>0</v>
      </c>
      <c r="P375" s="15">
        <f t="shared" ref="P375:P379" si="704">P376</f>
        <v>0</v>
      </c>
      <c r="Q375" s="15">
        <f t="shared" ref="Q375:Q379" si="705">Q376</f>
        <v>0</v>
      </c>
      <c r="R375" s="15">
        <f t="shared" si="649"/>
        <v>151493.1</v>
      </c>
      <c r="S375" s="15">
        <f t="shared" si="650"/>
        <v>157046.79999999999</v>
      </c>
      <c r="T375" s="15">
        <f t="shared" si="651"/>
        <v>157046.79999999999</v>
      </c>
      <c r="U375" s="15">
        <f t="shared" ref="U375:U379" si="706">U376</f>
        <v>0</v>
      </c>
      <c r="V375" s="15">
        <f t="shared" si="652"/>
        <v>151493.1</v>
      </c>
      <c r="W375" s="15">
        <f t="shared" si="653"/>
        <v>157046.79999999999</v>
      </c>
      <c r="X375" s="15">
        <f t="shared" si="654"/>
        <v>157046.79999999999</v>
      </c>
      <c r="Y375" s="15">
        <f t="shared" ref="Y375:Y379" si="707">Y376</f>
        <v>0</v>
      </c>
      <c r="Z375" s="15">
        <f t="shared" ref="Z375:Z379" si="708">Z376</f>
        <v>0</v>
      </c>
      <c r="AA375" s="15">
        <f t="shared" ref="AA375:AA379" si="709">AA376</f>
        <v>0</v>
      </c>
      <c r="AB375" s="15">
        <f t="shared" si="655"/>
        <v>151493.1</v>
      </c>
      <c r="AC375" s="15">
        <f t="shared" si="656"/>
        <v>157046.79999999999</v>
      </c>
      <c r="AD375" s="15">
        <f t="shared" si="657"/>
        <v>157046.79999999999</v>
      </c>
      <c r="AE375" s="15">
        <f t="shared" ref="AE375:AE379" si="710">AE376</f>
        <v>0</v>
      </c>
      <c r="AF375" s="15">
        <f t="shared" ref="AF375:AF379" si="711">AF376</f>
        <v>0</v>
      </c>
      <c r="AG375" s="15">
        <f t="shared" ref="AG375:AG379" si="712">AG376</f>
        <v>0</v>
      </c>
      <c r="AH375" s="15">
        <f t="shared" si="658"/>
        <v>151493.1</v>
      </c>
      <c r="AI375" s="15">
        <f t="shared" si="659"/>
        <v>157046.79999999999</v>
      </c>
      <c r="AJ375" s="15">
        <f t="shared" si="660"/>
        <v>157046.79999999999</v>
      </c>
      <c r="AK375" s="15">
        <f t="shared" ref="AK375:AK379" si="713">AK376</f>
        <v>0</v>
      </c>
      <c r="AL375" s="15">
        <f t="shared" ref="AL375:AL379" si="714">AL376</f>
        <v>0</v>
      </c>
      <c r="AM375" s="15">
        <f t="shared" ref="AM375:AM379" si="715">AM376</f>
        <v>0</v>
      </c>
      <c r="AN375" s="15">
        <f t="shared" si="661"/>
        <v>151493.1</v>
      </c>
      <c r="AO375" s="15">
        <f t="shared" ref="AO375:AO379" si="716">AO376</f>
        <v>0</v>
      </c>
      <c r="AP375" s="70">
        <f t="shared" si="665"/>
        <v>151493.1</v>
      </c>
      <c r="AQ375" s="15">
        <f t="shared" si="662"/>
        <v>157046.79999999999</v>
      </c>
      <c r="AR375" s="15">
        <f t="shared" ref="AR375:AU379" si="717">AR376</f>
        <v>0</v>
      </c>
      <c r="AS375" s="70">
        <f t="shared" si="666"/>
        <v>157046.79999999999</v>
      </c>
      <c r="AT375" s="73">
        <f t="shared" si="663"/>
        <v>157046.79999999999</v>
      </c>
      <c r="AU375" s="15">
        <f t="shared" si="717"/>
        <v>0</v>
      </c>
      <c r="AV375" s="24"/>
    </row>
    <row r="376" spans="1:48" ht="46.8" x14ac:dyDescent="0.3">
      <c r="A376" s="61" t="s">
        <v>284</v>
      </c>
      <c r="B376" s="62" t="s">
        <v>55</v>
      </c>
      <c r="C376" s="61"/>
      <c r="D376" s="61"/>
      <c r="E376" s="63" t="s">
        <v>56</v>
      </c>
      <c r="F376" s="15">
        <f t="shared" si="697"/>
        <v>151493.1</v>
      </c>
      <c r="G376" s="15">
        <f t="shared" si="698"/>
        <v>157046.79999999999</v>
      </c>
      <c r="H376" s="15">
        <f t="shared" si="699"/>
        <v>157046.79999999999</v>
      </c>
      <c r="I376" s="15">
        <f t="shared" si="700"/>
        <v>0</v>
      </c>
      <c r="J376" s="15">
        <f t="shared" si="701"/>
        <v>0</v>
      </c>
      <c r="K376" s="15">
        <f t="shared" si="702"/>
        <v>0</v>
      </c>
      <c r="L376" s="15">
        <f t="shared" si="672"/>
        <v>151493.1</v>
      </c>
      <c r="M376" s="15">
        <f t="shared" si="673"/>
        <v>157046.79999999999</v>
      </c>
      <c r="N376" s="15">
        <f t="shared" si="674"/>
        <v>157046.79999999999</v>
      </c>
      <c r="O376" s="15">
        <f t="shared" si="703"/>
        <v>0</v>
      </c>
      <c r="P376" s="15">
        <f t="shared" si="704"/>
        <v>0</v>
      </c>
      <c r="Q376" s="15">
        <f t="shared" si="705"/>
        <v>0</v>
      </c>
      <c r="R376" s="15">
        <f t="shared" si="649"/>
        <v>151493.1</v>
      </c>
      <c r="S376" s="15">
        <f t="shared" si="650"/>
        <v>157046.79999999999</v>
      </c>
      <c r="T376" s="15">
        <f t="shared" si="651"/>
        <v>157046.79999999999</v>
      </c>
      <c r="U376" s="15">
        <f t="shared" si="706"/>
        <v>0</v>
      </c>
      <c r="V376" s="15">
        <f t="shared" si="652"/>
        <v>151493.1</v>
      </c>
      <c r="W376" s="15">
        <f t="shared" si="653"/>
        <v>157046.79999999999</v>
      </c>
      <c r="X376" s="15">
        <f t="shared" si="654"/>
        <v>157046.79999999999</v>
      </c>
      <c r="Y376" s="15">
        <f t="shared" si="707"/>
        <v>0</v>
      </c>
      <c r="Z376" s="15">
        <f t="shared" si="708"/>
        <v>0</v>
      </c>
      <c r="AA376" s="15">
        <f t="shared" si="709"/>
        <v>0</v>
      </c>
      <c r="AB376" s="15">
        <f t="shared" si="655"/>
        <v>151493.1</v>
      </c>
      <c r="AC376" s="15">
        <f t="shared" si="656"/>
        <v>157046.79999999999</v>
      </c>
      <c r="AD376" s="15">
        <f t="shared" si="657"/>
        <v>157046.79999999999</v>
      </c>
      <c r="AE376" s="15">
        <f t="shared" si="710"/>
        <v>0</v>
      </c>
      <c r="AF376" s="15">
        <f t="shared" si="711"/>
        <v>0</v>
      </c>
      <c r="AG376" s="15">
        <f t="shared" si="712"/>
        <v>0</v>
      </c>
      <c r="AH376" s="15">
        <f t="shared" si="658"/>
        <v>151493.1</v>
      </c>
      <c r="AI376" s="15">
        <f t="shared" si="659"/>
        <v>157046.79999999999</v>
      </c>
      <c r="AJ376" s="15">
        <f t="shared" si="660"/>
        <v>157046.79999999999</v>
      </c>
      <c r="AK376" s="15">
        <f t="shared" si="713"/>
        <v>0</v>
      </c>
      <c r="AL376" s="15">
        <f t="shared" si="714"/>
        <v>0</v>
      </c>
      <c r="AM376" s="15">
        <f t="shared" si="715"/>
        <v>0</v>
      </c>
      <c r="AN376" s="15">
        <f t="shared" si="661"/>
        <v>151493.1</v>
      </c>
      <c r="AO376" s="15">
        <f t="shared" si="716"/>
        <v>0</v>
      </c>
      <c r="AP376" s="70">
        <f t="shared" si="665"/>
        <v>151493.1</v>
      </c>
      <c r="AQ376" s="15">
        <f t="shared" si="662"/>
        <v>157046.79999999999</v>
      </c>
      <c r="AR376" s="15">
        <f t="shared" si="717"/>
        <v>0</v>
      </c>
      <c r="AS376" s="70">
        <f t="shared" si="666"/>
        <v>157046.79999999999</v>
      </c>
      <c r="AT376" s="73">
        <f t="shared" si="663"/>
        <v>157046.79999999999</v>
      </c>
      <c r="AU376" s="15">
        <f t="shared" si="717"/>
        <v>0</v>
      </c>
      <c r="AV376" s="24"/>
    </row>
    <row r="377" spans="1:48" x14ac:dyDescent="0.3">
      <c r="A377" s="61" t="s">
        <v>284</v>
      </c>
      <c r="B377" s="62">
        <v>600</v>
      </c>
      <c r="C377" s="61" t="s">
        <v>264</v>
      </c>
      <c r="D377" s="61" t="s">
        <v>31</v>
      </c>
      <c r="E377" s="63" t="s">
        <v>265</v>
      </c>
      <c r="F377" s="15">
        <f>151522.6-29.5</f>
        <v>151493.1</v>
      </c>
      <c r="G377" s="15">
        <f>157069.5-22.7</f>
        <v>157046.79999999999</v>
      </c>
      <c r="H377" s="15">
        <f>157069.5-22.7</f>
        <v>157046.79999999999</v>
      </c>
      <c r="I377" s="15"/>
      <c r="J377" s="15"/>
      <c r="K377" s="15"/>
      <c r="L377" s="15">
        <f t="shared" si="672"/>
        <v>151493.1</v>
      </c>
      <c r="M377" s="15">
        <f t="shared" si="673"/>
        <v>157046.79999999999</v>
      </c>
      <c r="N377" s="15">
        <f t="shared" si="674"/>
        <v>157046.79999999999</v>
      </c>
      <c r="O377" s="15"/>
      <c r="P377" s="15"/>
      <c r="Q377" s="15"/>
      <c r="R377" s="15">
        <f t="shared" si="649"/>
        <v>151493.1</v>
      </c>
      <c r="S377" s="15">
        <f t="shared" si="650"/>
        <v>157046.79999999999</v>
      </c>
      <c r="T377" s="15">
        <f t="shared" si="651"/>
        <v>157046.79999999999</v>
      </c>
      <c r="U377" s="15"/>
      <c r="V377" s="15">
        <f t="shared" si="652"/>
        <v>151493.1</v>
      </c>
      <c r="W377" s="15">
        <f t="shared" si="653"/>
        <v>157046.79999999999</v>
      </c>
      <c r="X377" s="15">
        <f t="shared" si="654"/>
        <v>157046.79999999999</v>
      </c>
      <c r="Y377" s="15"/>
      <c r="Z377" s="15"/>
      <c r="AA377" s="15"/>
      <c r="AB377" s="15">
        <f t="shared" si="655"/>
        <v>151493.1</v>
      </c>
      <c r="AC377" s="15">
        <f t="shared" si="656"/>
        <v>157046.79999999999</v>
      </c>
      <c r="AD377" s="15">
        <f t="shared" si="657"/>
        <v>157046.79999999999</v>
      </c>
      <c r="AE377" s="15"/>
      <c r="AF377" s="15"/>
      <c r="AG377" s="15"/>
      <c r="AH377" s="15">
        <f t="shared" si="658"/>
        <v>151493.1</v>
      </c>
      <c r="AI377" s="15">
        <f t="shared" si="659"/>
        <v>157046.79999999999</v>
      </c>
      <c r="AJ377" s="15">
        <f t="shared" si="660"/>
        <v>157046.79999999999</v>
      </c>
      <c r="AK377" s="15"/>
      <c r="AL377" s="15"/>
      <c r="AM377" s="15"/>
      <c r="AN377" s="15">
        <f t="shared" si="661"/>
        <v>151493.1</v>
      </c>
      <c r="AO377" s="15"/>
      <c r="AP377" s="70">
        <f t="shared" si="665"/>
        <v>151493.1</v>
      </c>
      <c r="AQ377" s="15">
        <f t="shared" si="662"/>
        <v>157046.79999999999</v>
      </c>
      <c r="AR377" s="15"/>
      <c r="AS377" s="70">
        <f t="shared" si="666"/>
        <v>157046.79999999999</v>
      </c>
      <c r="AT377" s="73">
        <f t="shared" si="663"/>
        <v>157046.79999999999</v>
      </c>
      <c r="AU377" s="15"/>
      <c r="AV377" s="24"/>
    </row>
    <row r="378" spans="1:48" x14ac:dyDescent="0.3">
      <c r="A378" s="61" t="s">
        <v>285</v>
      </c>
      <c r="B378" s="62"/>
      <c r="C378" s="61"/>
      <c r="D378" s="61"/>
      <c r="E378" s="63" t="s">
        <v>217</v>
      </c>
      <c r="F378" s="15">
        <f t="shared" si="697"/>
        <v>2776.9</v>
      </c>
      <c r="G378" s="15">
        <f t="shared" si="698"/>
        <v>0</v>
      </c>
      <c r="H378" s="15">
        <f t="shared" si="699"/>
        <v>0</v>
      </c>
      <c r="I378" s="15">
        <f t="shared" si="700"/>
        <v>0</v>
      </c>
      <c r="J378" s="15">
        <f t="shared" si="701"/>
        <v>0</v>
      </c>
      <c r="K378" s="15">
        <f t="shared" si="702"/>
        <v>0</v>
      </c>
      <c r="L378" s="15">
        <f t="shared" si="672"/>
        <v>2776.9</v>
      </c>
      <c r="M378" s="15">
        <f t="shared" si="673"/>
        <v>0</v>
      </c>
      <c r="N378" s="15">
        <f t="shared" si="674"/>
        <v>0</v>
      </c>
      <c r="O378" s="15">
        <f t="shared" si="703"/>
        <v>0</v>
      </c>
      <c r="P378" s="15">
        <f t="shared" si="704"/>
        <v>0</v>
      </c>
      <c r="Q378" s="15">
        <f t="shared" si="705"/>
        <v>0</v>
      </c>
      <c r="R378" s="15">
        <f t="shared" si="649"/>
        <v>2776.9</v>
      </c>
      <c r="S378" s="15">
        <f t="shared" si="650"/>
        <v>0</v>
      </c>
      <c r="T378" s="15">
        <f t="shared" si="651"/>
        <v>0</v>
      </c>
      <c r="U378" s="15">
        <f t="shared" si="706"/>
        <v>0</v>
      </c>
      <c r="V378" s="15">
        <f t="shared" si="652"/>
        <v>2776.9</v>
      </c>
      <c r="W378" s="15">
        <f t="shared" si="653"/>
        <v>0</v>
      </c>
      <c r="X378" s="15">
        <f t="shared" si="654"/>
        <v>0</v>
      </c>
      <c r="Y378" s="15">
        <f t="shared" si="707"/>
        <v>-1388.4</v>
      </c>
      <c r="Z378" s="15">
        <f t="shared" si="708"/>
        <v>0</v>
      </c>
      <c r="AA378" s="15">
        <f t="shared" si="709"/>
        <v>0</v>
      </c>
      <c r="AB378" s="15">
        <f t="shared" si="655"/>
        <v>1388.5</v>
      </c>
      <c r="AC378" s="15">
        <f t="shared" si="656"/>
        <v>0</v>
      </c>
      <c r="AD378" s="15">
        <f t="shared" si="657"/>
        <v>0</v>
      </c>
      <c r="AE378" s="15">
        <f t="shared" si="710"/>
        <v>0</v>
      </c>
      <c r="AF378" s="15">
        <f t="shared" si="711"/>
        <v>0</v>
      </c>
      <c r="AG378" s="15">
        <f t="shared" si="712"/>
        <v>0</v>
      </c>
      <c r="AH378" s="15">
        <f t="shared" si="658"/>
        <v>1388.5</v>
      </c>
      <c r="AI378" s="15">
        <f t="shared" si="659"/>
        <v>0</v>
      </c>
      <c r="AJ378" s="15">
        <f t="shared" si="660"/>
        <v>0</v>
      </c>
      <c r="AK378" s="15">
        <f t="shared" si="713"/>
        <v>0</v>
      </c>
      <c r="AL378" s="15">
        <f t="shared" si="714"/>
        <v>0</v>
      </c>
      <c r="AM378" s="15">
        <f t="shared" si="715"/>
        <v>0</v>
      </c>
      <c r="AN378" s="15">
        <f t="shared" si="661"/>
        <v>1388.5</v>
      </c>
      <c r="AO378" s="15">
        <f t="shared" si="716"/>
        <v>0</v>
      </c>
      <c r="AP378" s="70">
        <f t="shared" si="665"/>
        <v>1388.5</v>
      </c>
      <c r="AQ378" s="15">
        <f t="shared" si="662"/>
        <v>0</v>
      </c>
      <c r="AR378" s="15">
        <f t="shared" si="717"/>
        <v>0</v>
      </c>
      <c r="AS378" s="70">
        <f t="shared" si="666"/>
        <v>0</v>
      </c>
      <c r="AT378" s="73">
        <f t="shared" si="663"/>
        <v>0</v>
      </c>
      <c r="AU378" s="15">
        <f t="shared" si="717"/>
        <v>0</v>
      </c>
      <c r="AV378" s="24"/>
    </row>
    <row r="379" spans="1:48" ht="46.8" x14ac:dyDescent="0.3">
      <c r="A379" s="61" t="s">
        <v>285</v>
      </c>
      <c r="B379" s="62" t="s">
        <v>55</v>
      </c>
      <c r="C379" s="61"/>
      <c r="D379" s="61"/>
      <c r="E379" s="63" t="s">
        <v>56</v>
      </c>
      <c r="F379" s="15">
        <f t="shared" si="697"/>
        <v>2776.9</v>
      </c>
      <c r="G379" s="15">
        <f t="shared" si="698"/>
        <v>0</v>
      </c>
      <c r="H379" s="15">
        <f t="shared" si="699"/>
        <v>0</v>
      </c>
      <c r="I379" s="15">
        <f t="shared" si="700"/>
        <v>0</v>
      </c>
      <c r="J379" s="15">
        <f t="shared" si="701"/>
        <v>0</v>
      </c>
      <c r="K379" s="15">
        <f t="shared" si="702"/>
        <v>0</v>
      </c>
      <c r="L379" s="15">
        <f t="shared" si="672"/>
        <v>2776.9</v>
      </c>
      <c r="M379" s="15">
        <f t="shared" si="673"/>
        <v>0</v>
      </c>
      <c r="N379" s="15">
        <f t="shared" si="674"/>
        <v>0</v>
      </c>
      <c r="O379" s="15">
        <f t="shared" si="703"/>
        <v>0</v>
      </c>
      <c r="P379" s="15">
        <f t="shared" si="704"/>
        <v>0</v>
      </c>
      <c r="Q379" s="15">
        <f t="shared" si="705"/>
        <v>0</v>
      </c>
      <c r="R379" s="15">
        <f t="shared" si="649"/>
        <v>2776.9</v>
      </c>
      <c r="S379" s="15">
        <f t="shared" si="650"/>
        <v>0</v>
      </c>
      <c r="T379" s="15">
        <f t="shared" si="651"/>
        <v>0</v>
      </c>
      <c r="U379" s="15">
        <f t="shared" si="706"/>
        <v>0</v>
      </c>
      <c r="V379" s="15">
        <f t="shared" si="652"/>
        <v>2776.9</v>
      </c>
      <c r="W379" s="15">
        <f t="shared" si="653"/>
        <v>0</v>
      </c>
      <c r="X379" s="15">
        <f t="shared" si="654"/>
        <v>0</v>
      </c>
      <c r="Y379" s="15">
        <f t="shared" si="707"/>
        <v>-1388.4</v>
      </c>
      <c r="Z379" s="15">
        <f t="shared" si="708"/>
        <v>0</v>
      </c>
      <c r="AA379" s="15">
        <f t="shared" si="709"/>
        <v>0</v>
      </c>
      <c r="AB379" s="15">
        <f t="shared" si="655"/>
        <v>1388.5</v>
      </c>
      <c r="AC379" s="15">
        <f t="shared" si="656"/>
        <v>0</v>
      </c>
      <c r="AD379" s="15">
        <f t="shared" si="657"/>
        <v>0</v>
      </c>
      <c r="AE379" s="15">
        <f t="shared" si="710"/>
        <v>0</v>
      </c>
      <c r="AF379" s="15">
        <f t="shared" si="711"/>
        <v>0</v>
      </c>
      <c r="AG379" s="15">
        <f t="shared" si="712"/>
        <v>0</v>
      </c>
      <c r="AH379" s="15">
        <f t="shared" si="658"/>
        <v>1388.5</v>
      </c>
      <c r="AI379" s="15">
        <f t="shared" si="659"/>
        <v>0</v>
      </c>
      <c r="AJ379" s="15">
        <f t="shared" si="660"/>
        <v>0</v>
      </c>
      <c r="AK379" s="15">
        <f t="shared" si="713"/>
        <v>0</v>
      </c>
      <c r="AL379" s="15">
        <f t="shared" si="714"/>
        <v>0</v>
      </c>
      <c r="AM379" s="15">
        <f t="shared" si="715"/>
        <v>0</v>
      </c>
      <c r="AN379" s="15">
        <f t="shared" si="661"/>
        <v>1388.5</v>
      </c>
      <c r="AO379" s="15">
        <f t="shared" si="716"/>
        <v>0</v>
      </c>
      <c r="AP379" s="70">
        <f t="shared" si="665"/>
        <v>1388.5</v>
      </c>
      <c r="AQ379" s="15">
        <f t="shared" si="662"/>
        <v>0</v>
      </c>
      <c r="AR379" s="15">
        <f t="shared" si="717"/>
        <v>0</v>
      </c>
      <c r="AS379" s="70">
        <f t="shared" si="666"/>
        <v>0</v>
      </c>
      <c r="AT379" s="73">
        <f t="shared" si="663"/>
        <v>0</v>
      </c>
      <c r="AU379" s="15">
        <f t="shared" si="717"/>
        <v>0</v>
      </c>
      <c r="AV379" s="24"/>
    </row>
    <row r="380" spans="1:48" x14ac:dyDescent="0.3">
      <c r="A380" s="61" t="s">
        <v>285</v>
      </c>
      <c r="B380" s="62">
        <v>600</v>
      </c>
      <c r="C380" s="61" t="s">
        <v>264</v>
      </c>
      <c r="D380" s="61" t="s">
        <v>31</v>
      </c>
      <c r="E380" s="63" t="s">
        <v>265</v>
      </c>
      <c r="F380" s="15">
        <f>3.5+2773.4</f>
        <v>2776.9</v>
      </c>
      <c r="G380" s="15"/>
      <c r="H380" s="15"/>
      <c r="I380" s="15"/>
      <c r="J380" s="15"/>
      <c r="K380" s="15"/>
      <c r="L380" s="15">
        <f t="shared" si="672"/>
        <v>2776.9</v>
      </c>
      <c r="M380" s="15">
        <f t="shared" si="673"/>
        <v>0</v>
      </c>
      <c r="N380" s="15">
        <f t="shared" si="674"/>
        <v>0</v>
      </c>
      <c r="O380" s="15"/>
      <c r="P380" s="15"/>
      <c r="Q380" s="15"/>
      <c r="R380" s="15">
        <f t="shared" si="649"/>
        <v>2776.9</v>
      </c>
      <c r="S380" s="15">
        <f t="shared" si="650"/>
        <v>0</v>
      </c>
      <c r="T380" s="15">
        <f t="shared" si="651"/>
        <v>0</v>
      </c>
      <c r="U380" s="15"/>
      <c r="V380" s="15">
        <f t="shared" si="652"/>
        <v>2776.9</v>
      </c>
      <c r="W380" s="15">
        <f t="shared" si="653"/>
        <v>0</v>
      </c>
      <c r="X380" s="15">
        <f t="shared" si="654"/>
        <v>0</v>
      </c>
      <c r="Y380" s="15">
        <v>-1388.4</v>
      </c>
      <c r="Z380" s="15"/>
      <c r="AA380" s="15"/>
      <c r="AB380" s="15">
        <f t="shared" si="655"/>
        <v>1388.5</v>
      </c>
      <c r="AC380" s="15">
        <f t="shared" si="656"/>
        <v>0</v>
      </c>
      <c r="AD380" s="15">
        <f t="shared" si="657"/>
        <v>0</v>
      </c>
      <c r="AE380" s="15"/>
      <c r="AF380" s="15"/>
      <c r="AG380" s="15"/>
      <c r="AH380" s="15">
        <f t="shared" si="658"/>
        <v>1388.5</v>
      </c>
      <c r="AI380" s="15">
        <f t="shared" si="659"/>
        <v>0</v>
      </c>
      <c r="AJ380" s="15">
        <f t="shared" si="660"/>
        <v>0</v>
      </c>
      <c r="AK380" s="15"/>
      <c r="AL380" s="15"/>
      <c r="AM380" s="15"/>
      <c r="AN380" s="15">
        <f t="shared" si="661"/>
        <v>1388.5</v>
      </c>
      <c r="AO380" s="15"/>
      <c r="AP380" s="70">
        <f t="shared" si="665"/>
        <v>1388.5</v>
      </c>
      <c r="AQ380" s="15">
        <f t="shared" si="662"/>
        <v>0</v>
      </c>
      <c r="AR380" s="15"/>
      <c r="AS380" s="70">
        <f t="shared" si="666"/>
        <v>0</v>
      </c>
      <c r="AT380" s="73">
        <f t="shared" si="663"/>
        <v>0</v>
      </c>
      <c r="AU380" s="15"/>
      <c r="AV380" s="24"/>
    </row>
    <row r="381" spans="1:48" ht="46.8" x14ac:dyDescent="0.3">
      <c r="A381" s="61" t="s">
        <v>286</v>
      </c>
      <c r="B381" s="62"/>
      <c r="C381" s="61"/>
      <c r="D381" s="61"/>
      <c r="E381" s="63" t="s">
        <v>287</v>
      </c>
      <c r="F381" s="15">
        <f t="shared" ref="F381:K381" si="718">F382+F387</f>
        <v>33044.400000000001</v>
      </c>
      <c r="G381" s="15">
        <f t="shared" si="718"/>
        <v>33044.400000000001</v>
      </c>
      <c r="H381" s="15">
        <f t="shared" si="718"/>
        <v>33044.400000000001</v>
      </c>
      <c r="I381" s="15">
        <f t="shared" si="718"/>
        <v>0</v>
      </c>
      <c r="J381" s="15">
        <f t="shared" si="718"/>
        <v>0</v>
      </c>
      <c r="K381" s="15">
        <f t="shared" si="718"/>
        <v>0</v>
      </c>
      <c r="L381" s="15">
        <f t="shared" si="672"/>
        <v>33044.400000000001</v>
      </c>
      <c r="M381" s="15">
        <f t="shared" si="673"/>
        <v>33044.400000000001</v>
      </c>
      <c r="N381" s="15">
        <f t="shared" si="674"/>
        <v>33044.400000000001</v>
      </c>
      <c r="O381" s="15">
        <f>O382+O387+O385</f>
        <v>827.58799999999997</v>
      </c>
      <c r="P381" s="15">
        <f>P382+P387+P385</f>
        <v>827.58799999999997</v>
      </c>
      <c r="Q381" s="15">
        <f>Q382+Q387+Q385</f>
        <v>827.58799999999997</v>
      </c>
      <c r="R381" s="15">
        <f t="shared" si="649"/>
        <v>33871.988000000005</v>
      </c>
      <c r="S381" s="15">
        <f t="shared" si="650"/>
        <v>33871.988000000005</v>
      </c>
      <c r="T381" s="15">
        <f t="shared" si="651"/>
        <v>33871.988000000005</v>
      </c>
      <c r="U381" s="15">
        <f>U382+U387+U385</f>
        <v>0</v>
      </c>
      <c r="V381" s="15">
        <f t="shared" si="652"/>
        <v>33871.988000000005</v>
      </c>
      <c r="W381" s="15">
        <f t="shared" si="653"/>
        <v>33871.988000000005</v>
      </c>
      <c r="X381" s="15">
        <f t="shared" si="654"/>
        <v>33871.988000000005</v>
      </c>
      <c r="Y381" s="15">
        <f>Y382+Y387+Y385</f>
        <v>392.19600000000014</v>
      </c>
      <c r="Z381" s="15">
        <f>Z382+Z387+Z385</f>
        <v>0</v>
      </c>
      <c r="AA381" s="15">
        <f>AA382+AA387+AA385</f>
        <v>0</v>
      </c>
      <c r="AB381" s="15">
        <f t="shared" si="655"/>
        <v>34264.184000000008</v>
      </c>
      <c r="AC381" s="15">
        <f t="shared" si="656"/>
        <v>33871.988000000005</v>
      </c>
      <c r="AD381" s="15">
        <f t="shared" si="657"/>
        <v>33871.988000000005</v>
      </c>
      <c r="AE381" s="15">
        <f>AE382+AE387+AE385</f>
        <v>0</v>
      </c>
      <c r="AF381" s="15">
        <f>AF382+AF387+AF385</f>
        <v>0</v>
      </c>
      <c r="AG381" s="15">
        <f>AG382+AG387+AG385</f>
        <v>0</v>
      </c>
      <c r="AH381" s="15">
        <f t="shared" si="658"/>
        <v>34264.184000000008</v>
      </c>
      <c r="AI381" s="15">
        <f t="shared" si="659"/>
        <v>33871.988000000005</v>
      </c>
      <c r="AJ381" s="15">
        <f t="shared" si="660"/>
        <v>33871.988000000005</v>
      </c>
      <c r="AK381" s="15">
        <f>AK382+AK387+AK385</f>
        <v>0</v>
      </c>
      <c r="AL381" s="15">
        <f>AL382+AL387+AL385</f>
        <v>0</v>
      </c>
      <c r="AM381" s="15">
        <f>AM382+AM387+AM385</f>
        <v>0</v>
      </c>
      <c r="AN381" s="15">
        <f t="shared" si="661"/>
        <v>34264.184000000008</v>
      </c>
      <c r="AO381" s="15">
        <f>AO382+AO387+AO385</f>
        <v>0</v>
      </c>
      <c r="AP381" s="70">
        <f t="shared" si="665"/>
        <v>34264.184000000008</v>
      </c>
      <c r="AQ381" s="15">
        <f t="shared" si="662"/>
        <v>33871.988000000005</v>
      </c>
      <c r="AR381" s="15">
        <f>AR382+AR387+AR385</f>
        <v>0</v>
      </c>
      <c r="AS381" s="70">
        <f t="shared" si="666"/>
        <v>33871.988000000005</v>
      </c>
      <c r="AT381" s="73">
        <f t="shared" si="663"/>
        <v>33871.988000000005</v>
      </c>
      <c r="AU381" s="15">
        <f>AU382+AU387+AU385</f>
        <v>0</v>
      </c>
      <c r="AV381" s="24"/>
    </row>
    <row r="382" spans="1:48" ht="31.2" x14ac:dyDescent="0.3">
      <c r="A382" s="61" t="s">
        <v>286</v>
      </c>
      <c r="B382" s="62" t="s">
        <v>48</v>
      </c>
      <c r="C382" s="61"/>
      <c r="D382" s="61"/>
      <c r="E382" s="63" t="s">
        <v>49</v>
      </c>
      <c r="F382" s="15">
        <f t="shared" ref="F382:K382" si="719">F383+F384</f>
        <v>14585.199999999999</v>
      </c>
      <c r="G382" s="15">
        <f t="shared" si="719"/>
        <v>14585.199999999999</v>
      </c>
      <c r="H382" s="15">
        <f t="shared" si="719"/>
        <v>14585.199999999999</v>
      </c>
      <c r="I382" s="15">
        <f t="shared" si="719"/>
        <v>0</v>
      </c>
      <c r="J382" s="15">
        <f t="shared" si="719"/>
        <v>0</v>
      </c>
      <c r="K382" s="15">
        <f t="shared" si="719"/>
        <v>0</v>
      </c>
      <c r="L382" s="15">
        <f t="shared" si="672"/>
        <v>14585.199999999999</v>
      </c>
      <c r="M382" s="15">
        <f t="shared" si="673"/>
        <v>14585.199999999999</v>
      </c>
      <c r="N382" s="15">
        <f t="shared" si="674"/>
        <v>14585.199999999999</v>
      </c>
      <c r="O382" s="15">
        <f>O383+O384</f>
        <v>0</v>
      </c>
      <c r="P382" s="15">
        <f>P383+P384</f>
        <v>0</v>
      </c>
      <c r="Q382" s="15">
        <f>Q383+Q384</f>
        <v>0</v>
      </c>
      <c r="R382" s="15">
        <f t="shared" si="649"/>
        <v>14585.199999999999</v>
      </c>
      <c r="S382" s="15">
        <f t="shared" si="650"/>
        <v>14585.199999999999</v>
      </c>
      <c r="T382" s="15">
        <f t="shared" si="651"/>
        <v>14585.199999999999</v>
      </c>
      <c r="U382" s="15">
        <f>U383+U384</f>
        <v>0</v>
      </c>
      <c r="V382" s="15">
        <f t="shared" si="652"/>
        <v>14585.199999999999</v>
      </c>
      <c r="W382" s="15">
        <f t="shared" si="653"/>
        <v>14585.199999999999</v>
      </c>
      <c r="X382" s="15">
        <f t="shared" si="654"/>
        <v>14585.199999999999</v>
      </c>
      <c r="Y382" s="15">
        <f>Y383+Y384</f>
        <v>-327.54499999999996</v>
      </c>
      <c r="Z382" s="15">
        <f>Z383+Z384</f>
        <v>0</v>
      </c>
      <c r="AA382" s="15">
        <f>AA383+AA384</f>
        <v>0</v>
      </c>
      <c r="AB382" s="15">
        <f t="shared" si="655"/>
        <v>14257.654999999999</v>
      </c>
      <c r="AC382" s="15">
        <f t="shared" si="656"/>
        <v>14585.199999999999</v>
      </c>
      <c r="AD382" s="15">
        <f t="shared" si="657"/>
        <v>14585.199999999999</v>
      </c>
      <c r="AE382" s="15">
        <f>AE383+AE384</f>
        <v>0</v>
      </c>
      <c r="AF382" s="15">
        <f>AF383+AF384</f>
        <v>0</v>
      </c>
      <c r="AG382" s="15">
        <f>AG383+AG384</f>
        <v>0</v>
      </c>
      <c r="AH382" s="15">
        <f t="shared" si="658"/>
        <v>14257.654999999999</v>
      </c>
      <c r="AI382" s="15">
        <f t="shared" si="659"/>
        <v>14585.199999999999</v>
      </c>
      <c r="AJ382" s="15">
        <f t="shared" si="660"/>
        <v>14585.199999999999</v>
      </c>
      <c r="AK382" s="15">
        <f>AK383+AK384</f>
        <v>0</v>
      </c>
      <c r="AL382" s="15">
        <f>AL383+AL384</f>
        <v>0</v>
      </c>
      <c r="AM382" s="15">
        <f>AM383+AM384</f>
        <v>0</v>
      </c>
      <c r="AN382" s="15">
        <f t="shared" si="661"/>
        <v>14257.654999999999</v>
      </c>
      <c r="AO382" s="15">
        <f>AO383+AO384</f>
        <v>0</v>
      </c>
      <c r="AP382" s="70">
        <f t="shared" si="665"/>
        <v>14257.654999999999</v>
      </c>
      <c r="AQ382" s="15">
        <f t="shared" si="662"/>
        <v>14585.199999999999</v>
      </c>
      <c r="AR382" s="15">
        <f>AR383+AR384</f>
        <v>0</v>
      </c>
      <c r="AS382" s="70">
        <f t="shared" si="666"/>
        <v>14585.199999999999</v>
      </c>
      <c r="AT382" s="73">
        <f t="shared" si="663"/>
        <v>14585.199999999999</v>
      </c>
      <c r="AU382" s="15">
        <f>AU383+AU384</f>
        <v>0</v>
      </c>
      <c r="AV382" s="24"/>
    </row>
    <row r="383" spans="1:48" x14ac:dyDescent="0.3">
      <c r="A383" s="61" t="s">
        <v>286</v>
      </c>
      <c r="B383" s="62">
        <v>200</v>
      </c>
      <c r="C383" s="61" t="s">
        <v>264</v>
      </c>
      <c r="D383" s="61" t="s">
        <v>31</v>
      </c>
      <c r="E383" s="63" t="s">
        <v>265</v>
      </c>
      <c r="F383" s="15">
        <v>13314.099999999999</v>
      </c>
      <c r="G383" s="15">
        <v>13314.099999999999</v>
      </c>
      <c r="H383" s="15">
        <v>13314.099999999999</v>
      </c>
      <c r="I383" s="15"/>
      <c r="J383" s="15"/>
      <c r="K383" s="15"/>
      <c r="L383" s="15">
        <f t="shared" si="672"/>
        <v>13314.099999999999</v>
      </c>
      <c r="M383" s="15">
        <f t="shared" si="673"/>
        <v>13314.099999999999</v>
      </c>
      <c r="N383" s="15">
        <f t="shared" si="674"/>
        <v>13314.099999999999</v>
      </c>
      <c r="O383" s="15"/>
      <c r="P383" s="15"/>
      <c r="Q383" s="15"/>
      <c r="R383" s="15">
        <f t="shared" si="649"/>
        <v>13314.099999999999</v>
      </c>
      <c r="S383" s="15">
        <f t="shared" si="650"/>
        <v>13314.099999999999</v>
      </c>
      <c r="T383" s="15">
        <f t="shared" si="651"/>
        <v>13314.099999999999</v>
      </c>
      <c r="U383" s="15"/>
      <c r="V383" s="15">
        <f t="shared" si="652"/>
        <v>13314.099999999999</v>
      </c>
      <c r="W383" s="15">
        <f t="shared" si="653"/>
        <v>13314.099999999999</v>
      </c>
      <c r="X383" s="15">
        <f t="shared" si="654"/>
        <v>13314.099999999999</v>
      </c>
      <c r="Y383" s="15">
        <f>-17.903-167.757-141.885</f>
        <v>-327.54499999999996</v>
      </c>
      <c r="Z383" s="15"/>
      <c r="AA383" s="15"/>
      <c r="AB383" s="15">
        <f t="shared" si="655"/>
        <v>12986.554999999998</v>
      </c>
      <c r="AC383" s="15">
        <f t="shared" si="656"/>
        <v>13314.099999999999</v>
      </c>
      <c r="AD383" s="15">
        <f t="shared" si="657"/>
        <v>13314.099999999999</v>
      </c>
      <c r="AE383" s="15"/>
      <c r="AF383" s="15"/>
      <c r="AG383" s="15"/>
      <c r="AH383" s="15">
        <f t="shared" si="658"/>
        <v>12986.554999999998</v>
      </c>
      <c r="AI383" s="15">
        <f t="shared" si="659"/>
        <v>13314.099999999999</v>
      </c>
      <c r="AJ383" s="15">
        <f t="shared" si="660"/>
        <v>13314.099999999999</v>
      </c>
      <c r="AK383" s="15"/>
      <c r="AL383" s="15"/>
      <c r="AM383" s="15"/>
      <c r="AN383" s="15">
        <f t="shared" si="661"/>
        <v>12986.554999999998</v>
      </c>
      <c r="AO383" s="15"/>
      <c r="AP383" s="70">
        <f t="shared" si="665"/>
        <v>12986.554999999998</v>
      </c>
      <c r="AQ383" s="15">
        <f t="shared" si="662"/>
        <v>13314.099999999999</v>
      </c>
      <c r="AR383" s="15"/>
      <c r="AS383" s="70">
        <f t="shared" si="666"/>
        <v>13314.099999999999</v>
      </c>
      <c r="AT383" s="73">
        <f t="shared" si="663"/>
        <v>13314.099999999999</v>
      </c>
      <c r="AU383" s="15"/>
      <c r="AV383" s="24"/>
    </row>
    <row r="384" spans="1:48" x14ac:dyDescent="0.3">
      <c r="A384" s="61" t="s">
        <v>286</v>
      </c>
      <c r="B384" s="62">
        <v>200</v>
      </c>
      <c r="C384" s="61" t="s">
        <v>264</v>
      </c>
      <c r="D384" s="61" t="s">
        <v>288</v>
      </c>
      <c r="E384" s="63" t="s">
        <v>289</v>
      </c>
      <c r="F384" s="15">
        <v>1271.0999999999999</v>
      </c>
      <c r="G384" s="15">
        <f>26.9+1244.2</f>
        <v>1271.1000000000001</v>
      </c>
      <c r="H384" s="15">
        <f>26.9+1244.2</f>
        <v>1271.1000000000001</v>
      </c>
      <c r="I384" s="15"/>
      <c r="J384" s="15"/>
      <c r="K384" s="15"/>
      <c r="L384" s="15">
        <f t="shared" si="672"/>
        <v>1271.0999999999999</v>
      </c>
      <c r="M384" s="15">
        <f t="shared" si="673"/>
        <v>1271.1000000000001</v>
      </c>
      <c r="N384" s="15">
        <f t="shared" si="674"/>
        <v>1271.1000000000001</v>
      </c>
      <c r="O384" s="15"/>
      <c r="P384" s="15"/>
      <c r="Q384" s="15"/>
      <c r="R384" s="15">
        <f t="shared" si="649"/>
        <v>1271.0999999999999</v>
      </c>
      <c r="S384" s="15">
        <f t="shared" si="650"/>
        <v>1271.1000000000001</v>
      </c>
      <c r="T384" s="15">
        <f t="shared" si="651"/>
        <v>1271.1000000000001</v>
      </c>
      <c r="U384" s="15"/>
      <c r="V384" s="15">
        <f t="shared" si="652"/>
        <v>1271.0999999999999</v>
      </c>
      <c r="W384" s="15">
        <f t="shared" si="653"/>
        <v>1271.1000000000001</v>
      </c>
      <c r="X384" s="15">
        <f t="shared" si="654"/>
        <v>1271.1000000000001</v>
      </c>
      <c r="Y384" s="15"/>
      <c r="Z384" s="15"/>
      <c r="AA384" s="15"/>
      <c r="AB384" s="15">
        <f t="shared" si="655"/>
        <v>1271.0999999999999</v>
      </c>
      <c r="AC384" s="15">
        <f t="shared" si="656"/>
        <v>1271.1000000000001</v>
      </c>
      <c r="AD384" s="15">
        <f t="shared" si="657"/>
        <v>1271.1000000000001</v>
      </c>
      <c r="AE384" s="15"/>
      <c r="AF384" s="15"/>
      <c r="AG384" s="15"/>
      <c r="AH384" s="15">
        <f t="shared" si="658"/>
        <v>1271.0999999999999</v>
      </c>
      <c r="AI384" s="15">
        <f t="shared" si="659"/>
        <v>1271.1000000000001</v>
      </c>
      <c r="AJ384" s="15">
        <f t="shared" si="660"/>
        <v>1271.1000000000001</v>
      </c>
      <c r="AK384" s="15"/>
      <c r="AL384" s="15"/>
      <c r="AM384" s="15"/>
      <c r="AN384" s="15">
        <f t="shared" si="661"/>
        <v>1271.0999999999999</v>
      </c>
      <c r="AO384" s="15"/>
      <c r="AP384" s="70">
        <f t="shared" si="665"/>
        <v>1271.0999999999999</v>
      </c>
      <c r="AQ384" s="15">
        <f t="shared" si="662"/>
        <v>1271.1000000000001</v>
      </c>
      <c r="AR384" s="15"/>
      <c r="AS384" s="70">
        <f t="shared" si="666"/>
        <v>1271.1000000000001</v>
      </c>
      <c r="AT384" s="73">
        <f t="shared" si="663"/>
        <v>1271.1000000000001</v>
      </c>
      <c r="AU384" s="15"/>
      <c r="AV384" s="24"/>
    </row>
    <row r="385" spans="1:48" ht="31.2" x14ac:dyDescent="0.3">
      <c r="A385" s="61" t="s">
        <v>286</v>
      </c>
      <c r="B385" s="62">
        <v>300</v>
      </c>
      <c r="C385" s="61"/>
      <c r="D385" s="61"/>
      <c r="E385" s="64" t="s">
        <v>189</v>
      </c>
      <c r="F385" s="15"/>
      <c r="G385" s="15"/>
      <c r="H385" s="15"/>
      <c r="I385" s="15"/>
      <c r="J385" s="15"/>
      <c r="K385" s="15"/>
      <c r="L385" s="15"/>
      <c r="M385" s="15"/>
      <c r="N385" s="15"/>
      <c r="O385" s="15">
        <f>O386</f>
        <v>827.58799999999997</v>
      </c>
      <c r="P385" s="15">
        <f>P386</f>
        <v>827.58799999999997</v>
      </c>
      <c r="Q385" s="15">
        <f>Q386</f>
        <v>827.58799999999997</v>
      </c>
      <c r="R385" s="15">
        <f t="shared" si="649"/>
        <v>827.58799999999997</v>
      </c>
      <c r="S385" s="15">
        <f t="shared" si="650"/>
        <v>827.58799999999997</v>
      </c>
      <c r="T385" s="15">
        <f t="shared" si="651"/>
        <v>827.58799999999997</v>
      </c>
      <c r="U385" s="15">
        <f>U386</f>
        <v>0</v>
      </c>
      <c r="V385" s="15">
        <f t="shared" si="652"/>
        <v>827.58799999999997</v>
      </c>
      <c r="W385" s="15">
        <f t="shared" si="653"/>
        <v>827.58799999999997</v>
      </c>
      <c r="X385" s="15">
        <f t="shared" si="654"/>
        <v>827.58799999999997</v>
      </c>
      <c r="Y385" s="15">
        <f>Y386</f>
        <v>0</v>
      </c>
      <c r="Z385" s="15">
        <f>Z386</f>
        <v>0</v>
      </c>
      <c r="AA385" s="15">
        <f>AA386</f>
        <v>0</v>
      </c>
      <c r="AB385" s="15">
        <f t="shared" si="655"/>
        <v>827.58799999999997</v>
      </c>
      <c r="AC385" s="15">
        <f t="shared" si="656"/>
        <v>827.58799999999997</v>
      </c>
      <c r="AD385" s="15">
        <f t="shared" si="657"/>
        <v>827.58799999999997</v>
      </c>
      <c r="AE385" s="15">
        <f>AE386</f>
        <v>0</v>
      </c>
      <c r="AF385" s="15">
        <f>AF386</f>
        <v>0</v>
      </c>
      <c r="AG385" s="15">
        <f>AG386</f>
        <v>0</v>
      </c>
      <c r="AH385" s="15">
        <f t="shared" si="658"/>
        <v>827.58799999999997</v>
      </c>
      <c r="AI385" s="15">
        <f t="shared" si="659"/>
        <v>827.58799999999997</v>
      </c>
      <c r="AJ385" s="15">
        <f t="shared" si="660"/>
        <v>827.58799999999997</v>
      </c>
      <c r="AK385" s="15">
        <f>AK386</f>
        <v>0</v>
      </c>
      <c r="AL385" s="15">
        <f>AL386</f>
        <v>0</v>
      </c>
      <c r="AM385" s="15">
        <f>AM386</f>
        <v>0</v>
      </c>
      <c r="AN385" s="15">
        <f t="shared" si="661"/>
        <v>827.58799999999997</v>
      </c>
      <c r="AO385" s="15">
        <f>AO386</f>
        <v>0</v>
      </c>
      <c r="AP385" s="70">
        <f t="shared" si="665"/>
        <v>827.58799999999997</v>
      </c>
      <c r="AQ385" s="15">
        <f t="shared" si="662"/>
        <v>827.58799999999997</v>
      </c>
      <c r="AR385" s="15">
        <f>AR386</f>
        <v>0</v>
      </c>
      <c r="AS385" s="70">
        <f t="shared" si="666"/>
        <v>827.58799999999997</v>
      </c>
      <c r="AT385" s="73">
        <f t="shared" si="663"/>
        <v>827.58799999999997</v>
      </c>
      <c r="AU385" s="15">
        <f>AU386</f>
        <v>0</v>
      </c>
      <c r="AV385" s="24"/>
    </row>
    <row r="386" spans="1:48" x14ac:dyDescent="0.3">
      <c r="A386" s="61" t="s">
        <v>286</v>
      </c>
      <c r="B386" s="62">
        <v>300</v>
      </c>
      <c r="C386" s="61" t="s">
        <v>264</v>
      </c>
      <c r="D386" s="61" t="s">
        <v>288</v>
      </c>
      <c r="E386" s="63" t="s">
        <v>289</v>
      </c>
      <c r="F386" s="15"/>
      <c r="G386" s="15"/>
      <c r="H386" s="15"/>
      <c r="I386" s="15"/>
      <c r="J386" s="15"/>
      <c r="K386" s="15"/>
      <c r="L386" s="15"/>
      <c r="M386" s="15"/>
      <c r="N386" s="15"/>
      <c r="O386" s="15">
        <v>827.58799999999997</v>
      </c>
      <c r="P386" s="15">
        <v>827.58799999999997</v>
      </c>
      <c r="Q386" s="15">
        <v>827.58799999999997</v>
      </c>
      <c r="R386" s="15">
        <f t="shared" si="649"/>
        <v>827.58799999999997</v>
      </c>
      <c r="S386" s="15">
        <f t="shared" si="650"/>
        <v>827.58799999999997</v>
      </c>
      <c r="T386" s="15">
        <f t="shared" si="651"/>
        <v>827.58799999999997</v>
      </c>
      <c r="U386" s="15"/>
      <c r="V386" s="15">
        <f t="shared" si="652"/>
        <v>827.58799999999997</v>
      </c>
      <c r="W386" s="15">
        <f t="shared" si="653"/>
        <v>827.58799999999997</v>
      </c>
      <c r="X386" s="15">
        <f t="shared" si="654"/>
        <v>827.58799999999997</v>
      </c>
      <c r="Y386" s="15"/>
      <c r="Z386" s="15"/>
      <c r="AA386" s="15"/>
      <c r="AB386" s="15">
        <f t="shared" si="655"/>
        <v>827.58799999999997</v>
      </c>
      <c r="AC386" s="15">
        <f t="shared" si="656"/>
        <v>827.58799999999997</v>
      </c>
      <c r="AD386" s="15">
        <f t="shared" si="657"/>
        <v>827.58799999999997</v>
      </c>
      <c r="AE386" s="15"/>
      <c r="AF386" s="15"/>
      <c r="AG386" s="15"/>
      <c r="AH386" s="15">
        <f t="shared" si="658"/>
        <v>827.58799999999997</v>
      </c>
      <c r="AI386" s="15">
        <f t="shared" si="659"/>
        <v>827.58799999999997</v>
      </c>
      <c r="AJ386" s="15">
        <f t="shared" si="660"/>
        <v>827.58799999999997</v>
      </c>
      <c r="AK386" s="15"/>
      <c r="AL386" s="15"/>
      <c r="AM386" s="15"/>
      <c r="AN386" s="15">
        <f t="shared" si="661"/>
        <v>827.58799999999997</v>
      </c>
      <c r="AO386" s="15"/>
      <c r="AP386" s="70">
        <f t="shared" si="665"/>
        <v>827.58799999999997</v>
      </c>
      <c r="AQ386" s="15">
        <f t="shared" si="662"/>
        <v>827.58799999999997</v>
      </c>
      <c r="AR386" s="15"/>
      <c r="AS386" s="70">
        <f t="shared" si="666"/>
        <v>827.58799999999997</v>
      </c>
      <c r="AT386" s="73">
        <f t="shared" si="663"/>
        <v>827.58799999999997</v>
      </c>
      <c r="AU386" s="15"/>
      <c r="AV386" s="24"/>
    </row>
    <row r="387" spans="1:48" ht="46.8" x14ac:dyDescent="0.3">
      <c r="A387" s="61" t="s">
        <v>286</v>
      </c>
      <c r="B387" s="62" t="s">
        <v>55</v>
      </c>
      <c r="C387" s="61"/>
      <c r="D387" s="61"/>
      <c r="E387" s="63" t="s">
        <v>56</v>
      </c>
      <c r="F387" s="15">
        <f t="shared" ref="F387:K387" si="720">F389+F388</f>
        <v>18459.2</v>
      </c>
      <c r="G387" s="15">
        <f t="shared" si="720"/>
        <v>18459.2</v>
      </c>
      <c r="H387" s="15">
        <f t="shared" si="720"/>
        <v>18459.2</v>
      </c>
      <c r="I387" s="15">
        <f t="shared" si="720"/>
        <v>0</v>
      </c>
      <c r="J387" s="15">
        <f t="shared" si="720"/>
        <v>0</v>
      </c>
      <c r="K387" s="15">
        <f t="shared" si="720"/>
        <v>0</v>
      </c>
      <c r="L387" s="15">
        <f t="shared" si="672"/>
        <v>18459.2</v>
      </c>
      <c r="M387" s="15">
        <f t="shared" si="673"/>
        <v>18459.2</v>
      </c>
      <c r="N387" s="15">
        <f t="shared" si="674"/>
        <v>18459.2</v>
      </c>
      <c r="O387" s="15">
        <f>O389+O388</f>
        <v>0</v>
      </c>
      <c r="P387" s="15">
        <f>P389+P388</f>
        <v>0</v>
      </c>
      <c r="Q387" s="15">
        <f>Q389+Q388</f>
        <v>0</v>
      </c>
      <c r="R387" s="15">
        <f t="shared" si="649"/>
        <v>18459.2</v>
      </c>
      <c r="S387" s="15">
        <f t="shared" si="650"/>
        <v>18459.2</v>
      </c>
      <c r="T387" s="15">
        <f t="shared" si="651"/>
        <v>18459.2</v>
      </c>
      <c r="U387" s="15">
        <f>U389+U388</f>
        <v>0</v>
      </c>
      <c r="V387" s="15">
        <f t="shared" si="652"/>
        <v>18459.2</v>
      </c>
      <c r="W387" s="15">
        <f t="shared" si="653"/>
        <v>18459.2</v>
      </c>
      <c r="X387" s="15">
        <f t="shared" si="654"/>
        <v>18459.2</v>
      </c>
      <c r="Y387" s="15">
        <f>Y389+Y388</f>
        <v>719.7410000000001</v>
      </c>
      <c r="Z387" s="15">
        <f>Z389+Z388</f>
        <v>0</v>
      </c>
      <c r="AA387" s="15">
        <f>AA389+AA388</f>
        <v>0</v>
      </c>
      <c r="AB387" s="15">
        <f t="shared" si="655"/>
        <v>19178.941000000003</v>
      </c>
      <c r="AC387" s="15">
        <f t="shared" si="656"/>
        <v>18459.2</v>
      </c>
      <c r="AD387" s="15">
        <f t="shared" si="657"/>
        <v>18459.2</v>
      </c>
      <c r="AE387" s="15">
        <f>AE389+AE388</f>
        <v>0</v>
      </c>
      <c r="AF387" s="15">
        <f>AF389+AF388</f>
        <v>0</v>
      </c>
      <c r="AG387" s="15">
        <f>AG389+AG388</f>
        <v>0</v>
      </c>
      <c r="AH387" s="15">
        <f t="shared" si="658"/>
        <v>19178.941000000003</v>
      </c>
      <c r="AI387" s="15">
        <f t="shared" si="659"/>
        <v>18459.2</v>
      </c>
      <c r="AJ387" s="15">
        <f t="shared" si="660"/>
        <v>18459.2</v>
      </c>
      <c r="AK387" s="15">
        <f>AK389+AK388</f>
        <v>0</v>
      </c>
      <c r="AL387" s="15">
        <f>AL389+AL388</f>
        <v>0</v>
      </c>
      <c r="AM387" s="15">
        <f>AM389+AM388</f>
        <v>0</v>
      </c>
      <c r="AN387" s="15">
        <f t="shared" si="661"/>
        <v>19178.941000000003</v>
      </c>
      <c r="AO387" s="15">
        <f>AO389+AO388</f>
        <v>0</v>
      </c>
      <c r="AP387" s="70">
        <f t="shared" si="665"/>
        <v>19178.941000000003</v>
      </c>
      <c r="AQ387" s="15">
        <f t="shared" si="662"/>
        <v>18459.2</v>
      </c>
      <c r="AR387" s="15">
        <f>AR389+AR388</f>
        <v>0</v>
      </c>
      <c r="AS387" s="70">
        <f t="shared" si="666"/>
        <v>18459.2</v>
      </c>
      <c r="AT387" s="73">
        <f t="shared" si="663"/>
        <v>18459.2</v>
      </c>
      <c r="AU387" s="15">
        <f>AU389+AU388</f>
        <v>0</v>
      </c>
      <c r="AV387" s="24"/>
    </row>
    <row r="388" spans="1:48" x14ac:dyDescent="0.3">
      <c r="A388" s="61" t="s">
        <v>286</v>
      </c>
      <c r="B388" s="62">
        <v>600</v>
      </c>
      <c r="C388" s="61" t="s">
        <v>264</v>
      </c>
      <c r="D388" s="61" t="s">
        <v>31</v>
      </c>
      <c r="E388" s="63" t="s">
        <v>265</v>
      </c>
      <c r="F388" s="15">
        <v>5000</v>
      </c>
      <c r="G388" s="15">
        <v>5000</v>
      </c>
      <c r="H388" s="15">
        <v>5000</v>
      </c>
      <c r="I388" s="15"/>
      <c r="J388" s="15"/>
      <c r="K388" s="15"/>
      <c r="L388" s="15">
        <f t="shared" si="672"/>
        <v>5000</v>
      </c>
      <c r="M388" s="15">
        <f t="shared" si="673"/>
        <v>5000</v>
      </c>
      <c r="N388" s="15">
        <f t="shared" si="674"/>
        <v>5000</v>
      </c>
      <c r="O388" s="15"/>
      <c r="P388" s="15"/>
      <c r="Q388" s="15"/>
      <c r="R388" s="15">
        <f t="shared" si="649"/>
        <v>5000</v>
      </c>
      <c r="S388" s="15">
        <f t="shared" si="650"/>
        <v>5000</v>
      </c>
      <c r="T388" s="15">
        <f t="shared" si="651"/>
        <v>5000</v>
      </c>
      <c r="U388" s="15"/>
      <c r="V388" s="15">
        <f t="shared" si="652"/>
        <v>5000</v>
      </c>
      <c r="W388" s="15">
        <f t="shared" si="653"/>
        <v>5000</v>
      </c>
      <c r="X388" s="15">
        <f t="shared" si="654"/>
        <v>5000</v>
      </c>
      <c r="Y388" s="15">
        <v>-624.48500000000001</v>
      </c>
      <c r="Z388" s="15"/>
      <c r="AA388" s="15"/>
      <c r="AB388" s="15">
        <f t="shared" si="655"/>
        <v>4375.5150000000003</v>
      </c>
      <c r="AC388" s="15">
        <f t="shared" si="656"/>
        <v>5000</v>
      </c>
      <c r="AD388" s="15">
        <f t="shared" si="657"/>
        <v>5000</v>
      </c>
      <c r="AE388" s="15"/>
      <c r="AF388" s="15"/>
      <c r="AG388" s="15"/>
      <c r="AH388" s="15">
        <f t="shared" si="658"/>
        <v>4375.5150000000003</v>
      </c>
      <c r="AI388" s="15">
        <f t="shared" si="659"/>
        <v>5000</v>
      </c>
      <c r="AJ388" s="15">
        <f t="shared" si="660"/>
        <v>5000</v>
      </c>
      <c r="AK388" s="15"/>
      <c r="AL388" s="15"/>
      <c r="AM388" s="15"/>
      <c r="AN388" s="15">
        <f t="shared" si="661"/>
        <v>4375.5150000000003</v>
      </c>
      <c r="AO388" s="15"/>
      <c r="AP388" s="70">
        <f t="shared" si="665"/>
        <v>4375.5150000000003</v>
      </c>
      <c r="AQ388" s="15">
        <f t="shared" si="662"/>
        <v>5000</v>
      </c>
      <c r="AR388" s="15"/>
      <c r="AS388" s="70">
        <f t="shared" si="666"/>
        <v>5000</v>
      </c>
      <c r="AT388" s="73">
        <f t="shared" si="663"/>
        <v>5000</v>
      </c>
      <c r="AU388" s="15"/>
      <c r="AV388" s="24"/>
    </row>
    <row r="389" spans="1:48" x14ac:dyDescent="0.3">
      <c r="A389" s="61" t="s">
        <v>286</v>
      </c>
      <c r="B389" s="62">
        <v>600</v>
      </c>
      <c r="C389" s="61" t="s">
        <v>264</v>
      </c>
      <c r="D389" s="61" t="s">
        <v>288</v>
      </c>
      <c r="E389" s="63" t="s">
        <v>289</v>
      </c>
      <c r="F389" s="15">
        <v>13459.2</v>
      </c>
      <c r="G389" s="15">
        <f>13486.1-26.9</f>
        <v>13459.2</v>
      </c>
      <c r="H389" s="15">
        <f>13486.1-26.9</f>
        <v>13459.2</v>
      </c>
      <c r="I389" s="15"/>
      <c r="J389" s="15"/>
      <c r="K389" s="15"/>
      <c r="L389" s="15">
        <f t="shared" si="672"/>
        <v>13459.2</v>
      </c>
      <c r="M389" s="15">
        <f t="shared" si="673"/>
        <v>13459.2</v>
      </c>
      <c r="N389" s="15">
        <f t="shared" si="674"/>
        <v>13459.2</v>
      </c>
      <c r="O389" s="15"/>
      <c r="P389" s="15"/>
      <c r="Q389" s="15"/>
      <c r="R389" s="15">
        <f t="shared" si="649"/>
        <v>13459.2</v>
      </c>
      <c r="S389" s="15">
        <f t="shared" si="650"/>
        <v>13459.2</v>
      </c>
      <c r="T389" s="15">
        <f t="shared" si="651"/>
        <v>13459.2</v>
      </c>
      <c r="U389" s="15"/>
      <c r="V389" s="15">
        <f t="shared" si="652"/>
        <v>13459.2</v>
      </c>
      <c r="W389" s="15">
        <f t="shared" si="653"/>
        <v>13459.2</v>
      </c>
      <c r="X389" s="15">
        <f t="shared" si="654"/>
        <v>13459.2</v>
      </c>
      <c r="Y389" s="15">
        <v>1344.2260000000001</v>
      </c>
      <c r="Z389" s="15"/>
      <c r="AA389" s="15"/>
      <c r="AB389" s="15">
        <f t="shared" si="655"/>
        <v>14803.426000000001</v>
      </c>
      <c r="AC389" s="15">
        <f t="shared" si="656"/>
        <v>13459.2</v>
      </c>
      <c r="AD389" s="15">
        <f t="shared" si="657"/>
        <v>13459.2</v>
      </c>
      <c r="AE389" s="15"/>
      <c r="AF389" s="15"/>
      <c r="AG389" s="15"/>
      <c r="AH389" s="15">
        <f t="shared" si="658"/>
        <v>14803.426000000001</v>
      </c>
      <c r="AI389" s="15">
        <f t="shared" si="659"/>
        <v>13459.2</v>
      </c>
      <c r="AJ389" s="15">
        <f t="shared" si="660"/>
        <v>13459.2</v>
      </c>
      <c r="AK389" s="15"/>
      <c r="AL389" s="15"/>
      <c r="AM389" s="15"/>
      <c r="AN389" s="15">
        <f t="shared" si="661"/>
        <v>14803.426000000001</v>
      </c>
      <c r="AO389" s="15"/>
      <c r="AP389" s="70">
        <f t="shared" si="665"/>
        <v>14803.426000000001</v>
      </c>
      <c r="AQ389" s="15">
        <f t="shared" si="662"/>
        <v>13459.2</v>
      </c>
      <c r="AR389" s="15"/>
      <c r="AS389" s="70">
        <f t="shared" si="666"/>
        <v>13459.2</v>
      </c>
      <c r="AT389" s="73">
        <f t="shared" si="663"/>
        <v>13459.2</v>
      </c>
      <c r="AU389" s="15"/>
      <c r="AV389" s="24"/>
    </row>
    <row r="390" spans="1:48" ht="93.6" x14ac:dyDescent="0.3">
      <c r="A390" s="61" t="s">
        <v>290</v>
      </c>
      <c r="B390" s="62"/>
      <c r="C390" s="61"/>
      <c r="D390" s="61"/>
      <c r="E390" s="63" t="s">
        <v>291</v>
      </c>
      <c r="F390" s="15">
        <f t="shared" ref="F390:F400" si="721">F391</f>
        <v>25773.3</v>
      </c>
      <c r="G390" s="15">
        <f t="shared" ref="G390:G400" si="722">G391</f>
        <v>25773.3</v>
      </c>
      <c r="H390" s="15">
        <f t="shared" ref="H390:H400" si="723">H391</f>
        <v>25773.3</v>
      </c>
      <c r="I390" s="15">
        <f t="shared" ref="I390:I403" si="724">I391</f>
        <v>0</v>
      </c>
      <c r="J390" s="15">
        <f t="shared" ref="J390:J403" si="725">J391</f>
        <v>0</v>
      </c>
      <c r="K390" s="15">
        <f t="shared" ref="K390:K403" si="726">K391</f>
        <v>0</v>
      </c>
      <c r="L390" s="15">
        <f t="shared" si="672"/>
        <v>25773.3</v>
      </c>
      <c r="M390" s="15">
        <f t="shared" si="673"/>
        <v>25773.3</v>
      </c>
      <c r="N390" s="15">
        <f t="shared" si="674"/>
        <v>25773.3</v>
      </c>
      <c r="O390" s="15">
        <f t="shared" ref="O390:O403" si="727">O391</f>
        <v>0</v>
      </c>
      <c r="P390" s="15">
        <f t="shared" ref="P390:P403" si="728">P391</f>
        <v>0</v>
      </c>
      <c r="Q390" s="15">
        <f t="shared" ref="Q390:Q403" si="729">Q391</f>
        <v>0</v>
      </c>
      <c r="R390" s="15">
        <f t="shared" si="649"/>
        <v>25773.3</v>
      </c>
      <c r="S390" s="15">
        <f t="shared" si="650"/>
        <v>25773.3</v>
      </c>
      <c r="T390" s="15">
        <f t="shared" si="651"/>
        <v>25773.3</v>
      </c>
      <c r="U390" s="15">
        <f t="shared" ref="U390:U403" si="730">U391</f>
        <v>0</v>
      </c>
      <c r="V390" s="15">
        <f t="shared" si="652"/>
        <v>25773.3</v>
      </c>
      <c r="W390" s="15">
        <f t="shared" si="653"/>
        <v>25773.3</v>
      </c>
      <c r="X390" s="15">
        <f t="shared" si="654"/>
        <v>25773.3</v>
      </c>
      <c r="Y390" s="15">
        <f t="shared" ref="Y390:Y403" si="731">Y391</f>
        <v>0</v>
      </c>
      <c r="Z390" s="15">
        <f t="shared" ref="Z390:Z403" si="732">Z391</f>
        <v>0</v>
      </c>
      <c r="AA390" s="15">
        <f t="shared" ref="AA390:AA403" si="733">AA391</f>
        <v>0</v>
      </c>
      <c r="AB390" s="15">
        <f t="shared" si="655"/>
        <v>25773.3</v>
      </c>
      <c r="AC390" s="15">
        <f t="shared" si="656"/>
        <v>25773.3</v>
      </c>
      <c r="AD390" s="15">
        <f t="shared" si="657"/>
        <v>25773.3</v>
      </c>
      <c r="AE390" s="15">
        <f t="shared" ref="AE390:AE403" si="734">AE391</f>
        <v>0</v>
      </c>
      <c r="AF390" s="15">
        <f t="shared" ref="AF390:AF403" si="735">AF391</f>
        <v>0</v>
      </c>
      <c r="AG390" s="15">
        <f t="shared" ref="AG390:AG403" si="736">AG391</f>
        <v>0</v>
      </c>
      <c r="AH390" s="15">
        <f t="shared" si="658"/>
        <v>25773.3</v>
      </c>
      <c r="AI390" s="15">
        <f t="shared" si="659"/>
        <v>25773.3</v>
      </c>
      <c r="AJ390" s="15">
        <f t="shared" si="660"/>
        <v>25773.3</v>
      </c>
      <c r="AK390" s="15">
        <f t="shared" ref="AK390:AK403" si="737">AK391</f>
        <v>0</v>
      </c>
      <c r="AL390" s="15">
        <f t="shared" ref="AL390:AL403" si="738">AL391</f>
        <v>0</v>
      </c>
      <c r="AM390" s="15">
        <f t="shared" ref="AM390:AM403" si="739">AM391</f>
        <v>0</v>
      </c>
      <c r="AN390" s="15">
        <f t="shared" si="661"/>
        <v>25773.3</v>
      </c>
      <c r="AO390" s="15">
        <f t="shared" ref="AO390:AO403" si="740">AO391</f>
        <v>0</v>
      </c>
      <c r="AP390" s="70">
        <f t="shared" si="665"/>
        <v>25773.3</v>
      </c>
      <c r="AQ390" s="15">
        <f t="shared" si="662"/>
        <v>25773.3</v>
      </c>
      <c r="AR390" s="15">
        <f t="shared" ref="AR390:AU403" si="741">AR391</f>
        <v>0</v>
      </c>
      <c r="AS390" s="70">
        <f t="shared" si="666"/>
        <v>25773.3</v>
      </c>
      <c r="AT390" s="73">
        <f t="shared" si="663"/>
        <v>25773.3</v>
      </c>
      <c r="AU390" s="15">
        <f t="shared" si="741"/>
        <v>0</v>
      </c>
      <c r="AV390" s="24"/>
    </row>
    <row r="391" spans="1:48" ht="46.8" x14ac:dyDescent="0.3">
      <c r="A391" s="61" t="s">
        <v>290</v>
      </c>
      <c r="B391" s="62" t="s">
        <v>55</v>
      </c>
      <c r="C391" s="61"/>
      <c r="D391" s="61"/>
      <c r="E391" s="63" t="s">
        <v>56</v>
      </c>
      <c r="F391" s="15">
        <f t="shared" si="721"/>
        <v>25773.3</v>
      </c>
      <c r="G391" s="15">
        <f t="shared" si="722"/>
        <v>25773.3</v>
      </c>
      <c r="H391" s="15">
        <f t="shared" si="723"/>
        <v>25773.3</v>
      </c>
      <c r="I391" s="15">
        <f t="shared" si="724"/>
        <v>0</v>
      </c>
      <c r="J391" s="15">
        <f t="shared" si="725"/>
        <v>0</v>
      </c>
      <c r="K391" s="15">
        <f t="shared" si="726"/>
        <v>0</v>
      </c>
      <c r="L391" s="15">
        <f t="shared" si="672"/>
        <v>25773.3</v>
      </c>
      <c r="M391" s="15">
        <f t="shared" si="673"/>
        <v>25773.3</v>
      </c>
      <c r="N391" s="15">
        <f t="shared" si="674"/>
        <v>25773.3</v>
      </c>
      <c r="O391" s="15">
        <f t="shared" si="727"/>
        <v>0</v>
      </c>
      <c r="P391" s="15">
        <f t="shared" si="728"/>
        <v>0</v>
      </c>
      <c r="Q391" s="15">
        <f t="shared" si="729"/>
        <v>0</v>
      </c>
      <c r="R391" s="15">
        <f t="shared" si="649"/>
        <v>25773.3</v>
      </c>
      <c r="S391" s="15">
        <f t="shared" si="650"/>
        <v>25773.3</v>
      </c>
      <c r="T391" s="15">
        <f t="shared" si="651"/>
        <v>25773.3</v>
      </c>
      <c r="U391" s="15">
        <f t="shared" si="730"/>
        <v>0</v>
      </c>
      <c r="V391" s="15">
        <f t="shared" si="652"/>
        <v>25773.3</v>
      </c>
      <c r="W391" s="15">
        <f t="shared" si="653"/>
        <v>25773.3</v>
      </c>
      <c r="X391" s="15">
        <f t="shared" si="654"/>
        <v>25773.3</v>
      </c>
      <c r="Y391" s="15">
        <f t="shared" si="731"/>
        <v>0</v>
      </c>
      <c r="Z391" s="15">
        <f t="shared" si="732"/>
        <v>0</v>
      </c>
      <c r="AA391" s="15">
        <f t="shared" si="733"/>
        <v>0</v>
      </c>
      <c r="AB391" s="15">
        <f t="shared" si="655"/>
        <v>25773.3</v>
      </c>
      <c r="AC391" s="15">
        <f t="shared" si="656"/>
        <v>25773.3</v>
      </c>
      <c r="AD391" s="15">
        <f t="shared" si="657"/>
        <v>25773.3</v>
      </c>
      <c r="AE391" s="15">
        <f t="shared" si="734"/>
        <v>0</v>
      </c>
      <c r="AF391" s="15">
        <f t="shared" si="735"/>
        <v>0</v>
      </c>
      <c r="AG391" s="15">
        <f t="shared" si="736"/>
        <v>0</v>
      </c>
      <c r="AH391" s="15">
        <f t="shared" si="658"/>
        <v>25773.3</v>
      </c>
      <c r="AI391" s="15">
        <f t="shared" si="659"/>
        <v>25773.3</v>
      </c>
      <c r="AJ391" s="15">
        <f t="shared" si="660"/>
        <v>25773.3</v>
      </c>
      <c r="AK391" s="15">
        <f t="shared" si="737"/>
        <v>0</v>
      </c>
      <c r="AL391" s="15">
        <f t="shared" si="738"/>
        <v>0</v>
      </c>
      <c r="AM391" s="15">
        <f t="shared" si="739"/>
        <v>0</v>
      </c>
      <c r="AN391" s="15">
        <f t="shared" si="661"/>
        <v>25773.3</v>
      </c>
      <c r="AO391" s="15">
        <f t="shared" si="740"/>
        <v>0</v>
      </c>
      <c r="AP391" s="70">
        <f t="shared" si="665"/>
        <v>25773.3</v>
      </c>
      <c r="AQ391" s="15">
        <f t="shared" si="662"/>
        <v>25773.3</v>
      </c>
      <c r="AR391" s="15">
        <f t="shared" si="741"/>
        <v>0</v>
      </c>
      <c r="AS391" s="70">
        <f t="shared" si="666"/>
        <v>25773.3</v>
      </c>
      <c r="AT391" s="73">
        <f t="shared" si="663"/>
        <v>25773.3</v>
      </c>
      <c r="AU391" s="15">
        <f t="shared" si="741"/>
        <v>0</v>
      </c>
      <c r="AV391" s="24"/>
    </row>
    <row r="392" spans="1:48" x14ac:dyDescent="0.3">
      <c r="A392" s="61" t="s">
        <v>290</v>
      </c>
      <c r="B392" s="62">
        <v>600</v>
      </c>
      <c r="C392" s="61" t="s">
        <v>264</v>
      </c>
      <c r="D392" s="61" t="s">
        <v>288</v>
      </c>
      <c r="E392" s="63" t="s">
        <v>289</v>
      </c>
      <c r="F392" s="15">
        <v>25773.3</v>
      </c>
      <c r="G392" s="15">
        <v>25773.3</v>
      </c>
      <c r="H392" s="15">
        <v>25773.3</v>
      </c>
      <c r="I392" s="15"/>
      <c r="J392" s="15"/>
      <c r="K392" s="15"/>
      <c r="L392" s="15">
        <f t="shared" si="672"/>
        <v>25773.3</v>
      </c>
      <c r="M392" s="15">
        <f t="shared" si="673"/>
        <v>25773.3</v>
      </c>
      <c r="N392" s="15">
        <f t="shared" si="674"/>
        <v>25773.3</v>
      </c>
      <c r="O392" s="15"/>
      <c r="P392" s="15"/>
      <c r="Q392" s="15"/>
      <c r="R392" s="15">
        <f t="shared" si="649"/>
        <v>25773.3</v>
      </c>
      <c r="S392" s="15">
        <f t="shared" si="650"/>
        <v>25773.3</v>
      </c>
      <c r="T392" s="15">
        <f t="shared" si="651"/>
        <v>25773.3</v>
      </c>
      <c r="U392" s="15"/>
      <c r="V392" s="15">
        <f t="shared" si="652"/>
        <v>25773.3</v>
      </c>
      <c r="W392" s="15">
        <f t="shared" si="653"/>
        <v>25773.3</v>
      </c>
      <c r="X392" s="15">
        <f t="shared" si="654"/>
        <v>25773.3</v>
      </c>
      <c r="Y392" s="15"/>
      <c r="Z392" s="15"/>
      <c r="AA392" s="15"/>
      <c r="AB392" s="15">
        <f t="shared" si="655"/>
        <v>25773.3</v>
      </c>
      <c r="AC392" s="15">
        <f t="shared" si="656"/>
        <v>25773.3</v>
      </c>
      <c r="AD392" s="15">
        <f t="shared" si="657"/>
        <v>25773.3</v>
      </c>
      <c r="AE392" s="15"/>
      <c r="AF392" s="15"/>
      <c r="AG392" s="15"/>
      <c r="AH392" s="15">
        <f t="shared" si="658"/>
        <v>25773.3</v>
      </c>
      <c r="AI392" s="15">
        <f t="shared" si="659"/>
        <v>25773.3</v>
      </c>
      <c r="AJ392" s="15">
        <f t="shared" si="660"/>
        <v>25773.3</v>
      </c>
      <c r="AK392" s="15"/>
      <c r="AL392" s="15"/>
      <c r="AM392" s="15"/>
      <c r="AN392" s="15">
        <f t="shared" si="661"/>
        <v>25773.3</v>
      </c>
      <c r="AO392" s="15"/>
      <c r="AP392" s="70">
        <f t="shared" si="665"/>
        <v>25773.3</v>
      </c>
      <c r="AQ392" s="15">
        <f t="shared" si="662"/>
        <v>25773.3</v>
      </c>
      <c r="AR392" s="15"/>
      <c r="AS392" s="70">
        <f t="shared" si="666"/>
        <v>25773.3</v>
      </c>
      <c r="AT392" s="73">
        <f t="shared" si="663"/>
        <v>25773.3</v>
      </c>
      <c r="AU392" s="15"/>
      <c r="AV392" s="24"/>
    </row>
    <row r="393" spans="1:48" ht="109.2" x14ac:dyDescent="0.3">
      <c r="A393" s="61" t="s">
        <v>292</v>
      </c>
      <c r="B393" s="62"/>
      <c r="C393" s="61"/>
      <c r="D393" s="61"/>
      <c r="E393" s="63" t="s">
        <v>293</v>
      </c>
      <c r="F393" s="15">
        <f t="shared" si="721"/>
        <v>806.6</v>
      </c>
      <c r="G393" s="15">
        <f t="shared" si="722"/>
        <v>806.6</v>
      </c>
      <c r="H393" s="15">
        <f t="shared" si="723"/>
        <v>806.6</v>
      </c>
      <c r="I393" s="15">
        <f t="shared" si="724"/>
        <v>0</v>
      </c>
      <c r="J393" s="15">
        <f t="shared" si="725"/>
        <v>0</v>
      </c>
      <c r="K393" s="15">
        <f t="shared" si="726"/>
        <v>0</v>
      </c>
      <c r="L393" s="15">
        <f t="shared" si="672"/>
        <v>806.6</v>
      </c>
      <c r="M393" s="15">
        <f t="shared" si="673"/>
        <v>806.6</v>
      </c>
      <c r="N393" s="15">
        <f t="shared" si="674"/>
        <v>806.6</v>
      </c>
      <c r="O393" s="15">
        <f t="shared" si="727"/>
        <v>0</v>
      </c>
      <c r="P393" s="15">
        <f t="shared" si="728"/>
        <v>0</v>
      </c>
      <c r="Q393" s="15">
        <f t="shared" si="729"/>
        <v>0</v>
      </c>
      <c r="R393" s="15">
        <f t="shared" si="649"/>
        <v>806.6</v>
      </c>
      <c r="S393" s="15">
        <f t="shared" si="650"/>
        <v>806.6</v>
      </c>
      <c r="T393" s="15">
        <f t="shared" si="651"/>
        <v>806.6</v>
      </c>
      <c r="U393" s="15">
        <f t="shared" si="730"/>
        <v>0</v>
      </c>
      <c r="V393" s="15">
        <f t="shared" si="652"/>
        <v>806.6</v>
      </c>
      <c r="W393" s="15">
        <f t="shared" si="653"/>
        <v>806.6</v>
      </c>
      <c r="X393" s="15">
        <f t="shared" si="654"/>
        <v>806.6</v>
      </c>
      <c r="Y393" s="15">
        <f t="shared" si="731"/>
        <v>0</v>
      </c>
      <c r="Z393" s="15">
        <f t="shared" si="732"/>
        <v>0</v>
      </c>
      <c r="AA393" s="15">
        <f t="shared" si="733"/>
        <v>0</v>
      </c>
      <c r="AB393" s="15">
        <f t="shared" si="655"/>
        <v>806.6</v>
      </c>
      <c r="AC393" s="15">
        <f t="shared" si="656"/>
        <v>806.6</v>
      </c>
      <c r="AD393" s="15">
        <f t="shared" si="657"/>
        <v>806.6</v>
      </c>
      <c r="AE393" s="15">
        <f t="shared" si="734"/>
        <v>0</v>
      </c>
      <c r="AF393" s="15">
        <f t="shared" si="735"/>
        <v>0</v>
      </c>
      <c r="AG393" s="15">
        <f t="shared" si="736"/>
        <v>0</v>
      </c>
      <c r="AH393" s="15">
        <f t="shared" si="658"/>
        <v>806.6</v>
      </c>
      <c r="AI393" s="15">
        <f t="shared" si="659"/>
        <v>806.6</v>
      </c>
      <c r="AJ393" s="15">
        <f t="shared" si="660"/>
        <v>806.6</v>
      </c>
      <c r="AK393" s="15">
        <f t="shared" si="737"/>
        <v>0</v>
      </c>
      <c r="AL393" s="15">
        <f t="shared" si="738"/>
        <v>0</v>
      </c>
      <c r="AM393" s="15">
        <f t="shared" si="739"/>
        <v>0</v>
      </c>
      <c r="AN393" s="15">
        <f t="shared" si="661"/>
        <v>806.6</v>
      </c>
      <c r="AO393" s="15">
        <f t="shared" si="740"/>
        <v>0</v>
      </c>
      <c r="AP393" s="70">
        <f t="shared" si="665"/>
        <v>806.6</v>
      </c>
      <c r="AQ393" s="15">
        <f t="shared" si="662"/>
        <v>806.6</v>
      </c>
      <c r="AR393" s="15">
        <f t="shared" si="741"/>
        <v>0</v>
      </c>
      <c r="AS393" s="70">
        <f t="shared" si="666"/>
        <v>806.6</v>
      </c>
      <c r="AT393" s="73">
        <f t="shared" si="663"/>
        <v>806.6</v>
      </c>
      <c r="AU393" s="15">
        <f t="shared" si="741"/>
        <v>0</v>
      </c>
      <c r="AV393" s="24"/>
    </row>
    <row r="394" spans="1:48" ht="46.8" x14ac:dyDescent="0.3">
      <c r="A394" s="61" t="s">
        <v>292</v>
      </c>
      <c r="B394" s="62" t="s">
        <v>55</v>
      </c>
      <c r="C394" s="61"/>
      <c r="D394" s="61"/>
      <c r="E394" s="63" t="s">
        <v>56</v>
      </c>
      <c r="F394" s="15">
        <f t="shared" si="721"/>
        <v>806.6</v>
      </c>
      <c r="G394" s="15">
        <f t="shared" si="722"/>
        <v>806.6</v>
      </c>
      <c r="H394" s="15">
        <f t="shared" si="723"/>
        <v>806.6</v>
      </c>
      <c r="I394" s="15">
        <f t="shared" si="724"/>
        <v>0</v>
      </c>
      <c r="J394" s="15">
        <f t="shared" si="725"/>
        <v>0</v>
      </c>
      <c r="K394" s="15">
        <f t="shared" si="726"/>
        <v>0</v>
      </c>
      <c r="L394" s="15">
        <f t="shared" si="672"/>
        <v>806.6</v>
      </c>
      <c r="M394" s="15">
        <f t="shared" si="673"/>
        <v>806.6</v>
      </c>
      <c r="N394" s="15">
        <f t="shared" si="674"/>
        <v>806.6</v>
      </c>
      <c r="O394" s="15">
        <f t="shared" si="727"/>
        <v>0</v>
      </c>
      <c r="P394" s="15">
        <f t="shared" si="728"/>
        <v>0</v>
      </c>
      <c r="Q394" s="15">
        <f t="shared" si="729"/>
        <v>0</v>
      </c>
      <c r="R394" s="15">
        <f t="shared" si="649"/>
        <v>806.6</v>
      </c>
      <c r="S394" s="15">
        <f t="shared" si="650"/>
        <v>806.6</v>
      </c>
      <c r="T394" s="15">
        <f t="shared" si="651"/>
        <v>806.6</v>
      </c>
      <c r="U394" s="15">
        <f t="shared" si="730"/>
        <v>0</v>
      </c>
      <c r="V394" s="15">
        <f t="shared" si="652"/>
        <v>806.6</v>
      </c>
      <c r="W394" s="15">
        <f t="shared" si="653"/>
        <v>806.6</v>
      </c>
      <c r="X394" s="15">
        <f t="shared" si="654"/>
        <v>806.6</v>
      </c>
      <c r="Y394" s="15">
        <f t="shared" si="731"/>
        <v>0</v>
      </c>
      <c r="Z394" s="15">
        <f t="shared" si="732"/>
        <v>0</v>
      </c>
      <c r="AA394" s="15">
        <f t="shared" si="733"/>
        <v>0</v>
      </c>
      <c r="AB394" s="15">
        <f t="shared" si="655"/>
        <v>806.6</v>
      </c>
      <c r="AC394" s="15">
        <f t="shared" si="656"/>
        <v>806.6</v>
      </c>
      <c r="AD394" s="15">
        <f t="shared" si="657"/>
        <v>806.6</v>
      </c>
      <c r="AE394" s="15">
        <f t="shared" si="734"/>
        <v>0</v>
      </c>
      <c r="AF394" s="15">
        <f t="shared" si="735"/>
        <v>0</v>
      </c>
      <c r="AG394" s="15">
        <f t="shared" si="736"/>
        <v>0</v>
      </c>
      <c r="AH394" s="15">
        <f t="shared" si="658"/>
        <v>806.6</v>
      </c>
      <c r="AI394" s="15">
        <f t="shared" si="659"/>
        <v>806.6</v>
      </c>
      <c r="AJ394" s="15">
        <f t="shared" si="660"/>
        <v>806.6</v>
      </c>
      <c r="AK394" s="15">
        <f t="shared" si="737"/>
        <v>0</v>
      </c>
      <c r="AL394" s="15">
        <f t="shared" si="738"/>
        <v>0</v>
      </c>
      <c r="AM394" s="15">
        <f t="shared" si="739"/>
        <v>0</v>
      </c>
      <c r="AN394" s="15">
        <f t="shared" si="661"/>
        <v>806.6</v>
      </c>
      <c r="AO394" s="15">
        <f t="shared" si="740"/>
        <v>0</v>
      </c>
      <c r="AP394" s="70">
        <f t="shared" si="665"/>
        <v>806.6</v>
      </c>
      <c r="AQ394" s="15">
        <f t="shared" si="662"/>
        <v>806.6</v>
      </c>
      <c r="AR394" s="15">
        <f t="shared" si="741"/>
        <v>0</v>
      </c>
      <c r="AS394" s="70">
        <f t="shared" si="666"/>
        <v>806.6</v>
      </c>
      <c r="AT394" s="73">
        <f t="shared" si="663"/>
        <v>806.6</v>
      </c>
      <c r="AU394" s="15">
        <f t="shared" si="741"/>
        <v>0</v>
      </c>
      <c r="AV394" s="24"/>
    </row>
    <row r="395" spans="1:48" x14ac:dyDescent="0.3">
      <c r="A395" s="61" t="s">
        <v>292</v>
      </c>
      <c r="B395" s="62">
        <v>600</v>
      </c>
      <c r="C395" s="61" t="s">
        <v>264</v>
      </c>
      <c r="D395" s="61" t="s">
        <v>31</v>
      </c>
      <c r="E395" s="63" t="s">
        <v>265</v>
      </c>
      <c r="F395" s="15">
        <v>806.6</v>
      </c>
      <c r="G395" s="15">
        <v>806.6</v>
      </c>
      <c r="H395" s="15">
        <v>806.6</v>
      </c>
      <c r="I395" s="15"/>
      <c r="J395" s="15"/>
      <c r="K395" s="15"/>
      <c r="L395" s="15">
        <f t="shared" si="672"/>
        <v>806.6</v>
      </c>
      <c r="M395" s="15">
        <f t="shared" si="673"/>
        <v>806.6</v>
      </c>
      <c r="N395" s="15">
        <f t="shared" si="674"/>
        <v>806.6</v>
      </c>
      <c r="O395" s="15"/>
      <c r="P395" s="15"/>
      <c r="Q395" s="15"/>
      <c r="R395" s="15">
        <f t="shared" si="649"/>
        <v>806.6</v>
      </c>
      <c r="S395" s="15">
        <f t="shared" si="650"/>
        <v>806.6</v>
      </c>
      <c r="T395" s="15">
        <f t="shared" si="651"/>
        <v>806.6</v>
      </c>
      <c r="U395" s="15"/>
      <c r="V395" s="15">
        <f t="shared" si="652"/>
        <v>806.6</v>
      </c>
      <c r="W395" s="15">
        <f t="shared" si="653"/>
        <v>806.6</v>
      </c>
      <c r="X395" s="15">
        <f t="shared" si="654"/>
        <v>806.6</v>
      </c>
      <c r="Y395" s="15"/>
      <c r="Z395" s="15"/>
      <c r="AA395" s="15"/>
      <c r="AB395" s="15">
        <f t="shared" si="655"/>
        <v>806.6</v>
      </c>
      <c r="AC395" s="15">
        <f t="shared" si="656"/>
        <v>806.6</v>
      </c>
      <c r="AD395" s="15">
        <f t="shared" si="657"/>
        <v>806.6</v>
      </c>
      <c r="AE395" s="15"/>
      <c r="AF395" s="15"/>
      <c r="AG395" s="15"/>
      <c r="AH395" s="15">
        <f t="shared" si="658"/>
        <v>806.6</v>
      </c>
      <c r="AI395" s="15">
        <f t="shared" si="659"/>
        <v>806.6</v>
      </c>
      <c r="AJ395" s="15">
        <f t="shared" si="660"/>
        <v>806.6</v>
      </c>
      <c r="AK395" s="15"/>
      <c r="AL395" s="15"/>
      <c r="AM395" s="15"/>
      <c r="AN395" s="15">
        <f t="shared" si="661"/>
        <v>806.6</v>
      </c>
      <c r="AO395" s="15"/>
      <c r="AP395" s="70">
        <f t="shared" si="665"/>
        <v>806.6</v>
      </c>
      <c r="AQ395" s="15">
        <f t="shared" si="662"/>
        <v>806.6</v>
      </c>
      <c r="AR395" s="15"/>
      <c r="AS395" s="70">
        <f t="shared" si="666"/>
        <v>806.6</v>
      </c>
      <c r="AT395" s="73">
        <f t="shared" si="663"/>
        <v>806.6</v>
      </c>
      <c r="AU395" s="15"/>
      <c r="AV395" s="24"/>
    </row>
    <row r="396" spans="1:48" ht="78" x14ac:dyDescent="0.3">
      <c r="A396" s="61" t="s">
        <v>294</v>
      </c>
      <c r="B396" s="62"/>
      <c r="C396" s="61"/>
      <c r="D396" s="61"/>
      <c r="E396" s="63" t="s">
        <v>295</v>
      </c>
      <c r="F396" s="15">
        <f t="shared" si="721"/>
        <v>2400</v>
      </c>
      <c r="G396" s="15">
        <f t="shared" si="722"/>
        <v>2400</v>
      </c>
      <c r="H396" s="15">
        <f t="shared" si="723"/>
        <v>2400</v>
      </c>
      <c r="I396" s="15">
        <f t="shared" si="724"/>
        <v>0</v>
      </c>
      <c r="J396" s="15">
        <f t="shared" si="725"/>
        <v>0</v>
      </c>
      <c r="K396" s="15">
        <f t="shared" si="726"/>
        <v>0</v>
      </c>
      <c r="L396" s="15">
        <f t="shared" si="672"/>
        <v>2400</v>
      </c>
      <c r="M396" s="15">
        <f t="shared" si="673"/>
        <v>2400</v>
      </c>
      <c r="N396" s="15">
        <f t="shared" si="674"/>
        <v>2400</v>
      </c>
      <c r="O396" s="15">
        <f t="shared" si="727"/>
        <v>0</v>
      </c>
      <c r="P396" s="15">
        <f t="shared" si="728"/>
        <v>0</v>
      </c>
      <c r="Q396" s="15">
        <f t="shared" si="729"/>
        <v>0</v>
      </c>
      <c r="R396" s="15">
        <f t="shared" si="649"/>
        <v>2400</v>
      </c>
      <c r="S396" s="15">
        <f t="shared" si="650"/>
        <v>2400</v>
      </c>
      <c r="T396" s="15">
        <f t="shared" si="651"/>
        <v>2400</v>
      </c>
      <c r="U396" s="15">
        <f t="shared" si="730"/>
        <v>0</v>
      </c>
      <c r="V396" s="15">
        <f t="shared" si="652"/>
        <v>2400</v>
      </c>
      <c r="W396" s="15">
        <f t="shared" si="653"/>
        <v>2400</v>
      </c>
      <c r="X396" s="15">
        <f t="shared" si="654"/>
        <v>2400</v>
      </c>
      <c r="Y396" s="15">
        <f t="shared" si="731"/>
        <v>0</v>
      </c>
      <c r="Z396" s="15">
        <f t="shared" si="732"/>
        <v>0</v>
      </c>
      <c r="AA396" s="15">
        <f t="shared" si="733"/>
        <v>0</v>
      </c>
      <c r="AB396" s="15">
        <f t="shared" si="655"/>
        <v>2400</v>
      </c>
      <c r="AC396" s="15">
        <f t="shared" si="656"/>
        <v>2400</v>
      </c>
      <c r="AD396" s="15">
        <f t="shared" si="657"/>
        <v>2400</v>
      </c>
      <c r="AE396" s="15">
        <f t="shared" si="734"/>
        <v>0</v>
      </c>
      <c r="AF396" s="15">
        <f t="shared" si="735"/>
        <v>0</v>
      </c>
      <c r="AG396" s="15">
        <f t="shared" si="736"/>
        <v>0</v>
      </c>
      <c r="AH396" s="15">
        <f t="shared" si="658"/>
        <v>2400</v>
      </c>
      <c r="AI396" s="15">
        <f t="shared" si="659"/>
        <v>2400</v>
      </c>
      <c r="AJ396" s="15">
        <f t="shared" si="660"/>
        <v>2400</v>
      </c>
      <c r="AK396" s="15">
        <f t="shared" si="737"/>
        <v>0</v>
      </c>
      <c r="AL396" s="15">
        <f t="shared" si="738"/>
        <v>0</v>
      </c>
      <c r="AM396" s="15">
        <f t="shared" si="739"/>
        <v>0</v>
      </c>
      <c r="AN396" s="15">
        <f t="shared" si="661"/>
        <v>2400</v>
      </c>
      <c r="AO396" s="15">
        <f t="shared" si="740"/>
        <v>0</v>
      </c>
      <c r="AP396" s="70">
        <f t="shared" si="665"/>
        <v>2400</v>
      </c>
      <c r="AQ396" s="15">
        <f t="shared" si="662"/>
        <v>2400</v>
      </c>
      <c r="AR396" s="15">
        <f t="shared" si="741"/>
        <v>0</v>
      </c>
      <c r="AS396" s="70">
        <f t="shared" si="666"/>
        <v>2400</v>
      </c>
      <c r="AT396" s="73">
        <f t="shared" si="663"/>
        <v>2400</v>
      </c>
      <c r="AU396" s="15">
        <f t="shared" si="741"/>
        <v>0</v>
      </c>
      <c r="AV396" s="24"/>
    </row>
    <row r="397" spans="1:48" ht="46.8" x14ac:dyDescent="0.3">
      <c r="A397" s="61" t="s">
        <v>294</v>
      </c>
      <c r="B397" s="62" t="s">
        <v>55</v>
      </c>
      <c r="C397" s="61"/>
      <c r="D397" s="61"/>
      <c r="E397" s="63" t="s">
        <v>56</v>
      </c>
      <c r="F397" s="15">
        <f t="shared" si="721"/>
        <v>2400</v>
      </c>
      <c r="G397" s="15">
        <f t="shared" si="722"/>
        <v>2400</v>
      </c>
      <c r="H397" s="15">
        <f t="shared" si="723"/>
        <v>2400</v>
      </c>
      <c r="I397" s="15">
        <f t="shared" si="724"/>
        <v>0</v>
      </c>
      <c r="J397" s="15">
        <f t="shared" si="725"/>
        <v>0</v>
      </c>
      <c r="K397" s="15">
        <f t="shared" si="726"/>
        <v>0</v>
      </c>
      <c r="L397" s="15">
        <f t="shared" si="672"/>
        <v>2400</v>
      </c>
      <c r="M397" s="15">
        <f t="shared" si="673"/>
        <v>2400</v>
      </c>
      <c r="N397" s="15">
        <f t="shared" si="674"/>
        <v>2400</v>
      </c>
      <c r="O397" s="15">
        <f t="shared" si="727"/>
        <v>0</v>
      </c>
      <c r="P397" s="15">
        <f t="shared" si="728"/>
        <v>0</v>
      </c>
      <c r="Q397" s="15">
        <f t="shared" si="729"/>
        <v>0</v>
      </c>
      <c r="R397" s="15">
        <f t="shared" si="649"/>
        <v>2400</v>
      </c>
      <c r="S397" s="15">
        <f t="shared" si="650"/>
        <v>2400</v>
      </c>
      <c r="T397" s="15">
        <f t="shared" si="651"/>
        <v>2400</v>
      </c>
      <c r="U397" s="15">
        <f t="shared" si="730"/>
        <v>0</v>
      </c>
      <c r="V397" s="15">
        <f t="shared" si="652"/>
        <v>2400</v>
      </c>
      <c r="W397" s="15">
        <f t="shared" si="653"/>
        <v>2400</v>
      </c>
      <c r="X397" s="15">
        <f t="shared" si="654"/>
        <v>2400</v>
      </c>
      <c r="Y397" s="15">
        <f t="shared" si="731"/>
        <v>0</v>
      </c>
      <c r="Z397" s="15">
        <f t="shared" si="732"/>
        <v>0</v>
      </c>
      <c r="AA397" s="15">
        <f t="shared" si="733"/>
        <v>0</v>
      </c>
      <c r="AB397" s="15">
        <f t="shared" si="655"/>
        <v>2400</v>
      </c>
      <c r="AC397" s="15">
        <f t="shared" si="656"/>
        <v>2400</v>
      </c>
      <c r="AD397" s="15">
        <f t="shared" si="657"/>
        <v>2400</v>
      </c>
      <c r="AE397" s="15">
        <f t="shared" si="734"/>
        <v>0</v>
      </c>
      <c r="AF397" s="15">
        <f t="shared" si="735"/>
        <v>0</v>
      </c>
      <c r="AG397" s="15">
        <f t="shared" si="736"/>
        <v>0</v>
      </c>
      <c r="AH397" s="15">
        <f t="shared" si="658"/>
        <v>2400</v>
      </c>
      <c r="AI397" s="15">
        <f t="shared" si="659"/>
        <v>2400</v>
      </c>
      <c r="AJ397" s="15">
        <f t="shared" si="660"/>
        <v>2400</v>
      </c>
      <c r="AK397" s="15">
        <f t="shared" si="737"/>
        <v>0</v>
      </c>
      <c r="AL397" s="15">
        <f t="shared" si="738"/>
        <v>0</v>
      </c>
      <c r="AM397" s="15">
        <f t="shared" si="739"/>
        <v>0</v>
      </c>
      <c r="AN397" s="15">
        <f t="shared" si="661"/>
        <v>2400</v>
      </c>
      <c r="AO397" s="15">
        <f t="shared" si="740"/>
        <v>0</v>
      </c>
      <c r="AP397" s="70">
        <f t="shared" si="665"/>
        <v>2400</v>
      </c>
      <c r="AQ397" s="15">
        <f t="shared" si="662"/>
        <v>2400</v>
      </c>
      <c r="AR397" s="15">
        <f t="shared" si="741"/>
        <v>0</v>
      </c>
      <c r="AS397" s="70">
        <f t="shared" si="666"/>
        <v>2400</v>
      </c>
      <c r="AT397" s="73">
        <f t="shared" si="663"/>
        <v>2400</v>
      </c>
      <c r="AU397" s="15">
        <f t="shared" si="741"/>
        <v>0</v>
      </c>
      <c r="AV397" s="24"/>
    </row>
    <row r="398" spans="1:48" x14ac:dyDescent="0.3">
      <c r="A398" s="61" t="s">
        <v>294</v>
      </c>
      <c r="B398" s="62">
        <v>600</v>
      </c>
      <c r="C398" s="61" t="s">
        <v>264</v>
      </c>
      <c r="D398" s="61" t="s">
        <v>31</v>
      </c>
      <c r="E398" s="63" t="s">
        <v>265</v>
      </c>
      <c r="F398" s="15">
        <v>2400</v>
      </c>
      <c r="G398" s="15">
        <v>2400</v>
      </c>
      <c r="H398" s="15">
        <v>2400</v>
      </c>
      <c r="I398" s="15"/>
      <c r="J398" s="15"/>
      <c r="K398" s="15"/>
      <c r="L398" s="15">
        <f t="shared" si="672"/>
        <v>2400</v>
      </c>
      <c r="M398" s="15">
        <f t="shared" si="673"/>
        <v>2400</v>
      </c>
      <c r="N398" s="15">
        <f t="shared" si="674"/>
        <v>2400</v>
      </c>
      <c r="O398" s="15"/>
      <c r="P398" s="15"/>
      <c r="Q398" s="15"/>
      <c r="R398" s="15">
        <f t="shared" si="649"/>
        <v>2400</v>
      </c>
      <c r="S398" s="15">
        <f t="shared" si="650"/>
        <v>2400</v>
      </c>
      <c r="T398" s="15">
        <f t="shared" si="651"/>
        <v>2400</v>
      </c>
      <c r="U398" s="15"/>
      <c r="V398" s="15">
        <f t="shared" si="652"/>
        <v>2400</v>
      </c>
      <c r="W398" s="15">
        <f t="shared" si="653"/>
        <v>2400</v>
      </c>
      <c r="X398" s="15">
        <f t="shared" si="654"/>
        <v>2400</v>
      </c>
      <c r="Y398" s="15"/>
      <c r="Z398" s="15"/>
      <c r="AA398" s="15"/>
      <c r="AB398" s="15">
        <f t="shared" si="655"/>
        <v>2400</v>
      </c>
      <c r="AC398" s="15">
        <f t="shared" si="656"/>
        <v>2400</v>
      </c>
      <c r="AD398" s="15">
        <f t="shared" si="657"/>
        <v>2400</v>
      </c>
      <c r="AE398" s="15"/>
      <c r="AF398" s="15"/>
      <c r="AG398" s="15"/>
      <c r="AH398" s="15">
        <f t="shared" si="658"/>
        <v>2400</v>
      </c>
      <c r="AI398" s="15">
        <f t="shared" si="659"/>
        <v>2400</v>
      </c>
      <c r="AJ398" s="15">
        <f t="shared" si="660"/>
        <v>2400</v>
      </c>
      <c r="AK398" s="15"/>
      <c r="AL398" s="15"/>
      <c r="AM398" s="15"/>
      <c r="AN398" s="15">
        <f t="shared" si="661"/>
        <v>2400</v>
      </c>
      <c r="AO398" s="15"/>
      <c r="AP398" s="70">
        <f t="shared" si="665"/>
        <v>2400</v>
      </c>
      <c r="AQ398" s="15">
        <f t="shared" si="662"/>
        <v>2400</v>
      </c>
      <c r="AR398" s="15"/>
      <c r="AS398" s="70">
        <f t="shared" si="666"/>
        <v>2400</v>
      </c>
      <c r="AT398" s="73">
        <f t="shared" si="663"/>
        <v>2400</v>
      </c>
      <c r="AU398" s="15"/>
      <c r="AV398" s="24"/>
    </row>
    <row r="399" spans="1:48" ht="93.6" x14ac:dyDescent="0.3">
      <c r="A399" s="61" t="s">
        <v>296</v>
      </c>
      <c r="B399" s="62"/>
      <c r="C399" s="61"/>
      <c r="D399" s="61"/>
      <c r="E399" s="63" t="s">
        <v>297</v>
      </c>
      <c r="F399" s="15">
        <f t="shared" si="721"/>
        <v>100000</v>
      </c>
      <c r="G399" s="15">
        <f t="shared" si="722"/>
        <v>100000</v>
      </c>
      <c r="H399" s="15">
        <f t="shared" si="723"/>
        <v>100000</v>
      </c>
      <c r="I399" s="15">
        <f t="shared" si="724"/>
        <v>0</v>
      </c>
      <c r="J399" s="15">
        <f t="shared" si="725"/>
        <v>0</v>
      </c>
      <c r="K399" s="15">
        <f t="shared" si="726"/>
        <v>0</v>
      </c>
      <c r="L399" s="15">
        <f t="shared" si="672"/>
        <v>100000</v>
      </c>
      <c r="M399" s="15">
        <f t="shared" si="673"/>
        <v>100000</v>
      </c>
      <c r="N399" s="15">
        <f t="shared" si="674"/>
        <v>100000</v>
      </c>
      <c r="O399" s="15">
        <f t="shared" si="727"/>
        <v>0</v>
      </c>
      <c r="P399" s="15">
        <f t="shared" si="728"/>
        <v>0</v>
      </c>
      <c r="Q399" s="15">
        <f t="shared" si="729"/>
        <v>0</v>
      </c>
      <c r="R399" s="15">
        <f t="shared" si="649"/>
        <v>100000</v>
      </c>
      <c r="S399" s="15">
        <f t="shared" si="650"/>
        <v>100000</v>
      </c>
      <c r="T399" s="15">
        <f t="shared" si="651"/>
        <v>100000</v>
      </c>
      <c r="U399" s="15">
        <f t="shared" si="730"/>
        <v>0</v>
      </c>
      <c r="V399" s="15">
        <f t="shared" si="652"/>
        <v>100000</v>
      </c>
      <c r="W399" s="15">
        <f t="shared" si="653"/>
        <v>100000</v>
      </c>
      <c r="X399" s="15">
        <f t="shared" si="654"/>
        <v>100000</v>
      </c>
      <c r="Y399" s="15">
        <f t="shared" si="731"/>
        <v>0</v>
      </c>
      <c r="Z399" s="15">
        <f t="shared" si="732"/>
        <v>0</v>
      </c>
      <c r="AA399" s="15">
        <f t="shared" si="733"/>
        <v>0</v>
      </c>
      <c r="AB399" s="15">
        <f t="shared" si="655"/>
        <v>100000</v>
      </c>
      <c r="AC399" s="15">
        <f t="shared" si="656"/>
        <v>100000</v>
      </c>
      <c r="AD399" s="15">
        <f t="shared" si="657"/>
        <v>100000</v>
      </c>
      <c r="AE399" s="15">
        <f t="shared" si="734"/>
        <v>0</v>
      </c>
      <c r="AF399" s="15">
        <f t="shared" si="735"/>
        <v>0</v>
      </c>
      <c r="AG399" s="15">
        <f t="shared" si="736"/>
        <v>0</v>
      </c>
      <c r="AH399" s="15">
        <f t="shared" si="658"/>
        <v>100000</v>
      </c>
      <c r="AI399" s="15">
        <f t="shared" si="659"/>
        <v>100000</v>
      </c>
      <c r="AJ399" s="15">
        <f t="shared" si="660"/>
        <v>100000</v>
      </c>
      <c r="AK399" s="15">
        <f t="shared" si="737"/>
        <v>0</v>
      </c>
      <c r="AL399" s="15">
        <f t="shared" si="738"/>
        <v>0</v>
      </c>
      <c r="AM399" s="15">
        <f t="shared" si="739"/>
        <v>0</v>
      </c>
      <c r="AN399" s="15">
        <f t="shared" si="661"/>
        <v>100000</v>
      </c>
      <c r="AO399" s="15">
        <f t="shared" si="740"/>
        <v>0</v>
      </c>
      <c r="AP399" s="70">
        <f t="shared" si="665"/>
        <v>100000</v>
      </c>
      <c r="AQ399" s="15">
        <f t="shared" si="662"/>
        <v>100000</v>
      </c>
      <c r="AR399" s="15">
        <f t="shared" si="741"/>
        <v>0</v>
      </c>
      <c r="AS399" s="70">
        <f t="shared" si="666"/>
        <v>100000</v>
      </c>
      <c r="AT399" s="73">
        <f t="shared" si="663"/>
        <v>100000</v>
      </c>
      <c r="AU399" s="15">
        <f t="shared" si="741"/>
        <v>0</v>
      </c>
      <c r="AV399" s="24"/>
    </row>
    <row r="400" spans="1:48" ht="46.8" x14ac:dyDescent="0.3">
      <c r="A400" s="61" t="s">
        <v>296</v>
      </c>
      <c r="B400" s="62" t="s">
        <v>55</v>
      </c>
      <c r="C400" s="61"/>
      <c r="D400" s="61"/>
      <c r="E400" s="63" t="s">
        <v>56</v>
      </c>
      <c r="F400" s="15">
        <f t="shared" si="721"/>
        <v>100000</v>
      </c>
      <c r="G400" s="15">
        <f t="shared" si="722"/>
        <v>100000</v>
      </c>
      <c r="H400" s="15">
        <f t="shared" si="723"/>
        <v>100000</v>
      </c>
      <c r="I400" s="15">
        <f t="shared" si="724"/>
        <v>0</v>
      </c>
      <c r="J400" s="15">
        <f t="shared" si="725"/>
        <v>0</v>
      </c>
      <c r="K400" s="15">
        <f t="shared" si="726"/>
        <v>0</v>
      </c>
      <c r="L400" s="15">
        <f t="shared" si="672"/>
        <v>100000</v>
      </c>
      <c r="M400" s="15">
        <f t="shared" si="673"/>
        <v>100000</v>
      </c>
      <c r="N400" s="15">
        <f t="shared" si="674"/>
        <v>100000</v>
      </c>
      <c r="O400" s="15">
        <f t="shared" si="727"/>
        <v>0</v>
      </c>
      <c r="P400" s="15">
        <f t="shared" si="728"/>
        <v>0</v>
      </c>
      <c r="Q400" s="15">
        <f t="shared" si="729"/>
        <v>0</v>
      </c>
      <c r="R400" s="15">
        <f t="shared" si="649"/>
        <v>100000</v>
      </c>
      <c r="S400" s="15">
        <f t="shared" si="650"/>
        <v>100000</v>
      </c>
      <c r="T400" s="15">
        <f t="shared" si="651"/>
        <v>100000</v>
      </c>
      <c r="U400" s="15">
        <f t="shared" si="730"/>
        <v>0</v>
      </c>
      <c r="V400" s="15">
        <f t="shared" si="652"/>
        <v>100000</v>
      </c>
      <c r="W400" s="15">
        <f t="shared" si="653"/>
        <v>100000</v>
      </c>
      <c r="X400" s="15">
        <f t="shared" si="654"/>
        <v>100000</v>
      </c>
      <c r="Y400" s="15">
        <f t="shared" si="731"/>
        <v>0</v>
      </c>
      <c r="Z400" s="15">
        <f t="shared" si="732"/>
        <v>0</v>
      </c>
      <c r="AA400" s="15">
        <f t="shared" si="733"/>
        <v>0</v>
      </c>
      <c r="AB400" s="15">
        <f t="shared" si="655"/>
        <v>100000</v>
      </c>
      <c r="AC400" s="15">
        <f t="shared" si="656"/>
        <v>100000</v>
      </c>
      <c r="AD400" s="15">
        <f t="shared" si="657"/>
        <v>100000</v>
      </c>
      <c r="AE400" s="15">
        <f t="shared" si="734"/>
        <v>0</v>
      </c>
      <c r="AF400" s="15">
        <f t="shared" si="735"/>
        <v>0</v>
      </c>
      <c r="AG400" s="15">
        <f t="shared" si="736"/>
        <v>0</v>
      </c>
      <c r="AH400" s="15">
        <f t="shared" si="658"/>
        <v>100000</v>
      </c>
      <c r="AI400" s="15">
        <f t="shared" si="659"/>
        <v>100000</v>
      </c>
      <c r="AJ400" s="15">
        <f t="shared" si="660"/>
        <v>100000</v>
      </c>
      <c r="AK400" s="15">
        <f t="shared" si="737"/>
        <v>0</v>
      </c>
      <c r="AL400" s="15">
        <f t="shared" si="738"/>
        <v>0</v>
      </c>
      <c r="AM400" s="15">
        <f t="shared" si="739"/>
        <v>0</v>
      </c>
      <c r="AN400" s="15">
        <f t="shared" si="661"/>
        <v>100000</v>
      </c>
      <c r="AO400" s="15">
        <f t="shared" si="740"/>
        <v>0</v>
      </c>
      <c r="AP400" s="70">
        <f t="shared" si="665"/>
        <v>100000</v>
      </c>
      <c r="AQ400" s="15">
        <f t="shared" si="662"/>
        <v>100000</v>
      </c>
      <c r="AR400" s="15">
        <f t="shared" si="741"/>
        <v>0</v>
      </c>
      <c r="AS400" s="70">
        <f t="shared" si="666"/>
        <v>100000</v>
      </c>
      <c r="AT400" s="73">
        <f t="shared" si="663"/>
        <v>100000</v>
      </c>
      <c r="AU400" s="15">
        <f t="shared" si="741"/>
        <v>0</v>
      </c>
      <c r="AV400" s="24"/>
    </row>
    <row r="401" spans="1:48" x14ac:dyDescent="0.3">
      <c r="A401" s="61" t="s">
        <v>296</v>
      </c>
      <c r="B401" s="62">
        <v>600</v>
      </c>
      <c r="C401" s="61" t="s">
        <v>264</v>
      </c>
      <c r="D401" s="61" t="s">
        <v>51</v>
      </c>
      <c r="E401" s="63" t="s">
        <v>271</v>
      </c>
      <c r="F401" s="15">
        <v>100000</v>
      </c>
      <c r="G401" s="15">
        <v>100000</v>
      </c>
      <c r="H401" s="15">
        <v>100000</v>
      </c>
      <c r="I401" s="15"/>
      <c r="J401" s="15"/>
      <c r="K401" s="15"/>
      <c r="L401" s="15">
        <f t="shared" si="672"/>
        <v>100000</v>
      </c>
      <c r="M401" s="15">
        <f t="shared" si="673"/>
        <v>100000</v>
      </c>
      <c r="N401" s="15">
        <f t="shared" si="674"/>
        <v>100000</v>
      </c>
      <c r="O401" s="15"/>
      <c r="P401" s="15"/>
      <c r="Q401" s="15"/>
      <c r="R401" s="15">
        <f t="shared" si="649"/>
        <v>100000</v>
      </c>
      <c r="S401" s="15">
        <f t="shared" si="650"/>
        <v>100000</v>
      </c>
      <c r="T401" s="15">
        <f t="shared" si="651"/>
        <v>100000</v>
      </c>
      <c r="U401" s="15"/>
      <c r="V401" s="15">
        <f t="shared" si="652"/>
        <v>100000</v>
      </c>
      <c r="W401" s="15">
        <f t="shared" si="653"/>
        <v>100000</v>
      </c>
      <c r="X401" s="15">
        <f t="shared" si="654"/>
        <v>100000</v>
      </c>
      <c r="Y401" s="15"/>
      <c r="Z401" s="15"/>
      <c r="AA401" s="15"/>
      <c r="AB401" s="15">
        <f t="shared" si="655"/>
        <v>100000</v>
      </c>
      <c r="AC401" s="15">
        <f t="shared" si="656"/>
        <v>100000</v>
      </c>
      <c r="AD401" s="15">
        <f t="shared" si="657"/>
        <v>100000</v>
      </c>
      <c r="AE401" s="15"/>
      <c r="AF401" s="15"/>
      <c r="AG401" s="15"/>
      <c r="AH401" s="15">
        <f t="shared" si="658"/>
        <v>100000</v>
      </c>
      <c r="AI401" s="15">
        <f t="shared" si="659"/>
        <v>100000</v>
      </c>
      <c r="AJ401" s="15">
        <f t="shared" si="660"/>
        <v>100000</v>
      </c>
      <c r="AK401" s="15"/>
      <c r="AL401" s="15"/>
      <c r="AM401" s="15"/>
      <c r="AN401" s="15">
        <f t="shared" si="661"/>
        <v>100000</v>
      </c>
      <c r="AO401" s="15"/>
      <c r="AP401" s="70">
        <f t="shared" si="665"/>
        <v>100000</v>
      </c>
      <c r="AQ401" s="15">
        <f t="shared" si="662"/>
        <v>100000</v>
      </c>
      <c r="AR401" s="15"/>
      <c r="AS401" s="70">
        <f t="shared" si="666"/>
        <v>100000</v>
      </c>
      <c r="AT401" s="73">
        <f t="shared" si="663"/>
        <v>100000</v>
      </c>
      <c r="AU401" s="15"/>
      <c r="AV401" s="24"/>
    </row>
    <row r="402" spans="1:48" x14ac:dyDescent="0.3">
      <c r="A402" s="61" t="s">
        <v>298</v>
      </c>
      <c r="B402" s="62"/>
      <c r="C402" s="61"/>
      <c r="D402" s="61"/>
      <c r="E402" s="64" t="s">
        <v>299</v>
      </c>
      <c r="F402" s="15"/>
      <c r="G402" s="15"/>
      <c r="H402" s="15"/>
      <c r="I402" s="15">
        <f t="shared" si="724"/>
        <v>815.4</v>
      </c>
      <c r="J402" s="15">
        <f t="shared" si="725"/>
        <v>0</v>
      </c>
      <c r="K402" s="15">
        <f t="shared" si="726"/>
        <v>0</v>
      </c>
      <c r="L402" s="15">
        <f t="shared" si="672"/>
        <v>815.4</v>
      </c>
      <c r="M402" s="15">
        <f t="shared" si="673"/>
        <v>0</v>
      </c>
      <c r="N402" s="15">
        <f t="shared" si="674"/>
        <v>0</v>
      </c>
      <c r="O402" s="15">
        <f t="shared" si="727"/>
        <v>0</v>
      </c>
      <c r="P402" s="15">
        <f t="shared" si="728"/>
        <v>0</v>
      </c>
      <c r="Q402" s="15">
        <f t="shared" si="729"/>
        <v>0</v>
      </c>
      <c r="R402" s="15">
        <f t="shared" si="649"/>
        <v>815.4</v>
      </c>
      <c r="S402" s="15">
        <f t="shared" si="650"/>
        <v>0</v>
      </c>
      <c r="T402" s="15">
        <f t="shared" si="651"/>
        <v>0</v>
      </c>
      <c r="U402" s="15">
        <f t="shared" si="730"/>
        <v>0</v>
      </c>
      <c r="V402" s="15">
        <f t="shared" si="652"/>
        <v>815.4</v>
      </c>
      <c r="W402" s="15">
        <f t="shared" si="653"/>
        <v>0</v>
      </c>
      <c r="X402" s="15">
        <f t="shared" si="654"/>
        <v>0</v>
      </c>
      <c r="Y402" s="15">
        <f t="shared" si="731"/>
        <v>0</v>
      </c>
      <c r="Z402" s="15">
        <f t="shared" si="732"/>
        <v>0</v>
      </c>
      <c r="AA402" s="15">
        <f t="shared" si="733"/>
        <v>0</v>
      </c>
      <c r="AB402" s="15">
        <f t="shared" si="655"/>
        <v>815.4</v>
      </c>
      <c r="AC402" s="15">
        <f t="shared" si="656"/>
        <v>0</v>
      </c>
      <c r="AD402" s="15">
        <f t="shared" si="657"/>
        <v>0</v>
      </c>
      <c r="AE402" s="15">
        <f t="shared" si="734"/>
        <v>0</v>
      </c>
      <c r="AF402" s="15">
        <f t="shared" si="735"/>
        <v>0</v>
      </c>
      <c r="AG402" s="15">
        <f t="shared" si="736"/>
        <v>0</v>
      </c>
      <c r="AH402" s="15">
        <f t="shared" si="658"/>
        <v>815.4</v>
      </c>
      <c r="AI402" s="15">
        <f t="shared" si="659"/>
        <v>0</v>
      </c>
      <c r="AJ402" s="15">
        <f t="shared" si="660"/>
        <v>0</v>
      </c>
      <c r="AK402" s="15">
        <f t="shared" si="737"/>
        <v>0</v>
      </c>
      <c r="AL402" s="15">
        <f t="shared" si="738"/>
        <v>0</v>
      </c>
      <c r="AM402" s="15">
        <f t="shared" si="739"/>
        <v>0</v>
      </c>
      <c r="AN402" s="15">
        <f t="shared" si="661"/>
        <v>815.4</v>
      </c>
      <c r="AO402" s="15">
        <f t="shared" si="740"/>
        <v>0</v>
      </c>
      <c r="AP402" s="70">
        <f t="shared" si="665"/>
        <v>815.4</v>
      </c>
      <c r="AQ402" s="15">
        <f t="shared" si="662"/>
        <v>0</v>
      </c>
      <c r="AR402" s="15">
        <f t="shared" si="741"/>
        <v>0</v>
      </c>
      <c r="AS402" s="70">
        <f t="shared" si="666"/>
        <v>0</v>
      </c>
      <c r="AT402" s="73">
        <f t="shared" si="663"/>
        <v>0</v>
      </c>
      <c r="AU402" s="15">
        <f t="shared" si="741"/>
        <v>0</v>
      </c>
      <c r="AV402" s="24"/>
    </row>
    <row r="403" spans="1:48" ht="46.8" x14ac:dyDescent="0.3">
      <c r="A403" s="61" t="s">
        <v>298</v>
      </c>
      <c r="B403" s="62" t="s">
        <v>55</v>
      </c>
      <c r="C403" s="61"/>
      <c r="D403" s="61"/>
      <c r="E403" s="63" t="s">
        <v>56</v>
      </c>
      <c r="F403" s="15"/>
      <c r="G403" s="15"/>
      <c r="H403" s="15"/>
      <c r="I403" s="15">
        <f t="shared" si="724"/>
        <v>815.4</v>
      </c>
      <c r="J403" s="15">
        <f t="shared" si="725"/>
        <v>0</v>
      </c>
      <c r="K403" s="15">
        <f t="shared" si="726"/>
        <v>0</v>
      </c>
      <c r="L403" s="15">
        <f t="shared" si="672"/>
        <v>815.4</v>
      </c>
      <c r="M403" s="15">
        <f t="shared" si="673"/>
        <v>0</v>
      </c>
      <c r="N403" s="15">
        <f t="shared" si="674"/>
        <v>0</v>
      </c>
      <c r="O403" s="15">
        <f t="shared" si="727"/>
        <v>0</v>
      </c>
      <c r="P403" s="15">
        <f t="shared" si="728"/>
        <v>0</v>
      </c>
      <c r="Q403" s="15">
        <f t="shared" si="729"/>
        <v>0</v>
      </c>
      <c r="R403" s="15">
        <f t="shared" si="649"/>
        <v>815.4</v>
      </c>
      <c r="S403" s="15">
        <f t="shared" si="650"/>
        <v>0</v>
      </c>
      <c r="T403" s="15">
        <f t="shared" si="651"/>
        <v>0</v>
      </c>
      <c r="U403" s="15">
        <f t="shared" si="730"/>
        <v>0</v>
      </c>
      <c r="V403" s="15">
        <f t="shared" si="652"/>
        <v>815.4</v>
      </c>
      <c r="W403" s="15">
        <f t="shared" si="653"/>
        <v>0</v>
      </c>
      <c r="X403" s="15">
        <f t="shared" si="654"/>
        <v>0</v>
      </c>
      <c r="Y403" s="15">
        <f t="shared" si="731"/>
        <v>0</v>
      </c>
      <c r="Z403" s="15">
        <f t="shared" si="732"/>
        <v>0</v>
      </c>
      <c r="AA403" s="15">
        <f t="shared" si="733"/>
        <v>0</v>
      </c>
      <c r="AB403" s="15">
        <f t="shared" si="655"/>
        <v>815.4</v>
      </c>
      <c r="AC403" s="15">
        <f t="shared" si="656"/>
        <v>0</v>
      </c>
      <c r="AD403" s="15">
        <f t="shared" si="657"/>
        <v>0</v>
      </c>
      <c r="AE403" s="15">
        <f t="shared" si="734"/>
        <v>0</v>
      </c>
      <c r="AF403" s="15">
        <f t="shared" si="735"/>
        <v>0</v>
      </c>
      <c r="AG403" s="15">
        <f t="shared" si="736"/>
        <v>0</v>
      </c>
      <c r="AH403" s="15">
        <f t="shared" si="658"/>
        <v>815.4</v>
      </c>
      <c r="AI403" s="15">
        <f t="shared" si="659"/>
        <v>0</v>
      </c>
      <c r="AJ403" s="15">
        <f t="shared" si="660"/>
        <v>0</v>
      </c>
      <c r="AK403" s="15">
        <f t="shared" si="737"/>
        <v>0</v>
      </c>
      <c r="AL403" s="15">
        <f t="shared" si="738"/>
        <v>0</v>
      </c>
      <c r="AM403" s="15">
        <f t="shared" si="739"/>
        <v>0</v>
      </c>
      <c r="AN403" s="15">
        <f t="shared" si="661"/>
        <v>815.4</v>
      </c>
      <c r="AO403" s="15">
        <f t="shared" si="740"/>
        <v>0</v>
      </c>
      <c r="AP403" s="70">
        <f t="shared" si="665"/>
        <v>815.4</v>
      </c>
      <c r="AQ403" s="15">
        <f t="shared" si="662"/>
        <v>0</v>
      </c>
      <c r="AR403" s="15">
        <f t="shared" si="741"/>
        <v>0</v>
      </c>
      <c r="AS403" s="70">
        <f t="shared" si="666"/>
        <v>0</v>
      </c>
      <c r="AT403" s="73">
        <f t="shared" si="663"/>
        <v>0</v>
      </c>
      <c r="AU403" s="15">
        <f t="shared" si="741"/>
        <v>0</v>
      </c>
      <c r="AV403" s="24"/>
    </row>
    <row r="404" spans="1:48" x14ac:dyDescent="0.3">
      <c r="A404" s="61" t="s">
        <v>298</v>
      </c>
      <c r="B404" s="62">
        <v>600</v>
      </c>
      <c r="C404" s="61" t="s">
        <v>264</v>
      </c>
      <c r="D404" s="61" t="s">
        <v>31</v>
      </c>
      <c r="E404" s="63" t="s">
        <v>265</v>
      </c>
      <c r="F404" s="15"/>
      <c r="G404" s="15"/>
      <c r="H404" s="15"/>
      <c r="I404" s="15">
        <v>815.4</v>
      </c>
      <c r="J404" s="15"/>
      <c r="K404" s="15"/>
      <c r="L404" s="15">
        <f t="shared" si="672"/>
        <v>815.4</v>
      </c>
      <c r="M404" s="15">
        <f t="shared" si="673"/>
        <v>0</v>
      </c>
      <c r="N404" s="15">
        <f t="shared" si="674"/>
        <v>0</v>
      </c>
      <c r="O404" s="15"/>
      <c r="P404" s="15"/>
      <c r="Q404" s="15"/>
      <c r="R404" s="15">
        <f t="shared" si="649"/>
        <v>815.4</v>
      </c>
      <c r="S404" s="15">
        <f t="shared" si="650"/>
        <v>0</v>
      </c>
      <c r="T404" s="15">
        <f t="shared" si="651"/>
        <v>0</v>
      </c>
      <c r="U404" s="15"/>
      <c r="V404" s="15">
        <f t="shared" si="652"/>
        <v>815.4</v>
      </c>
      <c r="W404" s="15">
        <f t="shared" si="653"/>
        <v>0</v>
      </c>
      <c r="X404" s="15">
        <f t="shared" si="654"/>
        <v>0</v>
      </c>
      <c r="Y404" s="15"/>
      <c r="Z404" s="15"/>
      <c r="AA404" s="15"/>
      <c r="AB404" s="15">
        <f t="shared" si="655"/>
        <v>815.4</v>
      </c>
      <c r="AC404" s="15">
        <f t="shared" si="656"/>
        <v>0</v>
      </c>
      <c r="AD404" s="15">
        <f t="shared" si="657"/>
        <v>0</v>
      </c>
      <c r="AE404" s="15"/>
      <c r="AF404" s="15"/>
      <c r="AG404" s="15"/>
      <c r="AH404" s="15">
        <f t="shared" si="658"/>
        <v>815.4</v>
      </c>
      <c r="AI404" s="15">
        <f t="shared" si="659"/>
        <v>0</v>
      </c>
      <c r="AJ404" s="15">
        <f t="shared" si="660"/>
        <v>0</v>
      </c>
      <c r="AK404" s="15"/>
      <c r="AL404" s="15"/>
      <c r="AM404" s="15"/>
      <c r="AN404" s="15">
        <f t="shared" si="661"/>
        <v>815.4</v>
      </c>
      <c r="AO404" s="15"/>
      <c r="AP404" s="70">
        <f t="shared" si="665"/>
        <v>815.4</v>
      </c>
      <c r="AQ404" s="15">
        <f t="shared" si="662"/>
        <v>0</v>
      </c>
      <c r="AR404" s="15"/>
      <c r="AS404" s="70">
        <f t="shared" si="666"/>
        <v>0</v>
      </c>
      <c r="AT404" s="73">
        <f t="shared" si="663"/>
        <v>0</v>
      </c>
      <c r="AU404" s="15"/>
      <c r="AV404" s="24"/>
    </row>
    <row r="405" spans="1:48" ht="46.8" x14ac:dyDescent="0.3">
      <c r="A405" s="61" t="s">
        <v>300</v>
      </c>
      <c r="B405" s="62"/>
      <c r="C405" s="61"/>
      <c r="D405" s="61"/>
      <c r="E405" s="63" t="s">
        <v>301</v>
      </c>
      <c r="F405" s="15">
        <f t="shared" ref="F405:K405" si="742">F406+F410+F413+F417+F420</f>
        <v>1343101.2</v>
      </c>
      <c r="G405" s="15">
        <f t="shared" si="742"/>
        <v>1349060.5</v>
      </c>
      <c r="H405" s="15">
        <f t="shared" si="742"/>
        <v>1349060.5</v>
      </c>
      <c r="I405" s="15">
        <f t="shared" si="742"/>
        <v>-1876.846</v>
      </c>
      <c r="J405" s="15">
        <f t="shared" si="742"/>
        <v>-1877.088</v>
      </c>
      <c r="K405" s="15">
        <f t="shared" si="742"/>
        <v>-1877.088</v>
      </c>
      <c r="L405" s="15">
        <f t="shared" si="672"/>
        <v>1341224.3540000001</v>
      </c>
      <c r="M405" s="15">
        <f t="shared" si="673"/>
        <v>1347183.412</v>
      </c>
      <c r="N405" s="15">
        <f t="shared" si="674"/>
        <v>1347183.412</v>
      </c>
      <c r="O405" s="15">
        <f>O406+O410+O413+O417+O420</f>
        <v>-43735.6</v>
      </c>
      <c r="P405" s="15">
        <f>P406+P410+P413+P417+P420</f>
        <v>2682</v>
      </c>
      <c r="Q405" s="15">
        <f>Q406+Q410+Q413+Q417+Q420</f>
        <v>2682</v>
      </c>
      <c r="R405" s="15">
        <f t="shared" si="649"/>
        <v>1297488.754</v>
      </c>
      <c r="S405" s="15">
        <f t="shared" si="650"/>
        <v>1349865.412</v>
      </c>
      <c r="T405" s="15">
        <f t="shared" si="651"/>
        <v>1349865.412</v>
      </c>
      <c r="U405" s="15">
        <f>U406+U410+U413+U417+U420</f>
        <v>0</v>
      </c>
      <c r="V405" s="15">
        <f t="shared" si="652"/>
        <v>1297488.754</v>
      </c>
      <c r="W405" s="15">
        <f t="shared" si="653"/>
        <v>1349865.412</v>
      </c>
      <c r="X405" s="15">
        <f t="shared" si="654"/>
        <v>1349865.412</v>
      </c>
      <c r="Y405" s="15">
        <f>Y406+Y410+Y413+Y417+Y420</f>
        <v>-3417.1</v>
      </c>
      <c r="Z405" s="15">
        <f>Z406+Z410+Z413+Z417+Z420</f>
        <v>0</v>
      </c>
      <c r="AA405" s="15">
        <f>AA406+AA410+AA413+AA417+AA420</f>
        <v>0</v>
      </c>
      <c r="AB405" s="15">
        <f t="shared" si="655"/>
        <v>1294071.6539999999</v>
      </c>
      <c r="AC405" s="15">
        <f t="shared" si="656"/>
        <v>1349865.412</v>
      </c>
      <c r="AD405" s="15">
        <f t="shared" si="657"/>
        <v>1349865.412</v>
      </c>
      <c r="AE405" s="15">
        <f>AE406+AE410+AE413+AE417+AE420</f>
        <v>0</v>
      </c>
      <c r="AF405" s="15">
        <f>AF406+AF410+AF413+AF417+AF420</f>
        <v>0</v>
      </c>
      <c r="AG405" s="15">
        <f>AG406+AG410+AG413+AG417+AG420</f>
        <v>0</v>
      </c>
      <c r="AH405" s="15">
        <f t="shared" si="658"/>
        <v>1294071.6539999999</v>
      </c>
      <c r="AI405" s="15">
        <f t="shared" si="659"/>
        <v>1349865.412</v>
      </c>
      <c r="AJ405" s="15">
        <f t="shared" si="660"/>
        <v>1349865.412</v>
      </c>
      <c r="AK405" s="15">
        <f>AK406+AK410+AK413+AK417+AK420</f>
        <v>30926.45</v>
      </c>
      <c r="AL405" s="15">
        <f>AL406+AL410+AL413+AL417+AL420</f>
        <v>0</v>
      </c>
      <c r="AM405" s="15">
        <f>AM406+AM410+AM413+AM417+AM420</f>
        <v>0</v>
      </c>
      <c r="AN405" s="15">
        <f t="shared" si="661"/>
        <v>1324998.1039999998</v>
      </c>
      <c r="AO405" s="15">
        <f>AO406+AO410+AO413+AO417+AO420</f>
        <v>0</v>
      </c>
      <c r="AP405" s="70">
        <f t="shared" si="665"/>
        <v>1324998.1039999998</v>
      </c>
      <c r="AQ405" s="15">
        <f t="shared" si="662"/>
        <v>1349865.412</v>
      </c>
      <c r="AR405" s="15">
        <f>AR406+AR410+AR413+AR417+AR420</f>
        <v>0</v>
      </c>
      <c r="AS405" s="70">
        <f t="shared" si="666"/>
        <v>1349865.412</v>
      </c>
      <c r="AT405" s="73">
        <f t="shared" si="663"/>
        <v>1349865.412</v>
      </c>
      <c r="AU405" s="15">
        <f>AU406+AU410+AU413+AU417+AU420</f>
        <v>0</v>
      </c>
      <c r="AV405" s="24"/>
    </row>
    <row r="406" spans="1:48" ht="46.8" x14ac:dyDescent="0.3">
      <c r="A406" s="61" t="s">
        <v>302</v>
      </c>
      <c r="B406" s="62"/>
      <c r="C406" s="61"/>
      <c r="D406" s="61"/>
      <c r="E406" s="63" t="s">
        <v>150</v>
      </c>
      <c r="F406" s="15">
        <f t="shared" ref="F406:K406" si="743">F407</f>
        <v>1261748.5</v>
      </c>
      <c r="G406" s="15">
        <f t="shared" si="743"/>
        <v>1273102.5</v>
      </c>
      <c r="H406" s="15">
        <f t="shared" si="743"/>
        <v>1273102.5</v>
      </c>
      <c r="I406" s="15">
        <f t="shared" si="743"/>
        <v>-1876.6030000000001</v>
      </c>
      <c r="J406" s="15">
        <f t="shared" si="743"/>
        <v>-1877.088</v>
      </c>
      <c r="K406" s="15">
        <f t="shared" si="743"/>
        <v>-1877.088</v>
      </c>
      <c r="L406" s="15">
        <f t="shared" si="672"/>
        <v>1259871.8970000001</v>
      </c>
      <c r="M406" s="15">
        <f t="shared" si="673"/>
        <v>1271225.412</v>
      </c>
      <c r="N406" s="15">
        <f t="shared" si="674"/>
        <v>1271225.412</v>
      </c>
      <c r="O406" s="15">
        <f>O407</f>
        <v>-46417.599999999999</v>
      </c>
      <c r="P406" s="15">
        <f>P407</f>
        <v>0</v>
      </c>
      <c r="Q406" s="15">
        <f>Q407</f>
        <v>0</v>
      </c>
      <c r="R406" s="15">
        <f t="shared" si="649"/>
        <v>1213454.297</v>
      </c>
      <c r="S406" s="15">
        <f t="shared" si="650"/>
        <v>1271225.412</v>
      </c>
      <c r="T406" s="15">
        <f t="shared" si="651"/>
        <v>1271225.412</v>
      </c>
      <c r="U406" s="15">
        <f>U407</f>
        <v>0</v>
      </c>
      <c r="V406" s="15">
        <f t="shared" si="652"/>
        <v>1213454.297</v>
      </c>
      <c r="W406" s="15">
        <f t="shared" si="653"/>
        <v>1271225.412</v>
      </c>
      <c r="X406" s="15">
        <f t="shared" si="654"/>
        <v>1271225.412</v>
      </c>
      <c r="Y406" s="15">
        <f>Y407</f>
        <v>0</v>
      </c>
      <c r="Z406" s="15">
        <f>Z407</f>
        <v>0</v>
      </c>
      <c r="AA406" s="15">
        <f>AA407</f>
        <v>0</v>
      </c>
      <c r="AB406" s="15">
        <f t="shared" si="655"/>
        <v>1213454.297</v>
      </c>
      <c r="AC406" s="15">
        <f t="shared" si="656"/>
        <v>1271225.412</v>
      </c>
      <c r="AD406" s="15">
        <f t="shared" si="657"/>
        <v>1271225.412</v>
      </c>
      <c r="AE406" s="15">
        <f>AE407</f>
        <v>0</v>
      </c>
      <c r="AF406" s="15">
        <f>AF407</f>
        <v>0</v>
      </c>
      <c r="AG406" s="15">
        <f>AG407</f>
        <v>0</v>
      </c>
      <c r="AH406" s="15">
        <f t="shared" si="658"/>
        <v>1213454.297</v>
      </c>
      <c r="AI406" s="15">
        <f t="shared" si="659"/>
        <v>1271225.412</v>
      </c>
      <c r="AJ406" s="15">
        <f t="shared" si="660"/>
        <v>1271225.412</v>
      </c>
      <c r="AK406" s="15">
        <f>AK407</f>
        <v>30926.45</v>
      </c>
      <c r="AL406" s="15">
        <f>AL407</f>
        <v>0</v>
      </c>
      <c r="AM406" s="15">
        <f>AM407</f>
        <v>0</v>
      </c>
      <c r="AN406" s="15">
        <f t="shared" si="661"/>
        <v>1244380.747</v>
      </c>
      <c r="AO406" s="15">
        <f>AO407</f>
        <v>0</v>
      </c>
      <c r="AP406" s="70">
        <f t="shared" si="665"/>
        <v>1244380.747</v>
      </c>
      <c r="AQ406" s="15">
        <f t="shared" si="662"/>
        <v>1271225.412</v>
      </c>
      <c r="AR406" s="15">
        <f>AR407</f>
        <v>0</v>
      </c>
      <c r="AS406" s="70">
        <f t="shared" si="666"/>
        <v>1271225.412</v>
      </c>
      <c r="AT406" s="73">
        <f t="shared" si="663"/>
        <v>1271225.412</v>
      </c>
      <c r="AU406" s="15">
        <f>AU407</f>
        <v>0</v>
      </c>
      <c r="AV406" s="24"/>
    </row>
    <row r="407" spans="1:48" ht="46.8" x14ac:dyDescent="0.3">
      <c r="A407" s="61" t="s">
        <v>302</v>
      </c>
      <c r="B407" s="62" t="s">
        <v>55</v>
      </c>
      <c r="C407" s="61"/>
      <c r="D407" s="61"/>
      <c r="E407" s="63" t="s">
        <v>56</v>
      </c>
      <c r="F407" s="15">
        <f t="shared" ref="F407:K407" si="744">F408+F409</f>
        <v>1261748.5</v>
      </c>
      <c r="G407" s="15">
        <f t="shared" si="744"/>
        <v>1273102.5</v>
      </c>
      <c r="H407" s="15">
        <f t="shared" si="744"/>
        <v>1273102.5</v>
      </c>
      <c r="I407" s="15">
        <f t="shared" si="744"/>
        <v>-1876.6030000000001</v>
      </c>
      <c r="J407" s="15">
        <f t="shared" si="744"/>
        <v>-1877.088</v>
      </c>
      <c r="K407" s="15">
        <f t="shared" si="744"/>
        <v>-1877.088</v>
      </c>
      <c r="L407" s="15">
        <f t="shared" si="672"/>
        <v>1259871.8970000001</v>
      </c>
      <c r="M407" s="15">
        <f t="shared" si="673"/>
        <v>1271225.412</v>
      </c>
      <c r="N407" s="15">
        <f t="shared" si="674"/>
        <v>1271225.412</v>
      </c>
      <c r="O407" s="15">
        <f>O408+O409</f>
        <v>-46417.599999999999</v>
      </c>
      <c r="P407" s="15">
        <f>P408+P409</f>
        <v>0</v>
      </c>
      <c r="Q407" s="15">
        <f>Q408+Q409</f>
        <v>0</v>
      </c>
      <c r="R407" s="15">
        <f t="shared" si="649"/>
        <v>1213454.297</v>
      </c>
      <c r="S407" s="15">
        <f t="shared" si="650"/>
        <v>1271225.412</v>
      </c>
      <c r="T407" s="15">
        <f t="shared" si="651"/>
        <v>1271225.412</v>
      </c>
      <c r="U407" s="15">
        <f>U408+U409</f>
        <v>0</v>
      </c>
      <c r="V407" s="15">
        <f t="shared" si="652"/>
        <v>1213454.297</v>
      </c>
      <c r="W407" s="15">
        <f t="shared" si="653"/>
        <v>1271225.412</v>
      </c>
      <c r="X407" s="15">
        <f t="shared" si="654"/>
        <v>1271225.412</v>
      </c>
      <c r="Y407" s="15">
        <f>Y408+Y409</f>
        <v>0</v>
      </c>
      <c r="Z407" s="15">
        <f>Z408+Z409</f>
        <v>0</v>
      </c>
      <c r="AA407" s="15">
        <f>AA408+AA409</f>
        <v>0</v>
      </c>
      <c r="AB407" s="15">
        <f t="shared" si="655"/>
        <v>1213454.297</v>
      </c>
      <c r="AC407" s="15">
        <f t="shared" si="656"/>
        <v>1271225.412</v>
      </c>
      <c r="AD407" s="15">
        <f t="shared" si="657"/>
        <v>1271225.412</v>
      </c>
      <c r="AE407" s="15">
        <f>AE408+AE409</f>
        <v>0</v>
      </c>
      <c r="AF407" s="15">
        <f>AF408+AF409</f>
        <v>0</v>
      </c>
      <c r="AG407" s="15">
        <f>AG408+AG409</f>
        <v>0</v>
      </c>
      <c r="AH407" s="15">
        <f t="shared" si="658"/>
        <v>1213454.297</v>
      </c>
      <c r="AI407" s="15">
        <f t="shared" si="659"/>
        <v>1271225.412</v>
      </c>
      <c r="AJ407" s="15">
        <f t="shared" si="660"/>
        <v>1271225.412</v>
      </c>
      <c r="AK407" s="15">
        <f>AK408+AK409</f>
        <v>30926.45</v>
      </c>
      <c r="AL407" s="15">
        <f>AL408+AL409</f>
        <v>0</v>
      </c>
      <c r="AM407" s="15">
        <f>AM408+AM409</f>
        <v>0</v>
      </c>
      <c r="AN407" s="15">
        <f t="shared" si="661"/>
        <v>1244380.747</v>
      </c>
      <c r="AO407" s="15">
        <f>AO408+AO409</f>
        <v>0</v>
      </c>
      <c r="AP407" s="70">
        <f t="shared" si="665"/>
        <v>1244380.747</v>
      </c>
      <c r="AQ407" s="15">
        <f t="shared" si="662"/>
        <v>1271225.412</v>
      </c>
      <c r="AR407" s="15">
        <f>AR408+AR409</f>
        <v>0</v>
      </c>
      <c r="AS407" s="70">
        <f t="shared" si="666"/>
        <v>1271225.412</v>
      </c>
      <c r="AT407" s="73">
        <f t="shared" si="663"/>
        <v>1271225.412</v>
      </c>
      <c r="AU407" s="15">
        <f>AU408+AU409</f>
        <v>0</v>
      </c>
      <c r="AV407" s="24"/>
    </row>
    <row r="408" spans="1:48" x14ac:dyDescent="0.3">
      <c r="A408" s="61" t="s">
        <v>302</v>
      </c>
      <c r="B408" s="62">
        <v>600</v>
      </c>
      <c r="C408" s="61" t="s">
        <v>264</v>
      </c>
      <c r="D408" s="61" t="s">
        <v>31</v>
      </c>
      <c r="E408" s="63" t="s">
        <v>265</v>
      </c>
      <c r="F408" s="15">
        <v>5140.3</v>
      </c>
      <c r="G408" s="15">
        <v>5231.6000000000004</v>
      </c>
      <c r="H408" s="15">
        <v>5231.6000000000004</v>
      </c>
      <c r="I408" s="15"/>
      <c r="J408" s="15"/>
      <c r="K408" s="15"/>
      <c r="L408" s="15">
        <f t="shared" si="672"/>
        <v>5140.3</v>
      </c>
      <c r="M408" s="15">
        <f t="shared" si="673"/>
        <v>5231.6000000000004</v>
      </c>
      <c r="N408" s="15">
        <f t="shared" si="674"/>
        <v>5231.6000000000004</v>
      </c>
      <c r="O408" s="15"/>
      <c r="P408" s="15"/>
      <c r="Q408" s="15"/>
      <c r="R408" s="15">
        <f t="shared" si="649"/>
        <v>5140.3</v>
      </c>
      <c r="S408" s="15">
        <f t="shared" si="650"/>
        <v>5231.6000000000004</v>
      </c>
      <c r="T408" s="15">
        <f t="shared" si="651"/>
        <v>5231.6000000000004</v>
      </c>
      <c r="U408" s="15"/>
      <c r="V408" s="15">
        <f t="shared" si="652"/>
        <v>5140.3</v>
      </c>
      <c r="W408" s="15">
        <f t="shared" si="653"/>
        <v>5231.6000000000004</v>
      </c>
      <c r="X408" s="15">
        <f t="shared" si="654"/>
        <v>5231.6000000000004</v>
      </c>
      <c r="Y408" s="15"/>
      <c r="Z408" s="15"/>
      <c r="AA408" s="15"/>
      <c r="AB408" s="15">
        <f t="shared" si="655"/>
        <v>5140.3</v>
      </c>
      <c r="AC408" s="15">
        <f t="shared" si="656"/>
        <v>5231.6000000000004</v>
      </c>
      <c r="AD408" s="15">
        <f t="shared" si="657"/>
        <v>5231.6000000000004</v>
      </c>
      <c r="AE408" s="15"/>
      <c r="AF408" s="15"/>
      <c r="AG408" s="15"/>
      <c r="AH408" s="15">
        <f t="shared" si="658"/>
        <v>5140.3</v>
      </c>
      <c r="AI408" s="15">
        <f t="shared" si="659"/>
        <v>5231.6000000000004</v>
      </c>
      <c r="AJ408" s="15">
        <f t="shared" si="660"/>
        <v>5231.6000000000004</v>
      </c>
      <c r="AK408" s="15"/>
      <c r="AL408" s="15"/>
      <c r="AM408" s="15"/>
      <c r="AN408" s="15">
        <f t="shared" si="661"/>
        <v>5140.3</v>
      </c>
      <c r="AO408" s="15"/>
      <c r="AP408" s="70">
        <f t="shared" si="665"/>
        <v>5140.3</v>
      </c>
      <c r="AQ408" s="15">
        <f t="shared" si="662"/>
        <v>5231.6000000000004</v>
      </c>
      <c r="AR408" s="15"/>
      <c r="AS408" s="70">
        <f t="shared" si="666"/>
        <v>5231.6000000000004</v>
      </c>
      <c r="AT408" s="73">
        <f t="shared" si="663"/>
        <v>5231.6000000000004</v>
      </c>
      <c r="AU408" s="15"/>
      <c r="AV408" s="24"/>
    </row>
    <row r="409" spans="1:48" x14ac:dyDescent="0.3">
      <c r="A409" s="61" t="s">
        <v>302</v>
      </c>
      <c r="B409" s="62">
        <v>600</v>
      </c>
      <c r="C409" s="61" t="s">
        <v>264</v>
      </c>
      <c r="D409" s="61" t="s">
        <v>51</v>
      </c>
      <c r="E409" s="63" t="s">
        <v>271</v>
      </c>
      <c r="F409" s="15">
        <f>1256758.3-150.1</f>
        <v>1256608.2</v>
      </c>
      <c r="G409" s="15">
        <f>1267848.2+22.7</f>
        <v>1267870.8999999999</v>
      </c>
      <c r="H409" s="15">
        <f>1267848.2+22.7</f>
        <v>1267870.8999999999</v>
      </c>
      <c r="I409" s="27">
        <v>-1876.6030000000001</v>
      </c>
      <c r="J409" s="27">
        <v>-1877.088</v>
      </c>
      <c r="K409" s="27">
        <v>-1877.088</v>
      </c>
      <c r="L409" s="15">
        <f t="shared" si="672"/>
        <v>1254731.5970000001</v>
      </c>
      <c r="M409" s="15">
        <f t="shared" si="673"/>
        <v>1265993.8119999999</v>
      </c>
      <c r="N409" s="15">
        <f t="shared" si="674"/>
        <v>1265993.8119999999</v>
      </c>
      <c r="O409" s="15">
        <v>-46417.599999999999</v>
      </c>
      <c r="P409" s="15"/>
      <c r="Q409" s="15"/>
      <c r="R409" s="15">
        <f t="shared" si="649"/>
        <v>1208313.997</v>
      </c>
      <c r="S409" s="15">
        <f t="shared" si="650"/>
        <v>1265993.8119999999</v>
      </c>
      <c r="T409" s="15">
        <f t="shared" si="651"/>
        <v>1265993.8119999999</v>
      </c>
      <c r="U409" s="15"/>
      <c r="V409" s="15">
        <f t="shared" si="652"/>
        <v>1208313.997</v>
      </c>
      <c r="W409" s="15">
        <f t="shared" si="653"/>
        <v>1265993.8119999999</v>
      </c>
      <c r="X409" s="15">
        <f t="shared" si="654"/>
        <v>1265993.8119999999</v>
      </c>
      <c r="Y409" s="15"/>
      <c r="Z409" s="15"/>
      <c r="AA409" s="15"/>
      <c r="AB409" s="15">
        <f t="shared" si="655"/>
        <v>1208313.997</v>
      </c>
      <c r="AC409" s="15">
        <f t="shared" si="656"/>
        <v>1265993.8119999999</v>
      </c>
      <c r="AD409" s="15">
        <f t="shared" si="657"/>
        <v>1265993.8119999999</v>
      </c>
      <c r="AE409" s="15"/>
      <c r="AF409" s="15"/>
      <c r="AG409" s="15"/>
      <c r="AH409" s="15">
        <f t="shared" si="658"/>
        <v>1208313.997</v>
      </c>
      <c r="AI409" s="15">
        <f t="shared" si="659"/>
        <v>1265993.8119999999</v>
      </c>
      <c r="AJ409" s="15">
        <f t="shared" si="660"/>
        <v>1265993.8119999999</v>
      </c>
      <c r="AK409" s="15">
        <v>30926.45</v>
      </c>
      <c r="AL409" s="15"/>
      <c r="AM409" s="15"/>
      <c r="AN409" s="15">
        <f t="shared" si="661"/>
        <v>1239240.4469999999</v>
      </c>
      <c r="AO409" s="15"/>
      <c r="AP409" s="70">
        <f t="shared" si="665"/>
        <v>1239240.4469999999</v>
      </c>
      <c r="AQ409" s="15">
        <f t="shared" si="662"/>
        <v>1265993.8119999999</v>
      </c>
      <c r="AR409" s="15"/>
      <c r="AS409" s="70">
        <f t="shared" si="666"/>
        <v>1265993.8119999999</v>
      </c>
      <c r="AT409" s="73">
        <f t="shared" si="663"/>
        <v>1265993.8119999999</v>
      </c>
      <c r="AU409" s="15"/>
      <c r="AV409" s="24"/>
    </row>
    <row r="410" spans="1:48" ht="78" x14ac:dyDescent="0.3">
      <c r="A410" s="61" t="s">
        <v>303</v>
      </c>
      <c r="B410" s="62"/>
      <c r="C410" s="61"/>
      <c r="D410" s="61"/>
      <c r="E410" s="63" t="s">
        <v>304</v>
      </c>
      <c r="F410" s="15">
        <f t="shared" ref="F410:F413" si="745">F411</f>
        <v>53855.7</v>
      </c>
      <c r="G410" s="15">
        <f t="shared" ref="G410:G413" si="746">G411</f>
        <v>53855.7</v>
      </c>
      <c r="H410" s="15">
        <f t="shared" ref="H410:H413" si="747">H411</f>
        <v>53855.7</v>
      </c>
      <c r="I410" s="15">
        <f t="shared" ref="I410:I413" si="748">I411</f>
        <v>0</v>
      </c>
      <c r="J410" s="15">
        <f t="shared" ref="J410:J413" si="749">J411</f>
        <v>0</v>
      </c>
      <c r="K410" s="15">
        <f t="shared" ref="K410:K413" si="750">K411</f>
        <v>0</v>
      </c>
      <c r="L410" s="15">
        <f t="shared" si="672"/>
        <v>53855.7</v>
      </c>
      <c r="M410" s="15">
        <f t="shared" si="673"/>
        <v>53855.7</v>
      </c>
      <c r="N410" s="15">
        <f t="shared" si="674"/>
        <v>53855.7</v>
      </c>
      <c r="O410" s="15">
        <f t="shared" ref="O410:O413" si="751">O411</f>
        <v>0</v>
      </c>
      <c r="P410" s="15">
        <f t="shared" ref="P410:P413" si="752">P411</f>
        <v>0</v>
      </c>
      <c r="Q410" s="15">
        <f t="shared" ref="Q410:Q413" si="753">Q411</f>
        <v>0</v>
      </c>
      <c r="R410" s="15">
        <f t="shared" si="649"/>
        <v>53855.7</v>
      </c>
      <c r="S410" s="15">
        <f t="shared" si="650"/>
        <v>53855.7</v>
      </c>
      <c r="T410" s="15">
        <f t="shared" si="651"/>
        <v>53855.7</v>
      </c>
      <c r="U410" s="15">
        <f t="shared" ref="U410:U413" si="754">U411</f>
        <v>0</v>
      </c>
      <c r="V410" s="15">
        <f t="shared" si="652"/>
        <v>53855.7</v>
      </c>
      <c r="W410" s="15">
        <f t="shared" si="653"/>
        <v>53855.7</v>
      </c>
      <c r="X410" s="15">
        <f t="shared" si="654"/>
        <v>53855.7</v>
      </c>
      <c r="Y410" s="15">
        <f t="shared" ref="Y410:Y413" si="755">Y411</f>
        <v>0</v>
      </c>
      <c r="Z410" s="15">
        <f t="shared" ref="Z410:Z413" si="756">Z411</f>
        <v>0</v>
      </c>
      <c r="AA410" s="15">
        <f t="shared" ref="AA410:AA413" si="757">AA411</f>
        <v>0</v>
      </c>
      <c r="AB410" s="15">
        <f t="shared" si="655"/>
        <v>53855.7</v>
      </c>
      <c r="AC410" s="15">
        <f t="shared" si="656"/>
        <v>53855.7</v>
      </c>
      <c r="AD410" s="15">
        <f t="shared" si="657"/>
        <v>53855.7</v>
      </c>
      <c r="AE410" s="15">
        <f t="shared" ref="AE410:AE413" si="758">AE411</f>
        <v>0</v>
      </c>
      <c r="AF410" s="15">
        <f t="shared" ref="AF410:AF413" si="759">AF411</f>
        <v>0</v>
      </c>
      <c r="AG410" s="15">
        <f t="shared" ref="AG410:AG413" si="760">AG411</f>
        <v>0</v>
      </c>
      <c r="AH410" s="15">
        <f t="shared" si="658"/>
        <v>53855.7</v>
      </c>
      <c r="AI410" s="15">
        <f t="shared" si="659"/>
        <v>53855.7</v>
      </c>
      <c r="AJ410" s="15">
        <f t="shared" si="660"/>
        <v>53855.7</v>
      </c>
      <c r="AK410" s="15">
        <f t="shared" ref="AK410:AK413" si="761">AK411</f>
        <v>0</v>
      </c>
      <c r="AL410" s="15">
        <f t="shared" ref="AL410:AL413" si="762">AL411</f>
        <v>0</v>
      </c>
      <c r="AM410" s="15">
        <f t="shared" ref="AM410:AM413" si="763">AM411</f>
        <v>0</v>
      </c>
      <c r="AN410" s="15">
        <f t="shared" si="661"/>
        <v>53855.7</v>
      </c>
      <c r="AO410" s="15">
        <f t="shared" ref="AO410:AO413" si="764">AO411</f>
        <v>0</v>
      </c>
      <c r="AP410" s="70">
        <f t="shared" si="665"/>
        <v>53855.7</v>
      </c>
      <c r="AQ410" s="15">
        <f t="shared" si="662"/>
        <v>53855.7</v>
      </c>
      <c r="AR410" s="15">
        <f t="shared" ref="AR410:AU413" si="765">AR411</f>
        <v>0</v>
      </c>
      <c r="AS410" s="70">
        <f t="shared" si="666"/>
        <v>53855.7</v>
      </c>
      <c r="AT410" s="73">
        <f t="shared" si="663"/>
        <v>53855.7</v>
      </c>
      <c r="AU410" s="15">
        <f t="shared" si="765"/>
        <v>0</v>
      </c>
      <c r="AV410" s="24"/>
    </row>
    <row r="411" spans="1:48" ht="46.8" x14ac:dyDescent="0.3">
      <c r="A411" s="61" t="s">
        <v>303</v>
      </c>
      <c r="B411" s="62" t="s">
        <v>55</v>
      </c>
      <c r="C411" s="61"/>
      <c r="D411" s="61"/>
      <c r="E411" s="63" t="s">
        <v>56</v>
      </c>
      <c r="F411" s="15">
        <f t="shared" si="745"/>
        <v>53855.7</v>
      </c>
      <c r="G411" s="15">
        <f t="shared" si="746"/>
        <v>53855.7</v>
      </c>
      <c r="H411" s="15">
        <f t="shared" si="747"/>
        <v>53855.7</v>
      </c>
      <c r="I411" s="15">
        <f t="shared" si="748"/>
        <v>0</v>
      </c>
      <c r="J411" s="15">
        <f t="shared" si="749"/>
        <v>0</v>
      </c>
      <c r="K411" s="15">
        <f t="shared" si="750"/>
        <v>0</v>
      </c>
      <c r="L411" s="15">
        <f t="shared" si="672"/>
        <v>53855.7</v>
      </c>
      <c r="M411" s="15">
        <f t="shared" si="673"/>
        <v>53855.7</v>
      </c>
      <c r="N411" s="15">
        <f t="shared" si="674"/>
        <v>53855.7</v>
      </c>
      <c r="O411" s="15">
        <f t="shared" si="751"/>
        <v>0</v>
      </c>
      <c r="P411" s="15">
        <f t="shared" si="752"/>
        <v>0</v>
      </c>
      <c r="Q411" s="15">
        <f t="shared" si="753"/>
        <v>0</v>
      </c>
      <c r="R411" s="15">
        <f t="shared" si="649"/>
        <v>53855.7</v>
      </c>
      <c r="S411" s="15">
        <f t="shared" si="650"/>
        <v>53855.7</v>
      </c>
      <c r="T411" s="15">
        <f t="shared" si="651"/>
        <v>53855.7</v>
      </c>
      <c r="U411" s="15">
        <f t="shared" si="754"/>
        <v>0</v>
      </c>
      <c r="V411" s="15">
        <f t="shared" si="652"/>
        <v>53855.7</v>
      </c>
      <c r="W411" s="15">
        <f t="shared" si="653"/>
        <v>53855.7</v>
      </c>
      <c r="X411" s="15">
        <f t="shared" si="654"/>
        <v>53855.7</v>
      </c>
      <c r="Y411" s="15">
        <f t="shared" si="755"/>
        <v>0</v>
      </c>
      <c r="Z411" s="15">
        <f t="shared" si="756"/>
        <v>0</v>
      </c>
      <c r="AA411" s="15">
        <f t="shared" si="757"/>
        <v>0</v>
      </c>
      <c r="AB411" s="15">
        <f t="shared" si="655"/>
        <v>53855.7</v>
      </c>
      <c r="AC411" s="15">
        <f t="shared" si="656"/>
        <v>53855.7</v>
      </c>
      <c r="AD411" s="15">
        <f t="shared" si="657"/>
        <v>53855.7</v>
      </c>
      <c r="AE411" s="15">
        <f t="shared" si="758"/>
        <v>0</v>
      </c>
      <c r="AF411" s="15">
        <f t="shared" si="759"/>
        <v>0</v>
      </c>
      <c r="AG411" s="15">
        <f t="shared" si="760"/>
        <v>0</v>
      </c>
      <c r="AH411" s="15">
        <f t="shared" si="658"/>
        <v>53855.7</v>
      </c>
      <c r="AI411" s="15">
        <f t="shared" si="659"/>
        <v>53855.7</v>
      </c>
      <c r="AJ411" s="15">
        <f t="shared" si="660"/>
        <v>53855.7</v>
      </c>
      <c r="AK411" s="15">
        <f t="shared" si="761"/>
        <v>0</v>
      </c>
      <c r="AL411" s="15">
        <f t="shared" si="762"/>
        <v>0</v>
      </c>
      <c r="AM411" s="15">
        <f t="shared" si="763"/>
        <v>0</v>
      </c>
      <c r="AN411" s="15">
        <f t="shared" si="661"/>
        <v>53855.7</v>
      </c>
      <c r="AO411" s="15">
        <f t="shared" si="764"/>
        <v>0</v>
      </c>
      <c r="AP411" s="70">
        <f t="shared" si="665"/>
        <v>53855.7</v>
      </c>
      <c r="AQ411" s="15">
        <f t="shared" si="662"/>
        <v>53855.7</v>
      </c>
      <c r="AR411" s="15">
        <f t="shared" si="765"/>
        <v>0</v>
      </c>
      <c r="AS411" s="70">
        <f t="shared" si="666"/>
        <v>53855.7</v>
      </c>
      <c r="AT411" s="73">
        <f t="shared" si="663"/>
        <v>53855.7</v>
      </c>
      <c r="AU411" s="15">
        <f t="shared" si="765"/>
        <v>0</v>
      </c>
      <c r="AV411" s="24"/>
    </row>
    <row r="412" spans="1:48" x14ac:dyDescent="0.3">
      <c r="A412" s="61" t="s">
        <v>303</v>
      </c>
      <c r="B412" s="62">
        <v>600</v>
      </c>
      <c r="C412" s="61" t="s">
        <v>264</v>
      </c>
      <c r="D412" s="61" t="s">
        <v>51</v>
      </c>
      <c r="E412" s="63" t="s">
        <v>271</v>
      </c>
      <c r="F412" s="15">
        <v>53855.7</v>
      </c>
      <c r="G412" s="15">
        <v>53855.7</v>
      </c>
      <c r="H412" s="15">
        <v>53855.7</v>
      </c>
      <c r="I412" s="15"/>
      <c r="J412" s="15"/>
      <c r="K412" s="15"/>
      <c r="L412" s="15">
        <f t="shared" si="672"/>
        <v>53855.7</v>
      </c>
      <c r="M412" s="15">
        <f t="shared" si="673"/>
        <v>53855.7</v>
      </c>
      <c r="N412" s="15">
        <f t="shared" si="674"/>
        <v>53855.7</v>
      </c>
      <c r="O412" s="15"/>
      <c r="P412" s="15"/>
      <c r="Q412" s="15"/>
      <c r="R412" s="15">
        <f t="shared" si="649"/>
        <v>53855.7</v>
      </c>
      <c r="S412" s="15">
        <f t="shared" si="650"/>
        <v>53855.7</v>
      </c>
      <c r="T412" s="15">
        <f t="shared" si="651"/>
        <v>53855.7</v>
      </c>
      <c r="U412" s="15"/>
      <c r="V412" s="15">
        <f t="shared" si="652"/>
        <v>53855.7</v>
      </c>
      <c r="W412" s="15">
        <f t="shared" si="653"/>
        <v>53855.7</v>
      </c>
      <c r="X412" s="15">
        <f t="shared" si="654"/>
        <v>53855.7</v>
      </c>
      <c r="Y412" s="15"/>
      <c r="Z412" s="15"/>
      <c r="AA412" s="15"/>
      <c r="AB412" s="15">
        <f t="shared" si="655"/>
        <v>53855.7</v>
      </c>
      <c r="AC412" s="15">
        <f t="shared" si="656"/>
        <v>53855.7</v>
      </c>
      <c r="AD412" s="15">
        <f t="shared" si="657"/>
        <v>53855.7</v>
      </c>
      <c r="AE412" s="15"/>
      <c r="AF412" s="15"/>
      <c r="AG412" s="15"/>
      <c r="AH412" s="15">
        <f t="shared" si="658"/>
        <v>53855.7</v>
      </c>
      <c r="AI412" s="15">
        <f t="shared" si="659"/>
        <v>53855.7</v>
      </c>
      <c r="AJ412" s="15">
        <f t="shared" si="660"/>
        <v>53855.7</v>
      </c>
      <c r="AK412" s="15"/>
      <c r="AL412" s="15"/>
      <c r="AM412" s="15"/>
      <c r="AN412" s="15">
        <f t="shared" si="661"/>
        <v>53855.7</v>
      </c>
      <c r="AO412" s="15"/>
      <c r="AP412" s="70">
        <f t="shared" si="665"/>
        <v>53855.7</v>
      </c>
      <c r="AQ412" s="15">
        <f t="shared" si="662"/>
        <v>53855.7</v>
      </c>
      <c r="AR412" s="15"/>
      <c r="AS412" s="70">
        <f t="shared" si="666"/>
        <v>53855.7</v>
      </c>
      <c r="AT412" s="73">
        <f t="shared" si="663"/>
        <v>53855.7</v>
      </c>
      <c r="AU412" s="15"/>
      <c r="AV412" s="24"/>
    </row>
    <row r="413" spans="1:48" x14ac:dyDescent="0.3">
      <c r="A413" s="61" t="s">
        <v>305</v>
      </c>
      <c r="B413" s="62"/>
      <c r="C413" s="61"/>
      <c r="D413" s="61"/>
      <c r="E413" s="63" t="s">
        <v>217</v>
      </c>
      <c r="F413" s="15">
        <f t="shared" si="745"/>
        <v>5394.7000000000007</v>
      </c>
      <c r="G413" s="15">
        <f t="shared" si="746"/>
        <v>0</v>
      </c>
      <c r="H413" s="15">
        <f t="shared" si="747"/>
        <v>0</v>
      </c>
      <c r="I413" s="15">
        <f t="shared" si="748"/>
        <v>-0.24299999999999999</v>
      </c>
      <c r="J413" s="15">
        <f t="shared" si="749"/>
        <v>0</v>
      </c>
      <c r="K413" s="15">
        <f t="shared" si="750"/>
        <v>0</v>
      </c>
      <c r="L413" s="15">
        <f t="shared" si="672"/>
        <v>5394.4570000000003</v>
      </c>
      <c r="M413" s="15">
        <f t="shared" si="673"/>
        <v>0</v>
      </c>
      <c r="N413" s="15">
        <f t="shared" si="674"/>
        <v>0</v>
      </c>
      <c r="O413" s="15">
        <f t="shared" si="751"/>
        <v>0</v>
      </c>
      <c r="P413" s="15">
        <f t="shared" si="752"/>
        <v>0</v>
      </c>
      <c r="Q413" s="15">
        <f t="shared" si="753"/>
        <v>0</v>
      </c>
      <c r="R413" s="15">
        <f t="shared" si="649"/>
        <v>5394.4570000000003</v>
      </c>
      <c r="S413" s="15">
        <f t="shared" si="650"/>
        <v>0</v>
      </c>
      <c r="T413" s="15">
        <f t="shared" si="651"/>
        <v>0</v>
      </c>
      <c r="U413" s="15">
        <f t="shared" si="754"/>
        <v>0</v>
      </c>
      <c r="V413" s="15">
        <f t="shared" si="652"/>
        <v>5394.4570000000003</v>
      </c>
      <c r="W413" s="15">
        <f t="shared" si="653"/>
        <v>0</v>
      </c>
      <c r="X413" s="15">
        <f t="shared" si="654"/>
        <v>0</v>
      </c>
      <c r="Y413" s="15">
        <f t="shared" si="755"/>
        <v>-2697.1</v>
      </c>
      <c r="Z413" s="15">
        <f t="shared" si="756"/>
        <v>0</v>
      </c>
      <c r="AA413" s="15">
        <f t="shared" si="757"/>
        <v>0</v>
      </c>
      <c r="AB413" s="15">
        <f t="shared" si="655"/>
        <v>2697.3570000000004</v>
      </c>
      <c r="AC413" s="15">
        <f t="shared" si="656"/>
        <v>0</v>
      </c>
      <c r="AD413" s="15">
        <f t="shared" si="657"/>
        <v>0</v>
      </c>
      <c r="AE413" s="15">
        <f t="shared" si="758"/>
        <v>0</v>
      </c>
      <c r="AF413" s="15">
        <f t="shared" si="759"/>
        <v>0</v>
      </c>
      <c r="AG413" s="15">
        <f t="shared" si="760"/>
        <v>0</v>
      </c>
      <c r="AH413" s="15">
        <f t="shared" si="658"/>
        <v>2697.3570000000004</v>
      </c>
      <c r="AI413" s="15">
        <f t="shared" si="659"/>
        <v>0</v>
      </c>
      <c r="AJ413" s="15">
        <f t="shared" si="660"/>
        <v>0</v>
      </c>
      <c r="AK413" s="15">
        <f t="shared" si="761"/>
        <v>0</v>
      </c>
      <c r="AL413" s="15">
        <f t="shared" si="762"/>
        <v>0</v>
      </c>
      <c r="AM413" s="15">
        <f t="shared" si="763"/>
        <v>0</v>
      </c>
      <c r="AN413" s="15">
        <f t="shared" si="661"/>
        <v>2697.3570000000004</v>
      </c>
      <c r="AO413" s="15">
        <f t="shared" si="764"/>
        <v>0</v>
      </c>
      <c r="AP413" s="70">
        <f t="shared" si="665"/>
        <v>2697.3570000000004</v>
      </c>
      <c r="AQ413" s="15">
        <f t="shared" si="662"/>
        <v>0</v>
      </c>
      <c r="AR413" s="15">
        <f t="shared" si="765"/>
        <v>0</v>
      </c>
      <c r="AS413" s="70">
        <f t="shared" si="666"/>
        <v>0</v>
      </c>
      <c r="AT413" s="73">
        <f t="shared" si="663"/>
        <v>0</v>
      </c>
      <c r="AU413" s="15">
        <f t="shared" si="765"/>
        <v>0</v>
      </c>
      <c r="AV413" s="24"/>
    </row>
    <row r="414" spans="1:48" ht="46.8" x14ac:dyDescent="0.3">
      <c r="A414" s="61" t="s">
        <v>305</v>
      </c>
      <c r="B414" s="62" t="s">
        <v>55</v>
      </c>
      <c r="C414" s="61"/>
      <c r="D414" s="61"/>
      <c r="E414" s="63" t="s">
        <v>56</v>
      </c>
      <c r="F414" s="15">
        <f t="shared" ref="F414:K414" si="766">F415+F416</f>
        <v>5394.7000000000007</v>
      </c>
      <c r="G414" s="15">
        <f t="shared" si="766"/>
        <v>0</v>
      </c>
      <c r="H414" s="15">
        <f t="shared" si="766"/>
        <v>0</v>
      </c>
      <c r="I414" s="15">
        <f t="shared" si="766"/>
        <v>-0.24299999999999999</v>
      </c>
      <c r="J414" s="15">
        <f t="shared" si="766"/>
        <v>0</v>
      </c>
      <c r="K414" s="15">
        <f t="shared" si="766"/>
        <v>0</v>
      </c>
      <c r="L414" s="15">
        <f t="shared" si="672"/>
        <v>5394.4570000000003</v>
      </c>
      <c r="M414" s="15">
        <f t="shared" si="673"/>
        <v>0</v>
      </c>
      <c r="N414" s="15">
        <f t="shared" si="674"/>
        <v>0</v>
      </c>
      <c r="O414" s="15">
        <f>O415+O416</f>
        <v>0</v>
      </c>
      <c r="P414" s="15">
        <f>P415+P416</f>
        <v>0</v>
      </c>
      <c r="Q414" s="15">
        <f>Q415+Q416</f>
        <v>0</v>
      </c>
      <c r="R414" s="15">
        <f t="shared" si="649"/>
        <v>5394.4570000000003</v>
      </c>
      <c r="S414" s="15">
        <f t="shared" si="650"/>
        <v>0</v>
      </c>
      <c r="T414" s="15">
        <f t="shared" si="651"/>
        <v>0</v>
      </c>
      <c r="U414" s="15">
        <f>U415+U416</f>
        <v>0</v>
      </c>
      <c r="V414" s="15">
        <f t="shared" si="652"/>
        <v>5394.4570000000003</v>
      </c>
      <c r="W414" s="15">
        <f t="shared" si="653"/>
        <v>0</v>
      </c>
      <c r="X414" s="15">
        <f t="shared" si="654"/>
        <v>0</v>
      </c>
      <c r="Y414" s="15">
        <f>Y415+Y416</f>
        <v>-2697.1</v>
      </c>
      <c r="Z414" s="15">
        <f>Z415+Z416</f>
        <v>0</v>
      </c>
      <c r="AA414" s="15">
        <f>AA415+AA416</f>
        <v>0</v>
      </c>
      <c r="AB414" s="15">
        <f t="shared" si="655"/>
        <v>2697.3570000000004</v>
      </c>
      <c r="AC414" s="15">
        <f t="shared" si="656"/>
        <v>0</v>
      </c>
      <c r="AD414" s="15">
        <f t="shared" si="657"/>
        <v>0</v>
      </c>
      <c r="AE414" s="15">
        <f>AE415+AE416</f>
        <v>0</v>
      </c>
      <c r="AF414" s="15">
        <f>AF415+AF416</f>
        <v>0</v>
      </c>
      <c r="AG414" s="15">
        <f>AG415+AG416</f>
        <v>0</v>
      </c>
      <c r="AH414" s="15">
        <f t="shared" si="658"/>
        <v>2697.3570000000004</v>
      </c>
      <c r="AI414" s="15">
        <f t="shared" si="659"/>
        <v>0</v>
      </c>
      <c r="AJ414" s="15">
        <f t="shared" si="660"/>
        <v>0</v>
      </c>
      <c r="AK414" s="15">
        <f>AK415+AK416</f>
        <v>0</v>
      </c>
      <c r="AL414" s="15">
        <f>AL415+AL416</f>
        <v>0</v>
      </c>
      <c r="AM414" s="15">
        <f>AM415+AM416</f>
        <v>0</v>
      </c>
      <c r="AN414" s="15">
        <f t="shared" si="661"/>
        <v>2697.3570000000004</v>
      </c>
      <c r="AO414" s="15">
        <f>AO415+AO416</f>
        <v>0</v>
      </c>
      <c r="AP414" s="70">
        <f t="shared" si="665"/>
        <v>2697.3570000000004</v>
      </c>
      <c r="AQ414" s="15">
        <f t="shared" si="662"/>
        <v>0</v>
      </c>
      <c r="AR414" s="15">
        <f>AR415+AR416</f>
        <v>0</v>
      </c>
      <c r="AS414" s="70">
        <f t="shared" si="666"/>
        <v>0</v>
      </c>
      <c r="AT414" s="73">
        <f t="shared" si="663"/>
        <v>0</v>
      </c>
      <c r="AU414" s="15">
        <f>AU415+AU416</f>
        <v>0</v>
      </c>
      <c r="AV414" s="24"/>
    </row>
    <row r="415" spans="1:48" x14ac:dyDescent="0.3">
      <c r="A415" s="61" t="s">
        <v>305</v>
      </c>
      <c r="B415" s="62">
        <v>600</v>
      </c>
      <c r="C415" s="61" t="s">
        <v>264</v>
      </c>
      <c r="D415" s="61" t="s">
        <v>31</v>
      </c>
      <c r="E415" s="76" t="s">
        <v>265</v>
      </c>
      <c r="F415" s="15">
        <v>45.6</v>
      </c>
      <c r="G415" s="15"/>
      <c r="H415" s="15"/>
      <c r="I415" s="15"/>
      <c r="J415" s="15"/>
      <c r="K415" s="15"/>
      <c r="L415" s="15">
        <f t="shared" si="672"/>
        <v>45.6</v>
      </c>
      <c r="M415" s="15">
        <f t="shared" si="673"/>
        <v>0</v>
      </c>
      <c r="N415" s="15">
        <f t="shared" si="674"/>
        <v>0</v>
      </c>
      <c r="O415" s="15"/>
      <c r="P415" s="15"/>
      <c r="Q415" s="15"/>
      <c r="R415" s="15">
        <f t="shared" si="649"/>
        <v>45.6</v>
      </c>
      <c r="S415" s="15">
        <f t="shared" si="650"/>
        <v>0</v>
      </c>
      <c r="T415" s="15">
        <f t="shared" si="651"/>
        <v>0</v>
      </c>
      <c r="U415" s="15"/>
      <c r="V415" s="15">
        <f t="shared" si="652"/>
        <v>45.6</v>
      </c>
      <c r="W415" s="15">
        <f t="shared" si="653"/>
        <v>0</v>
      </c>
      <c r="X415" s="15">
        <f t="shared" si="654"/>
        <v>0</v>
      </c>
      <c r="Y415" s="15">
        <v>-22.8</v>
      </c>
      <c r="Z415" s="15"/>
      <c r="AA415" s="15"/>
      <c r="AB415" s="15">
        <f t="shared" si="655"/>
        <v>22.8</v>
      </c>
      <c r="AC415" s="15">
        <f t="shared" si="656"/>
        <v>0</v>
      </c>
      <c r="AD415" s="15">
        <f t="shared" si="657"/>
        <v>0</v>
      </c>
      <c r="AE415" s="15"/>
      <c r="AF415" s="15"/>
      <c r="AG415" s="15"/>
      <c r="AH415" s="15">
        <f t="shared" si="658"/>
        <v>22.8</v>
      </c>
      <c r="AI415" s="15">
        <f t="shared" si="659"/>
        <v>0</v>
      </c>
      <c r="AJ415" s="15">
        <f t="shared" si="660"/>
        <v>0</v>
      </c>
      <c r="AK415" s="15"/>
      <c r="AL415" s="15"/>
      <c r="AM415" s="15"/>
      <c r="AN415" s="15">
        <f t="shared" si="661"/>
        <v>22.8</v>
      </c>
      <c r="AO415" s="15"/>
      <c r="AP415" s="70">
        <f t="shared" si="665"/>
        <v>22.8</v>
      </c>
      <c r="AQ415" s="15">
        <f t="shared" si="662"/>
        <v>0</v>
      </c>
      <c r="AR415" s="15"/>
      <c r="AS415" s="70">
        <f t="shared" si="666"/>
        <v>0</v>
      </c>
      <c r="AT415" s="73">
        <f t="shared" si="663"/>
        <v>0</v>
      </c>
      <c r="AU415" s="15"/>
      <c r="AV415" s="24"/>
    </row>
    <row r="416" spans="1:48" x14ac:dyDescent="0.3">
      <c r="A416" s="61" t="s">
        <v>305</v>
      </c>
      <c r="B416" s="62">
        <v>600</v>
      </c>
      <c r="C416" s="61" t="s">
        <v>264</v>
      </c>
      <c r="D416" s="61" t="s">
        <v>51</v>
      </c>
      <c r="E416" s="63" t="s">
        <v>271</v>
      </c>
      <c r="F416" s="15">
        <f>5173+176.1</f>
        <v>5349.1</v>
      </c>
      <c r="G416" s="15"/>
      <c r="H416" s="15"/>
      <c r="I416" s="27">
        <v>-0.24299999999999999</v>
      </c>
      <c r="J416" s="15"/>
      <c r="K416" s="15"/>
      <c r="L416" s="15">
        <f t="shared" si="672"/>
        <v>5348.857</v>
      </c>
      <c r="M416" s="15">
        <f t="shared" si="673"/>
        <v>0</v>
      </c>
      <c r="N416" s="15">
        <f t="shared" si="674"/>
        <v>0</v>
      </c>
      <c r="O416" s="15"/>
      <c r="P416" s="15"/>
      <c r="Q416" s="15"/>
      <c r="R416" s="15">
        <f t="shared" si="649"/>
        <v>5348.857</v>
      </c>
      <c r="S416" s="15">
        <f t="shared" si="650"/>
        <v>0</v>
      </c>
      <c r="T416" s="15">
        <f t="shared" si="651"/>
        <v>0</v>
      </c>
      <c r="U416" s="15"/>
      <c r="V416" s="15">
        <f t="shared" si="652"/>
        <v>5348.857</v>
      </c>
      <c r="W416" s="15">
        <f t="shared" si="653"/>
        <v>0</v>
      </c>
      <c r="X416" s="15">
        <f t="shared" si="654"/>
        <v>0</v>
      </c>
      <c r="Y416" s="15">
        <f>-1.6-2672.7</f>
        <v>-2674.2999999999997</v>
      </c>
      <c r="Z416" s="15"/>
      <c r="AA416" s="15"/>
      <c r="AB416" s="15">
        <f t="shared" si="655"/>
        <v>2674.5570000000002</v>
      </c>
      <c r="AC416" s="15">
        <f t="shared" si="656"/>
        <v>0</v>
      </c>
      <c r="AD416" s="15">
        <f t="shared" si="657"/>
        <v>0</v>
      </c>
      <c r="AE416" s="15"/>
      <c r="AF416" s="15"/>
      <c r="AG416" s="15"/>
      <c r="AH416" s="15">
        <f t="shared" si="658"/>
        <v>2674.5570000000002</v>
      </c>
      <c r="AI416" s="15">
        <f t="shared" si="659"/>
        <v>0</v>
      </c>
      <c r="AJ416" s="15">
        <f t="shared" si="660"/>
        <v>0</v>
      </c>
      <c r="AK416" s="15"/>
      <c r="AL416" s="15"/>
      <c r="AM416" s="15"/>
      <c r="AN416" s="15">
        <f t="shared" si="661"/>
        <v>2674.5570000000002</v>
      </c>
      <c r="AO416" s="15"/>
      <c r="AP416" s="70">
        <f t="shared" si="665"/>
        <v>2674.5570000000002</v>
      </c>
      <c r="AQ416" s="15">
        <f t="shared" si="662"/>
        <v>0</v>
      </c>
      <c r="AR416" s="15"/>
      <c r="AS416" s="70">
        <f t="shared" si="666"/>
        <v>0</v>
      </c>
      <c r="AT416" s="73">
        <f t="shared" si="663"/>
        <v>0</v>
      </c>
      <c r="AU416" s="15"/>
      <c r="AV416" s="24"/>
    </row>
    <row r="417" spans="1:48" ht="46.8" x14ac:dyDescent="0.3">
      <c r="A417" s="61" t="s">
        <v>306</v>
      </c>
      <c r="B417" s="62"/>
      <c r="C417" s="61"/>
      <c r="D417" s="61"/>
      <c r="E417" s="63" t="s">
        <v>307</v>
      </c>
      <c r="F417" s="15">
        <f t="shared" ref="F417:F420" si="767">F418</f>
        <v>2682</v>
      </c>
      <c r="G417" s="15">
        <f t="shared" ref="G417:G420" si="768">G418</f>
        <v>2682</v>
      </c>
      <c r="H417" s="15">
        <f t="shared" ref="H417:H420" si="769">H418</f>
        <v>2682</v>
      </c>
      <c r="I417" s="15">
        <f t="shared" ref="I417:I420" si="770">I418</f>
        <v>0</v>
      </c>
      <c r="J417" s="15">
        <f t="shared" ref="J417:J420" si="771">J418</f>
        <v>0</v>
      </c>
      <c r="K417" s="15">
        <f t="shared" ref="K417:K420" si="772">K418</f>
        <v>0</v>
      </c>
      <c r="L417" s="15">
        <f t="shared" si="672"/>
        <v>2682</v>
      </c>
      <c r="M417" s="15">
        <f t="shared" si="673"/>
        <v>2682</v>
      </c>
      <c r="N417" s="15">
        <f t="shared" si="674"/>
        <v>2682</v>
      </c>
      <c r="O417" s="15">
        <f t="shared" ref="O417:O420" si="773">O418</f>
        <v>2682</v>
      </c>
      <c r="P417" s="15">
        <f t="shared" ref="P417:P420" si="774">P418</f>
        <v>2682</v>
      </c>
      <c r="Q417" s="15">
        <f t="shared" ref="Q417:Q420" si="775">Q418</f>
        <v>2682</v>
      </c>
      <c r="R417" s="15">
        <f t="shared" si="649"/>
        <v>5364</v>
      </c>
      <c r="S417" s="15">
        <f t="shared" si="650"/>
        <v>5364</v>
      </c>
      <c r="T417" s="15">
        <f t="shared" si="651"/>
        <v>5364</v>
      </c>
      <c r="U417" s="15">
        <f t="shared" ref="U417:U420" si="776">U418</f>
        <v>0</v>
      </c>
      <c r="V417" s="15">
        <f t="shared" si="652"/>
        <v>5364</v>
      </c>
      <c r="W417" s="15">
        <f t="shared" si="653"/>
        <v>5364</v>
      </c>
      <c r="X417" s="15">
        <f t="shared" si="654"/>
        <v>5364</v>
      </c>
      <c r="Y417" s="15">
        <f t="shared" ref="Y417:Y420" si="777">Y418</f>
        <v>-720</v>
      </c>
      <c r="Z417" s="15">
        <f t="shared" ref="Z417:Z420" si="778">Z418</f>
        <v>0</v>
      </c>
      <c r="AA417" s="15">
        <f t="shared" ref="AA417:AA420" si="779">AA418</f>
        <v>0</v>
      </c>
      <c r="AB417" s="15">
        <f t="shared" si="655"/>
        <v>4644</v>
      </c>
      <c r="AC417" s="15">
        <f t="shared" si="656"/>
        <v>5364</v>
      </c>
      <c r="AD417" s="15">
        <f t="shared" si="657"/>
        <v>5364</v>
      </c>
      <c r="AE417" s="15">
        <f t="shared" ref="AE417:AE420" si="780">AE418</f>
        <v>0</v>
      </c>
      <c r="AF417" s="15">
        <f t="shared" ref="AF417:AF420" si="781">AF418</f>
        <v>0</v>
      </c>
      <c r="AG417" s="15">
        <f t="shared" ref="AG417:AG420" si="782">AG418</f>
        <v>0</v>
      </c>
      <c r="AH417" s="15">
        <f t="shared" si="658"/>
        <v>4644</v>
      </c>
      <c r="AI417" s="15">
        <f t="shared" si="659"/>
        <v>5364</v>
      </c>
      <c r="AJ417" s="15">
        <f t="shared" si="660"/>
        <v>5364</v>
      </c>
      <c r="AK417" s="15">
        <f t="shared" ref="AK417:AK420" si="783">AK418</f>
        <v>0</v>
      </c>
      <c r="AL417" s="15">
        <f t="shared" ref="AL417:AL420" si="784">AL418</f>
        <v>0</v>
      </c>
      <c r="AM417" s="15">
        <f t="shared" ref="AM417:AM420" si="785">AM418</f>
        <v>0</v>
      </c>
      <c r="AN417" s="15">
        <f t="shared" si="661"/>
        <v>4644</v>
      </c>
      <c r="AO417" s="15">
        <f t="shared" ref="AO417:AO420" si="786">AO418</f>
        <v>0</v>
      </c>
      <c r="AP417" s="70">
        <f t="shared" si="665"/>
        <v>4644</v>
      </c>
      <c r="AQ417" s="15">
        <f t="shared" si="662"/>
        <v>5364</v>
      </c>
      <c r="AR417" s="15">
        <f t="shared" ref="AR417:AU420" si="787">AR418</f>
        <v>0</v>
      </c>
      <c r="AS417" s="70">
        <f t="shared" si="666"/>
        <v>5364</v>
      </c>
      <c r="AT417" s="73">
        <f t="shared" si="663"/>
        <v>5364</v>
      </c>
      <c r="AU417" s="15">
        <f t="shared" si="787"/>
        <v>0</v>
      </c>
      <c r="AV417" s="24"/>
    </row>
    <row r="418" spans="1:48" ht="31.2" x14ac:dyDescent="0.3">
      <c r="A418" s="61" t="s">
        <v>306</v>
      </c>
      <c r="B418" s="62" t="s">
        <v>188</v>
      </c>
      <c r="C418" s="61"/>
      <c r="D418" s="61"/>
      <c r="E418" s="63" t="s">
        <v>189</v>
      </c>
      <c r="F418" s="15">
        <f t="shared" si="767"/>
        <v>2682</v>
      </c>
      <c r="G418" s="15">
        <f t="shared" si="768"/>
        <v>2682</v>
      </c>
      <c r="H418" s="15">
        <f t="shared" si="769"/>
        <v>2682</v>
      </c>
      <c r="I418" s="15">
        <f t="shared" si="770"/>
        <v>0</v>
      </c>
      <c r="J418" s="15">
        <f t="shared" si="771"/>
        <v>0</v>
      </c>
      <c r="K418" s="15">
        <f t="shared" si="772"/>
        <v>0</v>
      </c>
      <c r="L418" s="15">
        <f t="shared" si="672"/>
        <v>2682</v>
      </c>
      <c r="M418" s="15">
        <f t="shared" si="673"/>
        <v>2682</v>
      </c>
      <c r="N418" s="15">
        <f t="shared" si="674"/>
        <v>2682</v>
      </c>
      <c r="O418" s="15">
        <f t="shared" si="773"/>
        <v>2682</v>
      </c>
      <c r="P418" s="15">
        <f t="shared" si="774"/>
        <v>2682</v>
      </c>
      <c r="Q418" s="15">
        <f t="shared" si="775"/>
        <v>2682</v>
      </c>
      <c r="R418" s="15">
        <f t="shared" si="649"/>
        <v>5364</v>
      </c>
      <c r="S418" s="15">
        <f t="shared" si="650"/>
        <v>5364</v>
      </c>
      <c r="T418" s="15">
        <f t="shared" si="651"/>
        <v>5364</v>
      </c>
      <c r="U418" s="15">
        <f t="shared" si="776"/>
        <v>0</v>
      </c>
      <c r="V418" s="15">
        <f t="shared" si="652"/>
        <v>5364</v>
      </c>
      <c r="W418" s="15">
        <f t="shared" si="653"/>
        <v>5364</v>
      </c>
      <c r="X418" s="15">
        <f t="shared" si="654"/>
        <v>5364</v>
      </c>
      <c r="Y418" s="15">
        <f t="shared" si="777"/>
        <v>-720</v>
      </c>
      <c r="Z418" s="15">
        <f t="shared" si="778"/>
        <v>0</v>
      </c>
      <c r="AA418" s="15">
        <f t="shared" si="779"/>
        <v>0</v>
      </c>
      <c r="AB418" s="15">
        <f t="shared" si="655"/>
        <v>4644</v>
      </c>
      <c r="AC418" s="15">
        <f t="shared" si="656"/>
        <v>5364</v>
      </c>
      <c r="AD418" s="15">
        <f t="shared" si="657"/>
        <v>5364</v>
      </c>
      <c r="AE418" s="15">
        <f t="shared" si="780"/>
        <v>0</v>
      </c>
      <c r="AF418" s="15">
        <f t="shared" si="781"/>
        <v>0</v>
      </c>
      <c r="AG418" s="15">
        <f t="shared" si="782"/>
        <v>0</v>
      </c>
      <c r="AH418" s="15">
        <f t="shared" si="658"/>
        <v>4644</v>
      </c>
      <c r="AI418" s="15">
        <f t="shared" si="659"/>
        <v>5364</v>
      </c>
      <c r="AJ418" s="15">
        <f t="shared" si="660"/>
        <v>5364</v>
      </c>
      <c r="AK418" s="15">
        <f t="shared" si="783"/>
        <v>0</v>
      </c>
      <c r="AL418" s="15">
        <f t="shared" si="784"/>
        <v>0</v>
      </c>
      <c r="AM418" s="15">
        <f t="shared" si="785"/>
        <v>0</v>
      </c>
      <c r="AN418" s="15">
        <f t="shared" si="661"/>
        <v>4644</v>
      </c>
      <c r="AO418" s="15">
        <f t="shared" si="786"/>
        <v>0</v>
      </c>
      <c r="AP418" s="70">
        <f t="shared" si="665"/>
        <v>4644</v>
      </c>
      <c r="AQ418" s="15">
        <f t="shared" si="662"/>
        <v>5364</v>
      </c>
      <c r="AR418" s="15">
        <f t="shared" si="787"/>
        <v>0</v>
      </c>
      <c r="AS418" s="70">
        <f t="shared" si="666"/>
        <v>5364</v>
      </c>
      <c r="AT418" s="73">
        <f t="shared" si="663"/>
        <v>5364</v>
      </c>
      <c r="AU418" s="15">
        <f t="shared" si="787"/>
        <v>0</v>
      </c>
      <c r="AV418" s="24"/>
    </row>
    <row r="419" spans="1:48" x14ac:dyDescent="0.3">
      <c r="A419" s="61" t="s">
        <v>306</v>
      </c>
      <c r="B419" s="62">
        <v>300</v>
      </c>
      <c r="C419" s="61" t="s">
        <v>264</v>
      </c>
      <c r="D419" s="61" t="s">
        <v>51</v>
      </c>
      <c r="E419" s="63" t="s">
        <v>271</v>
      </c>
      <c r="F419" s="15">
        <v>2682</v>
      </c>
      <c r="G419" s="15">
        <v>2682</v>
      </c>
      <c r="H419" s="15">
        <v>2682</v>
      </c>
      <c r="I419" s="15"/>
      <c r="J419" s="15"/>
      <c r="K419" s="15"/>
      <c r="L419" s="15">
        <f t="shared" si="672"/>
        <v>2682</v>
      </c>
      <c r="M419" s="15">
        <f t="shared" si="673"/>
        <v>2682</v>
      </c>
      <c r="N419" s="15">
        <f t="shared" si="674"/>
        <v>2682</v>
      </c>
      <c r="O419" s="15">
        <v>2682</v>
      </c>
      <c r="P419" s="15">
        <v>2682</v>
      </c>
      <c r="Q419" s="15">
        <v>2682</v>
      </c>
      <c r="R419" s="15">
        <f t="shared" si="649"/>
        <v>5364</v>
      </c>
      <c r="S419" s="15">
        <f t="shared" si="650"/>
        <v>5364</v>
      </c>
      <c r="T419" s="15">
        <f t="shared" si="651"/>
        <v>5364</v>
      </c>
      <c r="U419" s="15"/>
      <c r="V419" s="15">
        <f t="shared" si="652"/>
        <v>5364</v>
      </c>
      <c r="W419" s="15">
        <f t="shared" si="653"/>
        <v>5364</v>
      </c>
      <c r="X419" s="15">
        <f t="shared" si="654"/>
        <v>5364</v>
      </c>
      <c r="Y419" s="15">
        <v>-720</v>
      </c>
      <c r="Z419" s="15"/>
      <c r="AA419" s="15"/>
      <c r="AB419" s="15">
        <f t="shared" si="655"/>
        <v>4644</v>
      </c>
      <c r="AC419" s="15">
        <f t="shared" si="656"/>
        <v>5364</v>
      </c>
      <c r="AD419" s="15">
        <f t="shared" si="657"/>
        <v>5364</v>
      </c>
      <c r="AE419" s="15"/>
      <c r="AF419" s="15"/>
      <c r="AG419" s="15"/>
      <c r="AH419" s="15">
        <f t="shared" si="658"/>
        <v>4644</v>
      </c>
      <c r="AI419" s="15">
        <f t="shared" si="659"/>
        <v>5364</v>
      </c>
      <c r="AJ419" s="15">
        <f t="shared" si="660"/>
        <v>5364</v>
      </c>
      <c r="AK419" s="15"/>
      <c r="AL419" s="15"/>
      <c r="AM419" s="15"/>
      <c r="AN419" s="15">
        <f t="shared" si="661"/>
        <v>4644</v>
      </c>
      <c r="AO419" s="15"/>
      <c r="AP419" s="70">
        <f t="shared" si="665"/>
        <v>4644</v>
      </c>
      <c r="AQ419" s="15">
        <f t="shared" si="662"/>
        <v>5364</v>
      </c>
      <c r="AR419" s="15"/>
      <c r="AS419" s="70">
        <f t="shared" si="666"/>
        <v>5364</v>
      </c>
      <c r="AT419" s="73">
        <f t="shared" si="663"/>
        <v>5364</v>
      </c>
      <c r="AU419" s="15"/>
      <c r="AV419" s="24"/>
    </row>
    <row r="420" spans="1:48" ht="62.4" x14ac:dyDescent="0.3">
      <c r="A420" s="61" t="s">
        <v>308</v>
      </c>
      <c r="B420" s="62"/>
      <c r="C420" s="61"/>
      <c r="D420" s="61"/>
      <c r="E420" s="63" t="s">
        <v>219</v>
      </c>
      <c r="F420" s="15">
        <f t="shared" si="767"/>
        <v>19420.3</v>
      </c>
      <c r="G420" s="15">
        <f t="shared" si="768"/>
        <v>19420.3</v>
      </c>
      <c r="H420" s="15">
        <f t="shared" si="769"/>
        <v>19420.3</v>
      </c>
      <c r="I420" s="15">
        <f t="shared" si="770"/>
        <v>0</v>
      </c>
      <c r="J420" s="15">
        <f t="shared" si="771"/>
        <v>0</v>
      </c>
      <c r="K420" s="15">
        <f t="shared" si="772"/>
        <v>0</v>
      </c>
      <c r="L420" s="15">
        <f t="shared" si="672"/>
        <v>19420.3</v>
      </c>
      <c r="M420" s="15">
        <f t="shared" si="673"/>
        <v>19420.3</v>
      </c>
      <c r="N420" s="15">
        <f t="shared" si="674"/>
        <v>19420.3</v>
      </c>
      <c r="O420" s="15">
        <f t="shared" si="773"/>
        <v>0</v>
      </c>
      <c r="P420" s="15">
        <f t="shared" si="774"/>
        <v>0</v>
      </c>
      <c r="Q420" s="15">
        <f t="shared" si="775"/>
        <v>0</v>
      </c>
      <c r="R420" s="15">
        <f t="shared" si="649"/>
        <v>19420.3</v>
      </c>
      <c r="S420" s="15">
        <f t="shared" si="650"/>
        <v>19420.3</v>
      </c>
      <c r="T420" s="15">
        <f t="shared" si="651"/>
        <v>19420.3</v>
      </c>
      <c r="U420" s="15">
        <f t="shared" si="776"/>
        <v>0</v>
      </c>
      <c r="V420" s="15">
        <f t="shared" si="652"/>
        <v>19420.3</v>
      </c>
      <c r="W420" s="15">
        <f t="shared" si="653"/>
        <v>19420.3</v>
      </c>
      <c r="X420" s="15">
        <f t="shared" si="654"/>
        <v>19420.3</v>
      </c>
      <c r="Y420" s="15">
        <f t="shared" si="777"/>
        <v>0</v>
      </c>
      <c r="Z420" s="15">
        <f t="shared" si="778"/>
        <v>0</v>
      </c>
      <c r="AA420" s="15">
        <f t="shared" si="779"/>
        <v>0</v>
      </c>
      <c r="AB420" s="15">
        <f t="shared" si="655"/>
        <v>19420.3</v>
      </c>
      <c r="AC420" s="15">
        <f t="shared" si="656"/>
        <v>19420.3</v>
      </c>
      <c r="AD420" s="15">
        <f t="shared" si="657"/>
        <v>19420.3</v>
      </c>
      <c r="AE420" s="15">
        <f t="shared" si="780"/>
        <v>0</v>
      </c>
      <c r="AF420" s="15">
        <f t="shared" si="781"/>
        <v>0</v>
      </c>
      <c r="AG420" s="15">
        <f t="shared" si="782"/>
        <v>0</v>
      </c>
      <c r="AH420" s="15">
        <f t="shared" si="658"/>
        <v>19420.3</v>
      </c>
      <c r="AI420" s="15">
        <f t="shared" si="659"/>
        <v>19420.3</v>
      </c>
      <c r="AJ420" s="15">
        <f t="shared" si="660"/>
        <v>19420.3</v>
      </c>
      <c r="AK420" s="15">
        <f t="shared" si="783"/>
        <v>0</v>
      </c>
      <c r="AL420" s="15">
        <f t="shared" si="784"/>
        <v>0</v>
      </c>
      <c r="AM420" s="15">
        <f t="shared" si="785"/>
        <v>0</v>
      </c>
      <c r="AN420" s="15">
        <f t="shared" si="661"/>
        <v>19420.3</v>
      </c>
      <c r="AO420" s="15">
        <f t="shared" si="786"/>
        <v>0</v>
      </c>
      <c r="AP420" s="70">
        <f t="shared" si="665"/>
        <v>19420.3</v>
      </c>
      <c r="AQ420" s="15">
        <f t="shared" si="662"/>
        <v>19420.3</v>
      </c>
      <c r="AR420" s="15">
        <f t="shared" si="787"/>
        <v>0</v>
      </c>
      <c r="AS420" s="70">
        <f t="shared" si="666"/>
        <v>19420.3</v>
      </c>
      <c r="AT420" s="73">
        <f t="shared" si="663"/>
        <v>19420.3</v>
      </c>
      <c r="AU420" s="15">
        <f t="shared" si="787"/>
        <v>0</v>
      </c>
      <c r="AV420" s="24"/>
    </row>
    <row r="421" spans="1:48" ht="46.8" x14ac:dyDescent="0.3">
      <c r="A421" s="61" t="s">
        <v>308</v>
      </c>
      <c r="B421" s="62" t="s">
        <v>55</v>
      </c>
      <c r="C421" s="61"/>
      <c r="D421" s="61"/>
      <c r="E421" s="63" t="s">
        <v>56</v>
      </c>
      <c r="F421" s="15">
        <f t="shared" ref="F421:K421" si="788">F423+F422</f>
        <v>19420.3</v>
      </c>
      <c r="G421" s="15">
        <f t="shared" si="788"/>
        <v>19420.3</v>
      </c>
      <c r="H421" s="15">
        <f t="shared" si="788"/>
        <v>19420.3</v>
      </c>
      <c r="I421" s="15">
        <f t="shared" si="788"/>
        <v>0</v>
      </c>
      <c r="J421" s="15">
        <f t="shared" si="788"/>
        <v>0</v>
      </c>
      <c r="K421" s="15">
        <f t="shared" si="788"/>
        <v>0</v>
      </c>
      <c r="L421" s="15">
        <f t="shared" si="672"/>
        <v>19420.3</v>
      </c>
      <c r="M421" s="15">
        <f t="shared" si="673"/>
        <v>19420.3</v>
      </c>
      <c r="N421" s="15">
        <f t="shared" si="674"/>
        <v>19420.3</v>
      </c>
      <c r="O421" s="15">
        <f>O423+O422</f>
        <v>0</v>
      </c>
      <c r="P421" s="15">
        <f>P423+P422</f>
        <v>0</v>
      </c>
      <c r="Q421" s="15">
        <f>Q423+Q422</f>
        <v>0</v>
      </c>
      <c r="R421" s="15">
        <f t="shared" ref="R421:R484" si="789">L421+O421</f>
        <v>19420.3</v>
      </c>
      <c r="S421" s="15">
        <f t="shared" ref="S421:S484" si="790">M421+P421</f>
        <v>19420.3</v>
      </c>
      <c r="T421" s="15">
        <f t="shared" ref="T421:T484" si="791">N421+Q421</f>
        <v>19420.3</v>
      </c>
      <c r="U421" s="15">
        <f>U423+U422</f>
        <v>0</v>
      </c>
      <c r="V421" s="15">
        <f t="shared" ref="V421:V484" si="792">R421+U421</f>
        <v>19420.3</v>
      </c>
      <c r="W421" s="15">
        <f t="shared" ref="W421:W484" si="793">S421</f>
        <v>19420.3</v>
      </c>
      <c r="X421" s="15">
        <f t="shared" ref="X421:X484" si="794">T421</f>
        <v>19420.3</v>
      </c>
      <c r="Y421" s="15">
        <f>Y423+Y422</f>
        <v>0</v>
      </c>
      <c r="Z421" s="15">
        <f>Z423+Z422</f>
        <v>0</v>
      </c>
      <c r="AA421" s="15">
        <f>AA423+AA422</f>
        <v>0</v>
      </c>
      <c r="AB421" s="15">
        <f t="shared" ref="AB421:AB484" si="795">V421+Y421</f>
        <v>19420.3</v>
      </c>
      <c r="AC421" s="15">
        <f t="shared" ref="AC421:AC484" si="796">W421+Z421</f>
        <v>19420.3</v>
      </c>
      <c r="AD421" s="15">
        <f t="shared" ref="AD421:AD484" si="797">X421+AA421</f>
        <v>19420.3</v>
      </c>
      <c r="AE421" s="15">
        <f>AE423+AE422</f>
        <v>0</v>
      </c>
      <c r="AF421" s="15">
        <f>AF423+AF422</f>
        <v>0</v>
      </c>
      <c r="AG421" s="15">
        <f>AG423+AG422</f>
        <v>0</v>
      </c>
      <c r="AH421" s="15">
        <f t="shared" ref="AH421:AH484" si="798">AB421+AE421</f>
        <v>19420.3</v>
      </c>
      <c r="AI421" s="15">
        <f t="shared" ref="AI421:AI484" si="799">AC421+AF421</f>
        <v>19420.3</v>
      </c>
      <c r="AJ421" s="15">
        <f t="shared" ref="AJ421:AJ484" si="800">AD421+AG421</f>
        <v>19420.3</v>
      </c>
      <c r="AK421" s="15">
        <f>AK423+AK422</f>
        <v>0</v>
      </c>
      <c r="AL421" s="15">
        <f>AL423+AL422</f>
        <v>0</v>
      </c>
      <c r="AM421" s="15">
        <f>AM423+AM422</f>
        <v>0</v>
      </c>
      <c r="AN421" s="15">
        <f t="shared" ref="AN421:AN484" si="801">AH421+AK421</f>
        <v>19420.3</v>
      </c>
      <c r="AO421" s="15">
        <f>AO423+AO422</f>
        <v>0</v>
      </c>
      <c r="AP421" s="70">
        <f t="shared" si="665"/>
        <v>19420.3</v>
      </c>
      <c r="AQ421" s="15">
        <f t="shared" ref="AQ421:AQ484" si="802">AI421+AL421</f>
        <v>19420.3</v>
      </c>
      <c r="AR421" s="15">
        <f>AR423+AR422</f>
        <v>0</v>
      </c>
      <c r="AS421" s="70">
        <f t="shared" si="666"/>
        <v>19420.3</v>
      </c>
      <c r="AT421" s="73">
        <f t="shared" ref="AT421:AT484" si="803">AJ421+AM421</f>
        <v>19420.3</v>
      </c>
      <c r="AU421" s="15">
        <f>AU423+AU422</f>
        <v>0</v>
      </c>
      <c r="AV421" s="24"/>
    </row>
    <row r="422" spans="1:48" x14ac:dyDescent="0.3">
      <c r="A422" s="61" t="s">
        <v>308</v>
      </c>
      <c r="B422" s="62">
        <v>600</v>
      </c>
      <c r="C422" s="61" t="s">
        <v>100</v>
      </c>
      <c r="D422" s="61" t="s">
        <v>51</v>
      </c>
      <c r="E422" s="63" t="s">
        <v>220</v>
      </c>
      <c r="F422" s="15">
        <v>200</v>
      </c>
      <c r="G422" s="15">
        <v>200</v>
      </c>
      <c r="H422" s="15">
        <v>200</v>
      </c>
      <c r="I422" s="15"/>
      <c r="J422" s="15"/>
      <c r="K422" s="15"/>
      <c r="L422" s="15">
        <f t="shared" si="672"/>
        <v>200</v>
      </c>
      <c r="M422" s="15">
        <f t="shared" si="673"/>
        <v>200</v>
      </c>
      <c r="N422" s="15">
        <f t="shared" si="674"/>
        <v>200</v>
      </c>
      <c r="O422" s="15"/>
      <c r="P422" s="15"/>
      <c r="Q422" s="15"/>
      <c r="R422" s="15">
        <f t="shared" si="789"/>
        <v>200</v>
      </c>
      <c r="S422" s="15">
        <f t="shared" si="790"/>
        <v>200</v>
      </c>
      <c r="T422" s="15">
        <f t="shared" si="791"/>
        <v>200</v>
      </c>
      <c r="U422" s="15"/>
      <c r="V422" s="15">
        <f t="shared" si="792"/>
        <v>200</v>
      </c>
      <c r="W422" s="15">
        <f t="shared" si="793"/>
        <v>200</v>
      </c>
      <c r="X422" s="15">
        <f t="shared" si="794"/>
        <v>200</v>
      </c>
      <c r="Y422" s="15"/>
      <c r="Z422" s="15"/>
      <c r="AA422" s="15"/>
      <c r="AB422" s="15">
        <f t="shared" si="795"/>
        <v>200</v>
      </c>
      <c r="AC422" s="15">
        <f t="shared" si="796"/>
        <v>200</v>
      </c>
      <c r="AD422" s="15">
        <f t="shared" si="797"/>
        <v>200</v>
      </c>
      <c r="AE422" s="15"/>
      <c r="AF422" s="15"/>
      <c r="AG422" s="15"/>
      <c r="AH422" s="15">
        <f t="shared" si="798"/>
        <v>200</v>
      </c>
      <c r="AI422" s="15">
        <f t="shared" si="799"/>
        <v>200</v>
      </c>
      <c r="AJ422" s="15">
        <f t="shared" si="800"/>
        <v>200</v>
      </c>
      <c r="AK422" s="15"/>
      <c r="AL422" s="15"/>
      <c r="AM422" s="15"/>
      <c r="AN422" s="15">
        <f t="shared" si="801"/>
        <v>200</v>
      </c>
      <c r="AO422" s="15"/>
      <c r="AP422" s="70">
        <f t="shared" si="665"/>
        <v>200</v>
      </c>
      <c r="AQ422" s="15">
        <f t="shared" si="802"/>
        <v>200</v>
      </c>
      <c r="AR422" s="15"/>
      <c r="AS422" s="70">
        <f t="shared" si="666"/>
        <v>200</v>
      </c>
      <c r="AT422" s="73">
        <f t="shared" si="803"/>
        <v>200</v>
      </c>
      <c r="AU422" s="15"/>
      <c r="AV422" s="24"/>
    </row>
    <row r="423" spans="1:48" x14ac:dyDescent="0.3">
      <c r="A423" s="61" t="s">
        <v>308</v>
      </c>
      <c r="B423" s="62">
        <v>600</v>
      </c>
      <c r="C423" s="61" t="s">
        <v>264</v>
      </c>
      <c r="D423" s="61" t="s">
        <v>51</v>
      </c>
      <c r="E423" s="63" t="s">
        <v>271</v>
      </c>
      <c r="F423" s="15">
        <v>19220.3</v>
      </c>
      <c r="G423" s="15">
        <v>19220.3</v>
      </c>
      <c r="H423" s="15">
        <v>19220.3</v>
      </c>
      <c r="I423" s="15"/>
      <c r="J423" s="15"/>
      <c r="K423" s="15"/>
      <c r="L423" s="15">
        <f t="shared" si="672"/>
        <v>19220.3</v>
      </c>
      <c r="M423" s="15">
        <f t="shared" si="673"/>
        <v>19220.3</v>
      </c>
      <c r="N423" s="15">
        <f t="shared" si="674"/>
        <v>19220.3</v>
      </c>
      <c r="O423" s="15"/>
      <c r="P423" s="15"/>
      <c r="Q423" s="15"/>
      <c r="R423" s="15">
        <f t="shared" si="789"/>
        <v>19220.3</v>
      </c>
      <c r="S423" s="15">
        <f t="shared" si="790"/>
        <v>19220.3</v>
      </c>
      <c r="T423" s="15">
        <f t="shared" si="791"/>
        <v>19220.3</v>
      </c>
      <c r="U423" s="15"/>
      <c r="V423" s="15">
        <f t="shared" si="792"/>
        <v>19220.3</v>
      </c>
      <c r="W423" s="15">
        <f t="shared" si="793"/>
        <v>19220.3</v>
      </c>
      <c r="X423" s="15">
        <f t="shared" si="794"/>
        <v>19220.3</v>
      </c>
      <c r="Y423" s="15"/>
      <c r="Z423" s="15"/>
      <c r="AA423" s="15"/>
      <c r="AB423" s="15">
        <f t="shared" si="795"/>
        <v>19220.3</v>
      </c>
      <c r="AC423" s="15">
        <f t="shared" si="796"/>
        <v>19220.3</v>
      </c>
      <c r="AD423" s="15">
        <f t="shared" si="797"/>
        <v>19220.3</v>
      </c>
      <c r="AE423" s="15"/>
      <c r="AF423" s="15"/>
      <c r="AG423" s="15"/>
      <c r="AH423" s="15">
        <f t="shared" si="798"/>
        <v>19220.3</v>
      </c>
      <c r="AI423" s="15">
        <f t="shared" si="799"/>
        <v>19220.3</v>
      </c>
      <c r="AJ423" s="15">
        <f t="shared" si="800"/>
        <v>19220.3</v>
      </c>
      <c r="AK423" s="15"/>
      <c r="AL423" s="15"/>
      <c r="AM423" s="15"/>
      <c r="AN423" s="15">
        <f t="shared" si="801"/>
        <v>19220.3</v>
      </c>
      <c r="AO423" s="15"/>
      <c r="AP423" s="70">
        <f t="shared" ref="AP423:AP479" si="804">AN423+AO423</f>
        <v>19220.3</v>
      </c>
      <c r="AQ423" s="15">
        <f t="shared" si="802"/>
        <v>19220.3</v>
      </c>
      <c r="AR423" s="15"/>
      <c r="AS423" s="70">
        <f t="shared" ref="AS423:AS479" si="805">AQ423+AR423</f>
        <v>19220.3</v>
      </c>
      <c r="AT423" s="73">
        <f t="shared" si="803"/>
        <v>19220.3</v>
      </c>
      <c r="AU423" s="15"/>
      <c r="AV423" s="24"/>
    </row>
    <row r="424" spans="1:48" ht="62.4" x14ac:dyDescent="0.3">
      <c r="A424" s="61" t="s">
        <v>309</v>
      </c>
      <c r="B424" s="62"/>
      <c r="C424" s="61"/>
      <c r="D424" s="61"/>
      <c r="E424" s="63" t="s">
        <v>310</v>
      </c>
      <c r="F424" s="15">
        <f t="shared" ref="F424:K424" si="806">F425+F430</f>
        <v>96382.8</v>
      </c>
      <c r="G424" s="15">
        <f t="shared" si="806"/>
        <v>98934.3</v>
      </c>
      <c r="H424" s="15">
        <f t="shared" si="806"/>
        <v>98934.3</v>
      </c>
      <c r="I424" s="15">
        <f t="shared" si="806"/>
        <v>0</v>
      </c>
      <c r="J424" s="15">
        <f t="shared" si="806"/>
        <v>0</v>
      </c>
      <c r="K424" s="15">
        <f t="shared" si="806"/>
        <v>0</v>
      </c>
      <c r="L424" s="15">
        <f t="shared" si="672"/>
        <v>96382.8</v>
      </c>
      <c r="M424" s="15">
        <f t="shared" si="673"/>
        <v>98934.3</v>
      </c>
      <c r="N424" s="15">
        <f t="shared" si="674"/>
        <v>98934.3</v>
      </c>
      <c r="O424" s="15">
        <f>O425+O430</f>
        <v>0</v>
      </c>
      <c r="P424" s="15">
        <f>P425+P430</f>
        <v>0</v>
      </c>
      <c r="Q424" s="15">
        <f>Q425+Q430</f>
        <v>0</v>
      </c>
      <c r="R424" s="15">
        <f t="shared" si="789"/>
        <v>96382.8</v>
      </c>
      <c r="S424" s="15">
        <f t="shared" si="790"/>
        <v>98934.3</v>
      </c>
      <c r="T424" s="15">
        <f t="shared" si="791"/>
        <v>98934.3</v>
      </c>
      <c r="U424" s="15">
        <f>U425+U430</f>
        <v>0</v>
      </c>
      <c r="V424" s="15">
        <f t="shared" si="792"/>
        <v>96382.8</v>
      </c>
      <c r="W424" s="15">
        <f t="shared" si="793"/>
        <v>98934.3</v>
      </c>
      <c r="X424" s="15">
        <f t="shared" si="794"/>
        <v>98934.3</v>
      </c>
      <c r="Y424" s="15">
        <f>Y425+Y430</f>
        <v>-1274.0999999999999</v>
      </c>
      <c r="Z424" s="15">
        <f>Z425+Z430</f>
        <v>0</v>
      </c>
      <c r="AA424" s="15">
        <f>AA425+AA430</f>
        <v>0</v>
      </c>
      <c r="AB424" s="15">
        <f t="shared" si="795"/>
        <v>95108.7</v>
      </c>
      <c r="AC424" s="15">
        <f t="shared" si="796"/>
        <v>98934.3</v>
      </c>
      <c r="AD424" s="15">
        <f t="shared" si="797"/>
        <v>98934.3</v>
      </c>
      <c r="AE424" s="15">
        <f>AE425+AE430</f>
        <v>0</v>
      </c>
      <c r="AF424" s="15">
        <f>AF425+AF430</f>
        <v>0</v>
      </c>
      <c r="AG424" s="15">
        <f>AG425+AG430</f>
        <v>0</v>
      </c>
      <c r="AH424" s="15">
        <f t="shared" si="798"/>
        <v>95108.7</v>
      </c>
      <c r="AI424" s="15">
        <f t="shared" si="799"/>
        <v>98934.3</v>
      </c>
      <c r="AJ424" s="15">
        <f t="shared" si="800"/>
        <v>98934.3</v>
      </c>
      <c r="AK424" s="15">
        <f>AK425+AK430</f>
        <v>0</v>
      </c>
      <c r="AL424" s="15">
        <f>AL425+AL430</f>
        <v>0</v>
      </c>
      <c r="AM424" s="15">
        <f>AM425+AM430</f>
        <v>0</v>
      </c>
      <c r="AN424" s="15">
        <f t="shared" si="801"/>
        <v>95108.7</v>
      </c>
      <c r="AO424" s="15">
        <f>AO425+AO430</f>
        <v>0</v>
      </c>
      <c r="AP424" s="70">
        <f t="shared" si="804"/>
        <v>95108.7</v>
      </c>
      <c r="AQ424" s="15">
        <f t="shared" si="802"/>
        <v>98934.3</v>
      </c>
      <c r="AR424" s="15">
        <f>AR425+AR430</f>
        <v>0</v>
      </c>
      <c r="AS424" s="70">
        <f t="shared" si="805"/>
        <v>98934.3</v>
      </c>
      <c r="AT424" s="73">
        <f t="shared" si="803"/>
        <v>98934.3</v>
      </c>
      <c r="AU424" s="15">
        <f>AU425+AU430</f>
        <v>0</v>
      </c>
      <c r="AV424" s="24"/>
    </row>
    <row r="425" spans="1:48" ht="31.2" x14ac:dyDescent="0.3">
      <c r="A425" s="61" t="s">
        <v>311</v>
      </c>
      <c r="B425" s="62"/>
      <c r="C425" s="61"/>
      <c r="D425" s="61"/>
      <c r="E425" s="63" t="s">
        <v>179</v>
      </c>
      <c r="F425" s="15">
        <f t="shared" ref="F425:K425" si="807">F426+F428</f>
        <v>25170</v>
      </c>
      <c r="G425" s="15">
        <f t="shared" si="807"/>
        <v>25840.100000000002</v>
      </c>
      <c r="H425" s="15">
        <f t="shared" si="807"/>
        <v>25840.100000000002</v>
      </c>
      <c r="I425" s="15">
        <f t="shared" si="807"/>
        <v>0</v>
      </c>
      <c r="J425" s="15">
        <f t="shared" si="807"/>
        <v>0</v>
      </c>
      <c r="K425" s="15">
        <f t="shared" si="807"/>
        <v>0</v>
      </c>
      <c r="L425" s="15">
        <f t="shared" si="672"/>
        <v>25170</v>
      </c>
      <c r="M425" s="15">
        <f t="shared" si="673"/>
        <v>25840.100000000002</v>
      </c>
      <c r="N425" s="15">
        <f t="shared" si="674"/>
        <v>25840.100000000002</v>
      </c>
      <c r="O425" s="15">
        <f>O426+O428</f>
        <v>0</v>
      </c>
      <c r="P425" s="15">
        <f>P426+P428</f>
        <v>0</v>
      </c>
      <c r="Q425" s="15">
        <f>Q426+Q428</f>
        <v>0</v>
      </c>
      <c r="R425" s="15">
        <f t="shared" si="789"/>
        <v>25170</v>
      </c>
      <c r="S425" s="15">
        <f t="shared" si="790"/>
        <v>25840.100000000002</v>
      </c>
      <c r="T425" s="15">
        <f t="shared" si="791"/>
        <v>25840.100000000002</v>
      </c>
      <c r="U425" s="15">
        <f>U426+U428</f>
        <v>0</v>
      </c>
      <c r="V425" s="15">
        <f t="shared" si="792"/>
        <v>25170</v>
      </c>
      <c r="W425" s="15">
        <f t="shared" si="793"/>
        <v>25840.100000000002</v>
      </c>
      <c r="X425" s="15">
        <f t="shared" si="794"/>
        <v>25840.100000000002</v>
      </c>
      <c r="Y425" s="15">
        <f>Y426+Y428</f>
        <v>-333.4</v>
      </c>
      <c r="Z425" s="15">
        <f>Z426+Z428</f>
        <v>0</v>
      </c>
      <c r="AA425" s="15">
        <f>AA426+AA428</f>
        <v>0</v>
      </c>
      <c r="AB425" s="15">
        <f t="shared" si="795"/>
        <v>24836.6</v>
      </c>
      <c r="AC425" s="15">
        <f t="shared" si="796"/>
        <v>25840.100000000002</v>
      </c>
      <c r="AD425" s="15">
        <f t="shared" si="797"/>
        <v>25840.100000000002</v>
      </c>
      <c r="AE425" s="15">
        <f>AE426+AE428</f>
        <v>0</v>
      </c>
      <c r="AF425" s="15">
        <f>AF426+AF428</f>
        <v>0</v>
      </c>
      <c r="AG425" s="15">
        <f>AG426+AG428</f>
        <v>0</v>
      </c>
      <c r="AH425" s="15">
        <f t="shared" si="798"/>
        <v>24836.6</v>
      </c>
      <c r="AI425" s="15">
        <f t="shared" si="799"/>
        <v>25840.100000000002</v>
      </c>
      <c r="AJ425" s="15">
        <f t="shared" si="800"/>
        <v>25840.100000000002</v>
      </c>
      <c r="AK425" s="15">
        <f>AK426+AK428</f>
        <v>0</v>
      </c>
      <c r="AL425" s="15">
        <f>AL426+AL428</f>
        <v>0</v>
      </c>
      <c r="AM425" s="15">
        <f>AM426+AM428</f>
        <v>0</v>
      </c>
      <c r="AN425" s="15">
        <f t="shared" si="801"/>
        <v>24836.6</v>
      </c>
      <c r="AO425" s="15">
        <f>AO426+AO428</f>
        <v>0</v>
      </c>
      <c r="AP425" s="70">
        <f t="shared" si="804"/>
        <v>24836.6</v>
      </c>
      <c r="AQ425" s="15">
        <f t="shared" si="802"/>
        <v>25840.100000000002</v>
      </c>
      <c r="AR425" s="15">
        <f>AR426+AR428</f>
        <v>0</v>
      </c>
      <c r="AS425" s="70">
        <f t="shared" si="805"/>
        <v>25840.100000000002</v>
      </c>
      <c r="AT425" s="73">
        <f t="shared" si="803"/>
        <v>25840.100000000002</v>
      </c>
      <c r="AU425" s="15">
        <f>AU426+AU428</f>
        <v>0</v>
      </c>
      <c r="AV425" s="24"/>
    </row>
    <row r="426" spans="1:48" ht="93.6" x14ac:dyDescent="0.3">
      <c r="A426" s="61" t="s">
        <v>311</v>
      </c>
      <c r="B426" s="62" t="s">
        <v>151</v>
      </c>
      <c r="C426" s="61"/>
      <c r="D426" s="61"/>
      <c r="E426" s="63" t="s">
        <v>152</v>
      </c>
      <c r="F426" s="15">
        <f t="shared" ref="F426:K426" si="808">F427</f>
        <v>23975</v>
      </c>
      <c r="G426" s="15">
        <f t="shared" si="808"/>
        <v>24645.100000000002</v>
      </c>
      <c r="H426" s="15">
        <f t="shared" si="808"/>
        <v>24645.100000000002</v>
      </c>
      <c r="I426" s="15">
        <f t="shared" si="808"/>
        <v>0</v>
      </c>
      <c r="J426" s="15">
        <f t="shared" si="808"/>
        <v>0</v>
      </c>
      <c r="K426" s="15">
        <f t="shared" si="808"/>
        <v>0</v>
      </c>
      <c r="L426" s="15">
        <f t="shared" si="672"/>
        <v>23975</v>
      </c>
      <c r="M426" s="15">
        <f t="shared" si="673"/>
        <v>24645.100000000002</v>
      </c>
      <c r="N426" s="15">
        <f t="shared" si="674"/>
        <v>24645.100000000002</v>
      </c>
      <c r="O426" s="15">
        <f>O427</f>
        <v>0</v>
      </c>
      <c r="P426" s="15">
        <f>P427</f>
        <v>0</v>
      </c>
      <c r="Q426" s="15">
        <f>Q427</f>
        <v>0</v>
      </c>
      <c r="R426" s="15">
        <f t="shared" si="789"/>
        <v>23975</v>
      </c>
      <c r="S426" s="15">
        <f t="shared" si="790"/>
        <v>24645.100000000002</v>
      </c>
      <c r="T426" s="15">
        <f t="shared" si="791"/>
        <v>24645.100000000002</v>
      </c>
      <c r="U426" s="15">
        <f>U427</f>
        <v>0</v>
      </c>
      <c r="V426" s="15">
        <f t="shared" si="792"/>
        <v>23975</v>
      </c>
      <c r="W426" s="15">
        <f t="shared" si="793"/>
        <v>24645.100000000002</v>
      </c>
      <c r="X426" s="15">
        <f t="shared" si="794"/>
        <v>24645.100000000002</v>
      </c>
      <c r="Y426" s="15">
        <f>Y427</f>
        <v>-333.4</v>
      </c>
      <c r="Z426" s="15">
        <f>Z427</f>
        <v>0</v>
      </c>
      <c r="AA426" s="15">
        <f>AA427</f>
        <v>0</v>
      </c>
      <c r="AB426" s="15">
        <f t="shared" si="795"/>
        <v>23641.599999999999</v>
      </c>
      <c r="AC426" s="15">
        <f t="shared" si="796"/>
        <v>24645.100000000002</v>
      </c>
      <c r="AD426" s="15">
        <f t="shared" si="797"/>
        <v>24645.100000000002</v>
      </c>
      <c r="AE426" s="15">
        <f>AE427</f>
        <v>0</v>
      </c>
      <c r="AF426" s="15">
        <f>AF427</f>
        <v>0</v>
      </c>
      <c r="AG426" s="15">
        <f>AG427</f>
        <v>0</v>
      </c>
      <c r="AH426" s="15">
        <f t="shared" si="798"/>
        <v>23641.599999999999</v>
      </c>
      <c r="AI426" s="15">
        <f t="shared" si="799"/>
        <v>24645.100000000002</v>
      </c>
      <c r="AJ426" s="15">
        <f t="shared" si="800"/>
        <v>24645.100000000002</v>
      </c>
      <c r="AK426" s="15">
        <f>AK427</f>
        <v>0</v>
      </c>
      <c r="AL426" s="15">
        <f>AL427</f>
        <v>0</v>
      </c>
      <c r="AM426" s="15">
        <f>AM427</f>
        <v>0</v>
      </c>
      <c r="AN426" s="15">
        <f t="shared" si="801"/>
        <v>23641.599999999999</v>
      </c>
      <c r="AO426" s="15">
        <f>AO427</f>
        <v>0</v>
      </c>
      <c r="AP426" s="70">
        <f t="shared" si="804"/>
        <v>23641.599999999999</v>
      </c>
      <c r="AQ426" s="15">
        <f t="shared" si="802"/>
        <v>24645.100000000002</v>
      </c>
      <c r="AR426" s="15">
        <f>AR427</f>
        <v>0</v>
      </c>
      <c r="AS426" s="70">
        <f t="shared" si="805"/>
        <v>24645.100000000002</v>
      </c>
      <c r="AT426" s="73">
        <f t="shared" si="803"/>
        <v>24645.100000000002</v>
      </c>
      <c r="AU426" s="15">
        <f>AU427</f>
        <v>0</v>
      </c>
      <c r="AV426" s="24"/>
    </row>
    <row r="427" spans="1:48" ht="31.2" x14ac:dyDescent="0.3">
      <c r="A427" s="61" t="s">
        <v>311</v>
      </c>
      <c r="B427" s="62">
        <v>100</v>
      </c>
      <c r="C427" s="61" t="s">
        <v>264</v>
      </c>
      <c r="D427" s="61" t="s">
        <v>50</v>
      </c>
      <c r="E427" s="63" t="s">
        <v>312</v>
      </c>
      <c r="F427" s="15">
        <v>23975</v>
      </c>
      <c r="G427" s="15">
        <v>24645.100000000002</v>
      </c>
      <c r="H427" s="15">
        <v>24645.100000000002</v>
      </c>
      <c r="I427" s="15"/>
      <c r="J427" s="15"/>
      <c r="K427" s="15"/>
      <c r="L427" s="15">
        <f t="shared" si="672"/>
        <v>23975</v>
      </c>
      <c r="M427" s="15">
        <f t="shared" si="673"/>
        <v>24645.100000000002</v>
      </c>
      <c r="N427" s="15">
        <f t="shared" si="674"/>
        <v>24645.100000000002</v>
      </c>
      <c r="O427" s="15"/>
      <c r="P427" s="15"/>
      <c r="Q427" s="15"/>
      <c r="R427" s="15">
        <f t="shared" si="789"/>
        <v>23975</v>
      </c>
      <c r="S427" s="15">
        <f t="shared" si="790"/>
        <v>24645.100000000002</v>
      </c>
      <c r="T427" s="15">
        <f t="shared" si="791"/>
        <v>24645.100000000002</v>
      </c>
      <c r="U427" s="15"/>
      <c r="V427" s="15">
        <f t="shared" si="792"/>
        <v>23975</v>
      </c>
      <c r="W427" s="15">
        <f t="shared" si="793"/>
        <v>24645.100000000002</v>
      </c>
      <c r="X427" s="15">
        <f t="shared" si="794"/>
        <v>24645.100000000002</v>
      </c>
      <c r="Y427" s="15">
        <v>-333.4</v>
      </c>
      <c r="Z427" s="15"/>
      <c r="AA427" s="15"/>
      <c r="AB427" s="15">
        <f t="shared" si="795"/>
        <v>23641.599999999999</v>
      </c>
      <c r="AC427" s="15">
        <f t="shared" si="796"/>
        <v>24645.100000000002</v>
      </c>
      <c r="AD427" s="15">
        <f t="shared" si="797"/>
        <v>24645.100000000002</v>
      </c>
      <c r="AE427" s="15"/>
      <c r="AF427" s="15"/>
      <c r="AG427" s="15"/>
      <c r="AH427" s="15">
        <f t="shared" si="798"/>
        <v>23641.599999999999</v>
      </c>
      <c r="AI427" s="15">
        <f t="shared" si="799"/>
        <v>24645.100000000002</v>
      </c>
      <c r="AJ427" s="15">
        <f t="shared" si="800"/>
        <v>24645.100000000002</v>
      </c>
      <c r="AK427" s="15"/>
      <c r="AL427" s="15"/>
      <c r="AM427" s="15"/>
      <c r="AN427" s="15">
        <f t="shared" si="801"/>
        <v>23641.599999999999</v>
      </c>
      <c r="AO427" s="15"/>
      <c r="AP427" s="70">
        <f t="shared" si="804"/>
        <v>23641.599999999999</v>
      </c>
      <c r="AQ427" s="15">
        <f t="shared" si="802"/>
        <v>24645.100000000002</v>
      </c>
      <c r="AR427" s="15"/>
      <c r="AS427" s="70">
        <f t="shared" si="805"/>
        <v>24645.100000000002</v>
      </c>
      <c r="AT427" s="73">
        <f t="shared" si="803"/>
        <v>24645.100000000002</v>
      </c>
      <c r="AU427" s="15"/>
      <c r="AV427" s="24"/>
    </row>
    <row r="428" spans="1:48" ht="31.2" x14ac:dyDescent="0.3">
      <c r="A428" s="61" t="s">
        <v>311</v>
      </c>
      <c r="B428" s="62" t="s">
        <v>48</v>
      </c>
      <c r="C428" s="61"/>
      <c r="D428" s="61"/>
      <c r="E428" s="63" t="s">
        <v>49</v>
      </c>
      <c r="F428" s="15">
        <f t="shared" ref="F428:K428" si="809">F429</f>
        <v>1195</v>
      </c>
      <c r="G428" s="15">
        <f t="shared" si="809"/>
        <v>1195</v>
      </c>
      <c r="H428" s="15">
        <f t="shared" si="809"/>
        <v>1195</v>
      </c>
      <c r="I428" s="15">
        <f t="shared" si="809"/>
        <v>0</v>
      </c>
      <c r="J428" s="15">
        <f t="shared" si="809"/>
        <v>0</v>
      </c>
      <c r="K428" s="15">
        <f t="shared" si="809"/>
        <v>0</v>
      </c>
      <c r="L428" s="15">
        <f t="shared" si="672"/>
        <v>1195</v>
      </c>
      <c r="M428" s="15">
        <f t="shared" si="673"/>
        <v>1195</v>
      </c>
      <c r="N428" s="15">
        <f t="shared" si="674"/>
        <v>1195</v>
      </c>
      <c r="O428" s="15">
        <f>O429</f>
        <v>0</v>
      </c>
      <c r="P428" s="15">
        <f>P429</f>
        <v>0</v>
      </c>
      <c r="Q428" s="15">
        <f>Q429</f>
        <v>0</v>
      </c>
      <c r="R428" s="15">
        <f t="shared" si="789"/>
        <v>1195</v>
      </c>
      <c r="S428" s="15">
        <f t="shared" si="790"/>
        <v>1195</v>
      </c>
      <c r="T428" s="15">
        <f t="shared" si="791"/>
        <v>1195</v>
      </c>
      <c r="U428" s="15">
        <f>U429</f>
        <v>0</v>
      </c>
      <c r="V428" s="15">
        <f t="shared" si="792"/>
        <v>1195</v>
      </c>
      <c r="W428" s="15">
        <f t="shared" si="793"/>
        <v>1195</v>
      </c>
      <c r="X428" s="15">
        <f t="shared" si="794"/>
        <v>1195</v>
      </c>
      <c r="Y428" s="15">
        <f>Y429</f>
        <v>0</v>
      </c>
      <c r="Z428" s="15">
        <f>Z429</f>
        <v>0</v>
      </c>
      <c r="AA428" s="15">
        <f>AA429</f>
        <v>0</v>
      </c>
      <c r="AB428" s="15">
        <f t="shared" si="795"/>
        <v>1195</v>
      </c>
      <c r="AC428" s="15">
        <f t="shared" si="796"/>
        <v>1195</v>
      </c>
      <c r="AD428" s="15">
        <f t="shared" si="797"/>
        <v>1195</v>
      </c>
      <c r="AE428" s="15">
        <f>AE429</f>
        <v>0</v>
      </c>
      <c r="AF428" s="15">
        <f>AF429</f>
        <v>0</v>
      </c>
      <c r="AG428" s="15">
        <f>AG429</f>
        <v>0</v>
      </c>
      <c r="AH428" s="15">
        <f t="shared" si="798"/>
        <v>1195</v>
      </c>
      <c r="AI428" s="15">
        <f t="shared" si="799"/>
        <v>1195</v>
      </c>
      <c r="AJ428" s="15">
        <f t="shared" si="800"/>
        <v>1195</v>
      </c>
      <c r="AK428" s="15">
        <f>AK429</f>
        <v>0</v>
      </c>
      <c r="AL428" s="15">
        <f>AL429</f>
        <v>0</v>
      </c>
      <c r="AM428" s="15">
        <f>AM429</f>
        <v>0</v>
      </c>
      <c r="AN428" s="15">
        <f t="shared" si="801"/>
        <v>1195</v>
      </c>
      <c r="AO428" s="15">
        <f>AO429</f>
        <v>0</v>
      </c>
      <c r="AP428" s="70">
        <f t="shared" si="804"/>
        <v>1195</v>
      </c>
      <c r="AQ428" s="15">
        <f t="shared" si="802"/>
        <v>1195</v>
      </c>
      <c r="AR428" s="15">
        <f>AR429</f>
        <v>0</v>
      </c>
      <c r="AS428" s="70">
        <f t="shared" si="805"/>
        <v>1195</v>
      </c>
      <c r="AT428" s="73">
        <f t="shared" si="803"/>
        <v>1195</v>
      </c>
      <c r="AU428" s="15">
        <f>AU429</f>
        <v>0</v>
      </c>
      <c r="AV428" s="24"/>
    </row>
    <row r="429" spans="1:48" ht="31.2" x14ac:dyDescent="0.3">
      <c r="A429" s="61" t="s">
        <v>311</v>
      </c>
      <c r="B429" s="62">
        <v>200</v>
      </c>
      <c r="C429" s="61" t="s">
        <v>264</v>
      </c>
      <c r="D429" s="61" t="s">
        <v>50</v>
      </c>
      <c r="E429" s="63" t="s">
        <v>312</v>
      </c>
      <c r="F429" s="15">
        <v>1195</v>
      </c>
      <c r="G429" s="15">
        <v>1195</v>
      </c>
      <c r="H429" s="15">
        <v>1195</v>
      </c>
      <c r="I429" s="15"/>
      <c r="J429" s="15"/>
      <c r="K429" s="15"/>
      <c r="L429" s="15">
        <f t="shared" si="672"/>
        <v>1195</v>
      </c>
      <c r="M429" s="15">
        <f t="shared" si="673"/>
        <v>1195</v>
      </c>
      <c r="N429" s="15">
        <f t="shared" si="674"/>
        <v>1195</v>
      </c>
      <c r="O429" s="15"/>
      <c r="P429" s="15"/>
      <c r="Q429" s="15"/>
      <c r="R429" s="15">
        <f t="shared" si="789"/>
        <v>1195</v>
      </c>
      <c r="S429" s="15">
        <f t="shared" si="790"/>
        <v>1195</v>
      </c>
      <c r="T429" s="15">
        <f t="shared" si="791"/>
        <v>1195</v>
      </c>
      <c r="U429" s="15"/>
      <c r="V429" s="15">
        <f t="shared" si="792"/>
        <v>1195</v>
      </c>
      <c r="W429" s="15">
        <f t="shared" si="793"/>
        <v>1195</v>
      </c>
      <c r="X429" s="15">
        <f t="shared" si="794"/>
        <v>1195</v>
      </c>
      <c r="Y429" s="15"/>
      <c r="Z429" s="15"/>
      <c r="AA429" s="15"/>
      <c r="AB429" s="15">
        <f t="shared" si="795"/>
        <v>1195</v>
      </c>
      <c r="AC429" s="15">
        <f t="shared" si="796"/>
        <v>1195</v>
      </c>
      <c r="AD429" s="15">
        <f t="shared" si="797"/>
        <v>1195</v>
      </c>
      <c r="AE429" s="15"/>
      <c r="AF429" s="15"/>
      <c r="AG429" s="15"/>
      <c r="AH429" s="15">
        <f t="shared" si="798"/>
        <v>1195</v>
      </c>
      <c r="AI429" s="15">
        <f t="shared" si="799"/>
        <v>1195</v>
      </c>
      <c r="AJ429" s="15">
        <f t="shared" si="800"/>
        <v>1195</v>
      </c>
      <c r="AK429" s="15"/>
      <c r="AL429" s="15"/>
      <c r="AM429" s="15"/>
      <c r="AN429" s="15">
        <f t="shared" si="801"/>
        <v>1195</v>
      </c>
      <c r="AO429" s="15"/>
      <c r="AP429" s="70">
        <f t="shared" si="804"/>
        <v>1195</v>
      </c>
      <c r="AQ429" s="15">
        <f t="shared" si="802"/>
        <v>1195</v>
      </c>
      <c r="AR429" s="15"/>
      <c r="AS429" s="70">
        <f t="shared" si="805"/>
        <v>1195</v>
      </c>
      <c r="AT429" s="73">
        <f t="shared" si="803"/>
        <v>1195</v>
      </c>
      <c r="AU429" s="15"/>
      <c r="AV429" s="24"/>
    </row>
    <row r="430" spans="1:48" ht="46.8" x14ac:dyDescent="0.3">
      <c r="A430" s="61" t="s">
        <v>313</v>
      </c>
      <c r="B430" s="62"/>
      <c r="C430" s="61"/>
      <c r="D430" s="61"/>
      <c r="E430" s="63" t="s">
        <v>150</v>
      </c>
      <c r="F430" s="15">
        <f t="shared" ref="F430:K430" si="810">F431+F433</f>
        <v>71212.800000000003</v>
      </c>
      <c r="G430" s="15">
        <f t="shared" si="810"/>
        <v>73094.2</v>
      </c>
      <c r="H430" s="15">
        <f t="shared" si="810"/>
        <v>73094.2</v>
      </c>
      <c r="I430" s="15">
        <f t="shared" si="810"/>
        <v>0</v>
      </c>
      <c r="J430" s="15">
        <f t="shared" si="810"/>
        <v>0</v>
      </c>
      <c r="K430" s="15">
        <f t="shared" si="810"/>
        <v>0</v>
      </c>
      <c r="L430" s="15">
        <f t="shared" si="672"/>
        <v>71212.800000000003</v>
      </c>
      <c r="M430" s="15">
        <f t="shared" si="673"/>
        <v>73094.2</v>
      </c>
      <c r="N430" s="15">
        <f t="shared" si="674"/>
        <v>73094.2</v>
      </c>
      <c r="O430" s="15">
        <f>O431+O433</f>
        <v>0</v>
      </c>
      <c r="P430" s="15">
        <f>P431+P433</f>
        <v>0</v>
      </c>
      <c r="Q430" s="15">
        <f>Q431+Q433</f>
        <v>0</v>
      </c>
      <c r="R430" s="15">
        <f t="shared" si="789"/>
        <v>71212.800000000003</v>
      </c>
      <c r="S430" s="15">
        <f t="shared" si="790"/>
        <v>73094.2</v>
      </c>
      <c r="T430" s="15">
        <f t="shared" si="791"/>
        <v>73094.2</v>
      </c>
      <c r="U430" s="15">
        <f>U431+U433</f>
        <v>0</v>
      </c>
      <c r="V430" s="15">
        <f t="shared" si="792"/>
        <v>71212.800000000003</v>
      </c>
      <c r="W430" s="15">
        <f t="shared" si="793"/>
        <v>73094.2</v>
      </c>
      <c r="X430" s="15">
        <f t="shared" si="794"/>
        <v>73094.2</v>
      </c>
      <c r="Y430" s="15">
        <f>Y431+Y433</f>
        <v>-940.7</v>
      </c>
      <c r="Z430" s="15">
        <f>Z431+Z433</f>
        <v>0</v>
      </c>
      <c r="AA430" s="15">
        <f>AA431+AA433</f>
        <v>0</v>
      </c>
      <c r="AB430" s="15">
        <f t="shared" si="795"/>
        <v>70272.100000000006</v>
      </c>
      <c r="AC430" s="15">
        <f t="shared" si="796"/>
        <v>73094.2</v>
      </c>
      <c r="AD430" s="15">
        <f t="shared" si="797"/>
        <v>73094.2</v>
      </c>
      <c r="AE430" s="15">
        <f>AE431+AE433</f>
        <v>0</v>
      </c>
      <c r="AF430" s="15">
        <f>AF431+AF433</f>
        <v>0</v>
      </c>
      <c r="AG430" s="15">
        <f>AG431+AG433</f>
        <v>0</v>
      </c>
      <c r="AH430" s="15">
        <f t="shared" si="798"/>
        <v>70272.100000000006</v>
      </c>
      <c r="AI430" s="15">
        <f t="shared" si="799"/>
        <v>73094.2</v>
      </c>
      <c r="AJ430" s="15">
        <f t="shared" si="800"/>
        <v>73094.2</v>
      </c>
      <c r="AK430" s="15">
        <f>AK431+AK433</f>
        <v>0</v>
      </c>
      <c r="AL430" s="15">
        <f>AL431+AL433</f>
        <v>0</v>
      </c>
      <c r="AM430" s="15">
        <f>AM431+AM433</f>
        <v>0</v>
      </c>
      <c r="AN430" s="15">
        <f t="shared" si="801"/>
        <v>70272.100000000006</v>
      </c>
      <c r="AO430" s="15">
        <f>AO431+AO433</f>
        <v>0</v>
      </c>
      <c r="AP430" s="70">
        <f t="shared" si="804"/>
        <v>70272.100000000006</v>
      </c>
      <c r="AQ430" s="15">
        <f t="shared" si="802"/>
        <v>73094.2</v>
      </c>
      <c r="AR430" s="15">
        <f>AR431+AR433</f>
        <v>0</v>
      </c>
      <c r="AS430" s="70">
        <f t="shared" si="805"/>
        <v>73094.2</v>
      </c>
      <c r="AT430" s="73">
        <f t="shared" si="803"/>
        <v>73094.2</v>
      </c>
      <c r="AU430" s="15">
        <f>AU431+AU433</f>
        <v>0</v>
      </c>
      <c r="AV430" s="24"/>
    </row>
    <row r="431" spans="1:48" ht="93.6" x14ac:dyDescent="0.3">
      <c r="A431" s="61" t="s">
        <v>313</v>
      </c>
      <c r="B431" s="62" t="s">
        <v>151</v>
      </c>
      <c r="C431" s="61"/>
      <c r="D431" s="61"/>
      <c r="E431" s="63" t="s">
        <v>152</v>
      </c>
      <c r="F431" s="15">
        <f t="shared" ref="F431:K431" si="811">F432</f>
        <v>66827.600000000006</v>
      </c>
      <c r="G431" s="15">
        <f t="shared" si="811"/>
        <v>68709</v>
      </c>
      <c r="H431" s="15">
        <f t="shared" si="811"/>
        <v>68709</v>
      </c>
      <c r="I431" s="15">
        <f t="shared" si="811"/>
        <v>0</v>
      </c>
      <c r="J431" s="15">
        <f t="shared" si="811"/>
        <v>0</v>
      </c>
      <c r="K431" s="15">
        <f t="shared" si="811"/>
        <v>0</v>
      </c>
      <c r="L431" s="15">
        <f t="shared" ref="L431:L494" si="812">F431+I431</f>
        <v>66827.600000000006</v>
      </c>
      <c r="M431" s="15">
        <f t="shared" ref="M431:M494" si="813">G431+J431</f>
        <v>68709</v>
      </c>
      <c r="N431" s="15">
        <f t="shared" ref="N431:N494" si="814">H431+K431</f>
        <v>68709</v>
      </c>
      <c r="O431" s="15">
        <f>O432</f>
        <v>0</v>
      </c>
      <c r="P431" s="15">
        <f>P432</f>
        <v>0</v>
      </c>
      <c r="Q431" s="15">
        <f>Q432</f>
        <v>0</v>
      </c>
      <c r="R431" s="15">
        <f t="shared" si="789"/>
        <v>66827.600000000006</v>
      </c>
      <c r="S431" s="15">
        <f t="shared" si="790"/>
        <v>68709</v>
      </c>
      <c r="T431" s="15">
        <f t="shared" si="791"/>
        <v>68709</v>
      </c>
      <c r="U431" s="15">
        <f>U432</f>
        <v>0</v>
      </c>
      <c r="V431" s="15">
        <f t="shared" si="792"/>
        <v>66827.600000000006</v>
      </c>
      <c r="W431" s="15">
        <f t="shared" si="793"/>
        <v>68709</v>
      </c>
      <c r="X431" s="15">
        <f t="shared" si="794"/>
        <v>68709</v>
      </c>
      <c r="Y431" s="15">
        <f>Y432</f>
        <v>-940.7</v>
      </c>
      <c r="Z431" s="15">
        <f>Z432</f>
        <v>0</v>
      </c>
      <c r="AA431" s="15">
        <f>AA432</f>
        <v>0</v>
      </c>
      <c r="AB431" s="15">
        <f t="shared" si="795"/>
        <v>65886.900000000009</v>
      </c>
      <c r="AC431" s="15">
        <f t="shared" si="796"/>
        <v>68709</v>
      </c>
      <c r="AD431" s="15">
        <f t="shared" si="797"/>
        <v>68709</v>
      </c>
      <c r="AE431" s="15">
        <f>AE432</f>
        <v>0</v>
      </c>
      <c r="AF431" s="15">
        <f>AF432</f>
        <v>0</v>
      </c>
      <c r="AG431" s="15">
        <f>AG432</f>
        <v>0</v>
      </c>
      <c r="AH431" s="15">
        <f t="shared" si="798"/>
        <v>65886.900000000009</v>
      </c>
      <c r="AI431" s="15">
        <f t="shared" si="799"/>
        <v>68709</v>
      </c>
      <c r="AJ431" s="15">
        <f t="shared" si="800"/>
        <v>68709</v>
      </c>
      <c r="AK431" s="15">
        <f>AK432</f>
        <v>0</v>
      </c>
      <c r="AL431" s="15">
        <f>AL432</f>
        <v>0</v>
      </c>
      <c r="AM431" s="15">
        <f>AM432</f>
        <v>0</v>
      </c>
      <c r="AN431" s="15">
        <f t="shared" si="801"/>
        <v>65886.900000000009</v>
      </c>
      <c r="AO431" s="15">
        <f>AO432</f>
        <v>0</v>
      </c>
      <c r="AP431" s="70">
        <f t="shared" si="804"/>
        <v>65886.900000000009</v>
      </c>
      <c r="AQ431" s="15">
        <f t="shared" si="802"/>
        <v>68709</v>
      </c>
      <c r="AR431" s="15">
        <f>AR432</f>
        <v>0</v>
      </c>
      <c r="AS431" s="70">
        <f t="shared" si="805"/>
        <v>68709</v>
      </c>
      <c r="AT431" s="73">
        <f t="shared" si="803"/>
        <v>68709</v>
      </c>
      <c r="AU431" s="15">
        <f>AU432</f>
        <v>0</v>
      </c>
      <c r="AV431" s="24"/>
    </row>
    <row r="432" spans="1:48" ht="31.2" x14ac:dyDescent="0.3">
      <c r="A432" s="61" t="s">
        <v>313</v>
      </c>
      <c r="B432" s="62">
        <v>100</v>
      </c>
      <c r="C432" s="61" t="s">
        <v>264</v>
      </c>
      <c r="D432" s="61" t="s">
        <v>50</v>
      </c>
      <c r="E432" s="63" t="s">
        <v>312</v>
      </c>
      <c r="F432" s="15">
        <v>66827.600000000006</v>
      </c>
      <c r="G432" s="15">
        <v>68709</v>
      </c>
      <c r="H432" s="15">
        <v>68709</v>
      </c>
      <c r="I432" s="15"/>
      <c r="J432" s="15"/>
      <c r="K432" s="15"/>
      <c r="L432" s="15">
        <f t="shared" si="812"/>
        <v>66827.600000000006</v>
      </c>
      <c r="M432" s="15">
        <f t="shared" si="813"/>
        <v>68709</v>
      </c>
      <c r="N432" s="15">
        <f t="shared" si="814"/>
        <v>68709</v>
      </c>
      <c r="O432" s="15"/>
      <c r="P432" s="15"/>
      <c r="Q432" s="15"/>
      <c r="R432" s="15">
        <f t="shared" si="789"/>
        <v>66827.600000000006</v>
      </c>
      <c r="S432" s="15">
        <f t="shared" si="790"/>
        <v>68709</v>
      </c>
      <c r="T432" s="15">
        <f t="shared" si="791"/>
        <v>68709</v>
      </c>
      <c r="U432" s="15"/>
      <c r="V432" s="15">
        <f t="shared" si="792"/>
        <v>66827.600000000006</v>
      </c>
      <c r="W432" s="15">
        <f t="shared" si="793"/>
        <v>68709</v>
      </c>
      <c r="X432" s="15">
        <f t="shared" si="794"/>
        <v>68709</v>
      </c>
      <c r="Y432" s="15">
        <v>-940.7</v>
      </c>
      <c r="Z432" s="15"/>
      <c r="AA432" s="15"/>
      <c r="AB432" s="15">
        <f t="shared" si="795"/>
        <v>65886.900000000009</v>
      </c>
      <c r="AC432" s="15">
        <f t="shared" si="796"/>
        <v>68709</v>
      </c>
      <c r="AD432" s="15">
        <f t="shared" si="797"/>
        <v>68709</v>
      </c>
      <c r="AE432" s="15"/>
      <c r="AF432" s="15"/>
      <c r="AG432" s="15"/>
      <c r="AH432" s="15">
        <f t="shared" si="798"/>
        <v>65886.900000000009</v>
      </c>
      <c r="AI432" s="15">
        <f t="shared" si="799"/>
        <v>68709</v>
      </c>
      <c r="AJ432" s="15">
        <f t="shared" si="800"/>
        <v>68709</v>
      </c>
      <c r="AK432" s="15"/>
      <c r="AL432" s="15"/>
      <c r="AM432" s="15"/>
      <c r="AN432" s="15">
        <f t="shared" si="801"/>
        <v>65886.900000000009</v>
      </c>
      <c r="AO432" s="15"/>
      <c r="AP432" s="70">
        <f t="shared" si="804"/>
        <v>65886.900000000009</v>
      </c>
      <c r="AQ432" s="15">
        <f t="shared" si="802"/>
        <v>68709</v>
      </c>
      <c r="AR432" s="15"/>
      <c r="AS432" s="70">
        <f t="shared" si="805"/>
        <v>68709</v>
      </c>
      <c r="AT432" s="73">
        <f t="shared" si="803"/>
        <v>68709</v>
      </c>
      <c r="AU432" s="15"/>
      <c r="AV432" s="24"/>
    </row>
    <row r="433" spans="1:49" ht="31.2" x14ac:dyDescent="0.3">
      <c r="A433" s="61" t="s">
        <v>313</v>
      </c>
      <c r="B433" s="62" t="s">
        <v>48</v>
      </c>
      <c r="C433" s="61"/>
      <c r="D433" s="61"/>
      <c r="E433" s="63" t="s">
        <v>49</v>
      </c>
      <c r="F433" s="15">
        <f t="shared" ref="F433:K433" si="815">F434</f>
        <v>4385.2</v>
      </c>
      <c r="G433" s="15">
        <f t="shared" si="815"/>
        <v>4385.2</v>
      </c>
      <c r="H433" s="15">
        <f t="shared" si="815"/>
        <v>4385.2</v>
      </c>
      <c r="I433" s="15">
        <f t="shared" si="815"/>
        <v>0</v>
      </c>
      <c r="J433" s="15">
        <f t="shared" si="815"/>
        <v>0</v>
      </c>
      <c r="K433" s="15">
        <f t="shared" si="815"/>
        <v>0</v>
      </c>
      <c r="L433" s="15">
        <f t="shared" si="812"/>
        <v>4385.2</v>
      </c>
      <c r="M433" s="15">
        <f t="shared" si="813"/>
        <v>4385.2</v>
      </c>
      <c r="N433" s="15">
        <f t="shared" si="814"/>
        <v>4385.2</v>
      </c>
      <c r="O433" s="15">
        <f>O434</f>
        <v>0</v>
      </c>
      <c r="P433" s="15">
        <f>P434</f>
        <v>0</v>
      </c>
      <c r="Q433" s="15">
        <f>Q434</f>
        <v>0</v>
      </c>
      <c r="R433" s="15">
        <f t="shared" si="789"/>
        <v>4385.2</v>
      </c>
      <c r="S433" s="15">
        <f t="shared" si="790"/>
        <v>4385.2</v>
      </c>
      <c r="T433" s="15">
        <f t="shared" si="791"/>
        <v>4385.2</v>
      </c>
      <c r="U433" s="15">
        <f>U434</f>
        <v>0</v>
      </c>
      <c r="V433" s="15">
        <f t="shared" si="792"/>
        <v>4385.2</v>
      </c>
      <c r="W433" s="15">
        <f t="shared" si="793"/>
        <v>4385.2</v>
      </c>
      <c r="X433" s="15">
        <f t="shared" si="794"/>
        <v>4385.2</v>
      </c>
      <c r="Y433" s="15">
        <f>Y434</f>
        <v>0</v>
      </c>
      <c r="Z433" s="15">
        <f>Z434</f>
        <v>0</v>
      </c>
      <c r="AA433" s="15">
        <f>AA434</f>
        <v>0</v>
      </c>
      <c r="AB433" s="15">
        <f t="shared" si="795"/>
        <v>4385.2</v>
      </c>
      <c r="AC433" s="15">
        <f t="shared" si="796"/>
        <v>4385.2</v>
      </c>
      <c r="AD433" s="15">
        <f t="shared" si="797"/>
        <v>4385.2</v>
      </c>
      <c r="AE433" s="15">
        <f>AE434</f>
        <v>0</v>
      </c>
      <c r="AF433" s="15">
        <f>AF434</f>
        <v>0</v>
      </c>
      <c r="AG433" s="15">
        <f>AG434</f>
        <v>0</v>
      </c>
      <c r="AH433" s="15">
        <f t="shared" si="798"/>
        <v>4385.2</v>
      </c>
      <c r="AI433" s="15">
        <f t="shared" si="799"/>
        <v>4385.2</v>
      </c>
      <c r="AJ433" s="15">
        <f t="shared" si="800"/>
        <v>4385.2</v>
      </c>
      <c r="AK433" s="15">
        <f>AK434</f>
        <v>0</v>
      </c>
      <c r="AL433" s="15">
        <f>AL434</f>
        <v>0</v>
      </c>
      <c r="AM433" s="15">
        <f>AM434</f>
        <v>0</v>
      </c>
      <c r="AN433" s="15">
        <f t="shared" si="801"/>
        <v>4385.2</v>
      </c>
      <c r="AO433" s="15">
        <f>AO434</f>
        <v>0</v>
      </c>
      <c r="AP433" s="70">
        <f t="shared" si="804"/>
        <v>4385.2</v>
      </c>
      <c r="AQ433" s="15">
        <f t="shared" si="802"/>
        <v>4385.2</v>
      </c>
      <c r="AR433" s="15">
        <f>AR434</f>
        <v>0</v>
      </c>
      <c r="AS433" s="70">
        <f t="shared" si="805"/>
        <v>4385.2</v>
      </c>
      <c r="AT433" s="73">
        <f t="shared" si="803"/>
        <v>4385.2</v>
      </c>
      <c r="AU433" s="15">
        <f>AU434</f>
        <v>0</v>
      </c>
      <c r="AV433" s="24"/>
    </row>
    <row r="434" spans="1:49" ht="31.2" x14ac:dyDescent="0.3">
      <c r="A434" s="61" t="s">
        <v>313</v>
      </c>
      <c r="B434" s="62">
        <v>200</v>
      </c>
      <c r="C434" s="61" t="s">
        <v>264</v>
      </c>
      <c r="D434" s="61" t="s">
        <v>50</v>
      </c>
      <c r="E434" s="63" t="s">
        <v>312</v>
      </c>
      <c r="F434" s="15">
        <v>4385.2</v>
      </c>
      <c r="G434" s="15">
        <v>4385.2</v>
      </c>
      <c r="H434" s="15">
        <v>4385.2</v>
      </c>
      <c r="I434" s="15"/>
      <c r="J434" s="15"/>
      <c r="K434" s="15"/>
      <c r="L434" s="15">
        <f t="shared" si="812"/>
        <v>4385.2</v>
      </c>
      <c r="M434" s="15">
        <f t="shared" si="813"/>
        <v>4385.2</v>
      </c>
      <c r="N434" s="15">
        <f t="shared" si="814"/>
        <v>4385.2</v>
      </c>
      <c r="O434" s="15"/>
      <c r="P434" s="15"/>
      <c r="Q434" s="15"/>
      <c r="R434" s="15">
        <f t="shared" si="789"/>
        <v>4385.2</v>
      </c>
      <c r="S434" s="15">
        <f t="shared" si="790"/>
        <v>4385.2</v>
      </c>
      <c r="T434" s="15">
        <f t="shared" si="791"/>
        <v>4385.2</v>
      </c>
      <c r="U434" s="15"/>
      <c r="V434" s="15">
        <f t="shared" si="792"/>
        <v>4385.2</v>
      </c>
      <c r="W434" s="15">
        <f t="shared" si="793"/>
        <v>4385.2</v>
      </c>
      <c r="X434" s="15">
        <f t="shared" si="794"/>
        <v>4385.2</v>
      </c>
      <c r="Y434" s="15"/>
      <c r="Z434" s="15"/>
      <c r="AA434" s="15"/>
      <c r="AB434" s="15">
        <f t="shared" si="795"/>
        <v>4385.2</v>
      </c>
      <c r="AC434" s="15">
        <f t="shared" si="796"/>
        <v>4385.2</v>
      </c>
      <c r="AD434" s="15">
        <f t="shared" si="797"/>
        <v>4385.2</v>
      </c>
      <c r="AE434" s="15"/>
      <c r="AF434" s="15"/>
      <c r="AG434" s="15"/>
      <c r="AH434" s="15">
        <f t="shared" si="798"/>
        <v>4385.2</v>
      </c>
      <c r="AI434" s="15">
        <f t="shared" si="799"/>
        <v>4385.2</v>
      </c>
      <c r="AJ434" s="15">
        <f t="shared" si="800"/>
        <v>4385.2</v>
      </c>
      <c r="AK434" s="15"/>
      <c r="AL434" s="15"/>
      <c r="AM434" s="15"/>
      <c r="AN434" s="15">
        <f t="shared" si="801"/>
        <v>4385.2</v>
      </c>
      <c r="AO434" s="15"/>
      <c r="AP434" s="70">
        <f t="shared" si="804"/>
        <v>4385.2</v>
      </c>
      <c r="AQ434" s="15">
        <f t="shared" si="802"/>
        <v>4385.2</v>
      </c>
      <c r="AR434" s="15"/>
      <c r="AS434" s="70">
        <f t="shared" si="805"/>
        <v>4385.2</v>
      </c>
      <c r="AT434" s="73">
        <f t="shared" si="803"/>
        <v>4385.2</v>
      </c>
      <c r="AU434" s="15"/>
      <c r="AV434" s="24"/>
    </row>
    <row r="435" spans="1:49" s="74" customFormat="1" ht="46.8" x14ac:dyDescent="0.3">
      <c r="A435" s="55" t="s">
        <v>314</v>
      </c>
      <c r="B435" s="56"/>
      <c r="C435" s="55"/>
      <c r="D435" s="55"/>
      <c r="E435" s="57" t="s">
        <v>315</v>
      </c>
      <c r="F435" s="14">
        <f t="shared" ref="F435:K435" si="816">F436</f>
        <v>705120.4</v>
      </c>
      <c r="G435" s="14">
        <f t="shared" si="816"/>
        <v>760179</v>
      </c>
      <c r="H435" s="14">
        <f t="shared" si="816"/>
        <v>763137</v>
      </c>
      <c r="I435" s="14">
        <f t="shared" si="816"/>
        <v>0</v>
      </c>
      <c r="J435" s="14">
        <f t="shared" si="816"/>
        <v>0</v>
      </c>
      <c r="K435" s="14">
        <f t="shared" si="816"/>
        <v>0</v>
      </c>
      <c r="L435" s="14">
        <f t="shared" si="812"/>
        <v>705120.4</v>
      </c>
      <c r="M435" s="14">
        <f t="shared" si="813"/>
        <v>760179</v>
      </c>
      <c r="N435" s="14">
        <f t="shared" si="814"/>
        <v>763137</v>
      </c>
      <c r="O435" s="14">
        <f>O436</f>
        <v>-10541.775000000001</v>
      </c>
      <c r="P435" s="14">
        <f>P436</f>
        <v>0</v>
      </c>
      <c r="Q435" s="14">
        <f>Q436</f>
        <v>8187.7</v>
      </c>
      <c r="R435" s="14">
        <f t="shared" si="789"/>
        <v>694578.625</v>
      </c>
      <c r="S435" s="14">
        <f t="shared" si="790"/>
        <v>760179</v>
      </c>
      <c r="T435" s="14">
        <f t="shared" si="791"/>
        <v>771324.7</v>
      </c>
      <c r="U435" s="14">
        <f>U436</f>
        <v>0</v>
      </c>
      <c r="V435" s="14">
        <f t="shared" si="792"/>
        <v>694578.625</v>
      </c>
      <c r="W435" s="14">
        <f t="shared" si="793"/>
        <v>760179</v>
      </c>
      <c r="X435" s="14">
        <f t="shared" si="794"/>
        <v>771324.7</v>
      </c>
      <c r="Y435" s="14">
        <f>Y436</f>
        <v>28307.788</v>
      </c>
      <c r="Z435" s="14">
        <f>Z436</f>
        <v>0</v>
      </c>
      <c r="AA435" s="14">
        <f>AA436</f>
        <v>0</v>
      </c>
      <c r="AB435" s="14">
        <f t="shared" si="795"/>
        <v>722886.41299999994</v>
      </c>
      <c r="AC435" s="14">
        <f t="shared" si="796"/>
        <v>760179</v>
      </c>
      <c r="AD435" s="14">
        <f t="shared" si="797"/>
        <v>771324.7</v>
      </c>
      <c r="AE435" s="14">
        <f>AE436</f>
        <v>0</v>
      </c>
      <c r="AF435" s="14">
        <f>AF436</f>
        <v>0</v>
      </c>
      <c r="AG435" s="14">
        <f>AG436</f>
        <v>0</v>
      </c>
      <c r="AH435" s="14">
        <f t="shared" si="798"/>
        <v>722886.41299999994</v>
      </c>
      <c r="AI435" s="14">
        <f t="shared" si="799"/>
        <v>760179</v>
      </c>
      <c r="AJ435" s="14">
        <f t="shared" si="800"/>
        <v>771324.7</v>
      </c>
      <c r="AK435" s="14">
        <f>AK436</f>
        <v>28792.89</v>
      </c>
      <c r="AL435" s="14">
        <f>AL436</f>
        <v>0</v>
      </c>
      <c r="AM435" s="14">
        <f>AM436</f>
        <v>0</v>
      </c>
      <c r="AN435" s="14">
        <f t="shared" si="801"/>
        <v>751679.30299999996</v>
      </c>
      <c r="AO435" s="14">
        <f>AO436</f>
        <v>0</v>
      </c>
      <c r="AP435" s="68">
        <f t="shared" si="804"/>
        <v>751679.30299999996</v>
      </c>
      <c r="AQ435" s="14">
        <f t="shared" si="802"/>
        <v>760179</v>
      </c>
      <c r="AR435" s="14">
        <f>AR436</f>
        <v>0</v>
      </c>
      <c r="AS435" s="68">
        <f t="shared" si="805"/>
        <v>760179</v>
      </c>
      <c r="AT435" s="71">
        <f t="shared" si="803"/>
        <v>771324.7</v>
      </c>
      <c r="AU435" s="14">
        <f>AU436</f>
        <v>0</v>
      </c>
      <c r="AV435" s="16"/>
      <c r="AW435" s="13"/>
    </row>
    <row r="436" spans="1:49" s="75" customFormat="1" x14ac:dyDescent="0.3">
      <c r="A436" s="58" t="s">
        <v>316</v>
      </c>
      <c r="B436" s="59"/>
      <c r="C436" s="58"/>
      <c r="D436" s="58"/>
      <c r="E436" s="60" t="s">
        <v>58</v>
      </c>
      <c r="F436" s="21">
        <f t="shared" ref="F436:K436" si="817">F437+F460+F476+F510</f>
        <v>705120.4</v>
      </c>
      <c r="G436" s="21">
        <f t="shared" si="817"/>
        <v>760179</v>
      </c>
      <c r="H436" s="21">
        <f t="shared" si="817"/>
        <v>763137</v>
      </c>
      <c r="I436" s="21">
        <f t="shared" si="817"/>
        <v>0</v>
      </c>
      <c r="J436" s="21">
        <f t="shared" si="817"/>
        <v>0</v>
      </c>
      <c r="K436" s="21">
        <f t="shared" si="817"/>
        <v>0</v>
      </c>
      <c r="L436" s="21">
        <f t="shared" si="812"/>
        <v>705120.4</v>
      </c>
      <c r="M436" s="21">
        <f t="shared" si="813"/>
        <v>760179</v>
      </c>
      <c r="N436" s="21">
        <f t="shared" si="814"/>
        <v>763137</v>
      </c>
      <c r="O436" s="21">
        <f>O437+O460+O476+O510</f>
        <v>-10541.775000000001</v>
      </c>
      <c r="P436" s="21">
        <f>P437+P460+P476+P510</f>
        <v>0</v>
      </c>
      <c r="Q436" s="21">
        <f>Q437+Q460+Q476+Q510</f>
        <v>8187.7</v>
      </c>
      <c r="R436" s="21">
        <f t="shared" si="789"/>
        <v>694578.625</v>
      </c>
      <c r="S436" s="21">
        <f t="shared" si="790"/>
        <v>760179</v>
      </c>
      <c r="T436" s="21">
        <f t="shared" si="791"/>
        <v>771324.7</v>
      </c>
      <c r="U436" s="21">
        <f>U437+U460+U476+U510</f>
        <v>0</v>
      </c>
      <c r="V436" s="21">
        <f t="shared" si="792"/>
        <v>694578.625</v>
      </c>
      <c r="W436" s="21">
        <f t="shared" si="793"/>
        <v>760179</v>
      </c>
      <c r="X436" s="21">
        <f t="shared" si="794"/>
        <v>771324.7</v>
      </c>
      <c r="Y436" s="21">
        <f>Y437+Y460+Y476+Y510</f>
        <v>28307.788</v>
      </c>
      <c r="Z436" s="21">
        <f>Z437+Z460+Z476+Z510</f>
        <v>0</v>
      </c>
      <c r="AA436" s="21">
        <f>AA437+AA460+AA476+AA510</f>
        <v>0</v>
      </c>
      <c r="AB436" s="21">
        <f t="shared" si="795"/>
        <v>722886.41299999994</v>
      </c>
      <c r="AC436" s="21">
        <f t="shared" si="796"/>
        <v>760179</v>
      </c>
      <c r="AD436" s="21">
        <f t="shared" si="797"/>
        <v>771324.7</v>
      </c>
      <c r="AE436" s="21">
        <f>AE437+AE460+AE476+AE510</f>
        <v>0</v>
      </c>
      <c r="AF436" s="21">
        <f>AF437+AF460+AF476+AF510</f>
        <v>0</v>
      </c>
      <c r="AG436" s="21">
        <f>AG437+AG460+AG476+AG510</f>
        <v>0</v>
      </c>
      <c r="AH436" s="21">
        <f t="shared" si="798"/>
        <v>722886.41299999994</v>
      </c>
      <c r="AI436" s="21">
        <f t="shared" si="799"/>
        <v>760179</v>
      </c>
      <c r="AJ436" s="21">
        <f t="shared" si="800"/>
        <v>771324.7</v>
      </c>
      <c r="AK436" s="21">
        <f>AK437+AK460+AK476+AK510</f>
        <v>28792.89</v>
      </c>
      <c r="AL436" s="21">
        <f>AL437+AL460+AL476+AL510</f>
        <v>0</v>
      </c>
      <c r="AM436" s="21">
        <f>AM437+AM460+AM476+AM510</f>
        <v>0</v>
      </c>
      <c r="AN436" s="21">
        <f t="shared" si="801"/>
        <v>751679.30299999996</v>
      </c>
      <c r="AO436" s="21">
        <f>AO437+AO460+AO476+AO510</f>
        <v>0</v>
      </c>
      <c r="AP436" s="69">
        <f t="shared" si="804"/>
        <v>751679.30299999996</v>
      </c>
      <c r="AQ436" s="21">
        <f t="shared" si="802"/>
        <v>760179</v>
      </c>
      <c r="AR436" s="21">
        <f>AR437+AR460+AR476+AR510</f>
        <v>0</v>
      </c>
      <c r="AS436" s="69">
        <f t="shared" si="805"/>
        <v>760179</v>
      </c>
      <c r="AT436" s="72">
        <f t="shared" si="803"/>
        <v>771324.7</v>
      </c>
      <c r="AU436" s="21">
        <f>AU437+AU460+AU476+AU510</f>
        <v>0</v>
      </c>
      <c r="AV436" s="22"/>
      <c r="AW436" s="17"/>
    </row>
    <row r="437" spans="1:49" ht="62.4" x14ac:dyDescent="0.3">
      <c r="A437" s="61" t="s">
        <v>317</v>
      </c>
      <c r="B437" s="62"/>
      <c r="C437" s="61"/>
      <c r="D437" s="61"/>
      <c r="E437" s="63" t="s">
        <v>318</v>
      </c>
      <c r="F437" s="15">
        <f t="shared" ref="F437:K437" si="818">F438+F443+F448+F451+F454+F457</f>
        <v>181046.39999999999</v>
      </c>
      <c r="G437" s="15">
        <f t="shared" si="818"/>
        <v>231046.39999999999</v>
      </c>
      <c r="H437" s="15">
        <f t="shared" si="818"/>
        <v>231046.39999999999</v>
      </c>
      <c r="I437" s="15">
        <f t="shared" si="818"/>
        <v>0</v>
      </c>
      <c r="J437" s="15">
        <f t="shared" si="818"/>
        <v>0</v>
      </c>
      <c r="K437" s="15">
        <f t="shared" si="818"/>
        <v>0</v>
      </c>
      <c r="L437" s="15">
        <f t="shared" si="812"/>
        <v>181046.39999999999</v>
      </c>
      <c r="M437" s="15">
        <f t="shared" si="813"/>
        <v>231046.39999999999</v>
      </c>
      <c r="N437" s="15">
        <f t="shared" si="814"/>
        <v>231046.39999999999</v>
      </c>
      <c r="O437" s="15">
        <f>O438+O443+O448+O451+O454+O457</f>
        <v>-5418.7749999999996</v>
      </c>
      <c r="P437" s="15">
        <f>P438+P443+P448+P451+P454+P457</f>
        <v>0</v>
      </c>
      <c r="Q437" s="15">
        <f>Q438+Q443+Q448+Q451+Q454+Q457</f>
        <v>0</v>
      </c>
      <c r="R437" s="15">
        <f t="shared" si="789"/>
        <v>175627.625</v>
      </c>
      <c r="S437" s="15">
        <f t="shared" si="790"/>
        <v>231046.39999999999</v>
      </c>
      <c r="T437" s="15">
        <f t="shared" si="791"/>
        <v>231046.39999999999</v>
      </c>
      <c r="U437" s="15">
        <f>U438+U443+U448+U451+U454+U457</f>
        <v>0</v>
      </c>
      <c r="V437" s="15">
        <f t="shared" si="792"/>
        <v>175627.625</v>
      </c>
      <c r="W437" s="15">
        <f t="shared" si="793"/>
        <v>231046.39999999999</v>
      </c>
      <c r="X437" s="15">
        <f t="shared" si="794"/>
        <v>231046.39999999999</v>
      </c>
      <c r="Y437" s="15">
        <f>Y438+Y443+Y448+Y451+Y454+Y457</f>
        <v>29528.5</v>
      </c>
      <c r="Z437" s="15">
        <f>Z438+Z443+Z448+Z451+Z454+Z457</f>
        <v>0</v>
      </c>
      <c r="AA437" s="15">
        <f>AA438+AA443+AA448+AA451+AA454+AA457</f>
        <v>0</v>
      </c>
      <c r="AB437" s="15">
        <f t="shared" si="795"/>
        <v>205156.125</v>
      </c>
      <c r="AC437" s="15">
        <f t="shared" si="796"/>
        <v>231046.39999999999</v>
      </c>
      <c r="AD437" s="15">
        <f t="shared" si="797"/>
        <v>231046.39999999999</v>
      </c>
      <c r="AE437" s="15">
        <f>AE438+AE443+AE448+AE451+AE454+AE457</f>
        <v>0</v>
      </c>
      <c r="AF437" s="15">
        <f>AF438+AF443+AF448+AF451+AF454+AF457</f>
        <v>0</v>
      </c>
      <c r="AG437" s="15">
        <f>AG438+AG443+AG448+AG451+AG454+AG457</f>
        <v>0</v>
      </c>
      <c r="AH437" s="15">
        <f t="shared" si="798"/>
        <v>205156.125</v>
      </c>
      <c r="AI437" s="15">
        <f t="shared" si="799"/>
        <v>231046.39999999999</v>
      </c>
      <c r="AJ437" s="15">
        <f t="shared" si="800"/>
        <v>231046.39999999999</v>
      </c>
      <c r="AK437" s="15">
        <f>AK438+AK443+AK448+AK451+AK454+AK457</f>
        <v>28852.197</v>
      </c>
      <c r="AL437" s="15">
        <f>AL438+AL443+AL448+AL451+AL454+AL457</f>
        <v>0</v>
      </c>
      <c r="AM437" s="15">
        <f>AM438+AM443+AM448+AM451+AM454+AM457</f>
        <v>0</v>
      </c>
      <c r="AN437" s="15">
        <f t="shared" si="801"/>
        <v>234008.32199999999</v>
      </c>
      <c r="AO437" s="15">
        <f>AO438+AO443+AO448+AO451+AO454+AO457</f>
        <v>0</v>
      </c>
      <c r="AP437" s="70">
        <f t="shared" si="804"/>
        <v>234008.32199999999</v>
      </c>
      <c r="AQ437" s="15">
        <f t="shared" si="802"/>
        <v>231046.39999999999</v>
      </c>
      <c r="AR437" s="15">
        <f>AR438+AR443+AR448+AR451+AR454+AR457</f>
        <v>0</v>
      </c>
      <c r="AS437" s="70">
        <f t="shared" si="805"/>
        <v>231046.39999999999</v>
      </c>
      <c r="AT437" s="73">
        <f t="shared" si="803"/>
        <v>231046.39999999999</v>
      </c>
      <c r="AU437" s="15">
        <f>AU438+AU443+AU448+AU451+AU454+AU457</f>
        <v>0</v>
      </c>
      <c r="AV437" s="24"/>
    </row>
    <row r="438" spans="1:49" ht="124.8" x14ac:dyDescent="0.3">
      <c r="A438" s="61" t="s">
        <v>319</v>
      </c>
      <c r="B438" s="62"/>
      <c r="C438" s="61"/>
      <c r="D438" s="61"/>
      <c r="E438" s="63" t="s">
        <v>320</v>
      </c>
      <c r="F438" s="15">
        <f t="shared" ref="F438:K438" si="819">F439+F441</f>
        <v>14638.6</v>
      </c>
      <c r="G438" s="15">
        <f t="shared" si="819"/>
        <v>14638.6</v>
      </c>
      <c r="H438" s="15">
        <f t="shared" si="819"/>
        <v>14638.6</v>
      </c>
      <c r="I438" s="15">
        <f t="shared" si="819"/>
        <v>0</v>
      </c>
      <c r="J438" s="15">
        <f t="shared" si="819"/>
        <v>0</v>
      </c>
      <c r="K438" s="15">
        <f t="shared" si="819"/>
        <v>0</v>
      </c>
      <c r="L438" s="15">
        <f t="shared" si="812"/>
        <v>14638.6</v>
      </c>
      <c r="M438" s="15">
        <f t="shared" si="813"/>
        <v>14638.6</v>
      </c>
      <c r="N438" s="15">
        <f t="shared" si="814"/>
        <v>14638.6</v>
      </c>
      <c r="O438" s="15">
        <f>O439+O441</f>
        <v>0</v>
      </c>
      <c r="P438" s="15">
        <f>P439+P441</f>
        <v>0</v>
      </c>
      <c r="Q438" s="15">
        <f>Q439+Q441</f>
        <v>0</v>
      </c>
      <c r="R438" s="15">
        <f t="shared" si="789"/>
        <v>14638.6</v>
      </c>
      <c r="S438" s="15">
        <f t="shared" si="790"/>
        <v>14638.6</v>
      </c>
      <c r="T438" s="15">
        <f t="shared" si="791"/>
        <v>14638.6</v>
      </c>
      <c r="U438" s="15">
        <f>U439+U441</f>
        <v>0</v>
      </c>
      <c r="V438" s="15">
        <f t="shared" si="792"/>
        <v>14638.6</v>
      </c>
      <c r="W438" s="15">
        <f t="shared" si="793"/>
        <v>14638.6</v>
      </c>
      <c r="X438" s="15">
        <f t="shared" si="794"/>
        <v>14638.6</v>
      </c>
      <c r="Y438" s="15">
        <f>Y439+Y441</f>
        <v>0</v>
      </c>
      <c r="Z438" s="15">
        <f>Z439+Z441</f>
        <v>0</v>
      </c>
      <c r="AA438" s="15">
        <f>AA439+AA441</f>
        <v>0</v>
      </c>
      <c r="AB438" s="15">
        <f t="shared" si="795"/>
        <v>14638.6</v>
      </c>
      <c r="AC438" s="15">
        <f t="shared" si="796"/>
        <v>14638.6</v>
      </c>
      <c r="AD438" s="15">
        <f t="shared" si="797"/>
        <v>14638.6</v>
      </c>
      <c r="AE438" s="15">
        <f>AE439+AE441</f>
        <v>0</v>
      </c>
      <c r="AF438" s="15">
        <f>AF439+AF441</f>
        <v>0</v>
      </c>
      <c r="AG438" s="15">
        <f>AG439+AG441</f>
        <v>0</v>
      </c>
      <c r="AH438" s="15">
        <f t="shared" si="798"/>
        <v>14638.6</v>
      </c>
      <c r="AI438" s="15">
        <f t="shared" si="799"/>
        <v>14638.6</v>
      </c>
      <c r="AJ438" s="15">
        <f t="shared" si="800"/>
        <v>14638.6</v>
      </c>
      <c r="AK438" s="15">
        <f>AK439+AK441</f>
        <v>-521.31000000000006</v>
      </c>
      <c r="AL438" s="15">
        <f>AL439+AL441</f>
        <v>0</v>
      </c>
      <c r="AM438" s="15">
        <f>AM439+AM441</f>
        <v>0</v>
      </c>
      <c r="AN438" s="15">
        <f t="shared" si="801"/>
        <v>14117.29</v>
      </c>
      <c r="AO438" s="15">
        <f>AO439+AO441</f>
        <v>0</v>
      </c>
      <c r="AP438" s="70">
        <f t="shared" si="804"/>
        <v>14117.29</v>
      </c>
      <c r="AQ438" s="15">
        <f t="shared" si="802"/>
        <v>14638.6</v>
      </c>
      <c r="AR438" s="15">
        <f>AR439+AR441</f>
        <v>0</v>
      </c>
      <c r="AS438" s="70">
        <f t="shared" si="805"/>
        <v>14638.6</v>
      </c>
      <c r="AT438" s="73">
        <f t="shared" si="803"/>
        <v>14638.6</v>
      </c>
      <c r="AU438" s="15">
        <f>AU439+AU441</f>
        <v>0</v>
      </c>
      <c r="AV438" s="24"/>
    </row>
    <row r="439" spans="1:49" ht="31.2" x14ac:dyDescent="0.3">
      <c r="A439" s="61" t="s">
        <v>319</v>
      </c>
      <c r="B439" s="62" t="s">
        <v>48</v>
      </c>
      <c r="C439" s="61"/>
      <c r="D439" s="61"/>
      <c r="E439" s="63" t="s">
        <v>49</v>
      </c>
      <c r="F439" s="15">
        <f t="shared" ref="F439:K439" si="820">F440</f>
        <v>38.1</v>
      </c>
      <c r="G439" s="15">
        <f t="shared" si="820"/>
        <v>38.1</v>
      </c>
      <c r="H439" s="15">
        <f t="shared" si="820"/>
        <v>38.1</v>
      </c>
      <c r="I439" s="15">
        <f t="shared" si="820"/>
        <v>0</v>
      </c>
      <c r="J439" s="15">
        <f t="shared" si="820"/>
        <v>0</v>
      </c>
      <c r="K439" s="15">
        <f t="shared" si="820"/>
        <v>0</v>
      </c>
      <c r="L439" s="15">
        <f t="shared" si="812"/>
        <v>38.1</v>
      </c>
      <c r="M439" s="15">
        <f t="shared" si="813"/>
        <v>38.1</v>
      </c>
      <c r="N439" s="15">
        <f t="shared" si="814"/>
        <v>38.1</v>
      </c>
      <c r="O439" s="15">
        <f>O440</f>
        <v>0</v>
      </c>
      <c r="P439" s="15">
        <f>P440</f>
        <v>0</v>
      </c>
      <c r="Q439" s="15">
        <f>Q440</f>
        <v>0</v>
      </c>
      <c r="R439" s="15">
        <f t="shared" si="789"/>
        <v>38.1</v>
      </c>
      <c r="S439" s="15">
        <f t="shared" si="790"/>
        <v>38.1</v>
      </c>
      <c r="T439" s="15">
        <f t="shared" si="791"/>
        <v>38.1</v>
      </c>
      <c r="U439" s="15">
        <f>U440</f>
        <v>0</v>
      </c>
      <c r="V439" s="15">
        <f t="shared" si="792"/>
        <v>38.1</v>
      </c>
      <c r="W439" s="15">
        <f t="shared" si="793"/>
        <v>38.1</v>
      </c>
      <c r="X439" s="15">
        <f t="shared" si="794"/>
        <v>38.1</v>
      </c>
      <c r="Y439" s="15">
        <f>Y440</f>
        <v>0</v>
      </c>
      <c r="Z439" s="15">
        <f>Z440</f>
        <v>0</v>
      </c>
      <c r="AA439" s="15">
        <f>AA440</f>
        <v>0</v>
      </c>
      <c r="AB439" s="15">
        <f t="shared" si="795"/>
        <v>38.1</v>
      </c>
      <c r="AC439" s="15">
        <f t="shared" si="796"/>
        <v>38.1</v>
      </c>
      <c r="AD439" s="15">
        <f t="shared" si="797"/>
        <v>38.1</v>
      </c>
      <c r="AE439" s="15">
        <f>AE440</f>
        <v>0</v>
      </c>
      <c r="AF439" s="15">
        <f>AF440</f>
        <v>0</v>
      </c>
      <c r="AG439" s="15">
        <f>AG440</f>
        <v>0</v>
      </c>
      <c r="AH439" s="15">
        <f t="shared" si="798"/>
        <v>38.1</v>
      </c>
      <c r="AI439" s="15">
        <f t="shared" si="799"/>
        <v>38.1</v>
      </c>
      <c r="AJ439" s="15">
        <f t="shared" si="800"/>
        <v>38.1</v>
      </c>
      <c r="AK439" s="15">
        <f>AK440</f>
        <v>-32.686</v>
      </c>
      <c r="AL439" s="15">
        <f>AL440</f>
        <v>0</v>
      </c>
      <c r="AM439" s="15">
        <f>AM440</f>
        <v>0</v>
      </c>
      <c r="AN439" s="15">
        <f t="shared" si="801"/>
        <v>5.4140000000000015</v>
      </c>
      <c r="AO439" s="15">
        <f>AO440</f>
        <v>0</v>
      </c>
      <c r="AP439" s="70">
        <f t="shared" si="804"/>
        <v>5.4140000000000015</v>
      </c>
      <c r="AQ439" s="15">
        <f t="shared" si="802"/>
        <v>38.1</v>
      </c>
      <c r="AR439" s="15">
        <f>AR440</f>
        <v>0</v>
      </c>
      <c r="AS439" s="70">
        <f t="shared" si="805"/>
        <v>38.1</v>
      </c>
      <c r="AT439" s="73">
        <f t="shared" si="803"/>
        <v>38.1</v>
      </c>
      <c r="AU439" s="15">
        <f>AU440</f>
        <v>0</v>
      </c>
      <c r="AV439" s="24"/>
    </row>
    <row r="440" spans="1:49" x14ac:dyDescent="0.3">
      <c r="A440" s="61" t="s">
        <v>319</v>
      </c>
      <c r="B440" s="62">
        <v>200</v>
      </c>
      <c r="C440" s="61" t="s">
        <v>100</v>
      </c>
      <c r="D440" s="61" t="s">
        <v>321</v>
      </c>
      <c r="E440" s="63" t="s">
        <v>322</v>
      </c>
      <c r="F440" s="15">
        <v>38.1</v>
      </c>
      <c r="G440" s="15">
        <v>38.1</v>
      </c>
      <c r="H440" s="15">
        <v>38.1</v>
      </c>
      <c r="I440" s="15"/>
      <c r="J440" s="15"/>
      <c r="K440" s="15"/>
      <c r="L440" s="15">
        <f t="shared" si="812"/>
        <v>38.1</v>
      </c>
      <c r="M440" s="15">
        <f t="shared" si="813"/>
        <v>38.1</v>
      </c>
      <c r="N440" s="15">
        <f t="shared" si="814"/>
        <v>38.1</v>
      </c>
      <c r="O440" s="15"/>
      <c r="P440" s="15"/>
      <c r="Q440" s="15"/>
      <c r="R440" s="15">
        <f t="shared" si="789"/>
        <v>38.1</v>
      </c>
      <c r="S440" s="15">
        <f t="shared" si="790"/>
        <v>38.1</v>
      </c>
      <c r="T440" s="15">
        <f t="shared" si="791"/>
        <v>38.1</v>
      </c>
      <c r="U440" s="15"/>
      <c r="V440" s="15">
        <f t="shared" si="792"/>
        <v>38.1</v>
      </c>
      <c r="W440" s="15">
        <f t="shared" si="793"/>
        <v>38.1</v>
      </c>
      <c r="X440" s="15">
        <f t="shared" si="794"/>
        <v>38.1</v>
      </c>
      <c r="Y440" s="15"/>
      <c r="Z440" s="15"/>
      <c r="AA440" s="15"/>
      <c r="AB440" s="15">
        <f t="shared" si="795"/>
        <v>38.1</v>
      </c>
      <c r="AC440" s="15">
        <f t="shared" si="796"/>
        <v>38.1</v>
      </c>
      <c r="AD440" s="15">
        <f t="shared" si="797"/>
        <v>38.1</v>
      </c>
      <c r="AE440" s="15"/>
      <c r="AF440" s="15"/>
      <c r="AG440" s="15"/>
      <c r="AH440" s="15">
        <f t="shared" si="798"/>
        <v>38.1</v>
      </c>
      <c r="AI440" s="15">
        <f t="shared" si="799"/>
        <v>38.1</v>
      </c>
      <c r="AJ440" s="15">
        <f t="shared" si="800"/>
        <v>38.1</v>
      </c>
      <c r="AK440" s="15">
        <v>-32.686</v>
      </c>
      <c r="AL440" s="15"/>
      <c r="AM440" s="15"/>
      <c r="AN440" s="15">
        <f t="shared" si="801"/>
        <v>5.4140000000000015</v>
      </c>
      <c r="AO440" s="15"/>
      <c r="AP440" s="70">
        <f t="shared" si="804"/>
        <v>5.4140000000000015</v>
      </c>
      <c r="AQ440" s="15">
        <f t="shared" si="802"/>
        <v>38.1</v>
      </c>
      <c r="AR440" s="15"/>
      <c r="AS440" s="70">
        <f t="shared" si="805"/>
        <v>38.1</v>
      </c>
      <c r="AT440" s="73">
        <f t="shared" si="803"/>
        <v>38.1</v>
      </c>
      <c r="AU440" s="15"/>
      <c r="AV440" s="24"/>
    </row>
    <row r="441" spans="1:49" ht="31.2" x14ac:dyDescent="0.3">
      <c r="A441" s="61" t="s">
        <v>319</v>
      </c>
      <c r="B441" s="62" t="s">
        <v>188</v>
      </c>
      <c r="C441" s="61"/>
      <c r="D441" s="61"/>
      <c r="E441" s="63" t="s">
        <v>189</v>
      </c>
      <c r="F441" s="15">
        <f t="shared" ref="F441:K441" si="821">F442</f>
        <v>14600.5</v>
      </c>
      <c r="G441" s="15">
        <f t="shared" si="821"/>
        <v>14600.5</v>
      </c>
      <c r="H441" s="15">
        <f t="shared" si="821"/>
        <v>14600.5</v>
      </c>
      <c r="I441" s="15">
        <f t="shared" si="821"/>
        <v>0</v>
      </c>
      <c r="J441" s="15">
        <f t="shared" si="821"/>
        <v>0</v>
      </c>
      <c r="K441" s="15">
        <f t="shared" si="821"/>
        <v>0</v>
      </c>
      <c r="L441" s="15">
        <f t="shared" si="812"/>
        <v>14600.5</v>
      </c>
      <c r="M441" s="15">
        <f t="shared" si="813"/>
        <v>14600.5</v>
      </c>
      <c r="N441" s="15">
        <f t="shared" si="814"/>
        <v>14600.5</v>
      </c>
      <c r="O441" s="15">
        <f>O442</f>
        <v>0</v>
      </c>
      <c r="P441" s="15">
        <f>P442</f>
        <v>0</v>
      </c>
      <c r="Q441" s="15">
        <f>Q442</f>
        <v>0</v>
      </c>
      <c r="R441" s="15">
        <f t="shared" si="789"/>
        <v>14600.5</v>
      </c>
      <c r="S441" s="15">
        <f t="shared" si="790"/>
        <v>14600.5</v>
      </c>
      <c r="T441" s="15">
        <f t="shared" si="791"/>
        <v>14600.5</v>
      </c>
      <c r="U441" s="15">
        <f>U442</f>
        <v>0</v>
      </c>
      <c r="V441" s="15">
        <f t="shared" si="792"/>
        <v>14600.5</v>
      </c>
      <c r="W441" s="15">
        <f t="shared" si="793"/>
        <v>14600.5</v>
      </c>
      <c r="X441" s="15">
        <f t="shared" si="794"/>
        <v>14600.5</v>
      </c>
      <c r="Y441" s="15">
        <f>Y442</f>
        <v>0</v>
      </c>
      <c r="Z441" s="15">
        <f>Z442</f>
        <v>0</v>
      </c>
      <c r="AA441" s="15">
        <f>AA442</f>
        <v>0</v>
      </c>
      <c r="AB441" s="15">
        <f t="shared" si="795"/>
        <v>14600.5</v>
      </c>
      <c r="AC441" s="15">
        <f t="shared" si="796"/>
        <v>14600.5</v>
      </c>
      <c r="AD441" s="15">
        <f t="shared" si="797"/>
        <v>14600.5</v>
      </c>
      <c r="AE441" s="15">
        <f>AE442</f>
        <v>0</v>
      </c>
      <c r="AF441" s="15">
        <f>AF442</f>
        <v>0</v>
      </c>
      <c r="AG441" s="15">
        <f>AG442</f>
        <v>0</v>
      </c>
      <c r="AH441" s="15">
        <f t="shared" si="798"/>
        <v>14600.5</v>
      </c>
      <c r="AI441" s="15">
        <f t="shared" si="799"/>
        <v>14600.5</v>
      </c>
      <c r="AJ441" s="15">
        <f t="shared" si="800"/>
        <v>14600.5</v>
      </c>
      <c r="AK441" s="15">
        <f>AK442</f>
        <v>-488.62400000000002</v>
      </c>
      <c r="AL441" s="15">
        <f>AL442</f>
        <v>0</v>
      </c>
      <c r="AM441" s="15">
        <f>AM442</f>
        <v>0</v>
      </c>
      <c r="AN441" s="15">
        <f t="shared" si="801"/>
        <v>14111.876</v>
      </c>
      <c r="AO441" s="15">
        <f>AO442</f>
        <v>0</v>
      </c>
      <c r="AP441" s="70">
        <f t="shared" si="804"/>
        <v>14111.876</v>
      </c>
      <c r="AQ441" s="15">
        <f t="shared" si="802"/>
        <v>14600.5</v>
      </c>
      <c r="AR441" s="15">
        <f>AR442</f>
        <v>0</v>
      </c>
      <c r="AS441" s="70">
        <f t="shared" si="805"/>
        <v>14600.5</v>
      </c>
      <c r="AT441" s="73">
        <f t="shared" si="803"/>
        <v>14600.5</v>
      </c>
      <c r="AU441" s="15">
        <f>AU442</f>
        <v>0</v>
      </c>
      <c r="AV441" s="24"/>
    </row>
    <row r="442" spans="1:49" x14ac:dyDescent="0.3">
      <c r="A442" s="61" t="s">
        <v>319</v>
      </c>
      <c r="B442" s="62">
        <v>300</v>
      </c>
      <c r="C442" s="61" t="s">
        <v>100</v>
      </c>
      <c r="D442" s="61" t="s">
        <v>51</v>
      </c>
      <c r="E442" s="63" t="s">
        <v>220</v>
      </c>
      <c r="F442" s="15">
        <v>14600.5</v>
      </c>
      <c r="G442" s="15">
        <v>14600.5</v>
      </c>
      <c r="H442" s="15">
        <v>14600.5</v>
      </c>
      <c r="I442" s="15"/>
      <c r="J442" s="15"/>
      <c r="K442" s="15"/>
      <c r="L442" s="15">
        <f t="shared" si="812"/>
        <v>14600.5</v>
      </c>
      <c r="M442" s="15">
        <f t="shared" si="813"/>
        <v>14600.5</v>
      </c>
      <c r="N442" s="15">
        <f t="shared" si="814"/>
        <v>14600.5</v>
      </c>
      <c r="O442" s="15"/>
      <c r="P442" s="15"/>
      <c r="Q442" s="15"/>
      <c r="R442" s="15">
        <f t="shared" si="789"/>
        <v>14600.5</v>
      </c>
      <c r="S442" s="15">
        <f t="shared" si="790"/>
        <v>14600.5</v>
      </c>
      <c r="T442" s="15">
        <f t="shared" si="791"/>
        <v>14600.5</v>
      </c>
      <c r="U442" s="15"/>
      <c r="V442" s="15">
        <f t="shared" si="792"/>
        <v>14600.5</v>
      </c>
      <c r="W442" s="15">
        <f t="shared" si="793"/>
        <v>14600.5</v>
      </c>
      <c r="X442" s="15">
        <f t="shared" si="794"/>
        <v>14600.5</v>
      </c>
      <c r="Y442" s="15"/>
      <c r="Z442" s="15"/>
      <c r="AA442" s="15"/>
      <c r="AB442" s="15">
        <f t="shared" si="795"/>
        <v>14600.5</v>
      </c>
      <c r="AC442" s="15">
        <f t="shared" si="796"/>
        <v>14600.5</v>
      </c>
      <c r="AD442" s="15">
        <f t="shared" si="797"/>
        <v>14600.5</v>
      </c>
      <c r="AE442" s="15"/>
      <c r="AF442" s="15"/>
      <c r="AG442" s="15"/>
      <c r="AH442" s="15">
        <f t="shared" si="798"/>
        <v>14600.5</v>
      </c>
      <c r="AI442" s="15">
        <f t="shared" si="799"/>
        <v>14600.5</v>
      </c>
      <c r="AJ442" s="15">
        <f t="shared" si="800"/>
        <v>14600.5</v>
      </c>
      <c r="AK442" s="15">
        <v>-488.62400000000002</v>
      </c>
      <c r="AL442" s="15"/>
      <c r="AM442" s="15"/>
      <c r="AN442" s="15">
        <f t="shared" si="801"/>
        <v>14111.876</v>
      </c>
      <c r="AO442" s="15"/>
      <c r="AP442" s="70">
        <f t="shared" si="804"/>
        <v>14111.876</v>
      </c>
      <c r="AQ442" s="15">
        <f t="shared" si="802"/>
        <v>14600.5</v>
      </c>
      <c r="AR442" s="15"/>
      <c r="AS442" s="70">
        <f t="shared" si="805"/>
        <v>14600.5</v>
      </c>
      <c r="AT442" s="73">
        <f t="shared" si="803"/>
        <v>14600.5</v>
      </c>
      <c r="AU442" s="15"/>
      <c r="AV442" s="24"/>
    </row>
    <row r="443" spans="1:49" ht="62.4" x14ac:dyDescent="0.3">
      <c r="A443" s="61" t="s">
        <v>323</v>
      </c>
      <c r="B443" s="62"/>
      <c r="C443" s="61"/>
      <c r="D443" s="61"/>
      <c r="E443" s="63" t="s">
        <v>324</v>
      </c>
      <c r="F443" s="15">
        <f t="shared" ref="F443:K443" si="822">F444+F446</f>
        <v>3160.8999999999996</v>
      </c>
      <c r="G443" s="15">
        <f t="shared" si="822"/>
        <v>3160.8999999999996</v>
      </c>
      <c r="H443" s="15">
        <f t="shared" si="822"/>
        <v>3160.8999999999996</v>
      </c>
      <c r="I443" s="15">
        <f t="shared" si="822"/>
        <v>0</v>
      </c>
      <c r="J443" s="15">
        <f t="shared" si="822"/>
        <v>0</v>
      </c>
      <c r="K443" s="15">
        <f t="shared" si="822"/>
        <v>0</v>
      </c>
      <c r="L443" s="15">
        <f t="shared" si="812"/>
        <v>3160.8999999999996</v>
      </c>
      <c r="M443" s="15">
        <f t="shared" si="813"/>
        <v>3160.8999999999996</v>
      </c>
      <c r="N443" s="15">
        <f t="shared" si="814"/>
        <v>3160.8999999999996</v>
      </c>
      <c r="O443" s="15">
        <f>O444+O446</f>
        <v>-1307.9000000000001</v>
      </c>
      <c r="P443" s="15">
        <f>P444+P446</f>
        <v>0</v>
      </c>
      <c r="Q443" s="15">
        <f>Q444+Q446</f>
        <v>0</v>
      </c>
      <c r="R443" s="15">
        <f t="shared" si="789"/>
        <v>1852.9999999999995</v>
      </c>
      <c r="S443" s="15">
        <f t="shared" si="790"/>
        <v>3160.8999999999996</v>
      </c>
      <c r="T443" s="15">
        <f t="shared" si="791"/>
        <v>3160.8999999999996</v>
      </c>
      <c r="U443" s="15">
        <f>U444+U446</f>
        <v>0</v>
      </c>
      <c r="V443" s="15">
        <f t="shared" si="792"/>
        <v>1852.9999999999995</v>
      </c>
      <c r="W443" s="15">
        <f t="shared" si="793"/>
        <v>3160.8999999999996</v>
      </c>
      <c r="X443" s="15">
        <f t="shared" si="794"/>
        <v>3160.8999999999996</v>
      </c>
      <c r="Y443" s="15">
        <f>Y444+Y446</f>
        <v>0</v>
      </c>
      <c r="Z443" s="15">
        <f>Z444+Z446</f>
        <v>0</v>
      </c>
      <c r="AA443" s="15">
        <f>AA444+AA446</f>
        <v>0</v>
      </c>
      <c r="AB443" s="15">
        <f t="shared" si="795"/>
        <v>1852.9999999999995</v>
      </c>
      <c r="AC443" s="15">
        <f t="shared" si="796"/>
        <v>3160.8999999999996</v>
      </c>
      <c r="AD443" s="15">
        <f t="shared" si="797"/>
        <v>3160.8999999999996</v>
      </c>
      <c r="AE443" s="15">
        <f>AE444+AE446</f>
        <v>0</v>
      </c>
      <c r="AF443" s="15">
        <f>AF444+AF446</f>
        <v>0</v>
      </c>
      <c r="AG443" s="15">
        <f>AG444+AG446</f>
        <v>0</v>
      </c>
      <c r="AH443" s="15">
        <f t="shared" si="798"/>
        <v>1852.9999999999995</v>
      </c>
      <c r="AI443" s="15">
        <f t="shared" si="799"/>
        <v>3160.8999999999996</v>
      </c>
      <c r="AJ443" s="15">
        <f t="shared" si="800"/>
        <v>3160.8999999999996</v>
      </c>
      <c r="AK443" s="15">
        <f>AK444+AK446</f>
        <v>-524.59100000000001</v>
      </c>
      <c r="AL443" s="15">
        <f>AL444+AL446</f>
        <v>0</v>
      </c>
      <c r="AM443" s="15">
        <f>AM444+AM446</f>
        <v>0</v>
      </c>
      <c r="AN443" s="15">
        <f t="shared" si="801"/>
        <v>1328.4089999999997</v>
      </c>
      <c r="AO443" s="15">
        <f>AO444+AO446</f>
        <v>0</v>
      </c>
      <c r="AP443" s="70">
        <f t="shared" si="804"/>
        <v>1328.4089999999997</v>
      </c>
      <c r="AQ443" s="15">
        <f t="shared" si="802"/>
        <v>3160.8999999999996</v>
      </c>
      <c r="AR443" s="15">
        <f>AR444+AR446</f>
        <v>0</v>
      </c>
      <c r="AS443" s="70">
        <f t="shared" si="805"/>
        <v>3160.8999999999996</v>
      </c>
      <c r="AT443" s="73">
        <f t="shared" si="803"/>
        <v>3160.8999999999996</v>
      </c>
      <c r="AU443" s="15">
        <f>AU444+AU446</f>
        <v>0</v>
      </c>
      <c r="AV443" s="24"/>
    </row>
    <row r="444" spans="1:49" ht="31.2" x14ac:dyDescent="0.3">
      <c r="A444" s="61" t="s">
        <v>323</v>
      </c>
      <c r="B444" s="62" t="s">
        <v>48</v>
      </c>
      <c r="C444" s="61"/>
      <c r="D444" s="61"/>
      <c r="E444" s="63" t="s">
        <v>49</v>
      </c>
      <c r="F444" s="15">
        <f t="shared" ref="F444:K444" si="823">F445</f>
        <v>8.1999999999999993</v>
      </c>
      <c r="G444" s="15">
        <f t="shared" si="823"/>
        <v>8.1999999999999993</v>
      </c>
      <c r="H444" s="15">
        <f t="shared" si="823"/>
        <v>8.1999999999999993</v>
      </c>
      <c r="I444" s="15">
        <f t="shared" si="823"/>
        <v>0</v>
      </c>
      <c r="J444" s="15">
        <f t="shared" si="823"/>
        <v>0</v>
      </c>
      <c r="K444" s="15">
        <f t="shared" si="823"/>
        <v>0</v>
      </c>
      <c r="L444" s="15">
        <f t="shared" si="812"/>
        <v>8.1999999999999993</v>
      </c>
      <c r="M444" s="15">
        <f t="shared" si="813"/>
        <v>8.1999999999999993</v>
      </c>
      <c r="N444" s="15">
        <f t="shared" si="814"/>
        <v>8.1999999999999993</v>
      </c>
      <c r="O444" s="15">
        <f>O445</f>
        <v>-3.4</v>
      </c>
      <c r="P444" s="15">
        <f>P445</f>
        <v>0</v>
      </c>
      <c r="Q444" s="15">
        <f>Q445</f>
        <v>0</v>
      </c>
      <c r="R444" s="15">
        <f t="shared" si="789"/>
        <v>4.7999999999999989</v>
      </c>
      <c r="S444" s="15">
        <f t="shared" si="790"/>
        <v>8.1999999999999993</v>
      </c>
      <c r="T444" s="15">
        <f t="shared" si="791"/>
        <v>8.1999999999999993</v>
      </c>
      <c r="U444" s="15">
        <f>U445</f>
        <v>0</v>
      </c>
      <c r="V444" s="15">
        <f t="shared" si="792"/>
        <v>4.7999999999999989</v>
      </c>
      <c r="W444" s="15">
        <f t="shared" si="793"/>
        <v>8.1999999999999993</v>
      </c>
      <c r="X444" s="15">
        <f t="shared" si="794"/>
        <v>8.1999999999999993</v>
      </c>
      <c r="Y444" s="15">
        <f>Y445</f>
        <v>0</v>
      </c>
      <c r="Z444" s="15">
        <f>Z445</f>
        <v>0</v>
      </c>
      <c r="AA444" s="15">
        <f>AA445</f>
        <v>0</v>
      </c>
      <c r="AB444" s="15">
        <f t="shared" si="795"/>
        <v>4.7999999999999989</v>
      </c>
      <c r="AC444" s="15">
        <f t="shared" si="796"/>
        <v>8.1999999999999993</v>
      </c>
      <c r="AD444" s="15">
        <f t="shared" si="797"/>
        <v>8.1999999999999993</v>
      </c>
      <c r="AE444" s="15">
        <f>AE445</f>
        <v>0</v>
      </c>
      <c r="AF444" s="15">
        <f>AF445</f>
        <v>0</v>
      </c>
      <c r="AG444" s="15">
        <f>AG445</f>
        <v>0</v>
      </c>
      <c r="AH444" s="15">
        <f t="shared" si="798"/>
        <v>4.7999999999999989</v>
      </c>
      <c r="AI444" s="15">
        <f t="shared" si="799"/>
        <v>8.1999999999999993</v>
      </c>
      <c r="AJ444" s="15">
        <f t="shared" si="800"/>
        <v>8.1999999999999993</v>
      </c>
      <c r="AK444" s="15">
        <f>AK445</f>
        <v>-4.5540000000000003</v>
      </c>
      <c r="AL444" s="15">
        <f>AL445</f>
        <v>0</v>
      </c>
      <c r="AM444" s="15">
        <f>AM445</f>
        <v>0</v>
      </c>
      <c r="AN444" s="15">
        <f t="shared" si="801"/>
        <v>0.24599999999999866</v>
      </c>
      <c r="AO444" s="15">
        <f>AO445</f>
        <v>0</v>
      </c>
      <c r="AP444" s="70">
        <f t="shared" si="804"/>
        <v>0.24599999999999866</v>
      </c>
      <c r="AQ444" s="15">
        <f t="shared" si="802"/>
        <v>8.1999999999999993</v>
      </c>
      <c r="AR444" s="15">
        <f>AR445</f>
        <v>0</v>
      </c>
      <c r="AS444" s="70">
        <f t="shared" si="805"/>
        <v>8.1999999999999993</v>
      </c>
      <c r="AT444" s="73">
        <f t="shared" si="803"/>
        <v>8.1999999999999993</v>
      </c>
      <c r="AU444" s="15">
        <f>AU445</f>
        <v>0</v>
      </c>
      <c r="AV444" s="24"/>
    </row>
    <row r="445" spans="1:49" x14ac:dyDescent="0.3">
      <c r="A445" s="61" t="s">
        <v>323</v>
      </c>
      <c r="B445" s="62">
        <v>200</v>
      </c>
      <c r="C445" s="61" t="s">
        <v>100</v>
      </c>
      <c r="D445" s="61" t="s">
        <v>321</v>
      </c>
      <c r="E445" s="63" t="s">
        <v>322</v>
      </c>
      <c r="F445" s="15">
        <v>8.1999999999999993</v>
      </c>
      <c r="G445" s="15">
        <v>8.1999999999999993</v>
      </c>
      <c r="H445" s="15">
        <v>8.1999999999999993</v>
      </c>
      <c r="I445" s="15"/>
      <c r="J445" s="15"/>
      <c r="K445" s="15"/>
      <c r="L445" s="15">
        <f t="shared" si="812"/>
        <v>8.1999999999999993</v>
      </c>
      <c r="M445" s="15">
        <f t="shared" si="813"/>
        <v>8.1999999999999993</v>
      </c>
      <c r="N445" s="15">
        <f t="shared" si="814"/>
        <v>8.1999999999999993</v>
      </c>
      <c r="O445" s="15">
        <f>-3.4</f>
        <v>-3.4</v>
      </c>
      <c r="P445" s="15"/>
      <c r="Q445" s="15"/>
      <c r="R445" s="15">
        <f t="shared" si="789"/>
        <v>4.7999999999999989</v>
      </c>
      <c r="S445" s="15">
        <f t="shared" si="790"/>
        <v>8.1999999999999993</v>
      </c>
      <c r="T445" s="15">
        <f t="shared" si="791"/>
        <v>8.1999999999999993</v>
      </c>
      <c r="U445" s="15"/>
      <c r="V445" s="15">
        <f t="shared" si="792"/>
        <v>4.7999999999999989</v>
      </c>
      <c r="W445" s="15">
        <f t="shared" si="793"/>
        <v>8.1999999999999993</v>
      </c>
      <c r="X445" s="15">
        <f t="shared" si="794"/>
        <v>8.1999999999999993</v>
      </c>
      <c r="Y445" s="15"/>
      <c r="Z445" s="15"/>
      <c r="AA445" s="15"/>
      <c r="AB445" s="15">
        <f t="shared" si="795"/>
        <v>4.7999999999999989</v>
      </c>
      <c r="AC445" s="15">
        <f t="shared" si="796"/>
        <v>8.1999999999999993</v>
      </c>
      <c r="AD445" s="15">
        <f t="shared" si="797"/>
        <v>8.1999999999999993</v>
      </c>
      <c r="AE445" s="15"/>
      <c r="AF445" s="15"/>
      <c r="AG445" s="15"/>
      <c r="AH445" s="15">
        <f t="shared" si="798"/>
        <v>4.7999999999999989</v>
      </c>
      <c r="AI445" s="15">
        <f t="shared" si="799"/>
        <v>8.1999999999999993</v>
      </c>
      <c r="AJ445" s="15">
        <f t="shared" si="800"/>
        <v>8.1999999999999993</v>
      </c>
      <c r="AK445" s="15">
        <v>-4.5540000000000003</v>
      </c>
      <c r="AL445" s="15"/>
      <c r="AM445" s="15"/>
      <c r="AN445" s="15">
        <f t="shared" si="801"/>
        <v>0.24599999999999866</v>
      </c>
      <c r="AO445" s="15"/>
      <c r="AP445" s="70">
        <f t="shared" si="804"/>
        <v>0.24599999999999866</v>
      </c>
      <c r="AQ445" s="15">
        <f t="shared" si="802"/>
        <v>8.1999999999999993</v>
      </c>
      <c r="AR445" s="15"/>
      <c r="AS445" s="70">
        <f t="shared" si="805"/>
        <v>8.1999999999999993</v>
      </c>
      <c r="AT445" s="73">
        <f t="shared" si="803"/>
        <v>8.1999999999999993</v>
      </c>
      <c r="AU445" s="15"/>
      <c r="AV445" s="24"/>
    </row>
    <row r="446" spans="1:49" ht="31.2" x14ac:dyDescent="0.3">
      <c r="A446" s="61" t="s">
        <v>323</v>
      </c>
      <c r="B446" s="62" t="s">
        <v>188</v>
      </c>
      <c r="C446" s="61"/>
      <c r="D446" s="61"/>
      <c r="E446" s="63" t="s">
        <v>189</v>
      </c>
      <c r="F446" s="15">
        <f t="shared" ref="F446:K446" si="824">F447</f>
        <v>3152.7</v>
      </c>
      <c r="G446" s="15">
        <f t="shared" si="824"/>
        <v>3152.7</v>
      </c>
      <c r="H446" s="15">
        <f t="shared" si="824"/>
        <v>3152.7</v>
      </c>
      <c r="I446" s="15">
        <f t="shared" si="824"/>
        <v>0</v>
      </c>
      <c r="J446" s="15">
        <f t="shared" si="824"/>
        <v>0</v>
      </c>
      <c r="K446" s="15">
        <f t="shared" si="824"/>
        <v>0</v>
      </c>
      <c r="L446" s="15">
        <f t="shared" si="812"/>
        <v>3152.7</v>
      </c>
      <c r="M446" s="15">
        <f t="shared" si="813"/>
        <v>3152.7</v>
      </c>
      <c r="N446" s="15">
        <f t="shared" si="814"/>
        <v>3152.7</v>
      </c>
      <c r="O446" s="15">
        <f>O447</f>
        <v>-1304.5</v>
      </c>
      <c r="P446" s="15">
        <f>P447</f>
        <v>0</v>
      </c>
      <c r="Q446" s="15">
        <f>Q447</f>
        <v>0</v>
      </c>
      <c r="R446" s="15">
        <f t="shared" si="789"/>
        <v>1848.1999999999998</v>
      </c>
      <c r="S446" s="15">
        <f t="shared" si="790"/>
        <v>3152.7</v>
      </c>
      <c r="T446" s="15">
        <f t="shared" si="791"/>
        <v>3152.7</v>
      </c>
      <c r="U446" s="15">
        <f>U447</f>
        <v>0</v>
      </c>
      <c r="V446" s="15">
        <f t="shared" si="792"/>
        <v>1848.1999999999998</v>
      </c>
      <c r="W446" s="15">
        <f t="shared" si="793"/>
        <v>3152.7</v>
      </c>
      <c r="X446" s="15">
        <f t="shared" si="794"/>
        <v>3152.7</v>
      </c>
      <c r="Y446" s="15">
        <f>Y447</f>
        <v>0</v>
      </c>
      <c r="Z446" s="15">
        <f>Z447</f>
        <v>0</v>
      </c>
      <c r="AA446" s="15">
        <f>AA447</f>
        <v>0</v>
      </c>
      <c r="AB446" s="15">
        <f t="shared" si="795"/>
        <v>1848.1999999999998</v>
      </c>
      <c r="AC446" s="15">
        <f t="shared" si="796"/>
        <v>3152.7</v>
      </c>
      <c r="AD446" s="15">
        <f t="shared" si="797"/>
        <v>3152.7</v>
      </c>
      <c r="AE446" s="15">
        <f>AE447</f>
        <v>0</v>
      </c>
      <c r="AF446" s="15">
        <f>AF447</f>
        <v>0</v>
      </c>
      <c r="AG446" s="15">
        <f>AG447</f>
        <v>0</v>
      </c>
      <c r="AH446" s="15">
        <f t="shared" si="798"/>
        <v>1848.1999999999998</v>
      </c>
      <c r="AI446" s="15">
        <f t="shared" si="799"/>
        <v>3152.7</v>
      </c>
      <c r="AJ446" s="15">
        <f t="shared" si="800"/>
        <v>3152.7</v>
      </c>
      <c r="AK446" s="15">
        <f>AK447</f>
        <v>-520.03700000000003</v>
      </c>
      <c r="AL446" s="15">
        <f>AL447</f>
        <v>0</v>
      </c>
      <c r="AM446" s="15">
        <f>AM447</f>
        <v>0</v>
      </c>
      <c r="AN446" s="15">
        <f t="shared" si="801"/>
        <v>1328.1629999999998</v>
      </c>
      <c r="AO446" s="15">
        <f>AO447</f>
        <v>0</v>
      </c>
      <c r="AP446" s="70">
        <f t="shared" si="804"/>
        <v>1328.1629999999998</v>
      </c>
      <c r="AQ446" s="15">
        <f t="shared" si="802"/>
        <v>3152.7</v>
      </c>
      <c r="AR446" s="15">
        <f>AR447</f>
        <v>0</v>
      </c>
      <c r="AS446" s="70">
        <f t="shared" si="805"/>
        <v>3152.7</v>
      </c>
      <c r="AT446" s="73">
        <f t="shared" si="803"/>
        <v>3152.7</v>
      </c>
      <c r="AU446" s="15">
        <f>AU447</f>
        <v>0</v>
      </c>
      <c r="AV446" s="24"/>
    </row>
    <row r="447" spans="1:49" x14ac:dyDescent="0.3">
      <c r="A447" s="61" t="s">
        <v>323</v>
      </c>
      <c r="B447" s="62">
        <v>300</v>
      </c>
      <c r="C447" s="61" t="s">
        <v>100</v>
      </c>
      <c r="D447" s="61" t="s">
        <v>51</v>
      </c>
      <c r="E447" s="63" t="s">
        <v>220</v>
      </c>
      <c r="F447" s="15">
        <v>3152.7</v>
      </c>
      <c r="G447" s="15">
        <v>3152.7</v>
      </c>
      <c r="H447" s="15">
        <v>3152.7</v>
      </c>
      <c r="I447" s="15"/>
      <c r="J447" s="15"/>
      <c r="K447" s="15"/>
      <c r="L447" s="15">
        <f t="shared" si="812"/>
        <v>3152.7</v>
      </c>
      <c r="M447" s="15">
        <f t="shared" si="813"/>
        <v>3152.7</v>
      </c>
      <c r="N447" s="15">
        <f t="shared" si="814"/>
        <v>3152.7</v>
      </c>
      <c r="O447" s="15">
        <v>-1304.5</v>
      </c>
      <c r="P447" s="15"/>
      <c r="Q447" s="15"/>
      <c r="R447" s="15">
        <f t="shared" si="789"/>
        <v>1848.1999999999998</v>
      </c>
      <c r="S447" s="15">
        <f t="shared" si="790"/>
        <v>3152.7</v>
      </c>
      <c r="T447" s="15">
        <f t="shared" si="791"/>
        <v>3152.7</v>
      </c>
      <c r="U447" s="15"/>
      <c r="V447" s="15">
        <f t="shared" si="792"/>
        <v>1848.1999999999998</v>
      </c>
      <c r="W447" s="15">
        <f t="shared" si="793"/>
        <v>3152.7</v>
      </c>
      <c r="X447" s="15">
        <f t="shared" si="794"/>
        <v>3152.7</v>
      </c>
      <c r="Y447" s="15"/>
      <c r="Z447" s="15"/>
      <c r="AA447" s="15"/>
      <c r="AB447" s="15">
        <f t="shared" si="795"/>
        <v>1848.1999999999998</v>
      </c>
      <c r="AC447" s="15">
        <f t="shared" si="796"/>
        <v>3152.7</v>
      </c>
      <c r="AD447" s="15">
        <f t="shared" si="797"/>
        <v>3152.7</v>
      </c>
      <c r="AE447" s="15"/>
      <c r="AF447" s="15"/>
      <c r="AG447" s="15"/>
      <c r="AH447" s="15">
        <f t="shared" si="798"/>
        <v>1848.1999999999998</v>
      </c>
      <c r="AI447" s="15">
        <f t="shared" si="799"/>
        <v>3152.7</v>
      </c>
      <c r="AJ447" s="15">
        <f t="shared" si="800"/>
        <v>3152.7</v>
      </c>
      <c r="AK447" s="15">
        <v>-520.03700000000003</v>
      </c>
      <c r="AL447" s="15"/>
      <c r="AM447" s="15"/>
      <c r="AN447" s="15">
        <f t="shared" si="801"/>
        <v>1328.1629999999998</v>
      </c>
      <c r="AO447" s="15"/>
      <c r="AP447" s="70">
        <f t="shared" si="804"/>
        <v>1328.1629999999998</v>
      </c>
      <c r="AQ447" s="15">
        <f t="shared" si="802"/>
        <v>3152.7</v>
      </c>
      <c r="AR447" s="15"/>
      <c r="AS447" s="70">
        <f t="shared" si="805"/>
        <v>3152.7</v>
      </c>
      <c r="AT447" s="73">
        <f t="shared" si="803"/>
        <v>3152.7</v>
      </c>
      <c r="AU447" s="15"/>
      <c r="AV447" s="24"/>
    </row>
    <row r="448" spans="1:49" ht="31.2" x14ac:dyDescent="0.3">
      <c r="A448" s="61" t="s">
        <v>325</v>
      </c>
      <c r="B448" s="62"/>
      <c r="C448" s="61"/>
      <c r="D448" s="61"/>
      <c r="E448" s="63" t="s">
        <v>326</v>
      </c>
      <c r="F448" s="15">
        <f t="shared" ref="F448:F458" si="825">F449</f>
        <v>8993.9</v>
      </c>
      <c r="G448" s="15">
        <f t="shared" ref="G448:G458" si="826">G449</f>
        <v>8993.9</v>
      </c>
      <c r="H448" s="15">
        <f t="shared" ref="H448:H458" si="827">H449</f>
        <v>8993.9</v>
      </c>
      <c r="I448" s="15">
        <f t="shared" ref="I448:I458" si="828">I449</f>
        <v>0</v>
      </c>
      <c r="J448" s="15">
        <f t="shared" ref="J448:J458" si="829">J449</f>
        <v>0</v>
      </c>
      <c r="K448" s="15">
        <f t="shared" ref="K448:K458" si="830">K449</f>
        <v>0</v>
      </c>
      <c r="L448" s="15">
        <f t="shared" si="812"/>
        <v>8993.9</v>
      </c>
      <c r="M448" s="15">
        <f t="shared" si="813"/>
        <v>8993.9</v>
      </c>
      <c r="N448" s="15">
        <f t="shared" si="814"/>
        <v>8993.9</v>
      </c>
      <c r="O448" s="15">
        <f t="shared" ref="O448:O458" si="831">O449</f>
        <v>-1812</v>
      </c>
      <c r="P448" s="15">
        <f t="shared" ref="P448:P458" si="832">P449</f>
        <v>0</v>
      </c>
      <c r="Q448" s="15">
        <f t="shared" ref="Q448:Q458" si="833">Q449</f>
        <v>0</v>
      </c>
      <c r="R448" s="15">
        <f t="shared" si="789"/>
        <v>7181.9</v>
      </c>
      <c r="S448" s="15">
        <f t="shared" si="790"/>
        <v>8993.9</v>
      </c>
      <c r="T448" s="15">
        <f t="shared" si="791"/>
        <v>8993.9</v>
      </c>
      <c r="U448" s="15">
        <f t="shared" ref="U448:U458" si="834">U449</f>
        <v>0</v>
      </c>
      <c r="V448" s="15">
        <f t="shared" si="792"/>
        <v>7181.9</v>
      </c>
      <c r="W448" s="15">
        <f t="shared" si="793"/>
        <v>8993.9</v>
      </c>
      <c r="X448" s="15">
        <f t="shared" si="794"/>
        <v>8993.9</v>
      </c>
      <c r="Y448" s="15">
        <f t="shared" ref="Y448:Y458" si="835">Y449</f>
        <v>-311.39999999999998</v>
      </c>
      <c r="Z448" s="15">
        <f t="shared" ref="Z448:Z458" si="836">Z449</f>
        <v>0</v>
      </c>
      <c r="AA448" s="15">
        <f t="shared" ref="AA448:AA458" si="837">AA449</f>
        <v>0</v>
      </c>
      <c r="AB448" s="15">
        <f t="shared" si="795"/>
        <v>6870.5</v>
      </c>
      <c r="AC448" s="15">
        <f t="shared" si="796"/>
        <v>8993.9</v>
      </c>
      <c r="AD448" s="15">
        <f t="shared" si="797"/>
        <v>8993.9</v>
      </c>
      <c r="AE448" s="15">
        <f t="shared" ref="AE448:AE458" si="838">AE449</f>
        <v>0</v>
      </c>
      <c r="AF448" s="15">
        <f t="shared" ref="AF448:AF458" si="839">AF449</f>
        <v>0</v>
      </c>
      <c r="AG448" s="15">
        <f t="shared" ref="AG448:AG458" si="840">AG449</f>
        <v>0</v>
      </c>
      <c r="AH448" s="15">
        <f t="shared" si="798"/>
        <v>6870.5</v>
      </c>
      <c r="AI448" s="15">
        <f t="shared" si="799"/>
        <v>8993.9</v>
      </c>
      <c r="AJ448" s="15">
        <f t="shared" si="800"/>
        <v>8993.9</v>
      </c>
      <c r="AK448" s="15">
        <f t="shared" ref="AK448:AK458" si="841">AK449</f>
        <v>0</v>
      </c>
      <c r="AL448" s="15">
        <f t="shared" ref="AL448:AL458" si="842">AL449</f>
        <v>0</v>
      </c>
      <c r="AM448" s="15">
        <f t="shared" ref="AM448:AM458" si="843">AM449</f>
        <v>0</v>
      </c>
      <c r="AN448" s="15">
        <f t="shared" si="801"/>
        <v>6870.5</v>
      </c>
      <c r="AO448" s="15">
        <f t="shared" ref="AO448:AO458" si="844">AO449</f>
        <v>0</v>
      </c>
      <c r="AP448" s="70">
        <f t="shared" si="804"/>
        <v>6870.5</v>
      </c>
      <c r="AQ448" s="15">
        <f t="shared" si="802"/>
        <v>8993.9</v>
      </c>
      <c r="AR448" s="15">
        <f t="shared" ref="AR448:AU458" si="845">AR449</f>
        <v>0</v>
      </c>
      <c r="AS448" s="70">
        <f t="shared" si="805"/>
        <v>8993.9</v>
      </c>
      <c r="AT448" s="73">
        <f t="shared" si="803"/>
        <v>8993.9</v>
      </c>
      <c r="AU448" s="15">
        <f t="shared" si="845"/>
        <v>0</v>
      </c>
      <c r="AV448" s="24"/>
    </row>
    <row r="449" spans="1:48" ht="31.2" x14ac:dyDescent="0.3">
      <c r="A449" s="61" t="s">
        <v>325</v>
      </c>
      <c r="B449" s="62" t="s">
        <v>188</v>
      </c>
      <c r="C449" s="61"/>
      <c r="D449" s="61"/>
      <c r="E449" s="63" t="s">
        <v>189</v>
      </c>
      <c r="F449" s="15">
        <f t="shared" si="825"/>
        <v>8993.9</v>
      </c>
      <c r="G449" s="15">
        <f t="shared" si="826"/>
        <v>8993.9</v>
      </c>
      <c r="H449" s="15">
        <f t="shared" si="827"/>
        <v>8993.9</v>
      </c>
      <c r="I449" s="15">
        <f t="shared" si="828"/>
        <v>0</v>
      </c>
      <c r="J449" s="15">
        <f t="shared" si="829"/>
        <v>0</v>
      </c>
      <c r="K449" s="15">
        <f t="shared" si="830"/>
        <v>0</v>
      </c>
      <c r="L449" s="15">
        <f t="shared" si="812"/>
        <v>8993.9</v>
      </c>
      <c r="M449" s="15">
        <f t="shared" si="813"/>
        <v>8993.9</v>
      </c>
      <c r="N449" s="15">
        <f t="shared" si="814"/>
        <v>8993.9</v>
      </c>
      <c r="O449" s="15">
        <f t="shared" si="831"/>
        <v>-1812</v>
      </c>
      <c r="P449" s="15">
        <f t="shared" si="832"/>
        <v>0</v>
      </c>
      <c r="Q449" s="15">
        <f t="shared" si="833"/>
        <v>0</v>
      </c>
      <c r="R449" s="15">
        <f t="shared" si="789"/>
        <v>7181.9</v>
      </c>
      <c r="S449" s="15">
        <f t="shared" si="790"/>
        <v>8993.9</v>
      </c>
      <c r="T449" s="15">
        <f t="shared" si="791"/>
        <v>8993.9</v>
      </c>
      <c r="U449" s="15">
        <f t="shared" si="834"/>
        <v>0</v>
      </c>
      <c r="V449" s="15">
        <f t="shared" si="792"/>
        <v>7181.9</v>
      </c>
      <c r="W449" s="15">
        <f t="shared" si="793"/>
        <v>8993.9</v>
      </c>
      <c r="X449" s="15">
        <f t="shared" si="794"/>
        <v>8993.9</v>
      </c>
      <c r="Y449" s="15">
        <f t="shared" si="835"/>
        <v>-311.39999999999998</v>
      </c>
      <c r="Z449" s="15">
        <f t="shared" si="836"/>
        <v>0</v>
      </c>
      <c r="AA449" s="15">
        <f t="shared" si="837"/>
        <v>0</v>
      </c>
      <c r="AB449" s="15">
        <f t="shared" si="795"/>
        <v>6870.5</v>
      </c>
      <c r="AC449" s="15">
        <f t="shared" si="796"/>
        <v>8993.9</v>
      </c>
      <c r="AD449" s="15">
        <f t="shared" si="797"/>
        <v>8993.9</v>
      </c>
      <c r="AE449" s="15">
        <f t="shared" si="838"/>
        <v>0</v>
      </c>
      <c r="AF449" s="15">
        <f t="shared" si="839"/>
        <v>0</v>
      </c>
      <c r="AG449" s="15">
        <f t="shared" si="840"/>
        <v>0</v>
      </c>
      <c r="AH449" s="15">
        <f t="shared" si="798"/>
        <v>6870.5</v>
      </c>
      <c r="AI449" s="15">
        <f t="shared" si="799"/>
        <v>8993.9</v>
      </c>
      <c r="AJ449" s="15">
        <f t="shared" si="800"/>
        <v>8993.9</v>
      </c>
      <c r="AK449" s="15">
        <f t="shared" si="841"/>
        <v>0</v>
      </c>
      <c r="AL449" s="15">
        <f t="shared" si="842"/>
        <v>0</v>
      </c>
      <c r="AM449" s="15">
        <f t="shared" si="843"/>
        <v>0</v>
      </c>
      <c r="AN449" s="15">
        <f t="shared" si="801"/>
        <v>6870.5</v>
      </c>
      <c r="AO449" s="15">
        <f t="shared" si="844"/>
        <v>0</v>
      </c>
      <c r="AP449" s="70">
        <f t="shared" si="804"/>
        <v>6870.5</v>
      </c>
      <c r="AQ449" s="15">
        <f t="shared" si="802"/>
        <v>8993.9</v>
      </c>
      <c r="AR449" s="15">
        <f t="shared" si="845"/>
        <v>0</v>
      </c>
      <c r="AS449" s="70">
        <f t="shared" si="805"/>
        <v>8993.9</v>
      </c>
      <c r="AT449" s="73">
        <f t="shared" si="803"/>
        <v>8993.9</v>
      </c>
      <c r="AU449" s="15">
        <f t="shared" si="845"/>
        <v>0</v>
      </c>
      <c r="AV449" s="24"/>
    </row>
    <row r="450" spans="1:48" x14ac:dyDescent="0.3">
      <c r="A450" s="61" t="s">
        <v>325</v>
      </c>
      <c r="B450" s="62">
        <v>300</v>
      </c>
      <c r="C450" s="61" t="s">
        <v>100</v>
      </c>
      <c r="D450" s="61" t="s">
        <v>321</v>
      </c>
      <c r="E450" s="63" t="s">
        <v>322</v>
      </c>
      <c r="F450" s="15">
        <v>8993.9</v>
      </c>
      <c r="G450" s="15">
        <v>8993.9</v>
      </c>
      <c r="H450" s="15">
        <v>8993.9</v>
      </c>
      <c r="I450" s="15"/>
      <c r="J450" s="15"/>
      <c r="K450" s="15"/>
      <c r="L450" s="15">
        <f t="shared" si="812"/>
        <v>8993.9</v>
      </c>
      <c r="M450" s="15">
        <f t="shared" si="813"/>
        <v>8993.9</v>
      </c>
      <c r="N450" s="15">
        <f t="shared" si="814"/>
        <v>8993.9</v>
      </c>
      <c r="O450" s="15">
        <v>-1812</v>
      </c>
      <c r="P450" s="15"/>
      <c r="Q450" s="15"/>
      <c r="R450" s="15">
        <f t="shared" si="789"/>
        <v>7181.9</v>
      </c>
      <c r="S450" s="15">
        <f t="shared" si="790"/>
        <v>8993.9</v>
      </c>
      <c r="T450" s="15">
        <f t="shared" si="791"/>
        <v>8993.9</v>
      </c>
      <c r="U450" s="15"/>
      <c r="V450" s="15">
        <f t="shared" si="792"/>
        <v>7181.9</v>
      </c>
      <c r="W450" s="15">
        <f t="shared" si="793"/>
        <v>8993.9</v>
      </c>
      <c r="X450" s="15">
        <f t="shared" si="794"/>
        <v>8993.9</v>
      </c>
      <c r="Y450" s="15">
        <v>-311.39999999999998</v>
      </c>
      <c r="Z450" s="15"/>
      <c r="AA450" s="15"/>
      <c r="AB450" s="15">
        <f t="shared" si="795"/>
        <v>6870.5</v>
      </c>
      <c r="AC450" s="15">
        <f t="shared" si="796"/>
        <v>8993.9</v>
      </c>
      <c r="AD450" s="15">
        <f t="shared" si="797"/>
        <v>8993.9</v>
      </c>
      <c r="AE450" s="15"/>
      <c r="AF450" s="15"/>
      <c r="AG450" s="15"/>
      <c r="AH450" s="15">
        <f t="shared" si="798"/>
        <v>6870.5</v>
      </c>
      <c r="AI450" s="15">
        <f t="shared" si="799"/>
        <v>8993.9</v>
      </c>
      <c r="AJ450" s="15">
        <f t="shared" si="800"/>
        <v>8993.9</v>
      </c>
      <c r="AK450" s="15"/>
      <c r="AL450" s="15"/>
      <c r="AM450" s="15"/>
      <c r="AN450" s="15">
        <f t="shared" si="801"/>
        <v>6870.5</v>
      </c>
      <c r="AO450" s="15"/>
      <c r="AP450" s="70">
        <f t="shared" si="804"/>
        <v>6870.5</v>
      </c>
      <c r="AQ450" s="15">
        <f t="shared" si="802"/>
        <v>8993.9</v>
      </c>
      <c r="AR450" s="15"/>
      <c r="AS450" s="70">
        <f t="shared" si="805"/>
        <v>8993.9</v>
      </c>
      <c r="AT450" s="73">
        <f t="shared" si="803"/>
        <v>8993.9</v>
      </c>
      <c r="AU450" s="15"/>
      <c r="AV450" s="24"/>
    </row>
    <row r="451" spans="1:48" x14ac:dyDescent="0.3">
      <c r="A451" s="61" t="s">
        <v>327</v>
      </c>
      <c r="B451" s="62"/>
      <c r="C451" s="61"/>
      <c r="D451" s="61"/>
      <c r="E451" s="63" t="s">
        <v>328</v>
      </c>
      <c r="F451" s="15">
        <f t="shared" si="825"/>
        <v>804.7</v>
      </c>
      <c r="G451" s="15">
        <f t="shared" si="826"/>
        <v>804.7</v>
      </c>
      <c r="H451" s="15">
        <f t="shared" si="827"/>
        <v>804.7</v>
      </c>
      <c r="I451" s="15">
        <f t="shared" si="828"/>
        <v>0</v>
      </c>
      <c r="J451" s="15">
        <f t="shared" si="829"/>
        <v>0</v>
      </c>
      <c r="K451" s="15">
        <f t="shared" si="830"/>
        <v>0</v>
      </c>
      <c r="L451" s="15">
        <f t="shared" si="812"/>
        <v>804.7</v>
      </c>
      <c r="M451" s="15">
        <f t="shared" si="813"/>
        <v>804.7</v>
      </c>
      <c r="N451" s="15">
        <f t="shared" si="814"/>
        <v>804.7</v>
      </c>
      <c r="O451" s="15">
        <f t="shared" si="831"/>
        <v>0</v>
      </c>
      <c r="P451" s="15">
        <f t="shared" si="832"/>
        <v>0</v>
      </c>
      <c r="Q451" s="15">
        <f t="shared" si="833"/>
        <v>0</v>
      </c>
      <c r="R451" s="15">
        <f t="shared" si="789"/>
        <v>804.7</v>
      </c>
      <c r="S451" s="15">
        <f t="shared" si="790"/>
        <v>804.7</v>
      </c>
      <c r="T451" s="15">
        <f t="shared" si="791"/>
        <v>804.7</v>
      </c>
      <c r="U451" s="15">
        <f t="shared" si="834"/>
        <v>0</v>
      </c>
      <c r="V451" s="15">
        <f t="shared" si="792"/>
        <v>804.7</v>
      </c>
      <c r="W451" s="15">
        <f t="shared" si="793"/>
        <v>804.7</v>
      </c>
      <c r="X451" s="15">
        <f t="shared" si="794"/>
        <v>804.7</v>
      </c>
      <c r="Y451" s="15">
        <f t="shared" si="835"/>
        <v>0</v>
      </c>
      <c r="Z451" s="15">
        <f t="shared" si="836"/>
        <v>0</v>
      </c>
      <c r="AA451" s="15">
        <f t="shared" si="837"/>
        <v>0</v>
      </c>
      <c r="AB451" s="15">
        <f t="shared" si="795"/>
        <v>804.7</v>
      </c>
      <c r="AC451" s="15">
        <f t="shared" si="796"/>
        <v>804.7</v>
      </c>
      <c r="AD451" s="15">
        <f t="shared" si="797"/>
        <v>804.7</v>
      </c>
      <c r="AE451" s="15">
        <f t="shared" si="838"/>
        <v>0</v>
      </c>
      <c r="AF451" s="15">
        <f t="shared" si="839"/>
        <v>0</v>
      </c>
      <c r="AG451" s="15">
        <f t="shared" si="840"/>
        <v>0</v>
      </c>
      <c r="AH451" s="15">
        <f t="shared" si="798"/>
        <v>804.7</v>
      </c>
      <c r="AI451" s="15">
        <f t="shared" si="799"/>
        <v>804.7</v>
      </c>
      <c r="AJ451" s="15">
        <f t="shared" si="800"/>
        <v>804.7</v>
      </c>
      <c r="AK451" s="15">
        <f t="shared" si="841"/>
        <v>0</v>
      </c>
      <c r="AL451" s="15">
        <f t="shared" si="842"/>
        <v>0</v>
      </c>
      <c r="AM451" s="15">
        <f t="shared" si="843"/>
        <v>0</v>
      </c>
      <c r="AN451" s="15">
        <f t="shared" si="801"/>
        <v>804.7</v>
      </c>
      <c r="AO451" s="15">
        <f t="shared" si="844"/>
        <v>0</v>
      </c>
      <c r="AP451" s="70">
        <f t="shared" si="804"/>
        <v>804.7</v>
      </c>
      <c r="AQ451" s="15">
        <f t="shared" si="802"/>
        <v>804.7</v>
      </c>
      <c r="AR451" s="15">
        <f t="shared" si="845"/>
        <v>0</v>
      </c>
      <c r="AS451" s="70">
        <f t="shared" si="805"/>
        <v>804.7</v>
      </c>
      <c r="AT451" s="73">
        <f t="shared" si="803"/>
        <v>804.7</v>
      </c>
      <c r="AU451" s="15">
        <f t="shared" si="845"/>
        <v>0</v>
      </c>
      <c r="AV451" s="24"/>
    </row>
    <row r="452" spans="1:48" ht="31.2" x14ac:dyDescent="0.3">
      <c r="A452" s="61" t="s">
        <v>327</v>
      </c>
      <c r="B452" s="62" t="s">
        <v>188</v>
      </c>
      <c r="C452" s="61"/>
      <c r="D452" s="61"/>
      <c r="E452" s="63" t="s">
        <v>189</v>
      </c>
      <c r="F452" s="15">
        <f t="shared" si="825"/>
        <v>804.7</v>
      </c>
      <c r="G452" s="15">
        <f t="shared" si="826"/>
        <v>804.7</v>
      </c>
      <c r="H452" s="15">
        <f t="shared" si="827"/>
        <v>804.7</v>
      </c>
      <c r="I452" s="15">
        <f t="shared" si="828"/>
        <v>0</v>
      </c>
      <c r="J452" s="15">
        <f t="shared" si="829"/>
        <v>0</v>
      </c>
      <c r="K452" s="15">
        <f t="shared" si="830"/>
        <v>0</v>
      </c>
      <c r="L452" s="15">
        <f t="shared" si="812"/>
        <v>804.7</v>
      </c>
      <c r="M452" s="15">
        <f t="shared" si="813"/>
        <v>804.7</v>
      </c>
      <c r="N452" s="15">
        <f t="shared" si="814"/>
        <v>804.7</v>
      </c>
      <c r="O452" s="15">
        <f t="shared" si="831"/>
        <v>0</v>
      </c>
      <c r="P452" s="15">
        <f t="shared" si="832"/>
        <v>0</v>
      </c>
      <c r="Q452" s="15">
        <f t="shared" si="833"/>
        <v>0</v>
      </c>
      <c r="R452" s="15">
        <f t="shared" si="789"/>
        <v>804.7</v>
      </c>
      <c r="S452" s="15">
        <f t="shared" si="790"/>
        <v>804.7</v>
      </c>
      <c r="T452" s="15">
        <f t="shared" si="791"/>
        <v>804.7</v>
      </c>
      <c r="U452" s="15">
        <f t="shared" si="834"/>
        <v>0</v>
      </c>
      <c r="V452" s="15">
        <f t="shared" si="792"/>
        <v>804.7</v>
      </c>
      <c r="W452" s="15">
        <f t="shared" si="793"/>
        <v>804.7</v>
      </c>
      <c r="X452" s="15">
        <f t="shared" si="794"/>
        <v>804.7</v>
      </c>
      <c r="Y452" s="15">
        <f t="shared" si="835"/>
        <v>0</v>
      </c>
      <c r="Z452" s="15">
        <f t="shared" si="836"/>
        <v>0</v>
      </c>
      <c r="AA452" s="15">
        <f t="shared" si="837"/>
        <v>0</v>
      </c>
      <c r="AB452" s="15">
        <f t="shared" si="795"/>
        <v>804.7</v>
      </c>
      <c r="AC452" s="15">
        <f t="shared" si="796"/>
        <v>804.7</v>
      </c>
      <c r="AD452" s="15">
        <f t="shared" si="797"/>
        <v>804.7</v>
      </c>
      <c r="AE452" s="15">
        <f t="shared" si="838"/>
        <v>0</v>
      </c>
      <c r="AF452" s="15">
        <f t="shared" si="839"/>
        <v>0</v>
      </c>
      <c r="AG452" s="15">
        <f t="shared" si="840"/>
        <v>0</v>
      </c>
      <c r="AH452" s="15">
        <f t="shared" si="798"/>
        <v>804.7</v>
      </c>
      <c r="AI452" s="15">
        <f t="shared" si="799"/>
        <v>804.7</v>
      </c>
      <c r="AJ452" s="15">
        <f t="shared" si="800"/>
        <v>804.7</v>
      </c>
      <c r="AK452" s="15">
        <f t="shared" si="841"/>
        <v>0</v>
      </c>
      <c r="AL452" s="15">
        <f t="shared" si="842"/>
        <v>0</v>
      </c>
      <c r="AM452" s="15">
        <f t="shared" si="843"/>
        <v>0</v>
      </c>
      <c r="AN452" s="15">
        <f t="shared" si="801"/>
        <v>804.7</v>
      </c>
      <c r="AO452" s="15">
        <f t="shared" si="844"/>
        <v>0</v>
      </c>
      <c r="AP452" s="70">
        <f t="shared" si="804"/>
        <v>804.7</v>
      </c>
      <c r="AQ452" s="15">
        <f t="shared" si="802"/>
        <v>804.7</v>
      </c>
      <c r="AR452" s="15">
        <f t="shared" si="845"/>
        <v>0</v>
      </c>
      <c r="AS452" s="70">
        <f t="shared" si="805"/>
        <v>804.7</v>
      </c>
      <c r="AT452" s="73">
        <f t="shared" si="803"/>
        <v>804.7</v>
      </c>
      <c r="AU452" s="15">
        <f t="shared" si="845"/>
        <v>0</v>
      </c>
      <c r="AV452" s="24"/>
    </row>
    <row r="453" spans="1:48" x14ac:dyDescent="0.3">
      <c r="A453" s="61" t="s">
        <v>327</v>
      </c>
      <c r="B453" s="62">
        <v>300</v>
      </c>
      <c r="C453" s="61" t="s">
        <v>100</v>
      </c>
      <c r="D453" s="61" t="s">
        <v>51</v>
      </c>
      <c r="E453" s="63" t="s">
        <v>220</v>
      </c>
      <c r="F453" s="15">
        <v>804.7</v>
      </c>
      <c r="G453" s="15">
        <v>804.7</v>
      </c>
      <c r="H453" s="15">
        <v>804.7</v>
      </c>
      <c r="I453" s="15"/>
      <c r="J453" s="15"/>
      <c r="K453" s="15"/>
      <c r="L453" s="15">
        <f t="shared" si="812"/>
        <v>804.7</v>
      </c>
      <c r="M453" s="15">
        <f t="shared" si="813"/>
        <v>804.7</v>
      </c>
      <c r="N453" s="15">
        <f t="shared" si="814"/>
        <v>804.7</v>
      </c>
      <c r="O453" s="15"/>
      <c r="P453" s="15"/>
      <c r="Q453" s="15"/>
      <c r="R453" s="15">
        <f t="shared" si="789"/>
        <v>804.7</v>
      </c>
      <c r="S453" s="15">
        <f t="shared" si="790"/>
        <v>804.7</v>
      </c>
      <c r="T453" s="15">
        <f t="shared" si="791"/>
        <v>804.7</v>
      </c>
      <c r="U453" s="15"/>
      <c r="V453" s="15">
        <f t="shared" si="792"/>
        <v>804.7</v>
      </c>
      <c r="W453" s="15">
        <f t="shared" si="793"/>
        <v>804.7</v>
      </c>
      <c r="X453" s="15">
        <f t="shared" si="794"/>
        <v>804.7</v>
      </c>
      <c r="Y453" s="15"/>
      <c r="Z453" s="15"/>
      <c r="AA453" s="15"/>
      <c r="AB453" s="15">
        <f t="shared" si="795"/>
        <v>804.7</v>
      </c>
      <c r="AC453" s="15">
        <f t="shared" si="796"/>
        <v>804.7</v>
      </c>
      <c r="AD453" s="15">
        <f t="shared" si="797"/>
        <v>804.7</v>
      </c>
      <c r="AE453" s="15"/>
      <c r="AF453" s="15"/>
      <c r="AG453" s="15"/>
      <c r="AH453" s="15">
        <f t="shared" si="798"/>
        <v>804.7</v>
      </c>
      <c r="AI453" s="15">
        <f t="shared" si="799"/>
        <v>804.7</v>
      </c>
      <c r="AJ453" s="15">
        <f t="shared" si="800"/>
        <v>804.7</v>
      </c>
      <c r="AK453" s="15"/>
      <c r="AL453" s="15"/>
      <c r="AM453" s="15"/>
      <c r="AN453" s="15">
        <f t="shared" si="801"/>
        <v>804.7</v>
      </c>
      <c r="AO453" s="15"/>
      <c r="AP453" s="70">
        <f t="shared" si="804"/>
        <v>804.7</v>
      </c>
      <c r="AQ453" s="15">
        <f t="shared" si="802"/>
        <v>804.7</v>
      </c>
      <c r="AR453" s="15"/>
      <c r="AS453" s="70">
        <f t="shared" si="805"/>
        <v>804.7</v>
      </c>
      <c r="AT453" s="73">
        <f t="shared" si="803"/>
        <v>804.7</v>
      </c>
      <c r="AU453" s="15"/>
      <c r="AV453" s="24"/>
    </row>
    <row r="454" spans="1:48" ht="62.4" x14ac:dyDescent="0.3">
      <c r="A454" s="61" t="s">
        <v>329</v>
      </c>
      <c r="B454" s="62"/>
      <c r="C454" s="61"/>
      <c r="D454" s="61"/>
      <c r="E454" s="63" t="s">
        <v>330</v>
      </c>
      <c r="F454" s="15">
        <f t="shared" si="825"/>
        <v>150000</v>
      </c>
      <c r="G454" s="15">
        <f t="shared" si="826"/>
        <v>200000</v>
      </c>
      <c r="H454" s="15">
        <f t="shared" si="827"/>
        <v>200000</v>
      </c>
      <c r="I454" s="15">
        <f t="shared" si="828"/>
        <v>0</v>
      </c>
      <c r="J454" s="15">
        <f t="shared" si="829"/>
        <v>0</v>
      </c>
      <c r="K454" s="15">
        <f t="shared" si="830"/>
        <v>0</v>
      </c>
      <c r="L454" s="15">
        <f t="shared" si="812"/>
        <v>150000</v>
      </c>
      <c r="M454" s="15">
        <f t="shared" si="813"/>
        <v>200000</v>
      </c>
      <c r="N454" s="15">
        <f t="shared" si="814"/>
        <v>200000</v>
      </c>
      <c r="O454" s="15">
        <f t="shared" si="831"/>
        <v>0</v>
      </c>
      <c r="P454" s="15">
        <f t="shared" si="832"/>
        <v>0</v>
      </c>
      <c r="Q454" s="15">
        <f t="shared" si="833"/>
        <v>0</v>
      </c>
      <c r="R454" s="15">
        <f t="shared" si="789"/>
        <v>150000</v>
      </c>
      <c r="S454" s="15">
        <f t="shared" si="790"/>
        <v>200000</v>
      </c>
      <c r="T454" s="15">
        <f t="shared" si="791"/>
        <v>200000</v>
      </c>
      <c r="U454" s="15">
        <f t="shared" si="834"/>
        <v>0</v>
      </c>
      <c r="V454" s="15">
        <f t="shared" si="792"/>
        <v>150000</v>
      </c>
      <c r="W454" s="15">
        <f t="shared" si="793"/>
        <v>200000</v>
      </c>
      <c r="X454" s="15">
        <f t="shared" si="794"/>
        <v>200000</v>
      </c>
      <c r="Y454" s="15">
        <f t="shared" si="835"/>
        <v>29839.9</v>
      </c>
      <c r="Z454" s="15">
        <f t="shared" si="836"/>
        <v>0</v>
      </c>
      <c r="AA454" s="15">
        <f t="shared" si="837"/>
        <v>0</v>
      </c>
      <c r="AB454" s="15">
        <f t="shared" si="795"/>
        <v>179839.9</v>
      </c>
      <c r="AC454" s="15">
        <f t="shared" si="796"/>
        <v>200000</v>
      </c>
      <c r="AD454" s="15">
        <f t="shared" si="797"/>
        <v>200000</v>
      </c>
      <c r="AE454" s="15">
        <f t="shared" si="838"/>
        <v>0</v>
      </c>
      <c r="AF454" s="15">
        <f t="shared" si="839"/>
        <v>0</v>
      </c>
      <c r="AG454" s="15">
        <f t="shared" si="840"/>
        <v>0</v>
      </c>
      <c r="AH454" s="15">
        <f t="shared" si="798"/>
        <v>179839.9</v>
      </c>
      <c r="AI454" s="15">
        <f t="shared" si="799"/>
        <v>200000</v>
      </c>
      <c r="AJ454" s="15">
        <f t="shared" si="800"/>
        <v>200000</v>
      </c>
      <c r="AK454" s="15">
        <f t="shared" si="841"/>
        <v>29898.098000000002</v>
      </c>
      <c r="AL454" s="15">
        <f t="shared" si="842"/>
        <v>0</v>
      </c>
      <c r="AM454" s="15">
        <f t="shared" si="843"/>
        <v>0</v>
      </c>
      <c r="AN454" s="15">
        <f t="shared" si="801"/>
        <v>209737.99799999999</v>
      </c>
      <c r="AO454" s="15">
        <f t="shared" si="844"/>
        <v>0</v>
      </c>
      <c r="AP454" s="70">
        <f t="shared" si="804"/>
        <v>209737.99799999999</v>
      </c>
      <c r="AQ454" s="15">
        <f t="shared" si="802"/>
        <v>200000</v>
      </c>
      <c r="AR454" s="15">
        <f t="shared" si="845"/>
        <v>0</v>
      </c>
      <c r="AS454" s="70">
        <f t="shared" si="805"/>
        <v>200000</v>
      </c>
      <c r="AT454" s="73">
        <f t="shared" si="803"/>
        <v>200000</v>
      </c>
      <c r="AU454" s="15">
        <f t="shared" si="845"/>
        <v>0</v>
      </c>
      <c r="AV454" s="24"/>
    </row>
    <row r="455" spans="1:48" ht="31.2" x14ac:dyDescent="0.3">
      <c r="A455" s="61" t="s">
        <v>329</v>
      </c>
      <c r="B455" s="62" t="s">
        <v>188</v>
      </c>
      <c r="C455" s="61"/>
      <c r="D455" s="61"/>
      <c r="E455" s="63" t="s">
        <v>189</v>
      </c>
      <c r="F455" s="15">
        <f t="shared" si="825"/>
        <v>150000</v>
      </c>
      <c r="G455" s="15">
        <f t="shared" si="826"/>
        <v>200000</v>
      </c>
      <c r="H455" s="15">
        <f t="shared" si="827"/>
        <v>200000</v>
      </c>
      <c r="I455" s="15">
        <f t="shared" si="828"/>
        <v>0</v>
      </c>
      <c r="J455" s="15">
        <f t="shared" si="829"/>
        <v>0</v>
      </c>
      <c r="K455" s="15">
        <f t="shared" si="830"/>
        <v>0</v>
      </c>
      <c r="L455" s="15">
        <f t="shared" si="812"/>
        <v>150000</v>
      </c>
      <c r="M455" s="15">
        <f t="shared" si="813"/>
        <v>200000</v>
      </c>
      <c r="N455" s="15">
        <f t="shared" si="814"/>
        <v>200000</v>
      </c>
      <c r="O455" s="15">
        <f t="shared" si="831"/>
        <v>0</v>
      </c>
      <c r="P455" s="15">
        <f t="shared" si="832"/>
        <v>0</v>
      </c>
      <c r="Q455" s="15">
        <f t="shared" si="833"/>
        <v>0</v>
      </c>
      <c r="R455" s="15">
        <f t="shared" si="789"/>
        <v>150000</v>
      </c>
      <c r="S455" s="15">
        <f t="shared" si="790"/>
        <v>200000</v>
      </c>
      <c r="T455" s="15">
        <f t="shared" si="791"/>
        <v>200000</v>
      </c>
      <c r="U455" s="15">
        <f t="shared" si="834"/>
        <v>0</v>
      </c>
      <c r="V455" s="15">
        <f t="shared" si="792"/>
        <v>150000</v>
      </c>
      <c r="W455" s="15">
        <f t="shared" si="793"/>
        <v>200000</v>
      </c>
      <c r="X455" s="15">
        <f t="shared" si="794"/>
        <v>200000</v>
      </c>
      <c r="Y455" s="15">
        <f t="shared" si="835"/>
        <v>29839.9</v>
      </c>
      <c r="Z455" s="15">
        <f t="shared" si="836"/>
        <v>0</v>
      </c>
      <c r="AA455" s="15">
        <f t="shared" si="837"/>
        <v>0</v>
      </c>
      <c r="AB455" s="15">
        <f t="shared" si="795"/>
        <v>179839.9</v>
      </c>
      <c r="AC455" s="15">
        <f t="shared" si="796"/>
        <v>200000</v>
      </c>
      <c r="AD455" s="15">
        <f t="shared" si="797"/>
        <v>200000</v>
      </c>
      <c r="AE455" s="15">
        <f t="shared" si="838"/>
        <v>0</v>
      </c>
      <c r="AF455" s="15">
        <f t="shared" si="839"/>
        <v>0</v>
      </c>
      <c r="AG455" s="15">
        <f t="shared" si="840"/>
        <v>0</v>
      </c>
      <c r="AH455" s="15">
        <f t="shared" si="798"/>
        <v>179839.9</v>
      </c>
      <c r="AI455" s="15">
        <f t="shared" si="799"/>
        <v>200000</v>
      </c>
      <c r="AJ455" s="15">
        <f t="shared" si="800"/>
        <v>200000</v>
      </c>
      <c r="AK455" s="15">
        <f t="shared" si="841"/>
        <v>29898.098000000002</v>
      </c>
      <c r="AL455" s="15">
        <f t="shared" si="842"/>
        <v>0</v>
      </c>
      <c r="AM455" s="15">
        <f t="shared" si="843"/>
        <v>0</v>
      </c>
      <c r="AN455" s="15">
        <f t="shared" si="801"/>
        <v>209737.99799999999</v>
      </c>
      <c r="AO455" s="15">
        <f t="shared" si="844"/>
        <v>0</v>
      </c>
      <c r="AP455" s="70">
        <f t="shared" si="804"/>
        <v>209737.99799999999</v>
      </c>
      <c r="AQ455" s="15">
        <f t="shared" si="802"/>
        <v>200000</v>
      </c>
      <c r="AR455" s="15">
        <f t="shared" si="845"/>
        <v>0</v>
      </c>
      <c r="AS455" s="70">
        <f t="shared" si="805"/>
        <v>200000</v>
      </c>
      <c r="AT455" s="73">
        <f t="shared" si="803"/>
        <v>200000</v>
      </c>
      <c r="AU455" s="15">
        <f t="shared" si="845"/>
        <v>0</v>
      </c>
      <c r="AV455" s="24"/>
    </row>
    <row r="456" spans="1:48" x14ac:dyDescent="0.3">
      <c r="A456" s="61" t="s">
        <v>329</v>
      </c>
      <c r="B456" s="62">
        <v>300</v>
      </c>
      <c r="C456" s="61" t="s">
        <v>100</v>
      </c>
      <c r="D456" s="61" t="s">
        <v>51</v>
      </c>
      <c r="E456" s="63" t="s">
        <v>220</v>
      </c>
      <c r="F456" s="15">
        <v>150000</v>
      </c>
      <c r="G456" s="15">
        <v>200000</v>
      </c>
      <c r="H456" s="15">
        <v>200000</v>
      </c>
      <c r="I456" s="15"/>
      <c r="J456" s="15"/>
      <c r="K456" s="15"/>
      <c r="L456" s="15">
        <f t="shared" si="812"/>
        <v>150000</v>
      </c>
      <c r="M456" s="15">
        <f t="shared" si="813"/>
        <v>200000</v>
      </c>
      <c r="N456" s="15">
        <f t="shared" si="814"/>
        <v>200000</v>
      </c>
      <c r="O456" s="15"/>
      <c r="P456" s="15"/>
      <c r="Q456" s="15"/>
      <c r="R456" s="15">
        <f t="shared" si="789"/>
        <v>150000</v>
      </c>
      <c r="S456" s="15">
        <f t="shared" si="790"/>
        <v>200000</v>
      </c>
      <c r="T456" s="15">
        <f t="shared" si="791"/>
        <v>200000</v>
      </c>
      <c r="U456" s="15"/>
      <c r="V456" s="15">
        <f t="shared" si="792"/>
        <v>150000</v>
      </c>
      <c r="W456" s="15">
        <f t="shared" si="793"/>
        <v>200000</v>
      </c>
      <c r="X456" s="15">
        <f t="shared" si="794"/>
        <v>200000</v>
      </c>
      <c r="Y456" s="15">
        <v>29839.9</v>
      </c>
      <c r="Z456" s="15"/>
      <c r="AA456" s="15"/>
      <c r="AB456" s="15">
        <f t="shared" si="795"/>
        <v>179839.9</v>
      </c>
      <c r="AC456" s="15">
        <f t="shared" si="796"/>
        <v>200000</v>
      </c>
      <c r="AD456" s="15">
        <f t="shared" si="797"/>
        <v>200000</v>
      </c>
      <c r="AE456" s="15"/>
      <c r="AF456" s="15"/>
      <c r="AG456" s="15"/>
      <c r="AH456" s="15">
        <f t="shared" si="798"/>
        <v>179839.9</v>
      </c>
      <c r="AI456" s="15">
        <f t="shared" si="799"/>
        <v>200000</v>
      </c>
      <c r="AJ456" s="15">
        <f t="shared" si="800"/>
        <v>200000</v>
      </c>
      <c r="AK456" s="15">
        <v>29898.098000000002</v>
      </c>
      <c r="AL456" s="15"/>
      <c r="AM456" s="15"/>
      <c r="AN456" s="15">
        <f t="shared" si="801"/>
        <v>209737.99799999999</v>
      </c>
      <c r="AO456" s="15"/>
      <c r="AP456" s="70">
        <f t="shared" si="804"/>
        <v>209737.99799999999</v>
      </c>
      <c r="AQ456" s="15">
        <f t="shared" si="802"/>
        <v>200000</v>
      </c>
      <c r="AR456" s="15"/>
      <c r="AS456" s="70">
        <f t="shared" si="805"/>
        <v>200000</v>
      </c>
      <c r="AT456" s="73">
        <f t="shared" si="803"/>
        <v>200000</v>
      </c>
      <c r="AU456" s="15"/>
      <c r="AV456" s="24"/>
    </row>
    <row r="457" spans="1:48" ht="46.8" x14ac:dyDescent="0.3">
      <c r="A457" s="61" t="s">
        <v>331</v>
      </c>
      <c r="B457" s="62"/>
      <c r="C457" s="61"/>
      <c r="D457" s="61"/>
      <c r="E457" s="63" t="s">
        <v>332</v>
      </c>
      <c r="F457" s="15">
        <f t="shared" si="825"/>
        <v>3448.3</v>
      </c>
      <c r="G457" s="15">
        <f t="shared" si="826"/>
        <v>3448.3</v>
      </c>
      <c r="H457" s="15">
        <f t="shared" si="827"/>
        <v>3448.3</v>
      </c>
      <c r="I457" s="15">
        <f t="shared" si="828"/>
        <v>0</v>
      </c>
      <c r="J457" s="15">
        <f t="shared" si="829"/>
        <v>0</v>
      </c>
      <c r="K457" s="15">
        <f t="shared" si="830"/>
        <v>0</v>
      </c>
      <c r="L457" s="15">
        <f t="shared" si="812"/>
        <v>3448.3</v>
      </c>
      <c r="M457" s="15">
        <f t="shared" si="813"/>
        <v>3448.3</v>
      </c>
      <c r="N457" s="15">
        <f t="shared" si="814"/>
        <v>3448.3</v>
      </c>
      <c r="O457" s="15">
        <f t="shared" si="831"/>
        <v>-2298.875</v>
      </c>
      <c r="P457" s="15">
        <f t="shared" si="832"/>
        <v>0</v>
      </c>
      <c r="Q457" s="15">
        <f t="shared" si="833"/>
        <v>0</v>
      </c>
      <c r="R457" s="15">
        <f t="shared" si="789"/>
        <v>1149.4250000000002</v>
      </c>
      <c r="S457" s="15">
        <f t="shared" si="790"/>
        <v>3448.3</v>
      </c>
      <c r="T457" s="15">
        <f t="shared" si="791"/>
        <v>3448.3</v>
      </c>
      <c r="U457" s="15">
        <f t="shared" si="834"/>
        <v>0</v>
      </c>
      <c r="V457" s="15">
        <f t="shared" si="792"/>
        <v>1149.4250000000002</v>
      </c>
      <c r="W457" s="15">
        <f t="shared" si="793"/>
        <v>3448.3</v>
      </c>
      <c r="X457" s="15">
        <f t="shared" si="794"/>
        <v>3448.3</v>
      </c>
      <c r="Y457" s="15">
        <f t="shared" si="835"/>
        <v>0</v>
      </c>
      <c r="Z457" s="15">
        <f t="shared" si="836"/>
        <v>0</v>
      </c>
      <c r="AA457" s="15">
        <f t="shared" si="837"/>
        <v>0</v>
      </c>
      <c r="AB457" s="15">
        <f t="shared" si="795"/>
        <v>1149.4250000000002</v>
      </c>
      <c r="AC457" s="15">
        <f t="shared" si="796"/>
        <v>3448.3</v>
      </c>
      <c r="AD457" s="15">
        <f t="shared" si="797"/>
        <v>3448.3</v>
      </c>
      <c r="AE457" s="15">
        <f t="shared" si="838"/>
        <v>0</v>
      </c>
      <c r="AF457" s="15">
        <f t="shared" si="839"/>
        <v>0</v>
      </c>
      <c r="AG457" s="15">
        <f t="shared" si="840"/>
        <v>0</v>
      </c>
      <c r="AH457" s="15">
        <f t="shared" si="798"/>
        <v>1149.4250000000002</v>
      </c>
      <c r="AI457" s="15">
        <f t="shared" si="799"/>
        <v>3448.3</v>
      </c>
      <c r="AJ457" s="15">
        <f t="shared" si="800"/>
        <v>3448.3</v>
      </c>
      <c r="AK457" s="15">
        <f t="shared" si="841"/>
        <v>0</v>
      </c>
      <c r="AL457" s="15">
        <f t="shared" si="842"/>
        <v>0</v>
      </c>
      <c r="AM457" s="15">
        <f t="shared" si="843"/>
        <v>0</v>
      </c>
      <c r="AN457" s="15">
        <f t="shared" si="801"/>
        <v>1149.4250000000002</v>
      </c>
      <c r="AO457" s="15">
        <f t="shared" si="844"/>
        <v>0</v>
      </c>
      <c r="AP457" s="70">
        <f t="shared" si="804"/>
        <v>1149.4250000000002</v>
      </c>
      <c r="AQ457" s="15">
        <f t="shared" si="802"/>
        <v>3448.3</v>
      </c>
      <c r="AR457" s="15">
        <f t="shared" si="845"/>
        <v>0</v>
      </c>
      <c r="AS457" s="70">
        <f t="shared" si="805"/>
        <v>3448.3</v>
      </c>
      <c r="AT457" s="73">
        <f t="shared" si="803"/>
        <v>3448.3</v>
      </c>
      <c r="AU457" s="15">
        <f t="shared" si="845"/>
        <v>0</v>
      </c>
      <c r="AV457" s="24"/>
    </row>
    <row r="458" spans="1:48" ht="31.2" x14ac:dyDescent="0.3">
      <c r="A458" s="61" t="s">
        <v>331</v>
      </c>
      <c r="B458" s="62" t="s">
        <v>188</v>
      </c>
      <c r="C458" s="61"/>
      <c r="D458" s="61"/>
      <c r="E458" s="63" t="s">
        <v>189</v>
      </c>
      <c r="F458" s="15">
        <f t="shared" si="825"/>
        <v>3448.3</v>
      </c>
      <c r="G458" s="15">
        <f t="shared" si="826"/>
        <v>3448.3</v>
      </c>
      <c r="H458" s="15">
        <f t="shared" si="827"/>
        <v>3448.3</v>
      </c>
      <c r="I458" s="15">
        <f t="shared" si="828"/>
        <v>0</v>
      </c>
      <c r="J458" s="15">
        <f t="shared" si="829"/>
        <v>0</v>
      </c>
      <c r="K458" s="15">
        <f t="shared" si="830"/>
        <v>0</v>
      </c>
      <c r="L458" s="15">
        <f t="shared" si="812"/>
        <v>3448.3</v>
      </c>
      <c r="M458" s="15">
        <f t="shared" si="813"/>
        <v>3448.3</v>
      </c>
      <c r="N458" s="15">
        <f t="shared" si="814"/>
        <v>3448.3</v>
      </c>
      <c r="O458" s="15">
        <f t="shared" si="831"/>
        <v>-2298.875</v>
      </c>
      <c r="P458" s="15">
        <f t="shared" si="832"/>
        <v>0</v>
      </c>
      <c r="Q458" s="15">
        <f t="shared" si="833"/>
        <v>0</v>
      </c>
      <c r="R458" s="15">
        <f t="shared" si="789"/>
        <v>1149.4250000000002</v>
      </c>
      <c r="S458" s="15">
        <f t="shared" si="790"/>
        <v>3448.3</v>
      </c>
      <c r="T458" s="15">
        <f t="shared" si="791"/>
        <v>3448.3</v>
      </c>
      <c r="U458" s="15">
        <f t="shared" si="834"/>
        <v>0</v>
      </c>
      <c r="V458" s="15">
        <f t="shared" si="792"/>
        <v>1149.4250000000002</v>
      </c>
      <c r="W458" s="15">
        <f t="shared" si="793"/>
        <v>3448.3</v>
      </c>
      <c r="X458" s="15">
        <f t="shared" si="794"/>
        <v>3448.3</v>
      </c>
      <c r="Y458" s="15">
        <f t="shared" si="835"/>
        <v>0</v>
      </c>
      <c r="Z458" s="15">
        <f t="shared" si="836"/>
        <v>0</v>
      </c>
      <c r="AA458" s="15">
        <f t="shared" si="837"/>
        <v>0</v>
      </c>
      <c r="AB458" s="15">
        <f t="shared" si="795"/>
        <v>1149.4250000000002</v>
      </c>
      <c r="AC458" s="15">
        <f t="shared" si="796"/>
        <v>3448.3</v>
      </c>
      <c r="AD458" s="15">
        <f t="shared" si="797"/>
        <v>3448.3</v>
      </c>
      <c r="AE458" s="15">
        <f t="shared" si="838"/>
        <v>0</v>
      </c>
      <c r="AF458" s="15">
        <f t="shared" si="839"/>
        <v>0</v>
      </c>
      <c r="AG458" s="15">
        <f t="shared" si="840"/>
        <v>0</v>
      </c>
      <c r="AH458" s="15">
        <f t="shared" si="798"/>
        <v>1149.4250000000002</v>
      </c>
      <c r="AI458" s="15">
        <f t="shared" si="799"/>
        <v>3448.3</v>
      </c>
      <c r="AJ458" s="15">
        <f t="shared" si="800"/>
        <v>3448.3</v>
      </c>
      <c r="AK458" s="15">
        <f t="shared" si="841"/>
        <v>0</v>
      </c>
      <c r="AL458" s="15">
        <f t="shared" si="842"/>
        <v>0</v>
      </c>
      <c r="AM458" s="15">
        <f t="shared" si="843"/>
        <v>0</v>
      </c>
      <c r="AN458" s="15">
        <f t="shared" si="801"/>
        <v>1149.4250000000002</v>
      </c>
      <c r="AO458" s="15">
        <f t="shared" si="844"/>
        <v>0</v>
      </c>
      <c r="AP458" s="70">
        <f t="shared" si="804"/>
        <v>1149.4250000000002</v>
      </c>
      <c r="AQ458" s="15">
        <f t="shared" si="802"/>
        <v>3448.3</v>
      </c>
      <c r="AR458" s="15">
        <f t="shared" si="845"/>
        <v>0</v>
      </c>
      <c r="AS458" s="70">
        <f t="shared" si="805"/>
        <v>3448.3</v>
      </c>
      <c r="AT458" s="73">
        <f t="shared" si="803"/>
        <v>3448.3</v>
      </c>
      <c r="AU458" s="15">
        <f t="shared" si="845"/>
        <v>0</v>
      </c>
      <c r="AV458" s="24"/>
    </row>
    <row r="459" spans="1:48" x14ac:dyDescent="0.3">
      <c r="A459" s="61" t="s">
        <v>331</v>
      </c>
      <c r="B459" s="62">
        <v>300</v>
      </c>
      <c r="C459" s="61" t="s">
        <v>100</v>
      </c>
      <c r="D459" s="61" t="s">
        <v>51</v>
      </c>
      <c r="E459" s="63" t="s">
        <v>220</v>
      </c>
      <c r="F459" s="15">
        <v>3448.3</v>
      </c>
      <c r="G459" s="15">
        <v>3448.3</v>
      </c>
      <c r="H459" s="15">
        <v>3448.3</v>
      </c>
      <c r="I459" s="15"/>
      <c r="J459" s="15"/>
      <c r="K459" s="15"/>
      <c r="L459" s="15">
        <f t="shared" si="812"/>
        <v>3448.3</v>
      </c>
      <c r="M459" s="15">
        <f t="shared" si="813"/>
        <v>3448.3</v>
      </c>
      <c r="N459" s="15">
        <f t="shared" si="814"/>
        <v>3448.3</v>
      </c>
      <c r="O459" s="15">
        <v>-2298.875</v>
      </c>
      <c r="P459" s="15"/>
      <c r="Q459" s="15"/>
      <c r="R459" s="15">
        <f t="shared" si="789"/>
        <v>1149.4250000000002</v>
      </c>
      <c r="S459" s="15">
        <f t="shared" si="790"/>
        <v>3448.3</v>
      </c>
      <c r="T459" s="15">
        <f t="shared" si="791"/>
        <v>3448.3</v>
      </c>
      <c r="U459" s="15"/>
      <c r="V459" s="15">
        <f t="shared" si="792"/>
        <v>1149.4250000000002</v>
      </c>
      <c r="W459" s="15">
        <f t="shared" si="793"/>
        <v>3448.3</v>
      </c>
      <c r="X459" s="15">
        <f t="shared" si="794"/>
        <v>3448.3</v>
      </c>
      <c r="Y459" s="15"/>
      <c r="Z459" s="15"/>
      <c r="AA459" s="15"/>
      <c r="AB459" s="15">
        <f t="shared" si="795"/>
        <v>1149.4250000000002</v>
      </c>
      <c r="AC459" s="15">
        <f t="shared" si="796"/>
        <v>3448.3</v>
      </c>
      <c r="AD459" s="15">
        <f t="shared" si="797"/>
        <v>3448.3</v>
      </c>
      <c r="AE459" s="15"/>
      <c r="AF459" s="15"/>
      <c r="AG459" s="15"/>
      <c r="AH459" s="15">
        <f t="shared" si="798"/>
        <v>1149.4250000000002</v>
      </c>
      <c r="AI459" s="15">
        <f t="shared" si="799"/>
        <v>3448.3</v>
      </c>
      <c r="AJ459" s="15">
        <f t="shared" si="800"/>
        <v>3448.3</v>
      </c>
      <c r="AK459" s="15"/>
      <c r="AL459" s="15"/>
      <c r="AM459" s="15"/>
      <c r="AN459" s="15">
        <f t="shared" si="801"/>
        <v>1149.4250000000002</v>
      </c>
      <c r="AO459" s="15"/>
      <c r="AP459" s="70">
        <f t="shared" si="804"/>
        <v>1149.4250000000002</v>
      </c>
      <c r="AQ459" s="15">
        <f t="shared" si="802"/>
        <v>3448.3</v>
      </c>
      <c r="AR459" s="15"/>
      <c r="AS459" s="70">
        <f t="shared" si="805"/>
        <v>3448.3</v>
      </c>
      <c r="AT459" s="73">
        <f t="shared" si="803"/>
        <v>3448.3</v>
      </c>
      <c r="AU459" s="15"/>
      <c r="AV459" s="24"/>
    </row>
    <row r="460" spans="1:48" ht="46.8" x14ac:dyDescent="0.3">
      <c r="A460" s="61" t="s">
        <v>333</v>
      </c>
      <c r="B460" s="62"/>
      <c r="C460" s="61"/>
      <c r="D460" s="61"/>
      <c r="E460" s="63" t="s">
        <v>334</v>
      </c>
      <c r="F460" s="15">
        <f t="shared" ref="F460:K460" si="846">F461+F470</f>
        <v>32772</v>
      </c>
      <c r="G460" s="15">
        <f t="shared" si="846"/>
        <v>32672</v>
      </c>
      <c r="H460" s="15">
        <f t="shared" si="846"/>
        <v>35630</v>
      </c>
      <c r="I460" s="15">
        <f t="shared" si="846"/>
        <v>0</v>
      </c>
      <c r="J460" s="15">
        <f t="shared" si="846"/>
        <v>0</v>
      </c>
      <c r="K460" s="15">
        <f t="shared" si="846"/>
        <v>0</v>
      </c>
      <c r="L460" s="15">
        <f t="shared" si="812"/>
        <v>32772</v>
      </c>
      <c r="M460" s="15">
        <f t="shared" si="813"/>
        <v>32672</v>
      </c>
      <c r="N460" s="15">
        <f t="shared" si="814"/>
        <v>35630</v>
      </c>
      <c r="O460" s="15">
        <f>O461+O470</f>
        <v>1226.2999999999993</v>
      </c>
      <c r="P460" s="15">
        <f>P461+P470</f>
        <v>0</v>
      </c>
      <c r="Q460" s="15">
        <f>Q461+Q470</f>
        <v>8187.7</v>
      </c>
      <c r="R460" s="15">
        <f t="shared" si="789"/>
        <v>33998.300000000003</v>
      </c>
      <c r="S460" s="15">
        <f t="shared" si="790"/>
        <v>32672</v>
      </c>
      <c r="T460" s="15">
        <f t="shared" si="791"/>
        <v>43817.7</v>
      </c>
      <c r="U460" s="15">
        <f>U461+U470</f>
        <v>0</v>
      </c>
      <c r="V460" s="15">
        <f t="shared" si="792"/>
        <v>33998.300000000003</v>
      </c>
      <c r="W460" s="15">
        <f t="shared" si="793"/>
        <v>32672</v>
      </c>
      <c r="X460" s="15">
        <f t="shared" si="794"/>
        <v>43817.7</v>
      </c>
      <c r="Y460" s="15">
        <f>Y461+Y470</f>
        <v>295.68799999999999</v>
      </c>
      <c r="Z460" s="15">
        <f>Z461+Z470</f>
        <v>0</v>
      </c>
      <c r="AA460" s="15">
        <f>AA461+AA470</f>
        <v>0</v>
      </c>
      <c r="AB460" s="15">
        <f t="shared" si="795"/>
        <v>34293.988000000005</v>
      </c>
      <c r="AC460" s="15">
        <f t="shared" si="796"/>
        <v>32672</v>
      </c>
      <c r="AD460" s="15">
        <f t="shared" si="797"/>
        <v>43817.7</v>
      </c>
      <c r="AE460" s="15">
        <f>AE461+AE470</f>
        <v>0</v>
      </c>
      <c r="AF460" s="15">
        <f>AF461+AF470</f>
        <v>0</v>
      </c>
      <c r="AG460" s="15">
        <f>AG461+AG470</f>
        <v>0</v>
      </c>
      <c r="AH460" s="15">
        <f t="shared" si="798"/>
        <v>34293.988000000005</v>
      </c>
      <c r="AI460" s="15">
        <f t="shared" si="799"/>
        <v>32672</v>
      </c>
      <c r="AJ460" s="15">
        <f t="shared" si="800"/>
        <v>43817.7</v>
      </c>
      <c r="AK460" s="15">
        <f>AK461+AK470</f>
        <v>-59.307000000000002</v>
      </c>
      <c r="AL460" s="15">
        <f>AL461+AL470</f>
        <v>0</v>
      </c>
      <c r="AM460" s="15">
        <f>AM461+AM470</f>
        <v>0</v>
      </c>
      <c r="AN460" s="15">
        <f t="shared" si="801"/>
        <v>34234.681000000004</v>
      </c>
      <c r="AO460" s="15">
        <f>AO461+AO470</f>
        <v>0</v>
      </c>
      <c r="AP460" s="70">
        <f t="shared" si="804"/>
        <v>34234.681000000004</v>
      </c>
      <c r="AQ460" s="15">
        <f t="shared" si="802"/>
        <v>32672</v>
      </c>
      <c r="AR460" s="15">
        <f>AR461+AR470</f>
        <v>0</v>
      </c>
      <c r="AS460" s="70">
        <f t="shared" si="805"/>
        <v>32672</v>
      </c>
      <c r="AT460" s="73">
        <f t="shared" si="803"/>
        <v>43817.7</v>
      </c>
      <c r="AU460" s="15">
        <f>AU461+AU470</f>
        <v>0</v>
      </c>
      <c r="AV460" s="24"/>
    </row>
    <row r="461" spans="1:48" ht="31.2" x14ac:dyDescent="0.3">
      <c r="A461" s="61" t="s">
        <v>335</v>
      </c>
      <c r="B461" s="62"/>
      <c r="C461" s="61"/>
      <c r="D461" s="61"/>
      <c r="E461" s="63" t="s">
        <v>336</v>
      </c>
      <c r="F461" s="15">
        <f t="shared" ref="F461:K461" si="847">F462+F465</f>
        <v>10169.299999999999</v>
      </c>
      <c r="G461" s="15">
        <f t="shared" si="847"/>
        <v>10069.299999999999</v>
      </c>
      <c r="H461" s="15">
        <f t="shared" si="847"/>
        <v>10069.299999999999</v>
      </c>
      <c r="I461" s="15">
        <f t="shared" si="847"/>
        <v>0</v>
      </c>
      <c r="J461" s="15">
        <f t="shared" si="847"/>
        <v>0</v>
      </c>
      <c r="K461" s="15">
        <f t="shared" si="847"/>
        <v>0</v>
      </c>
      <c r="L461" s="15">
        <f t="shared" si="812"/>
        <v>10169.299999999999</v>
      </c>
      <c r="M461" s="15">
        <f t="shared" si="813"/>
        <v>10069.299999999999</v>
      </c>
      <c r="N461" s="15">
        <f t="shared" si="814"/>
        <v>10069.299999999999</v>
      </c>
      <c r="O461" s="15">
        <f>O462+O465</f>
        <v>9914</v>
      </c>
      <c r="P461" s="15">
        <f>P462+P465</f>
        <v>0</v>
      </c>
      <c r="Q461" s="15">
        <f>Q462+Q465</f>
        <v>0</v>
      </c>
      <c r="R461" s="15">
        <f t="shared" si="789"/>
        <v>20083.3</v>
      </c>
      <c r="S461" s="15">
        <f t="shared" si="790"/>
        <v>10069.299999999999</v>
      </c>
      <c r="T461" s="15">
        <f t="shared" si="791"/>
        <v>10069.299999999999</v>
      </c>
      <c r="U461" s="15">
        <f>U462+U465</f>
        <v>0</v>
      </c>
      <c r="V461" s="15">
        <f t="shared" si="792"/>
        <v>20083.3</v>
      </c>
      <c r="W461" s="15">
        <f t="shared" si="793"/>
        <v>10069.299999999999</v>
      </c>
      <c r="X461" s="15">
        <f t="shared" si="794"/>
        <v>10069.299999999999</v>
      </c>
      <c r="Y461" s="15">
        <f>Y462+Y465</f>
        <v>310.68799999999999</v>
      </c>
      <c r="Z461" s="15">
        <f>Z462+Z465</f>
        <v>0</v>
      </c>
      <c r="AA461" s="15">
        <f>AA462+AA465</f>
        <v>0</v>
      </c>
      <c r="AB461" s="15">
        <f t="shared" si="795"/>
        <v>20393.987999999998</v>
      </c>
      <c r="AC461" s="15">
        <f t="shared" si="796"/>
        <v>10069.299999999999</v>
      </c>
      <c r="AD461" s="15">
        <f t="shared" si="797"/>
        <v>10069.299999999999</v>
      </c>
      <c r="AE461" s="15">
        <f>AE462+AE465</f>
        <v>0</v>
      </c>
      <c r="AF461" s="15">
        <f>AF462+AF465</f>
        <v>0</v>
      </c>
      <c r="AG461" s="15">
        <f>AG462+AG465</f>
        <v>0</v>
      </c>
      <c r="AH461" s="15">
        <f t="shared" si="798"/>
        <v>20393.987999999998</v>
      </c>
      <c r="AI461" s="15">
        <f t="shared" si="799"/>
        <v>10069.299999999999</v>
      </c>
      <c r="AJ461" s="15">
        <f t="shared" si="800"/>
        <v>10069.299999999999</v>
      </c>
      <c r="AK461" s="15">
        <f>AK462+AK465</f>
        <v>-59.307000000000002</v>
      </c>
      <c r="AL461" s="15">
        <f>AL462+AL465</f>
        <v>0</v>
      </c>
      <c r="AM461" s="15">
        <f>AM462+AM465</f>
        <v>0</v>
      </c>
      <c r="AN461" s="15">
        <f t="shared" si="801"/>
        <v>20334.680999999997</v>
      </c>
      <c r="AO461" s="15">
        <f>AO462+AO465</f>
        <v>0</v>
      </c>
      <c r="AP461" s="70">
        <f t="shared" si="804"/>
        <v>20334.680999999997</v>
      </c>
      <c r="AQ461" s="15">
        <f t="shared" si="802"/>
        <v>10069.299999999999</v>
      </c>
      <c r="AR461" s="15">
        <f>AR462+AR465</f>
        <v>0</v>
      </c>
      <c r="AS461" s="70">
        <f t="shared" si="805"/>
        <v>10069.299999999999</v>
      </c>
      <c r="AT461" s="73">
        <f t="shared" si="803"/>
        <v>10069.299999999999</v>
      </c>
      <c r="AU461" s="15">
        <f>AU462+AU465</f>
        <v>0</v>
      </c>
      <c r="AV461" s="24"/>
    </row>
    <row r="462" spans="1:48" ht="31.2" x14ac:dyDescent="0.3">
      <c r="A462" s="61" t="s">
        <v>335</v>
      </c>
      <c r="B462" s="62" t="s">
        <v>48</v>
      </c>
      <c r="C462" s="61"/>
      <c r="D462" s="61"/>
      <c r="E462" s="63" t="s">
        <v>49</v>
      </c>
      <c r="F462" s="15">
        <f t="shared" ref="F462:K462" si="848">F463+F464</f>
        <v>5252.2</v>
      </c>
      <c r="G462" s="15">
        <f t="shared" si="848"/>
        <v>5252.2</v>
      </c>
      <c r="H462" s="15">
        <f t="shared" si="848"/>
        <v>5252.2</v>
      </c>
      <c r="I462" s="15">
        <f t="shared" si="848"/>
        <v>0</v>
      </c>
      <c r="J462" s="15">
        <f t="shared" si="848"/>
        <v>0</v>
      </c>
      <c r="K462" s="15">
        <f t="shared" si="848"/>
        <v>0</v>
      </c>
      <c r="L462" s="15">
        <f t="shared" si="812"/>
        <v>5252.2</v>
      </c>
      <c r="M462" s="15">
        <f t="shared" si="813"/>
        <v>5252.2</v>
      </c>
      <c r="N462" s="15">
        <f t="shared" si="814"/>
        <v>5252.2</v>
      </c>
      <c r="O462" s="15">
        <f>O463+O464</f>
        <v>9914</v>
      </c>
      <c r="P462" s="15">
        <f>P463+P464</f>
        <v>0</v>
      </c>
      <c r="Q462" s="15">
        <f>Q463+Q464</f>
        <v>0</v>
      </c>
      <c r="R462" s="15">
        <f t="shared" si="789"/>
        <v>15166.2</v>
      </c>
      <c r="S462" s="15">
        <f t="shared" si="790"/>
        <v>5252.2</v>
      </c>
      <c r="T462" s="15">
        <f t="shared" si="791"/>
        <v>5252.2</v>
      </c>
      <c r="U462" s="15">
        <f>U463+U464</f>
        <v>0</v>
      </c>
      <c r="V462" s="15">
        <f t="shared" si="792"/>
        <v>15166.2</v>
      </c>
      <c r="W462" s="15">
        <f t="shared" si="793"/>
        <v>5252.2</v>
      </c>
      <c r="X462" s="15">
        <f t="shared" si="794"/>
        <v>5252.2</v>
      </c>
      <c r="Y462" s="15">
        <f>Y463+Y464</f>
        <v>310.68799999999999</v>
      </c>
      <c r="Z462" s="15">
        <f>Z463+Z464</f>
        <v>0</v>
      </c>
      <c r="AA462" s="15">
        <f>AA463+AA464</f>
        <v>0</v>
      </c>
      <c r="AB462" s="15">
        <f t="shared" si="795"/>
        <v>15476.888000000001</v>
      </c>
      <c r="AC462" s="15">
        <f t="shared" si="796"/>
        <v>5252.2</v>
      </c>
      <c r="AD462" s="15">
        <f t="shared" si="797"/>
        <v>5252.2</v>
      </c>
      <c r="AE462" s="15">
        <f>AE463+AE464</f>
        <v>0</v>
      </c>
      <c r="AF462" s="15">
        <f>AF463+AF464</f>
        <v>0</v>
      </c>
      <c r="AG462" s="15">
        <f>AG463+AG464</f>
        <v>0</v>
      </c>
      <c r="AH462" s="15">
        <f t="shared" si="798"/>
        <v>15476.888000000001</v>
      </c>
      <c r="AI462" s="15">
        <f t="shared" si="799"/>
        <v>5252.2</v>
      </c>
      <c r="AJ462" s="15">
        <f t="shared" si="800"/>
        <v>5252.2</v>
      </c>
      <c r="AK462" s="15">
        <f>AK463+AK464</f>
        <v>-3.222</v>
      </c>
      <c r="AL462" s="15">
        <f>AL463+AL464</f>
        <v>0</v>
      </c>
      <c r="AM462" s="15">
        <f>AM463+AM464</f>
        <v>0</v>
      </c>
      <c r="AN462" s="15">
        <f t="shared" si="801"/>
        <v>15473.666000000001</v>
      </c>
      <c r="AO462" s="15">
        <f>AO463+AO464</f>
        <v>0</v>
      </c>
      <c r="AP462" s="70">
        <f t="shared" si="804"/>
        <v>15473.666000000001</v>
      </c>
      <c r="AQ462" s="15">
        <f t="shared" si="802"/>
        <v>5252.2</v>
      </c>
      <c r="AR462" s="15">
        <f>AR463+AR464</f>
        <v>0</v>
      </c>
      <c r="AS462" s="70">
        <f t="shared" si="805"/>
        <v>5252.2</v>
      </c>
      <c r="AT462" s="73">
        <f t="shared" si="803"/>
        <v>5252.2</v>
      </c>
      <c r="AU462" s="15">
        <f>AU463+AU464</f>
        <v>0</v>
      </c>
      <c r="AV462" s="24"/>
    </row>
    <row r="463" spans="1:48" x14ac:dyDescent="0.3">
      <c r="A463" s="61" t="s">
        <v>335</v>
      </c>
      <c r="B463" s="62">
        <v>200</v>
      </c>
      <c r="C463" s="61" t="s">
        <v>100</v>
      </c>
      <c r="D463" s="61" t="s">
        <v>321</v>
      </c>
      <c r="E463" s="63" t="s">
        <v>322</v>
      </c>
      <c r="F463" s="15">
        <v>4639.7</v>
      </c>
      <c r="G463" s="15">
        <v>4639.7</v>
      </c>
      <c r="H463" s="15">
        <v>4639.7</v>
      </c>
      <c r="I463" s="15"/>
      <c r="J463" s="15"/>
      <c r="K463" s="15"/>
      <c r="L463" s="15">
        <f t="shared" si="812"/>
        <v>4639.7</v>
      </c>
      <c r="M463" s="15">
        <f t="shared" si="813"/>
        <v>4639.7</v>
      </c>
      <c r="N463" s="15">
        <f t="shared" si="814"/>
        <v>4639.7</v>
      </c>
      <c r="O463" s="15">
        <f>-886+10800</f>
        <v>9914</v>
      </c>
      <c r="P463" s="15"/>
      <c r="Q463" s="15"/>
      <c r="R463" s="15">
        <f t="shared" si="789"/>
        <v>14553.7</v>
      </c>
      <c r="S463" s="15">
        <f t="shared" si="790"/>
        <v>4639.7</v>
      </c>
      <c r="T463" s="15">
        <f t="shared" si="791"/>
        <v>4639.7</v>
      </c>
      <c r="U463" s="15"/>
      <c r="V463" s="15">
        <f t="shared" si="792"/>
        <v>14553.7</v>
      </c>
      <c r="W463" s="15">
        <f t="shared" si="793"/>
        <v>4639.7</v>
      </c>
      <c r="X463" s="15">
        <f t="shared" si="794"/>
        <v>4639.7</v>
      </c>
      <c r="Y463" s="15">
        <f>311.4-0.712</f>
        <v>310.68799999999999</v>
      </c>
      <c r="Z463" s="15"/>
      <c r="AA463" s="15"/>
      <c r="AB463" s="15">
        <f t="shared" si="795"/>
        <v>14864.388000000001</v>
      </c>
      <c r="AC463" s="15">
        <f t="shared" si="796"/>
        <v>4639.7</v>
      </c>
      <c r="AD463" s="15">
        <f t="shared" si="797"/>
        <v>4639.7</v>
      </c>
      <c r="AE463" s="15"/>
      <c r="AF463" s="15"/>
      <c r="AG463" s="15"/>
      <c r="AH463" s="15">
        <f t="shared" si="798"/>
        <v>14864.388000000001</v>
      </c>
      <c r="AI463" s="15">
        <f t="shared" si="799"/>
        <v>4639.7</v>
      </c>
      <c r="AJ463" s="15">
        <f t="shared" si="800"/>
        <v>4639.7</v>
      </c>
      <c r="AK463" s="15">
        <v>-3.222</v>
      </c>
      <c r="AL463" s="15"/>
      <c r="AM463" s="15"/>
      <c r="AN463" s="15">
        <f t="shared" si="801"/>
        <v>14861.166000000001</v>
      </c>
      <c r="AO463" s="15"/>
      <c r="AP463" s="70">
        <f t="shared" si="804"/>
        <v>14861.166000000001</v>
      </c>
      <c r="AQ463" s="15">
        <f t="shared" si="802"/>
        <v>4639.7</v>
      </c>
      <c r="AR463" s="15"/>
      <c r="AS463" s="70">
        <f t="shared" si="805"/>
        <v>4639.7</v>
      </c>
      <c r="AT463" s="73">
        <f t="shared" si="803"/>
        <v>4639.7</v>
      </c>
      <c r="AU463" s="15"/>
      <c r="AV463" s="24"/>
    </row>
    <row r="464" spans="1:48" x14ac:dyDescent="0.3">
      <c r="A464" s="61" t="s">
        <v>335</v>
      </c>
      <c r="B464" s="62">
        <v>200</v>
      </c>
      <c r="C464" s="61" t="s">
        <v>264</v>
      </c>
      <c r="D464" s="61" t="s">
        <v>288</v>
      </c>
      <c r="E464" s="63" t="s">
        <v>289</v>
      </c>
      <c r="F464" s="15">
        <v>612.5</v>
      </c>
      <c r="G464" s="15">
        <v>612.5</v>
      </c>
      <c r="H464" s="15">
        <v>612.5</v>
      </c>
      <c r="I464" s="15"/>
      <c r="J464" s="15"/>
      <c r="K464" s="15"/>
      <c r="L464" s="15">
        <f t="shared" si="812"/>
        <v>612.5</v>
      </c>
      <c r="M464" s="15">
        <f t="shared" si="813"/>
        <v>612.5</v>
      </c>
      <c r="N464" s="15">
        <f t="shared" si="814"/>
        <v>612.5</v>
      </c>
      <c r="O464" s="15"/>
      <c r="P464" s="15"/>
      <c r="Q464" s="15"/>
      <c r="R464" s="15">
        <f t="shared" si="789"/>
        <v>612.5</v>
      </c>
      <c r="S464" s="15">
        <f t="shared" si="790"/>
        <v>612.5</v>
      </c>
      <c r="T464" s="15">
        <f t="shared" si="791"/>
        <v>612.5</v>
      </c>
      <c r="U464" s="15"/>
      <c r="V464" s="15">
        <f t="shared" si="792"/>
        <v>612.5</v>
      </c>
      <c r="W464" s="15">
        <f t="shared" si="793"/>
        <v>612.5</v>
      </c>
      <c r="X464" s="15">
        <f t="shared" si="794"/>
        <v>612.5</v>
      </c>
      <c r="Y464" s="15"/>
      <c r="Z464" s="15"/>
      <c r="AA464" s="15"/>
      <c r="AB464" s="15">
        <f t="shared" si="795"/>
        <v>612.5</v>
      </c>
      <c r="AC464" s="15">
        <f t="shared" si="796"/>
        <v>612.5</v>
      </c>
      <c r="AD464" s="15">
        <f t="shared" si="797"/>
        <v>612.5</v>
      </c>
      <c r="AE464" s="15"/>
      <c r="AF464" s="15"/>
      <c r="AG464" s="15"/>
      <c r="AH464" s="15">
        <f t="shared" si="798"/>
        <v>612.5</v>
      </c>
      <c r="AI464" s="15">
        <f t="shared" si="799"/>
        <v>612.5</v>
      </c>
      <c r="AJ464" s="15">
        <f t="shared" si="800"/>
        <v>612.5</v>
      </c>
      <c r="AK464" s="15"/>
      <c r="AL464" s="15"/>
      <c r="AM464" s="15"/>
      <c r="AN464" s="15">
        <f t="shared" si="801"/>
        <v>612.5</v>
      </c>
      <c r="AO464" s="15"/>
      <c r="AP464" s="70">
        <f t="shared" si="804"/>
        <v>612.5</v>
      </c>
      <c r="AQ464" s="15">
        <f t="shared" si="802"/>
        <v>612.5</v>
      </c>
      <c r="AR464" s="15"/>
      <c r="AS464" s="70">
        <f t="shared" si="805"/>
        <v>612.5</v>
      </c>
      <c r="AT464" s="73">
        <f t="shared" si="803"/>
        <v>612.5</v>
      </c>
      <c r="AU464" s="15"/>
      <c r="AV464" s="24"/>
    </row>
    <row r="465" spans="1:48" ht="46.8" x14ac:dyDescent="0.3">
      <c r="A465" s="61" t="s">
        <v>335</v>
      </c>
      <c r="B465" s="62" t="s">
        <v>55</v>
      </c>
      <c r="C465" s="61"/>
      <c r="D465" s="61"/>
      <c r="E465" s="63" t="s">
        <v>56</v>
      </c>
      <c r="F465" s="15">
        <f t="shared" ref="F465:K465" si="849">F468+F466+F467+F469</f>
        <v>4917.0999999999995</v>
      </c>
      <c r="G465" s="15">
        <f t="shared" si="849"/>
        <v>4817.0999999999995</v>
      </c>
      <c r="H465" s="15">
        <f t="shared" si="849"/>
        <v>4817.0999999999995</v>
      </c>
      <c r="I465" s="15">
        <f t="shared" si="849"/>
        <v>0</v>
      </c>
      <c r="J465" s="15">
        <f t="shared" si="849"/>
        <v>0</v>
      </c>
      <c r="K465" s="15">
        <f t="shared" si="849"/>
        <v>0</v>
      </c>
      <c r="L465" s="15">
        <f t="shared" si="812"/>
        <v>4917.0999999999995</v>
      </c>
      <c r="M465" s="15">
        <f t="shared" si="813"/>
        <v>4817.0999999999995</v>
      </c>
      <c r="N465" s="15">
        <f t="shared" si="814"/>
        <v>4817.0999999999995</v>
      </c>
      <c r="O465" s="15">
        <f>O468+O466+O467+O469</f>
        <v>0</v>
      </c>
      <c r="P465" s="15">
        <f>P468+P466+P467+P469</f>
        <v>0</v>
      </c>
      <c r="Q465" s="15">
        <f>Q468+Q466+Q467+Q469</f>
        <v>0</v>
      </c>
      <c r="R465" s="15">
        <f t="shared" si="789"/>
        <v>4917.0999999999995</v>
      </c>
      <c r="S465" s="15">
        <f t="shared" si="790"/>
        <v>4817.0999999999995</v>
      </c>
      <c r="T465" s="15">
        <f t="shared" si="791"/>
        <v>4817.0999999999995</v>
      </c>
      <c r="U465" s="15">
        <f>U468+U466+U467+U469</f>
        <v>0</v>
      </c>
      <c r="V465" s="15">
        <f t="shared" si="792"/>
        <v>4917.0999999999995</v>
      </c>
      <c r="W465" s="15">
        <f t="shared" si="793"/>
        <v>4817.0999999999995</v>
      </c>
      <c r="X465" s="15">
        <f t="shared" si="794"/>
        <v>4817.0999999999995</v>
      </c>
      <c r="Y465" s="15">
        <f>Y468+Y466+Y467+Y469</f>
        <v>0</v>
      </c>
      <c r="Z465" s="15">
        <f>Z468+Z466+Z467+Z469</f>
        <v>0</v>
      </c>
      <c r="AA465" s="15">
        <f>AA468+AA466+AA467+AA469</f>
        <v>0</v>
      </c>
      <c r="AB465" s="15">
        <f t="shared" si="795"/>
        <v>4917.0999999999995</v>
      </c>
      <c r="AC465" s="15">
        <f t="shared" si="796"/>
        <v>4817.0999999999995</v>
      </c>
      <c r="AD465" s="15">
        <f t="shared" si="797"/>
        <v>4817.0999999999995</v>
      </c>
      <c r="AE465" s="15">
        <f>AE468+AE466+AE467+AE469</f>
        <v>0</v>
      </c>
      <c r="AF465" s="15">
        <f>AF468+AF466+AF467+AF469</f>
        <v>0</v>
      </c>
      <c r="AG465" s="15">
        <f>AG468+AG466+AG467+AG469</f>
        <v>0</v>
      </c>
      <c r="AH465" s="15">
        <f t="shared" si="798"/>
        <v>4917.0999999999995</v>
      </c>
      <c r="AI465" s="15">
        <f t="shared" si="799"/>
        <v>4817.0999999999995</v>
      </c>
      <c r="AJ465" s="15">
        <f t="shared" si="800"/>
        <v>4817.0999999999995</v>
      </c>
      <c r="AK465" s="15">
        <f>AK468+AK466+AK467+AK469</f>
        <v>-56.085000000000001</v>
      </c>
      <c r="AL465" s="15">
        <f>AL468+AL466+AL467+AL469</f>
        <v>0</v>
      </c>
      <c r="AM465" s="15">
        <f>AM468+AM466+AM467+AM469</f>
        <v>0</v>
      </c>
      <c r="AN465" s="15">
        <f t="shared" si="801"/>
        <v>4861.0149999999994</v>
      </c>
      <c r="AO465" s="15">
        <f>AO468+AO466+AO467+AO469</f>
        <v>0</v>
      </c>
      <c r="AP465" s="70">
        <f t="shared" si="804"/>
        <v>4861.0149999999994</v>
      </c>
      <c r="AQ465" s="15">
        <f t="shared" si="802"/>
        <v>4817.0999999999995</v>
      </c>
      <c r="AR465" s="15">
        <f>AR468+AR466+AR467+AR469</f>
        <v>0</v>
      </c>
      <c r="AS465" s="70">
        <f t="shared" si="805"/>
        <v>4817.0999999999995</v>
      </c>
      <c r="AT465" s="73">
        <f t="shared" si="803"/>
        <v>4817.0999999999995</v>
      </c>
      <c r="AU465" s="15">
        <f>AU468+AU466+AU467+AU469</f>
        <v>0</v>
      </c>
      <c r="AV465" s="24"/>
    </row>
    <row r="466" spans="1:48" x14ac:dyDescent="0.3">
      <c r="A466" s="61" t="s">
        <v>335</v>
      </c>
      <c r="B466" s="62" t="s">
        <v>55</v>
      </c>
      <c r="C466" s="61" t="s">
        <v>65</v>
      </c>
      <c r="D466" s="61" t="s">
        <v>65</v>
      </c>
      <c r="E466" s="63" t="s">
        <v>66</v>
      </c>
      <c r="F466" s="15">
        <v>2500</v>
      </c>
      <c r="G466" s="15">
        <v>2500</v>
      </c>
      <c r="H466" s="15">
        <v>2500</v>
      </c>
      <c r="I466" s="15"/>
      <c r="J466" s="15"/>
      <c r="K466" s="15"/>
      <c r="L466" s="15">
        <f t="shared" si="812"/>
        <v>2500</v>
      </c>
      <c r="M466" s="15">
        <f t="shared" si="813"/>
        <v>2500</v>
      </c>
      <c r="N466" s="15">
        <f t="shared" si="814"/>
        <v>2500</v>
      </c>
      <c r="O466" s="15"/>
      <c r="P466" s="15"/>
      <c r="Q466" s="15"/>
      <c r="R466" s="15">
        <f t="shared" si="789"/>
        <v>2500</v>
      </c>
      <c r="S466" s="15">
        <f t="shared" si="790"/>
        <v>2500</v>
      </c>
      <c r="T466" s="15">
        <f t="shared" si="791"/>
        <v>2500</v>
      </c>
      <c r="U466" s="15"/>
      <c r="V466" s="15">
        <f t="shared" si="792"/>
        <v>2500</v>
      </c>
      <c r="W466" s="15">
        <f t="shared" si="793"/>
        <v>2500</v>
      </c>
      <c r="X466" s="15">
        <f t="shared" si="794"/>
        <v>2500</v>
      </c>
      <c r="Y466" s="15"/>
      <c r="Z466" s="15"/>
      <c r="AA466" s="15"/>
      <c r="AB466" s="15">
        <f t="shared" si="795"/>
        <v>2500</v>
      </c>
      <c r="AC466" s="15">
        <f t="shared" si="796"/>
        <v>2500</v>
      </c>
      <c r="AD466" s="15">
        <f t="shared" si="797"/>
        <v>2500</v>
      </c>
      <c r="AE466" s="15"/>
      <c r="AF466" s="15"/>
      <c r="AG466" s="15"/>
      <c r="AH466" s="15">
        <f t="shared" si="798"/>
        <v>2500</v>
      </c>
      <c r="AI466" s="15">
        <f t="shared" si="799"/>
        <v>2500</v>
      </c>
      <c r="AJ466" s="15">
        <f t="shared" si="800"/>
        <v>2500</v>
      </c>
      <c r="AK466" s="15">
        <v>-56.085000000000001</v>
      </c>
      <c r="AL466" s="15"/>
      <c r="AM466" s="15"/>
      <c r="AN466" s="15">
        <f t="shared" si="801"/>
        <v>2443.915</v>
      </c>
      <c r="AO466" s="15"/>
      <c r="AP466" s="70">
        <f t="shared" si="804"/>
        <v>2443.915</v>
      </c>
      <c r="AQ466" s="15">
        <f t="shared" si="802"/>
        <v>2500</v>
      </c>
      <c r="AR466" s="15"/>
      <c r="AS466" s="70">
        <f t="shared" si="805"/>
        <v>2500</v>
      </c>
      <c r="AT466" s="73">
        <f t="shared" si="803"/>
        <v>2500</v>
      </c>
      <c r="AU466" s="15"/>
      <c r="AV466" s="24"/>
    </row>
    <row r="467" spans="1:48" x14ac:dyDescent="0.3">
      <c r="A467" s="61" t="s">
        <v>335</v>
      </c>
      <c r="B467" s="62" t="s">
        <v>55</v>
      </c>
      <c r="C467" s="61" t="s">
        <v>65</v>
      </c>
      <c r="D467" s="61" t="s">
        <v>67</v>
      </c>
      <c r="E467" s="63" t="s">
        <v>68</v>
      </c>
      <c r="F467" s="15">
        <v>489.4</v>
      </c>
      <c r="G467" s="15">
        <v>489.4</v>
      </c>
      <c r="H467" s="15">
        <v>489.4</v>
      </c>
      <c r="I467" s="15"/>
      <c r="J467" s="15"/>
      <c r="K467" s="15"/>
      <c r="L467" s="15">
        <f t="shared" si="812"/>
        <v>489.4</v>
      </c>
      <c r="M467" s="15">
        <f t="shared" si="813"/>
        <v>489.4</v>
      </c>
      <c r="N467" s="15">
        <f t="shared" si="814"/>
        <v>489.4</v>
      </c>
      <c r="O467" s="15"/>
      <c r="P467" s="15"/>
      <c r="Q467" s="15"/>
      <c r="R467" s="15">
        <f t="shared" si="789"/>
        <v>489.4</v>
      </c>
      <c r="S467" s="15">
        <f t="shared" si="790"/>
        <v>489.4</v>
      </c>
      <c r="T467" s="15">
        <f t="shared" si="791"/>
        <v>489.4</v>
      </c>
      <c r="U467" s="15"/>
      <c r="V467" s="15">
        <f t="shared" si="792"/>
        <v>489.4</v>
      </c>
      <c r="W467" s="15">
        <f t="shared" si="793"/>
        <v>489.4</v>
      </c>
      <c r="X467" s="15">
        <f t="shared" si="794"/>
        <v>489.4</v>
      </c>
      <c r="Y467" s="15"/>
      <c r="Z467" s="15"/>
      <c r="AA467" s="15"/>
      <c r="AB467" s="15">
        <f t="shared" si="795"/>
        <v>489.4</v>
      </c>
      <c r="AC467" s="15">
        <f t="shared" si="796"/>
        <v>489.4</v>
      </c>
      <c r="AD467" s="15">
        <f t="shared" si="797"/>
        <v>489.4</v>
      </c>
      <c r="AE467" s="15"/>
      <c r="AF467" s="15"/>
      <c r="AG467" s="15"/>
      <c r="AH467" s="15">
        <f t="shared" si="798"/>
        <v>489.4</v>
      </c>
      <c r="AI467" s="15">
        <f t="shared" si="799"/>
        <v>489.4</v>
      </c>
      <c r="AJ467" s="15">
        <f t="shared" si="800"/>
        <v>489.4</v>
      </c>
      <c r="AK467" s="15"/>
      <c r="AL467" s="15"/>
      <c r="AM467" s="15"/>
      <c r="AN467" s="15">
        <f t="shared" si="801"/>
        <v>489.4</v>
      </c>
      <c r="AO467" s="15"/>
      <c r="AP467" s="70">
        <f t="shared" si="804"/>
        <v>489.4</v>
      </c>
      <c r="AQ467" s="15">
        <f t="shared" si="802"/>
        <v>489.4</v>
      </c>
      <c r="AR467" s="15"/>
      <c r="AS467" s="70">
        <f t="shared" si="805"/>
        <v>489.4</v>
      </c>
      <c r="AT467" s="73">
        <f t="shared" si="803"/>
        <v>489.4</v>
      </c>
      <c r="AU467" s="15"/>
      <c r="AV467" s="24"/>
    </row>
    <row r="468" spans="1:48" x14ac:dyDescent="0.3">
      <c r="A468" s="61" t="s">
        <v>335</v>
      </c>
      <c r="B468" s="62" t="s">
        <v>55</v>
      </c>
      <c r="C468" s="61" t="s">
        <v>69</v>
      </c>
      <c r="D468" s="61" t="s">
        <v>31</v>
      </c>
      <c r="E468" s="63" t="s">
        <v>70</v>
      </c>
      <c r="F468" s="15">
        <v>1477.7</v>
      </c>
      <c r="G468" s="15">
        <v>1377.7</v>
      </c>
      <c r="H468" s="15">
        <v>1377.7</v>
      </c>
      <c r="I468" s="15"/>
      <c r="J468" s="15"/>
      <c r="K468" s="15"/>
      <c r="L468" s="15">
        <f t="shared" si="812"/>
        <v>1477.7</v>
      </c>
      <c r="M468" s="15">
        <f t="shared" si="813"/>
        <v>1377.7</v>
      </c>
      <c r="N468" s="15">
        <f t="shared" si="814"/>
        <v>1377.7</v>
      </c>
      <c r="O468" s="15"/>
      <c r="P468" s="15"/>
      <c r="Q468" s="15"/>
      <c r="R468" s="15">
        <f t="shared" si="789"/>
        <v>1477.7</v>
      </c>
      <c r="S468" s="15">
        <f t="shared" si="790"/>
        <v>1377.7</v>
      </c>
      <c r="T468" s="15">
        <f t="shared" si="791"/>
        <v>1377.7</v>
      </c>
      <c r="U468" s="15"/>
      <c r="V468" s="15">
        <f t="shared" si="792"/>
        <v>1477.7</v>
      </c>
      <c r="W468" s="15">
        <f t="shared" si="793"/>
        <v>1377.7</v>
      </c>
      <c r="X468" s="15">
        <f t="shared" si="794"/>
        <v>1377.7</v>
      </c>
      <c r="Y468" s="15"/>
      <c r="Z468" s="15"/>
      <c r="AA468" s="15"/>
      <c r="AB468" s="15">
        <f t="shared" si="795"/>
        <v>1477.7</v>
      </c>
      <c r="AC468" s="15">
        <f t="shared" si="796"/>
        <v>1377.7</v>
      </c>
      <c r="AD468" s="15">
        <f t="shared" si="797"/>
        <v>1377.7</v>
      </c>
      <c r="AE468" s="15"/>
      <c r="AF468" s="15"/>
      <c r="AG468" s="15"/>
      <c r="AH468" s="15">
        <f t="shared" si="798"/>
        <v>1477.7</v>
      </c>
      <c r="AI468" s="15">
        <f t="shared" si="799"/>
        <v>1377.7</v>
      </c>
      <c r="AJ468" s="15">
        <f t="shared" si="800"/>
        <v>1377.7</v>
      </c>
      <c r="AK468" s="15"/>
      <c r="AL468" s="15"/>
      <c r="AM468" s="15"/>
      <c r="AN468" s="15">
        <f t="shared" si="801"/>
        <v>1477.7</v>
      </c>
      <c r="AO468" s="15"/>
      <c r="AP468" s="70">
        <f t="shared" si="804"/>
        <v>1477.7</v>
      </c>
      <c r="AQ468" s="15">
        <f t="shared" si="802"/>
        <v>1377.7</v>
      </c>
      <c r="AR468" s="15"/>
      <c r="AS468" s="70">
        <f t="shared" si="805"/>
        <v>1377.7</v>
      </c>
      <c r="AT468" s="73">
        <f t="shared" si="803"/>
        <v>1377.7</v>
      </c>
      <c r="AU468" s="15"/>
      <c r="AV468" s="24"/>
    </row>
    <row r="469" spans="1:48" x14ac:dyDescent="0.3">
      <c r="A469" s="61" t="s">
        <v>335</v>
      </c>
      <c r="B469" s="62" t="s">
        <v>55</v>
      </c>
      <c r="C469" s="61" t="s">
        <v>100</v>
      </c>
      <c r="D469" s="61" t="s">
        <v>321</v>
      </c>
      <c r="E469" s="63" t="s">
        <v>322</v>
      </c>
      <c r="F469" s="15">
        <v>450</v>
      </c>
      <c r="G469" s="15">
        <v>450</v>
      </c>
      <c r="H469" s="15">
        <v>450</v>
      </c>
      <c r="I469" s="15"/>
      <c r="J469" s="15"/>
      <c r="K469" s="15"/>
      <c r="L469" s="15">
        <f t="shared" si="812"/>
        <v>450</v>
      </c>
      <c r="M469" s="15">
        <f t="shared" si="813"/>
        <v>450</v>
      </c>
      <c r="N469" s="15">
        <f t="shared" si="814"/>
        <v>450</v>
      </c>
      <c r="O469" s="15"/>
      <c r="P469" s="15"/>
      <c r="Q469" s="15"/>
      <c r="R469" s="15">
        <f t="shared" si="789"/>
        <v>450</v>
      </c>
      <c r="S469" s="15">
        <f t="shared" si="790"/>
        <v>450</v>
      </c>
      <c r="T469" s="15">
        <f t="shared" si="791"/>
        <v>450</v>
      </c>
      <c r="U469" s="15"/>
      <c r="V469" s="15">
        <f t="shared" si="792"/>
        <v>450</v>
      </c>
      <c r="W469" s="15">
        <f t="shared" si="793"/>
        <v>450</v>
      </c>
      <c r="X469" s="15">
        <f t="shared" si="794"/>
        <v>450</v>
      </c>
      <c r="Y469" s="15"/>
      <c r="Z469" s="15"/>
      <c r="AA469" s="15"/>
      <c r="AB469" s="15">
        <f t="shared" si="795"/>
        <v>450</v>
      </c>
      <c r="AC469" s="15">
        <f t="shared" si="796"/>
        <v>450</v>
      </c>
      <c r="AD469" s="15">
        <f t="shared" si="797"/>
        <v>450</v>
      </c>
      <c r="AE469" s="15"/>
      <c r="AF469" s="15"/>
      <c r="AG469" s="15"/>
      <c r="AH469" s="15">
        <f t="shared" si="798"/>
        <v>450</v>
      </c>
      <c r="AI469" s="15">
        <f t="shared" si="799"/>
        <v>450</v>
      </c>
      <c r="AJ469" s="15">
        <f t="shared" si="800"/>
        <v>450</v>
      </c>
      <c r="AK469" s="15"/>
      <c r="AL469" s="15"/>
      <c r="AM469" s="15"/>
      <c r="AN469" s="15">
        <f t="shared" si="801"/>
        <v>450</v>
      </c>
      <c r="AO469" s="15"/>
      <c r="AP469" s="70">
        <f t="shared" si="804"/>
        <v>450</v>
      </c>
      <c r="AQ469" s="15">
        <f t="shared" si="802"/>
        <v>450</v>
      </c>
      <c r="AR469" s="15"/>
      <c r="AS469" s="70">
        <f t="shared" si="805"/>
        <v>450</v>
      </c>
      <c r="AT469" s="73">
        <f t="shared" si="803"/>
        <v>450</v>
      </c>
      <c r="AU469" s="15"/>
      <c r="AV469" s="24"/>
    </row>
    <row r="470" spans="1:48" ht="46.8" x14ac:dyDescent="0.3">
      <c r="A470" s="61" t="s">
        <v>337</v>
      </c>
      <c r="B470" s="62"/>
      <c r="C470" s="61"/>
      <c r="D470" s="61"/>
      <c r="E470" s="63" t="s">
        <v>338</v>
      </c>
      <c r="F470" s="15">
        <f t="shared" ref="F470:K470" si="850">F471+F473</f>
        <v>22602.7</v>
      </c>
      <c r="G470" s="15">
        <f t="shared" si="850"/>
        <v>22602.7</v>
      </c>
      <c r="H470" s="15">
        <f t="shared" si="850"/>
        <v>25560.7</v>
      </c>
      <c r="I470" s="15">
        <f t="shared" si="850"/>
        <v>0</v>
      </c>
      <c r="J470" s="15">
        <f t="shared" si="850"/>
        <v>0</v>
      </c>
      <c r="K470" s="15">
        <f t="shared" si="850"/>
        <v>0</v>
      </c>
      <c r="L470" s="15">
        <f t="shared" si="812"/>
        <v>22602.7</v>
      </c>
      <c r="M470" s="15">
        <f t="shared" si="813"/>
        <v>22602.7</v>
      </c>
      <c r="N470" s="15">
        <f t="shared" si="814"/>
        <v>25560.7</v>
      </c>
      <c r="O470" s="15">
        <f>O471+O473</f>
        <v>-8687.7000000000007</v>
      </c>
      <c r="P470" s="15">
        <f>P471+P473</f>
        <v>0</v>
      </c>
      <c r="Q470" s="15">
        <f>Q471+Q473</f>
        <v>8187.7</v>
      </c>
      <c r="R470" s="15">
        <f t="shared" si="789"/>
        <v>13915</v>
      </c>
      <c r="S470" s="15">
        <f t="shared" si="790"/>
        <v>22602.7</v>
      </c>
      <c r="T470" s="15">
        <f t="shared" si="791"/>
        <v>33748.400000000001</v>
      </c>
      <c r="U470" s="15">
        <f>U471+U473</f>
        <v>0</v>
      </c>
      <c r="V470" s="15">
        <f t="shared" si="792"/>
        <v>13915</v>
      </c>
      <c r="W470" s="15">
        <f t="shared" si="793"/>
        <v>22602.7</v>
      </c>
      <c r="X470" s="15">
        <f t="shared" si="794"/>
        <v>33748.400000000001</v>
      </c>
      <c r="Y470" s="15">
        <f>Y471+Y473</f>
        <v>-15</v>
      </c>
      <c r="Z470" s="15">
        <f>Z471+Z473</f>
        <v>0</v>
      </c>
      <c r="AA470" s="15">
        <f>AA471+AA473</f>
        <v>0</v>
      </c>
      <c r="AB470" s="15">
        <f t="shared" si="795"/>
        <v>13900</v>
      </c>
      <c r="AC470" s="15">
        <f t="shared" si="796"/>
        <v>22602.7</v>
      </c>
      <c r="AD470" s="15">
        <f t="shared" si="797"/>
        <v>33748.400000000001</v>
      </c>
      <c r="AE470" s="15">
        <f>AE471+AE473</f>
        <v>0</v>
      </c>
      <c r="AF470" s="15">
        <f>AF471+AF473</f>
        <v>0</v>
      </c>
      <c r="AG470" s="15">
        <f>AG471+AG473</f>
        <v>0</v>
      </c>
      <c r="AH470" s="15">
        <f t="shared" si="798"/>
        <v>13900</v>
      </c>
      <c r="AI470" s="15">
        <f t="shared" si="799"/>
        <v>22602.7</v>
      </c>
      <c r="AJ470" s="15">
        <f t="shared" si="800"/>
        <v>33748.400000000001</v>
      </c>
      <c r="AK470" s="15">
        <f>AK471+AK473</f>
        <v>0</v>
      </c>
      <c r="AL470" s="15">
        <f>AL471+AL473</f>
        <v>0</v>
      </c>
      <c r="AM470" s="15">
        <f>AM471+AM473</f>
        <v>0</v>
      </c>
      <c r="AN470" s="15">
        <f t="shared" si="801"/>
        <v>13900</v>
      </c>
      <c r="AO470" s="15">
        <f>AO471+AO473</f>
        <v>0</v>
      </c>
      <c r="AP470" s="70">
        <f t="shared" si="804"/>
        <v>13900</v>
      </c>
      <c r="AQ470" s="15">
        <f t="shared" si="802"/>
        <v>22602.7</v>
      </c>
      <c r="AR470" s="15">
        <f>AR471+AR473</f>
        <v>0</v>
      </c>
      <c r="AS470" s="70">
        <f t="shared" si="805"/>
        <v>22602.7</v>
      </c>
      <c r="AT470" s="73">
        <f t="shared" si="803"/>
        <v>33748.400000000001</v>
      </c>
      <c r="AU470" s="15">
        <f>AU471+AU473</f>
        <v>0</v>
      </c>
      <c r="AV470" s="24"/>
    </row>
    <row r="471" spans="1:48" ht="31.2" x14ac:dyDescent="0.3">
      <c r="A471" s="61" t="s">
        <v>337</v>
      </c>
      <c r="B471" s="62" t="s">
        <v>48</v>
      </c>
      <c r="C471" s="61"/>
      <c r="D471" s="61"/>
      <c r="E471" s="63" t="s">
        <v>49</v>
      </c>
      <c r="F471" s="15">
        <f t="shared" ref="F471:K471" si="851">F472</f>
        <v>1500</v>
      </c>
      <c r="G471" s="15">
        <f t="shared" si="851"/>
        <v>1500</v>
      </c>
      <c r="H471" s="15">
        <f t="shared" si="851"/>
        <v>1500</v>
      </c>
      <c r="I471" s="15">
        <f t="shared" si="851"/>
        <v>0</v>
      </c>
      <c r="J471" s="15">
        <f t="shared" si="851"/>
        <v>0</v>
      </c>
      <c r="K471" s="15">
        <f t="shared" si="851"/>
        <v>0</v>
      </c>
      <c r="L471" s="15">
        <f t="shared" si="812"/>
        <v>1500</v>
      </c>
      <c r="M471" s="15">
        <f t="shared" si="813"/>
        <v>1500</v>
      </c>
      <c r="N471" s="15">
        <f t="shared" si="814"/>
        <v>1500</v>
      </c>
      <c r="O471" s="15">
        <f>O472</f>
        <v>-500</v>
      </c>
      <c r="P471" s="15">
        <f>P472</f>
        <v>0</v>
      </c>
      <c r="Q471" s="15">
        <f>Q472</f>
        <v>0</v>
      </c>
      <c r="R471" s="15">
        <f t="shared" si="789"/>
        <v>1000</v>
      </c>
      <c r="S471" s="15">
        <f t="shared" si="790"/>
        <v>1500</v>
      </c>
      <c r="T471" s="15">
        <f t="shared" si="791"/>
        <v>1500</v>
      </c>
      <c r="U471" s="15">
        <f>U472</f>
        <v>0</v>
      </c>
      <c r="V471" s="15">
        <f t="shared" si="792"/>
        <v>1000</v>
      </c>
      <c r="W471" s="15">
        <f t="shared" si="793"/>
        <v>1500</v>
      </c>
      <c r="X471" s="15">
        <f t="shared" si="794"/>
        <v>1500</v>
      </c>
      <c r="Y471" s="15">
        <f>Y472</f>
        <v>-15</v>
      </c>
      <c r="Z471" s="15">
        <f>Z472</f>
        <v>0</v>
      </c>
      <c r="AA471" s="15">
        <f>AA472</f>
        <v>0</v>
      </c>
      <c r="AB471" s="15">
        <f t="shared" si="795"/>
        <v>985</v>
      </c>
      <c r="AC471" s="15">
        <f t="shared" si="796"/>
        <v>1500</v>
      </c>
      <c r="AD471" s="15">
        <f t="shared" si="797"/>
        <v>1500</v>
      </c>
      <c r="AE471" s="15">
        <f>AE472</f>
        <v>0</v>
      </c>
      <c r="AF471" s="15">
        <f>AF472</f>
        <v>0</v>
      </c>
      <c r="AG471" s="15">
        <f>AG472</f>
        <v>0</v>
      </c>
      <c r="AH471" s="15">
        <f t="shared" si="798"/>
        <v>985</v>
      </c>
      <c r="AI471" s="15">
        <f t="shared" si="799"/>
        <v>1500</v>
      </c>
      <c r="AJ471" s="15">
        <f t="shared" si="800"/>
        <v>1500</v>
      </c>
      <c r="AK471" s="15">
        <f>AK472</f>
        <v>0</v>
      </c>
      <c r="AL471" s="15">
        <f>AL472</f>
        <v>0</v>
      </c>
      <c r="AM471" s="15">
        <f>AM472</f>
        <v>0</v>
      </c>
      <c r="AN471" s="15">
        <f t="shared" si="801"/>
        <v>985</v>
      </c>
      <c r="AO471" s="15">
        <f>AO472</f>
        <v>0</v>
      </c>
      <c r="AP471" s="70">
        <f t="shared" si="804"/>
        <v>985</v>
      </c>
      <c r="AQ471" s="15">
        <f t="shared" si="802"/>
        <v>1500</v>
      </c>
      <c r="AR471" s="15">
        <f>AR472</f>
        <v>0</v>
      </c>
      <c r="AS471" s="70">
        <f t="shared" si="805"/>
        <v>1500</v>
      </c>
      <c r="AT471" s="73">
        <f t="shared" si="803"/>
        <v>1500</v>
      </c>
      <c r="AU471" s="15">
        <f>AU472</f>
        <v>0</v>
      </c>
      <c r="AV471" s="24"/>
    </row>
    <row r="472" spans="1:48" x14ac:dyDescent="0.3">
      <c r="A472" s="61" t="s">
        <v>337</v>
      </c>
      <c r="B472" s="62">
        <v>200</v>
      </c>
      <c r="C472" s="61" t="s">
        <v>100</v>
      </c>
      <c r="D472" s="61" t="s">
        <v>321</v>
      </c>
      <c r="E472" s="63" t="s">
        <v>322</v>
      </c>
      <c r="F472" s="15">
        <v>1500</v>
      </c>
      <c r="G472" s="15">
        <v>1500</v>
      </c>
      <c r="H472" s="15">
        <v>1500</v>
      </c>
      <c r="I472" s="15"/>
      <c r="J472" s="15"/>
      <c r="K472" s="15"/>
      <c r="L472" s="15">
        <f t="shared" si="812"/>
        <v>1500</v>
      </c>
      <c r="M472" s="15">
        <f t="shared" si="813"/>
        <v>1500</v>
      </c>
      <c r="N472" s="15">
        <f t="shared" si="814"/>
        <v>1500</v>
      </c>
      <c r="O472" s="15">
        <v>-500</v>
      </c>
      <c r="P472" s="15"/>
      <c r="Q472" s="15"/>
      <c r="R472" s="15">
        <f t="shared" si="789"/>
        <v>1000</v>
      </c>
      <c r="S472" s="15">
        <f t="shared" si="790"/>
        <v>1500</v>
      </c>
      <c r="T472" s="15">
        <f t="shared" si="791"/>
        <v>1500</v>
      </c>
      <c r="U472" s="15"/>
      <c r="V472" s="15">
        <f t="shared" si="792"/>
        <v>1000</v>
      </c>
      <c r="W472" s="15">
        <f t="shared" si="793"/>
        <v>1500</v>
      </c>
      <c r="X472" s="15">
        <f t="shared" si="794"/>
        <v>1500</v>
      </c>
      <c r="Y472" s="15">
        <v>-15</v>
      </c>
      <c r="Z472" s="15"/>
      <c r="AA472" s="15"/>
      <c r="AB472" s="15">
        <f t="shared" si="795"/>
        <v>985</v>
      </c>
      <c r="AC472" s="15">
        <f t="shared" si="796"/>
        <v>1500</v>
      </c>
      <c r="AD472" s="15">
        <f t="shared" si="797"/>
        <v>1500</v>
      </c>
      <c r="AE472" s="15"/>
      <c r="AF472" s="15"/>
      <c r="AG472" s="15"/>
      <c r="AH472" s="15">
        <f t="shared" si="798"/>
        <v>985</v>
      </c>
      <c r="AI472" s="15">
        <f t="shared" si="799"/>
        <v>1500</v>
      </c>
      <c r="AJ472" s="15">
        <f t="shared" si="800"/>
        <v>1500</v>
      </c>
      <c r="AK472" s="15"/>
      <c r="AL472" s="15"/>
      <c r="AM472" s="15"/>
      <c r="AN472" s="15">
        <f t="shared" si="801"/>
        <v>985</v>
      </c>
      <c r="AO472" s="15"/>
      <c r="AP472" s="70">
        <f t="shared" si="804"/>
        <v>985</v>
      </c>
      <c r="AQ472" s="15">
        <f t="shared" si="802"/>
        <v>1500</v>
      </c>
      <c r="AR472" s="15"/>
      <c r="AS472" s="70">
        <f t="shared" si="805"/>
        <v>1500</v>
      </c>
      <c r="AT472" s="73">
        <f t="shared" si="803"/>
        <v>1500</v>
      </c>
      <c r="AU472" s="15"/>
      <c r="AV472" s="24"/>
    </row>
    <row r="473" spans="1:48" ht="46.8" x14ac:dyDescent="0.3">
      <c r="A473" s="61" t="s">
        <v>337</v>
      </c>
      <c r="B473" s="62" t="s">
        <v>55</v>
      </c>
      <c r="C473" s="61"/>
      <c r="D473" s="61"/>
      <c r="E473" s="63" t="s">
        <v>56</v>
      </c>
      <c r="F473" s="15">
        <f t="shared" ref="F473:K473" si="852">F474+F475</f>
        <v>21102.7</v>
      </c>
      <c r="G473" s="15">
        <f t="shared" si="852"/>
        <v>21102.7</v>
      </c>
      <c r="H473" s="15">
        <f t="shared" si="852"/>
        <v>24060.7</v>
      </c>
      <c r="I473" s="15">
        <f t="shared" si="852"/>
        <v>0</v>
      </c>
      <c r="J473" s="15">
        <f t="shared" si="852"/>
        <v>0</v>
      </c>
      <c r="K473" s="15">
        <f t="shared" si="852"/>
        <v>0</v>
      </c>
      <c r="L473" s="15">
        <f t="shared" si="812"/>
        <v>21102.7</v>
      </c>
      <c r="M473" s="15">
        <f t="shared" si="813"/>
        <v>21102.7</v>
      </c>
      <c r="N473" s="15">
        <f t="shared" si="814"/>
        <v>24060.7</v>
      </c>
      <c r="O473" s="15">
        <f>O474+O475</f>
        <v>-8187.7</v>
      </c>
      <c r="P473" s="15">
        <f>P474+P475</f>
        <v>0</v>
      </c>
      <c r="Q473" s="15">
        <f>Q474+Q475</f>
        <v>8187.7</v>
      </c>
      <c r="R473" s="15">
        <f t="shared" si="789"/>
        <v>12915</v>
      </c>
      <c r="S473" s="15">
        <f t="shared" si="790"/>
        <v>21102.7</v>
      </c>
      <c r="T473" s="15">
        <f t="shared" si="791"/>
        <v>32248.400000000001</v>
      </c>
      <c r="U473" s="15">
        <f>U474+U475</f>
        <v>0</v>
      </c>
      <c r="V473" s="15">
        <f t="shared" si="792"/>
        <v>12915</v>
      </c>
      <c r="W473" s="15">
        <f t="shared" si="793"/>
        <v>21102.7</v>
      </c>
      <c r="X473" s="15">
        <f t="shared" si="794"/>
        <v>32248.400000000001</v>
      </c>
      <c r="Y473" s="15">
        <f>Y474+Y475</f>
        <v>0</v>
      </c>
      <c r="Z473" s="15">
        <f>Z474+Z475</f>
        <v>0</v>
      </c>
      <c r="AA473" s="15">
        <f>AA474+AA475</f>
        <v>0</v>
      </c>
      <c r="AB473" s="15">
        <f t="shared" si="795"/>
        <v>12915</v>
      </c>
      <c r="AC473" s="15">
        <f t="shared" si="796"/>
        <v>21102.7</v>
      </c>
      <c r="AD473" s="15">
        <f t="shared" si="797"/>
        <v>32248.400000000001</v>
      </c>
      <c r="AE473" s="15">
        <f>AE474+AE475</f>
        <v>0</v>
      </c>
      <c r="AF473" s="15">
        <f>AF474+AF475</f>
        <v>0</v>
      </c>
      <c r="AG473" s="15">
        <f>AG474+AG475</f>
        <v>0</v>
      </c>
      <c r="AH473" s="15">
        <f t="shared" si="798"/>
        <v>12915</v>
      </c>
      <c r="AI473" s="15">
        <f t="shared" si="799"/>
        <v>21102.7</v>
      </c>
      <c r="AJ473" s="15">
        <f t="shared" si="800"/>
        <v>32248.400000000001</v>
      </c>
      <c r="AK473" s="15">
        <f>AK474+AK475</f>
        <v>0</v>
      </c>
      <c r="AL473" s="15">
        <f>AL474+AL475</f>
        <v>0</v>
      </c>
      <c r="AM473" s="15">
        <f>AM474+AM475</f>
        <v>0</v>
      </c>
      <c r="AN473" s="15">
        <f t="shared" si="801"/>
        <v>12915</v>
      </c>
      <c r="AO473" s="15">
        <f>AO474+AO475</f>
        <v>0</v>
      </c>
      <c r="AP473" s="70">
        <f t="shared" si="804"/>
        <v>12915</v>
      </c>
      <c r="AQ473" s="15">
        <f t="shared" si="802"/>
        <v>21102.7</v>
      </c>
      <c r="AR473" s="15">
        <f>AR474+AR475</f>
        <v>0</v>
      </c>
      <c r="AS473" s="70">
        <f t="shared" si="805"/>
        <v>21102.7</v>
      </c>
      <c r="AT473" s="73">
        <f t="shared" si="803"/>
        <v>32248.400000000001</v>
      </c>
      <c r="AU473" s="15">
        <f>AU474+AU475</f>
        <v>0</v>
      </c>
      <c r="AV473" s="24"/>
    </row>
    <row r="474" spans="1:48" x14ac:dyDescent="0.3">
      <c r="A474" s="61" t="s">
        <v>337</v>
      </c>
      <c r="B474" s="62" t="s">
        <v>55</v>
      </c>
      <c r="C474" s="61" t="s">
        <v>65</v>
      </c>
      <c r="D474" s="61" t="s">
        <v>288</v>
      </c>
      <c r="E474" s="63" t="s">
        <v>339</v>
      </c>
      <c r="F474" s="15">
        <v>20575</v>
      </c>
      <c r="G474" s="15">
        <v>19554.5</v>
      </c>
      <c r="H474" s="15">
        <v>21102.7</v>
      </c>
      <c r="I474" s="15"/>
      <c r="J474" s="15"/>
      <c r="K474" s="15"/>
      <c r="L474" s="15">
        <f t="shared" si="812"/>
        <v>20575</v>
      </c>
      <c r="M474" s="15">
        <f t="shared" si="813"/>
        <v>19554.5</v>
      </c>
      <c r="N474" s="15">
        <f t="shared" si="814"/>
        <v>21102.7</v>
      </c>
      <c r="O474" s="15">
        <v>-7660</v>
      </c>
      <c r="P474" s="15"/>
      <c r="Q474" s="15">
        <v>7660</v>
      </c>
      <c r="R474" s="15">
        <f t="shared" si="789"/>
        <v>12915</v>
      </c>
      <c r="S474" s="15">
        <f t="shared" si="790"/>
        <v>19554.5</v>
      </c>
      <c r="T474" s="15">
        <f t="shared" si="791"/>
        <v>28762.7</v>
      </c>
      <c r="U474" s="15"/>
      <c r="V474" s="15">
        <f t="shared" si="792"/>
        <v>12915</v>
      </c>
      <c r="W474" s="15">
        <f t="shared" si="793"/>
        <v>19554.5</v>
      </c>
      <c r="X474" s="15">
        <f t="shared" si="794"/>
        <v>28762.7</v>
      </c>
      <c r="Y474" s="15"/>
      <c r="Z474" s="15"/>
      <c r="AA474" s="15"/>
      <c r="AB474" s="15">
        <f t="shared" si="795"/>
        <v>12915</v>
      </c>
      <c r="AC474" s="15">
        <f t="shared" si="796"/>
        <v>19554.5</v>
      </c>
      <c r="AD474" s="15">
        <f t="shared" si="797"/>
        <v>28762.7</v>
      </c>
      <c r="AE474" s="15"/>
      <c r="AF474" s="15"/>
      <c r="AG474" s="15"/>
      <c r="AH474" s="15">
        <f t="shared" si="798"/>
        <v>12915</v>
      </c>
      <c r="AI474" s="15">
        <f t="shared" si="799"/>
        <v>19554.5</v>
      </c>
      <c r="AJ474" s="15">
        <f t="shared" si="800"/>
        <v>28762.7</v>
      </c>
      <c r="AK474" s="15"/>
      <c r="AL474" s="15"/>
      <c r="AM474" s="15"/>
      <c r="AN474" s="15">
        <f t="shared" si="801"/>
        <v>12915</v>
      </c>
      <c r="AO474" s="15"/>
      <c r="AP474" s="70">
        <f t="shared" si="804"/>
        <v>12915</v>
      </c>
      <c r="AQ474" s="15">
        <f t="shared" si="802"/>
        <v>19554.5</v>
      </c>
      <c r="AR474" s="15"/>
      <c r="AS474" s="70">
        <f t="shared" si="805"/>
        <v>19554.5</v>
      </c>
      <c r="AT474" s="73">
        <f t="shared" si="803"/>
        <v>28762.7</v>
      </c>
      <c r="AU474" s="15"/>
      <c r="AV474" s="24"/>
    </row>
    <row r="475" spans="1:48" x14ac:dyDescent="0.3">
      <c r="A475" s="61" t="s">
        <v>337</v>
      </c>
      <c r="B475" s="62" t="s">
        <v>55</v>
      </c>
      <c r="C475" s="61" t="s">
        <v>69</v>
      </c>
      <c r="D475" s="61" t="s">
        <v>31</v>
      </c>
      <c r="E475" s="63" t="s">
        <v>70</v>
      </c>
      <c r="F475" s="15">
        <v>527.70000000000005</v>
      </c>
      <c r="G475" s="15">
        <v>1548.2</v>
      </c>
      <c r="H475" s="15">
        <v>2958</v>
      </c>
      <c r="I475" s="15"/>
      <c r="J475" s="15"/>
      <c r="K475" s="15"/>
      <c r="L475" s="15">
        <f t="shared" si="812"/>
        <v>527.70000000000005</v>
      </c>
      <c r="M475" s="15">
        <f t="shared" si="813"/>
        <v>1548.2</v>
      </c>
      <c r="N475" s="15">
        <f t="shared" si="814"/>
        <v>2958</v>
      </c>
      <c r="O475" s="15">
        <v>-527.70000000000005</v>
      </c>
      <c r="P475" s="15"/>
      <c r="Q475" s="15">
        <v>527.70000000000005</v>
      </c>
      <c r="R475" s="15">
        <f t="shared" si="789"/>
        <v>0</v>
      </c>
      <c r="S475" s="15">
        <f t="shared" si="790"/>
        <v>1548.2</v>
      </c>
      <c r="T475" s="15">
        <f t="shared" si="791"/>
        <v>3485.7</v>
      </c>
      <c r="U475" s="15"/>
      <c r="V475" s="15">
        <f t="shared" si="792"/>
        <v>0</v>
      </c>
      <c r="W475" s="15">
        <f t="shared" si="793"/>
        <v>1548.2</v>
      </c>
      <c r="X475" s="15">
        <f t="shared" si="794"/>
        <v>3485.7</v>
      </c>
      <c r="Y475" s="15"/>
      <c r="Z475" s="15"/>
      <c r="AA475" s="15"/>
      <c r="AB475" s="15">
        <f t="shared" si="795"/>
        <v>0</v>
      </c>
      <c r="AC475" s="15">
        <f t="shared" si="796"/>
        <v>1548.2</v>
      </c>
      <c r="AD475" s="15">
        <f t="shared" si="797"/>
        <v>3485.7</v>
      </c>
      <c r="AE475" s="15"/>
      <c r="AF475" s="15"/>
      <c r="AG475" s="15"/>
      <c r="AH475" s="15">
        <f t="shared" si="798"/>
        <v>0</v>
      </c>
      <c r="AI475" s="15">
        <f t="shared" si="799"/>
        <v>1548.2</v>
      </c>
      <c r="AJ475" s="15">
        <f t="shared" si="800"/>
        <v>3485.7</v>
      </c>
      <c r="AK475" s="15"/>
      <c r="AL475" s="15"/>
      <c r="AM475" s="15"/>
      <c r="AN475" s="15">
        <f t="shared" si="801"/>
        <v>0</v>
      </c>
      <c r="AO475" s="15"/>
      <c r="AP475" s="70">
        <f t="shared" si="804"/>
        <v>0</v>
      </c>
      <c r="AQ475" s="15">
        <f t="shared" si="802"/>
        <v>1548.2</v>
      </c>
      <c r="AR475" s="15"/>
      <c r="AS475" s="70">
        <f t="shared" si="805"/>
        <v>1548.2</v>
      </c>
      <c r="AT475" s="73">
        <f t="shared" si="803"/>
        <v>3485.7</v>
      </c>
      <c r="AU475" s="15"/>
      <c r="AV475" s="24"/>
    </row>
    <row r="476" spans="1:48" ht="46.8" x14ac:dyDescent="0.3">
      <c r="A476" s="61" t="s">
        <v>340</v>
      </c>
      <c r="B476" s="62"/>
      <c r="C476" s="61"/>
      <c r="D476" s="61"/>
      <c r="E476" s="63" t="s">
        <v>341</v>
      </c>
      <c r="F476" s="15">
        <f t="shared" ref="F476:K476" si="853">F477+F480+F483+F486+F489+F500+F505</f>
        <v>359789.50000000006</v>
      </c>
      <c r="G476" s="15">
        <f t="shared" si="853"/>
        <v>361376.69999999995</v>
      </c>
      <c r="H476" s="15">
        <f t="shared" si="853"/>
        <v>361376.69999999995</v>
      </c>
      <c r="I476" s="15">
        <f t="shared" si="853"/>
        <v>0</v>
      </c>
      <c r="J476" s="15">
        <f t="shared" si="853"/>
        <v>0</v>
      </c>
      <c r="K476" s="15">
        <f t="shared" si="853"/>
        <v>0</v>
      </c>
      <c r="L476" s="15">
        <f t="shared" si="812"/>
        <v>359789.50000000006</v>
      </c>
      <c r="M476" s="15">
        <f t="shared" si="813"/>
        <v>361376.69999999995</v>
      </c>
      <c r="N476" s="15">
        <f t="shared" si="814"/>
        <v>361376.69999999995</v>
      </c>
      <c r="O476" s="15">
        <f>O477+O480+O483+O486+O489+O500+O505</f>
        <v>-6349.3</v>
      </c>
      <c r="P476" s="15">
        <f>P477+P480+P483+P486+P489+P500+P505</f>
        <v>0</v>
      </c>
      <c r="Q476" s="15">
        <f>Q477+Q480+Q483+Q486+Q489+Q500+Q505</f>
        <v>0</v>
      </c>
      <c r="R476" s="15">
        <f t="shared" si="789"/>
        <v>353440.20000000007</v>
      </c>
      <c r="S476" s="15">
        <f t="shared" si="790"/>
        <v>361376.69999999995</v>
      </c>
      <c r="T476" s="15">
        <f t="shared" si="791"/>
        <v>361376.69999999995</v>
      </c>
      <c r="U476" s="15">
        <f>U477+U480+U483+U486+U489+U500+U505</f>
        <v>0</v>
      </c>
      <c r="V476" s="15">
        <f t="shared" si="792"/>
        <v>353440.20000000007</v>
      </c>
      <c r="W476" s="15">
        <f t="shared" si="793"/>
        <v>361376.69999999995</v>
      </c>
      <c r="X476" s="15">
        <f t="shared" si="794"/>
        <v>361376.69999999995</v>
      </c>
      <c r="Y476" s="15">
        <f>Y477+Y480+Y483+Y486+Y489+Y500+Y505</f>
        <v>-758.8</v>
      </c>
      <c r="Z476" s="15">
        <f>Z477+Z480+Z483+Z486+Z489+Z500+Z505</f>
        <v>0</v>
      </c>
      <c r="AA476" s="15">
        <f>AA477+AA480+AA483+AA486+AA489+AA500+AA505</f>
        <v>0</v>
      </c>
      <c r="AB476" s="15">
        <f t="shared" si="795"/>
        <v>352681.40000000008</v>
      </c>
      <c r="AC476" s="15">
        <f t="shared" si="796"/>
        <v>361376.69999999995</v>
      </c>
      <c r="AD476" s="15">
        <f t="shared" si="797"/>
        <v>361376.69999999995</v>
      </c>
      <c r="AE476" s="15">
        <f>AE477+AE480+AE483+AE486+AE489+AE500+AE505</f>
        <v>0</v>
      </c>
      <c r="AF476" s="15">
        <f>AF477+AF480+AF483+AF486+AF489+AF500+AF505</f>
        <v>0</v>
      </c>
      <c r="AG476" s="15">
        <f>AG477+AG480+AG483+AG486+AG489+AG500+AG505</f>
        <v>0</v>
      </c>
      <c r="AH476" s="15">
        <f t="shared" si="798"/>
        <v>352681.40000000008</v>
      </c>
      <c r="AI476" s="15">
        <f t="shared" si="799"/>
        <v>361376.69999999995</v>
      </c>
      <c r="AJ476" s="15">
        <f t="shared" si="800"/>
        <v>361376.69999999995</v>
      </c>
      <c r="AK476" s="15">
        <f>AK477+AK480+AK483+AK486+AK489+AK500+AK505</f>
        <v>0</v>
      </c>
      <c r="AL476" s="15">
        <f>AL477+AL480+AL483+AL486+AL489+AL500+AL505</f>
        <v>0</v>
      </c>
      <c r="AM476" s="15">
        <f>AM477+AM480+AM483+AM486+AM489+AM500+AM505</f>
        <v>0</v>
      </c>
      <c r="AN476" s="15">
        <f t="shared" si="801"/>
        <v>352681.40000000008</v>
      </c>
      <c r="AO476" s="15">
        <f>AO477+AO480+AO483+AO486+AO489+AO500+AO505</f>
        <v>0</v>
      </c>
      <c r="AP476" s="70">
        <f t="shared" si="804"/>
        <v>352681.40000000008</v>
      </c>
      <c r="AQ476" s="15">
        <f t="shared" si="802"/>
        <v>361376.69999999995</v>
      </c>
      <c r="AR476" s="15">
        <f>AR477+AR480+AR483+AR486+AR489+AR500+AR505</f>
        <v>0</v>
      </c>
      <c r="AS476" s="70">
        <f t="shared" si="805"/>
        <v>361376.69999999995</v>
      </c>
      <c r="AT476" s="73">
        <f t="shared" si="803"/>
        <v>361376.69999999995</v>
      </c>
      <c r="AU476" s="15">
        <f>AU477+AU480+AU483+AU486+AU489+AU500+AU505</f>
        <v>0</v>
      </c>
      <c r="AV476" s="24"/>
    </row>
    <row r="477" spans="1:48" ht="46.8" x14ac:dyDescent="0.3">
      <c r="A477" s="61" t="s">
        <v>342</v>
      </c>
      <c r="B477" s="62"/>
      <c r="C477" s="61"/>
      <c r="D477" s="61"/>
      <c r="E477" s="63" t="s">
        <v>150</v>
      </c>
      <c r="F477" s="15">
        <f t="shared" ref="F477:F487" si="854">F478</f>
        <v>92318.1</v>
      </c>
      <c r="G477" s="15">
        <f t="shared" ref="G477:G487" si="855">G478</f>
        <v>94635.9</v>
      </c>
      <c r="H477" s="15">
        <f t="shared" ref="H477:H487" si="856">H478</f>
        <v>94635.9</v>
      </c>
      <c r="I477" s="15">
        <f t="shared" ref="I477:I487" si="857">I478</f>
        <v>0</v>
      </c>
      <c r="J477" s="15">
        <f t="shared" ref="J477:J487" si="858">J478</f>
        <v>0</v>
      </c>
      <c r="K477" s="15">
        <f t="shared" ref="K477:K487" si="859">K478</f>
        <v>0</v>
      </c>
      <c r="L477" s="15">
        <f t="shared" si="812"/>
        <v>92318.1</v>
      </c>
      <c r="M477" s="15">
        <f t="shared" si="813"/>
        <v>94635.9</v>
      </c>
      <c r="N477" s="15">
        <f t="shared" si="814"/>
        <v>94635.9</v>
      </c>
      <c r="O477" s="15">
        <f t="shared" ref="O477:O487" si="860">O478</f>
        <v>-1310.5</v>
      </c>
      <c r="P477" s="15">
        <f t="shared" ref="P477:P487" si="861">P478</f>
        <v>0</v>
      </c>
      <c r="Q477" s="15">
        <f t="shared" ref="Q477:Q487" si="862">Q478</f>
        <v>0</v>
      </c>
      <c r="R477" s="15">
        <f t="shared" si="789"/>
        <v>91007.6</v>
      </c>
      <c r="S477" s="15">
        <f t="shared" si="790"/>
        <v>94635.9</v>
      </c>
      <c r="T477" s="15">
        <f t="shared" si="791"/>
        <v>94635.9</v>
      </c>
      <c r="U477" s="15">
        <f t="shared" ref="U477:U487" si="863">U478</f>
        <v>0</v>
      </c>
      <c r="V477" s="15">
        <f t="shared" si="792"/>
        <v>91007.6</v>
      </c>
      <c r="W477" s="15">
        <f t="shared" si="793"/>
        <v>94635.9</v>
      </c>
      <c r="X477" s="15">
        <f t="shared" si="794"/>
        <v>94635.9</v>
      </c>
      <c r="Y477" s="15">
        <f t="shared" ref="Y477:Y487" si="864">Y478</f>
        <v>0</v>
      </c>
      <c r="Z477" s="15">
        <f t="shared" ref="Z477:Z487" si="865">Z478</f>
        <v>0</v>
      </c>
      <c r="AA477" s="15">
        <f t="shared" ref="AA477:AA487" si="866">AA478</f>
        <v>0</v>
      </c>
      <c r="AB477" s="15">
        <f t="shared" si="795"/>
        <v>91007.6</v>
      </c>
      <c r="AC477" s="15">
        <f t="shared" si="796"/>
        <v>94635.9</v>
      </c>
      <c r="AD477" s="15">
        <f t="shared" si="797"/>
        <v>94635.9</v>
      </c>
      <c r="AE477" s="15">
        <f t="shared" ref="AE477:AE487" si="867">AE478</f>
        <v>0</v>
      </c>
      <c r="AF477" s="15">
        <f t="shared" ref="AF477:AF487" si="868">AF478</f>
        <v>0</v>
      </c>
      <c r="AG477" s="15">
        <f t="shared" ref="AG477:AG487" si="869">AG478</f>
        <v>0</v>
      </c>
      <c r="AH477" s="15">
        <f t="shared" si="798"/>
        <v>91007.6</v>
      </c>
      <c r="AI477" s="15">
        <f t="shared" si="799"/>
        <v>94635.9</v>
      </c>
      <c r="AJ477" s="15">
        <f t="shared" si="800"/>
        <v>94635.9</v>
      </c>
      <c r="AK477" s="15">
        <f t="shared" ref="AK477:AK487" si="870">AK478</f>
        <v>0</v>
      </c>
      <c r="AL477" s="15">
        <f t="shared" ref="AL477:AL487" si="871">AL478</f>
        <v>0</v>
      </c>
      <c r="AM477" s="15">
        <f t="shared" ref="AM477:AM487" si="872">AM478</f>
        <v>0</v>
      </c>
      <c r="AN477" s="15">
        <f t="shared" si="801"/>
        <v>91007.6</v>
      </c>
      <c r="AO477" s="15">
        <f t="shared" ref="AO477:AO487" si="873">AO478</f>
        <v>0</v>
      </c>
      <c r="AP477" s="70">
        <f t="shared" si="804"/>
        <v>91007.6</v>
      </c>
      <c r="AQ477" s="15">
        <f t="shared" si="802"/>
        <v>94635.9</v>
      </c>
      <c r="AR477" s="15">
        <f t="shared" ref="AR477:AU487" si="874">AR478</f>
        <v>0</v>
      </c>
      <c r="AS477" s="70">
        <f t="shared" si="805"/>
        <v>94635.9</v>
      </c>
      <c r="AT477" s="73">
        <f t="shared" si="803"/>
        <v>94635.9</v>
      </c>
      <c r="AU477" s="15">
        <f t="shared" si="874"/>
        <v>0</v>
      </c>
      <c r="AV477" s="24"/>
    </row>
    <row r="478" spans="1:48" ht="46.8" x14ac:dyDescent="0.3">
      <c r="A478" s="61" t="s">
        <v>342</v>
      </c>
      <c r="B478" s="62" t="s">
        <v>55</v>
      </c>
      <c r="C478" s="61"/>
      <c r="D478" s="61"/>
      <c r="E478" s="63" t="s">
        <v>56</v>
      </c>
      <c r="F478" s="15">
        <f t="shared" si="854"/>
        <v>92318.1</v>
      </c>
      <c r="G478" s="15">
        <f t="shared" si="855"/>
        <v>94635.9</v>
      </c>
      <c r="H478" s="15">
        <f t="shared" si="856"/>
        <v>94635.9</v>
      </c>
      <c r="I478" s="15">
        <f t="shared" si="857"/>
        <v>0</v>
      </c>
      <c r="J478" s="15">
        <f t="shared" si="858"/>
        <v>0</v>
      </c>
      <c r="K478" s="15">
        <f t="shared" si="859"/>
        <v>0</v>
      </c>
      <c r="L478" s="15">
        <f t="shared" si="812"/>
        <v>92318.1</v>
      </c>
      <c r="M478" s="15">
        <f t="shared" si="813"/>
        <v>94635.9</v>
      </c>
      <c r="N478" s="15">
        <f t="shared" si="814"/>
        <v>94635.9</v>
      </c>
      <c r="O478" s="15">
        <f t="shared" si="860"/>
        <v>-1310.5</v>
      </c>
      <c r="P478" s="15">
        <f t="shared" si="861"/>
        <v>0</v>
      </c>
      <c r="Q478" s="15">
        <f t="shared" si="862"/>
        <v>0</v>
      </c>
      <c r="R478" s="15">
        <f t="shared" si="789"/>
        <v>91007.6</v>
      </c>
      <c r="S478" s="15">
        <f t="shared" si="790"/>
        <v>94635.9</v>
      </c>
      <c r="T478" s="15">
        <f t="shared" si="791"/>
        <v>94635.9</v>
      </c>
      <c r="U478" s="15">
        <f t="shared" si="863"/>
        <v>0</v>
      </c>
      <c r="V478" s="15">
        <f t="shared" si="792"/>
        <v>91007.6</v>
      </c>
      <c r="W478" s="15">
        <f t="shared" si="793"/>
        <v>94635.9</v>
      </c>
      <c r="X478" s="15">
        <f t="shared" si="794"/>
        <v>94635.9</v>
      </c>
      <c r="Y478" s="15">
        <f t="shared" si="864"/>
        <v>0</v>
      </c>
      <c r="Z478" s="15">
        <f t="shared" si="865"/>
        <v>0</v>
      </c>
      <c r="AA478" s="15">
        <f t="shared" si="866"/>
        <v>0</v>
      </c>
      <c r="AB478" s="15">
        <f t="shared" si="795"/>
        <v>91007.6</v>
      </c>
      <c r="AC478" s="15">
        <f t="shared" si="796"/>
        <v>94635.9</v>
      </c>
      <c r="AD478" s="15">
        <f t="shared" si="797"/>
        <v>94635.9</v>
      </c>
      <c r="AE478" s="15">
        <f t="shared" si="867"/>
        <v>0</v>
      </c>
      <c r="AF478" s="15">
        <f t="shared" si="868"/>
        <v>0</v>
      </c>
      <c r="AG478" s="15">
        <f t="shared" si="869"/>
        <v>0</v>
      </c>
      <c r="AH478" s="15">
        <f t="shared" si="798"/>
        <v>91007.6</v>
      </c>
      <c r="AI478" s="15">
        <f t="shared" si="799"/>
        <v>94635.9</v>
      </c>
      <c r="AJ478" s="15">
        <f t="shared" si="800"/>
        <v>94635.9</v>
      </c>
      <c r="AK478" s="15">
        <f t="shared" si="870"/>
        <v>0</v>
      </c>
      <c r="AL478" s="15">
        <f t="shared" si="871"/>
        <v>0</v>
      </c>
      <c r="AM478" s="15">
        <f t="shared" si="872"/>
        <v>0</v>
      </c>
      <c r="AN478" s="15">
        <f t="shared" si="801"/>
        <v>91007.6</v>
      </c>
      <c r="AO478" s="15">
        <f t="shared" si="873"/>
        <v>0</v>
      </c>
      <c r="AP478" s="70">
        <f t="shared" si="804"/>
        <v>91007.6</v>
      </c>
      <c r="AQ478" s="15">
        <f t="shared" si="802"/>
        <v>94635.9</v>
      </c>
      <c r="AR478" s="15">
        <f t="shared" si="874"/>
        <v>0</v>
      </c>
      <c r="AS478" s="70">
        <f t="shared" si="805"/>
        <v>94635.9</v>
      </c>
      <c r="AT478" s="73">
        <f t="shared" si="803"/>
        <v>94635.9</v>
      </c>
      <c r="AU478" s="15">
        <f t="shared" si="874"/>
        <v>0</v>
      </c>
      <c r="AV478" s="24"/>
    </row>
    <row r="479" spans="1:48" x14ac:dyDescent="0.3">
      <c r="A479" s="61" t="s">
        <v>342</v>
      </c>
      <c r="B479" s="62" t="s">
        <v>55</v>
      </c>
      <c r="C479" s="61" t="s">
        <v>65</v>
      </c>
      <c r="D479" s="61" t="s">
        <v>67</v>
      </c>
      <c r="E479" s="63" t="s">
        <v>68</v>
      </c>
      <c r="F479" s="15">
        <v>92318.1</v>
      </c>
      <c r="G479" s="15">
        <v>94635.9</v>
      </c>
      <c r="H479" s="15">
        <v>94635.9</v>
      </c>
      <c r="I479" s="15"/>
      <c r="J479" s="15"/>
      <c r="K479" s="15"/>
      <c r="L479" s="15">
        <f t="shared" si="812"/>
        <v>92318.1</v>
      </c>
      <c r="M479" s="15">
        <f t="shared" si="813"/>
        <v>94635.9</v>
      </c>
      <c r="N479" s="15">
        <f t="shared" si="814"/>
        <v>94635.9</v>
      </c>
      <c r="O479" s="15">
        <v>-1310.5</v>
      </c>
      <c r="P479" s="15"/>
      <c r="Q479" s="15"/>
      <c r="R479" s="15">
        <f t="shared" si="789"/>
        <v>91007.6</v>
      </c>
      <c r="S479" s="15">
        <f t="shared" si="790"/>
        <v>94635.9</v>
      </c>
      <c r="T479" s="15">
        <f t="shared" si="791"/>
        <v>94635.9</v>
      </c>
      <c r="U479" s="15"/>
      <c r="V479" s="15">
        <f t="shared" si="792"/>
        <v>91007.6</v>
      </c>
      <c r="W479" s="15">
        <f t="shared" si="793"/>
        <v>94635.9</v>
      </c>
      <c r="X479" s="15">
        <f t="shared" si="794"/>
        <v>94635.9</v>
      </c>
      <c r="Y479" s="15"/>
      <c r="Z479" s="15"/>
      <c r="AA479" s="15"/>
      <c r="AB479" s="15">
        <f t="shared" si="795"/>
        <v>91007.6</v>
      </c>
      <c r="AC479" s="15">
        <f t="shared" si="796"/>
        <v>94635.9</v>
      </c>
      <c r="AD479" s="15">
        <f t="shared" si="797"/>
        <v>94635.9</v>
      </c>
      <c r="AE479" s="15"/>
      <c r="AF479" s="15"/>
      <c r="AG479" s="15"/>
      <c r="AH479" s="15">
        <f t="shared" si="798"/>
        <v>91007.6</v>
      </c>
      <c r="AI479" s="15">
        <f t="shared" si="799"/>
        <v>94635.9</v>
      </c>
      <c r="AJ479" s="15">
        <f t="shared" si="800"/>
        <v>94635.9</v>
      </c>
      <c r="AK479" s="15"/>
      <c r="AL479" s="15"/>
      <c r="AM479" s="15"/>
      <c r="AN479" s="15">
        <f t="shared" si="801"/>
        <v>91007.6</v>
      </c>
      <c r="AO479" s="15"/>
      <c r="AP479" s="70">
        <f t="shared" si="804"/>
        <v>91007.6</v>
      </c>
      <c r="AQ479" s="15">
        <f t="shared" si="802"/>
        <v>94635.9</v>
      </c>
      <c r="AR479" s="15"/>
      <c r="AS479" s="70">
        <f t="shared" si="805"/>
        <v>94635.9</v>
      </c>
      <c r="AT479" s="73">
        <f t="shared" si="803"/>
        <v>94635.9</v>
      </c>
      <c r="AU479" s="15"/>
      <c r="AV479" s="24"/>
    </row>
    <row r="480" spans="1:48" s="1" customFormat="1" hidden="1" x14ac:dyDescent="0.3">
      <c r="A480" s="10" t="s">
        <v>343</v>
      </c>
      <c r="B480" s="11"/>
      <c r="C480" s="10"/>
      <c r="D480" s="10"/>
      <c r="E480" s="23" t="s">
        <v>217</v>
      </c>
      <c r="F480" s="15">
        <f t="shared" si="854"/>
        <v>758.8</v>
      </c>
      <c r="G480" s="15">
        <f t="shared" si="855"/>
        <v>0</v>
      </c>
      <c r="H480" s="15">
        <f t="shared" si="856"/>
        <v>0</v>
      </c>
      <c r="I480" s="15">
        <f t="shared" si="857"/>
        <v>0</v>
      </c>
      <c r="J480" s="15">
        <f t="shared" si="858"/>
        <v>0</v>
      </c>
      <c r="K480" s="15">
        <f t="shared" si="859"/>
        <v>0</v>
      </c>
      <c r="L480" s="15">
        <f t="shared" si="812"/>
        <v>758.8</v>
      </c>
      <c r="M480" s="15">
        <f t="shared" si="813"/>
        <v>0</v>
      </c>
      <c r="N480" s="15">
        <f t="shared" si="814"/>
        <v>0</v>
      </c>
      <c r="O480" s="15">
        <f t="shared" si="860"/>
        <v>0</v>
      </c>
      <c r="P480" s="15">
        <f t="shared" si="861"/>
        <v>0</v>
      </c>
      <c r="Q480" s="15">
        <f t="shared" si="862"/>
        <v>0</v>
      </c>
      <c r="R480" s="15">
        <f t="shared" si="789"/>
        <v>758.8</v>
      </c>
      <c r="S480" s="15">
        <f t="shared" si="790"/>
        <v>0</v>
      </c>
      <c r="T480" s="15">
        <f t="shared" si="791"/>
        <v>0</v>
      </c>
      <c r="U480" s="15">
        <f t="shared" si="863"/>
        <v>0</v>
      </c>
      <c r="V480" s="15">
        <f t="shared" si="792"/>
        <v>758.8</v>
      </c>
      <c r="W480" s="15">
        <f t="shared" si="793"/>
        <v>0</v>
      </c>
      <c r="X480" s="15">
        <f t="shared" si="794"/>
        <v>0</v>
      </c>
      <c r="Y480" s="15">
        <f t="shared" si="864"/>
        <v>-758.8</v>
      </c>
      <c r="Z480" s="15">
        <f t="shared" si="865"/>
        <v>0</v>
      </c>
      <c r="AA480" s="15">
        <f t="shared" si="866"/>
        <v>0</v>
      </c>
      <c r="AB480" s="15">
        <f t="shared" si="795"/>
        <v>0</v>
      </c>
      <c r="AC480" s="15">
        <f t="shared" si="796"/>
        <v>0</v>
      </c>
      <c r="AD480" s="15">
        <f t="shared" si="797"/>
        <v>0</v>
      </c>
      <c r="AE480" s="15">
        <f t="shared" si="867"/>
        <v>0</v>
      </c>
      <c r="AF480" s="15">
        <f t="shared" si="868"/>
        <v>0</v>
      </c>
      <c r="AG480" s="15">
        <f t="shared" si="869"/>
        <v>0</v>
      </c>
      <c r="AH480" s="15">
        <f t="shared" si="798"/>
        <v>0</v>
      </c>
      <c r="AI480" s="15">
        <f t="shared" si="799"/>
        <v>0</v>
      </c>
      <c r="AJ480" s="15">
        <f t="shared" si="800"/>
        <v>0</v>
      </c>
      <c r="AK480" s="15">
        <f t="shared" si="870"/>
        <v>0</v>
      </c>
      <c r="AL480" s="15">
        <f t="shared" si="871"/>
        <v>0</v>
      </c>
      <c r="AM480" s="15">
        <f t="shared" si="872"/>
        <v>0</v>
      </c>
      <c r="AN480" s="15">
        <f t="shared" si="801"/>
        <v>0</v>
      </c>
      <c r="AO480" s="15">
        <f t="shared" si="873"/>
        <v>0</v>
      </c>
      <c r="AP480" s="15"/>
      <c r="AQ480" s="15">
        <f t="shared" si="802"/>
        <v>0</v>
      </c>
      <c r="AR480" s="15">
        <f t="shared" si="874"/>
        <v>0</v>
      </c>
      <c r="AS480" s="15"/>
      <c r="AT480" s="15">
        <f t="shared" si="803"/>
        <v>0</v>
      </c>
      <c r="AU480" s="15">
        <f t="shared" si="874"/>
        <v>0</v>
      </c>
      <c r="AV480" s="22">
        <v>0</v>
      </c>
    </row>
    <row r="481" spans="1:48" s="1" customFormat="1" ht="46.8" hidden="1" x14ac:dyDescent="0.3">
      <c r="A481" s="10" t="s">
        <v>343</v>
      </c>
      <c r="B481" s="11" t="s">
        <v>55</v>
      </c>
      <c r="C481" s="10"/>
      <c r="D481" s="10"/>
      <c r="E481" s="23" t="s">
        <v>56</v>
      </c>
      <c r="F481" s="15">
        <f t="shared" si="854"/>
        <v>758.8</v>
      </c>
      <c r="G481" s="15">
        <f t="shared" si="855"/>
        <v>0</v>
      </c>
      <c r="H481" s="15">
        <f t="shared" si="856"/>
        <v>0</v>
      </c>
      <c r="I481" s="15">
        <f t="shared" si="857"/>
        <v>0</v>
      </c>
      <c r="J481" s="15">
        <f t="shared" si="858"/>
        <v>0</v>
      </c>
      <c r="K481" s="15">
        <f t="shared" si="859"/>
        <v>0</v>
      </c>
      <c r="L481" s="15">
        <f t="shared" si="812"/>
        <v>758.8</v>
      </c>
      <c r="M481" s="15">
        <f t="shared" si="813"/>
        <v>0</v>
      </c>
      <c r="N481" s="15">
        <f t="shared" si="814"/>
        <v>0</v>
      </c>
      <c r="O481" s="15">
        <f t="shared" si="860"/>
        <v>0</v>
      </c>
      <c r="P481" s="15">
        <f t="shared" si="861"/>
        <v>0</v>
      </c>
      <c r="Q481" s="15">
        <f t="shared" si="862"/>
        <v>0</v>
      </c>
      <c r="R481" s="15">
        <f t="shared" si="789"/>
        <v>758.8</v>
      </c>
      <c r="S481" s="15">
        <f t="shared" si="790"/>
        <v>0</v>
      </c>
      <c r="T481" s="15">
        <f t="shared" si="791"/>
        <v>0</v>
      </c>
      <c r="U481" s="15">
        <f t="shared" si="863"/>
        <v>0</v>
      </c>
      <c r="V481" s="15">
        <f t="shared" si="792"/>
        <v>758.8</v>
      </c>
      <c r="W481" s="15">
        <f t="shared" si="793"/>
        <v>0</v>
      </c>
      <c r="X481" s="15">
        <f t="shared" si="794"/>
        <v>0</v>
      </c>
      <c r="Y481" s="15">
        <f t="shared" si="864"/>
        <v>-758.8</v>
      </c>
      <c r="Z481" s="15">
        <f t="shared" si="865"/>
        <v>0</v>
      </c>
      <c r="AA481" s="15">
        <f t="shared" si="866"/>
        <v>0</v>
      </c>
      <c r="AB481" s="15">
        <f t="shared" si="795"/>
        <v>0</v>
      </c>
      <c r="AC481" s="15">
        <f t="shared" si="796"/>
        <v>0</v>
      </c>
      <c r="AD481" s="15">
        <f t="shared" si="797"/>
        <v>0</v>
      </c>
      <c r="AE481" s="15">
        <f t="shared" si="867"/>
        <v>0</v>
      </c>
      <c r="AF481" s="15">
        <f t="shared" si="868"/>
        <v>0</v>
      </c>
      <c r="AG481" s="15">
        <f t="shared" si="869"/>
        <v>0</v>
      </c>
      <c r="AH481" s="15">
        <f t="shared" si="798"/>
        <v>0</v>
      </c>
      <c r="AI481" s="15">
        <f t="shared" si="799"/>
        <v>0</v>
      </c>
      <c r="AJ481" s="15">
        <f t="shared" si="800"/>
        <v>0</v>
      </c>
      <c r="AK481" s="15">
        <f t="shared" si="870"/>
        <v>0</v>
      </c>
      <c r="AL481" s="15">
        <f t="shared" si="871"/>
        <v>0</v>
      </c>
      <c r="AM481" s="15">
        <f t="shared" si="872"/>
        <v>0</v>
      </c>
      <c r="AN481" s="15">
        <f t="shared" si="801"/>
        <v>0</v>
      </c>
      <c r="AO481" s="15">
        <f t="shared" si="873"/>
        <v>0</v>
      </c>
      <c r="AP481" s="15"/>
      <c r="AQ481" s="15">
        <f t="shared" si="802"/>
        <v>0</v>
      </c>
      <c r="AR481" s="15">
        <f t="shared" si="874"/>
        <v>0</v>
      </c>
      <c r="AS481" s="15"/>
      <c r="AT481" s="15">
        <f t="shared" si="803"/>
        <v>0</v>
      </c>
      <c r="AU481" s="15">
        <f t="shared" si="874"/>
        <v>0</v>
      </c>
      <c r="AV481" s="22">
        <v>0</v>
      </c>
    </row>
    <row r="482" spans="1:48" s="1" customFormat="1" hidden="1" x14ac:dyDescent="0.3">
      <c r="A482" s="10" t="s">
        <v>343</v>
      </c>
      <c r="B482" s="11" t="s">
        <v>55</v>
      </c>
      <c r="C482" s="10" t="s">
        <v>65</v>
      </c>
      <c r="D482" s="10" t="s">
        <v>67</v>
      </c>
      <c r="E482" s="23" t="s">
        <v>68</v>
      </c>
      <c r="F482" s="15">
        <v>758.8</v>
      </c>
      <c r="G482" s="15"/>
      <c r="H482" s="15"/>
      <c r="I482" s="15"/>
      <c r="J482" s="15"/>
      <c r="K482" s="15"/>
      <c r="L482" s="15">
        <f t="shared" si="812"/>
        <v>758.8</v>
      </c>
      <c r="M482" s="15">
        <f t="shared" si="813"/>
        <v>0</v>
      </c>
      <c r="N482" s="15">
        <f t="shared" si="814"/>
        <v>0</v>
      </c>
      <c r="O482" s="15"/>
      <c r="P482" s="15"/>
      <c r="Q482" s="15"/>
      <c r="R482" s="15">
        <f t="shared" si="789"/>
        <v>758.8</v>
      </c>
      <c r="S482" s="15">
        <f t="shared" si="790"/>
        <v>0</v>
      </c>
      <c r="T482" s="15">
        <f t="shared" si="791"/>
        <v>0</v>
      </c>
      <c r="U482" s="15"/>
      <c r="V482" s="15">
        <f t="shared" si="792"/>
        <v>758.8</v>
      </c>
      <c r="W482" s="15">
        <f t="shared" si="793"/>
        <v>0</v>
      </c>
      <c r="X482" s="15">
        <f t="shared" si="794"/>
        <v>0</v>
      </c>
      <c r="Y482" s="15">
        <v>-758.8</v>
      </c>
      <c r="Z482" s="15"/>
      <c r="AA482" s="15"/>
      <c r="AB482" s="15">
        <f t="shared" si="795"/>
        <v>0</v>
      </c>
      <c r="AC482" s="15">
        <f t="shared" si="796"/>
        <v>0</v>
      </c>
      <c r="AD482" s="15">
        <f t="shared" si="797"/>
        <v>0</v>
      </c>
      <c r="AE482" s="15"/>
      <c r="AF482" s="15"/>
      <c r="AG482" s="15"/>
      <c r="AH482" s="15">
        <f t="shared" si="798"/>
        <v>0</v>
      </c>
      <c r="AI482" s="15">
        <f t="shared" si="799"/>
        <v>0</v>
      </c>
      <c r="AJ482" s="15">
        <f t="shared" si="800"/>
        <v>0</v>
      </c>
      <c r="AK482" s="15"/>
      <c r="AL482" s="15"/>
      <c r="AM482" s="15"/>
      <c r="AN482" s="15">
        <f t="shared" si="801"/>
        <v>0</v>
      </c>
      <c r="AO482" s="15"/>
      <c r="AP482" s="15"/>
      <c r="AQ482" s="15">
        <f t="shared" si="802"/>
        <v>0</v>
      </c>
      <c r="AR482" s="15"/>
      <c r="AS482" s="15"/>
      <c r="AT482" s="15">
        <f t="shared" si="803"/>
        <v>0</v>
      </c>
      <c r="AU482" s="15"/>
      <c r="AV482" s="22">
        <v>0</v>
      </c>
    </row>
    <row r="483" spans="1:48" ht="46.8" x14ac:dyDescent="0.3">
      <c r="A483" s="61" t="s">
        <v>344</v>
      </c>
      <c r="B483" s="62"/>
      <c r="C483" s="61"/>
      <c r="D483" s="61"/>
      <c r="E483" s="63" t="s">
        <v>345</v>
      </c>
      <c r="F483" s="15">
        <f t="shared" si="854"/>
        <v>3500</v>
      </c>
      <c r="G483" s="15">
        <f t="shared" si="855"/>
        <v>3500</v>
      </c>
      <c r="H483" s="15">
        <f t="shared" si="856"/>
        <v>3500</v>
      </c>
      <c r="I483" s="15">
        <f t="shared" si="857"/>
        <v>0</v>
      </c>
      <c r="J483" s="15">
        <f t="shared" si="858"/>
        <v>0</v>
      </c>
      <c r="K483" s="15">
        <f t="shared" si="859"/>
        <v>0</v>
      </c>
      <c r="L483" s="15">
        <f t="shared" si="812"/>
        <v>3500</v>
      </c>
      <c r="M483" s="15">
        <f t="shared" si="813"/>
        <v>3500</v>
      </c>
      <c r="N483" s="15">
        <f t="shared" si="814"/>
        <v>3500</v>
      </c>
      <c r="O483" s="15">
        <f t="shared" si="860"/>
        <v>0</v>
      </c>
      <c r="P483" s="15">
        <f t="shared" si="861"/>
        <v>0</v>
      </c>
      <c r="Q483" s="15">
        <f t="shared" si="862"/>
        <v>0</v>
      </c>
      <c r="R483" s="15">
        <f t="shared" si="789"/>
        <v>3500</v>
      </c>
      <c r="S483" s="15">
        <f t="shared" si="790"/>
        <v>3500</v>
      </c>
      <c r="T483" s="15">
        <f t="shared" si="791"/>
        <v>3500</v>
      </c>
      <c r="U483" s="15">
        <f t="shared" si="863"/>
        <v>0</v>
      </c>
      <c r="V483" s="15">
        <f t="shared" si="792"/>
        <v>3500</v>
      </c>
      <c r="W483" s="15">
        <f t="shared" si="793"/>
        <v>3500</v>
      </c>
      <c r="X483" s="15">
        <f t="shared" si="794"/>
        <v>3500</v>
      </c>
      <c r="Y483" s="15">
        <f t="shared" si="864"/>
        <v>0</v>
      </c>
      <c r="Z483" s="15">
        <f t="shared" si="865"/>
        <v>0</v>
      </c>
      <c r="AA483" s="15">
        <f t="shared" si="866"/>
        <v>0</v>
      </c>
      <c r="AB483" s="15">
        <f t="shared" si="795"/>
        <v>3500</v>
      </c>
      <c r="AC483" s="15">
        <f t="shared" si="796"/>
        <v>3500</v>
      </c>
      <c r="AD483" s="15">
        <f t="shared" si="797"/>
        <v>3500</v>
      </c>
      <c r="AE483" s="15">
        <f t="shared" si="867"/>
        <v>0</v>
      </c>
      <c r="AF483" s="15">
        <f t="shared" si="868"/>
        <v>0</v>
      </c>
      <c r="AG483" s="15">
        <f t="shared" si="869"/>
        <v>0</v>
      </c>
      <c r="AH483" s="15">
        <f t="shared" si="798"/>
        <v>3500</v>
      </c>
      <c r="AI483" s="15">
        <f t="shared" si="799"/>
        <v>3500</v>
      </c>
      <c r="AJ483" s="15">
        <f t="shared" si="800"/>
        <v>3500</v>
      </c>
      <c r="AK483" s="15">
        <f t="shared" si="870"/>
        <v>0</v>
      </c>
      <c r="AL483" s="15">
        <f t="shared" si="871"/>
        <v>0</v>
      </c>
      <c r="AM483" s="15">
        <f t="shared" si="872"/>
        <v>0</v>
      </c>
      <c r="AN483" s="15">
        <f t="shared" si="801"/>
        <v>3500</v>
      </c>
      <c r="AO483" s="15">
        <f t="shared" si="873"/>
        <v>0</v>
      </c>
      <c r="AP483" s="70">
        <f t="shared" ref="AP483:AP546" si="875">AN483+AO483</f>
        <v>3500</v>
      </c>
      <c r="AQ483" s="15">
        <f t="shared" si="802"/>
        <v>3500</v>
      </c>
      <c r="AR483" s="15">
        <f t="shared" si="874"/>
        <v>0</v>
      </c>
      <c r="AS483" s="70">
        <f t="shared" ref="AS483:AS546" si="876">AQ483+AR483</f>
        <v>3500</v>
      </c>
      <c r="AT483" s="73">
        <f t="shared" si="803"/>
        <v>3500</v>
      </c>
      <c r="AU483" s="15">
        <f t="shared" si="874"/>
        <v>0</v>
      </c>
      <c r="AV483" s="24"/>
    </row>
    <row r="484" spans="1:48" ht="31.2" x14ac:dyDescent="0.3">
      <c r="A484" s="61" t="s">
        <v>344</v>
      </c>
      <c r="B484" s="62" t="s">
        <v>48</v>
      </c>
      <c r="C484" s="61"/>
      <c r="D484" s="61"/>
      <c r="E484" s="63" t="s">
        <v>49</v>
      </c>
      <c r="F484" s="15">
        <f t="shared" si="854"/>
        <v>3500</v>
      </c>
      <c r="G484" s="15">
        <f t="shared" si="855"/>
        <v>3500</v>
      </c>
      <c r="H484" s="15">
        <f t="shared" si="856"/>
        <v>3500</v>
      </c>
      <c r="I484" s="15">
        <f t="shared" si="857"/>
        <v>0</v>
      </c>
      <c r="J484" s="15">
        <f t="shared" si="858"/>
        <v>0</v>
      </c>
      <c r="K484" s="15">
        <f t="shared" si="859"/>
        <v>0</v>
      </c>
      <c r="L484" s="15">
        <f t="shared" si="812"/>
        <v>3500</v>
      </c>
      <c r="M484" s="15">
        <f t="shared" si="813"/>
        <v>3500</v>
      </c>
      <c r="N484" s="15">
        <f t="shared" si="814"/>
        <v>3500</v>
      </c>
      <c r="O484" s="15">
        <f t="shared" si="860"/>
        <v>0</v>
      </c>
      <c r="P484" s="15">
        <f t="shared" si="861"/>
        <v>0</v>
      </c>
      <c r="Q484" s="15">
        <f t="shared" si="862"/>
        <v>0</v>
      </c>
      <c r="R484" s="15">
        <f t="shared" si="789"/>
        <v>3500</v>
      </c>
      <c r="S484" s="15">
        <f t="shared" si="790"/>
        <v>3500</v>
      </c>
      <c r="T484" s="15">
        <f t="shared" si="791"/>
        <v>3500</v>
      </c>
      <c r="U484" s="15">
        <f t="shared" si="863"/>
        <v>0</v>
      </c>
      <c r="V484" s="15">
        <f t="shared" si="792"/>
        <v>3500</v>
      </c>
      <c r="W484" s="15">
        <f t="shared" si="793"/>
        <v>3500</v>
      </c>
      <c r="X484" s="15">
        <f t="shared" si="794"/>
        <v>3500</v>
      </c>
      <c r="Y484" s="15">
        <f t="shared" si="864"/>
        <v>0</v>
      </c>
      <c r="Z484" s="15">
        <f t="shared" si="865"/>
        <v>0</v>
      </c>
      <c r="AA484" s="15">
        <f t="shared" si="866"/>
        <v>0</v>
      </c>
      <c r="AB484" s="15">
        <f t="shared" si="795"/>
        <v>3500</v>
      </c>
      <c r="AC484" s="15">
        <f t="shared" si="796"/>
        <v>3500</v>
      </c>
      <c r="AD484" s="15">
        <f t="shared" si="797"/>
        <v>3500</v>
      </c>
      <c r="AE484" s="15">
        <f t="shared" si="867"/>
        <v>0</v>
      </c>
      <c r="AF484" s="15">
        <f t="shared" si="868"/>
        <v>0</v>
      </c>
      <c r="AG484" s="15">
        <f t="shared" si="869"/>
        <v>0</v>
      </c>
      <c r="AH484" s="15">
        <f t="shared" si="798"/>
        <v>3500</v>
      </c>
      <c r="AI484" s="15">
        <f t="shared" si="799"/>
        <v>3500</v>
      </c>
      <c r="AJ484" s="15">
        <f t="shared" si="800"/>
        <v>3500</v>
      </c>
      <c r="AK484" s="15">
        <f t="shared" si="870"/>
        <v>0</v>
      </c>
      <c r="AL484" s="15">
        <f t="shared" si="871"/>
        <v>0</v>
      </c>
      <c r="AM484" s="15">
        <f t="shared" si="872"/>
        <v>0</v>
      </c>
      <c r="AN484" s="15">
        <f t="shared" si="801"/>
        <v>3500</v>
      </c>
      <c r="AO484" s="15">
        <f t="shared" si="873"/>
        <v>0</v>
      </c>
      <c r="AP484" s="70">
        <f t="shared" si="875"/>
        <v>3500</v>
      </c>
      <c r="AQ484" s="15">
        <f t="shared" si="802"/>
        <v>3500</v>
      </c>
      <c r="AR484" s="15">
        <f t="shared" si="874"/>
        <v>0</v>
      </c>
      <c r="AS484" s="70">
        <f t="shared" si="876"/>
        <v>3500</v>
      </c>
      <c r="AT484" s="73">
        <f t="shared" si="803"/>
        <v>3500</v>
      </c>
      <c r="AU484" s="15">
        <f t="shared" si="874"/>
        <v>0</v>
      </c>
      <c r="AV484" s="24"/>
    </row>
    <row r="485" spans="1:48" x14ac:dyDescent="0.3">
      <c r="A485" s="61" t="s">
        <v>344</v>
      </c>
      <c r="B485" s="62">
        <v>200</v>
      </c>
      <c r="C485" s="61" t="s">
        <v>65</v>
      </c>
      <c r="D485" s="61" t="s">
        <v>65</v>
      </c>
      <c r="E485" s="63" t="s">
        <v>66</v>
      </c>
      <c r="F485" s="15">
        <v>3500</v>
      </c>
      <c r="G485" s="15">
        <v>3500</v>
      </c>
      <c r="H485" s="15">
        <v>3500</v>
      </c>
      <c r="I485" s="15"/>
      <c r="J485" s="15"/>
      <c r="K485" s="15"/>
      <c r="L485" s="15">
        <f t="shared" si="812"/>
        <v>3500</v>
      </c>
      <c r="M485" s="15">
        <f t="shared" si="813"/>
        <v>3500</v>
      </c>
      <c r="N485" s="15">
        <f t="shared" si="814"/>
        <v>3500</v>
      </c>
      <c r="O485" s="15"/>
      <c r="P485" s="15"/>
      <c r="Q485" s="15"/>
      <c r="R485" s="15">
        <f t="shared" ref="R485:R548" si="877">L485+O485</f>
        <v>3500</v>
      </c>
      <c r="S485" s="15">
        <f t="shared" ref="S485:S548" si="878">M485+P485</f>
        <v>3500</v>
      </c>
      <c r="T485" s="15">
        <f t="shared" ref="T485:T548" si="879">N485+Q485</f>
        <v>3500</v>
      </c>
      <c r="U485" s="15"/>
      <c r="V485" s="15">
        <f t="shared" ref="V485:V548" si="880">R485+U485</f>
        <v>3500</v>
      </c>
      <c r="W485" s="15">
        <f t="shared" ref="W485:W548" si="881">S485</f>
        <v>3500</v>
      </c>
      <c r="X485" s="15">
        <f t="shared" ref="X485:X548" si="882">T485</f>
        <v>3500</v>
      </c>
      <c r="Y485" s="15"/>
      <c r="Z485" s="15"/>
      <c r="AA485" s="15"/>
      <c r="AB485" s="15">
        <f t="shared" ref="AB485:AB548" si="883">V485+Y485</f>
        <v>3500</v>
      </c>
      <c r="AC485" s="15">
        <f t="shared" ref="AC485:AC548" si="884">W485+Z485</f>
        <v>3500</v>
      </c>
      <c r="AD485" s="15">
        <f t="shared" ref="AD485:AD548" si="885">X485+AA485</f>
        <v>3500</v>
      </c>
      <c r="AE485" s="15"/>
      <c r="AF485" s="15"/>
      <c r="AG485" s="15"/>
      <c r="AH485" s="15">
        <f t="shared" ref="AH485:AH548" si="886">AB485+AE485</f>
        <v>3500</v>
      </c>
      <c r="AI485" s="15">
        <f t="shared" ref="AI485:AI548" si="887">AC485+AF485</f>
        <v>3500</v>
      </c>
      <c r="AJ485" s="15">
        <f t="shared" ref="AJ485:AJ548" si="888">AD485+AG485</f>
        <v>3500</v>
      </c>
      <c r="AK485" s="15"/>
      <c r="AL485" s="15"/>
      <c r="AM485" s="15"/>
      <c r="AN485" s="15">
        <f t="shared" ref="AN485:AN548" si="889">AH485+AK485</f>
        <v>3500</v>
      </c>
      <c r="AO485" s="15"/>
      <c r="AP485" s="70">
        <f t="shared" si="875"/>
        <v>3500</v>
      </c>
      <c r="AQ485" s="15">
        <f t="shared" ref="AQ485:AQ548" si="890">AI485+AL485</f>
        <v>3500</v>
      </c>
      <c r="AR485" s="15"/>
      <c r="AS485" s="70">
        <f t="shared" si="876"/>
        <v>3500</v>
      </c>
      <c r="AT485" s="73">
        <f t="shared" ref="AT485:AT548" si="891">AJ485+AM485</f>
        <v>3500</v>
      </c>
      <c r="AU485" s="15"/>
      <c r="AV485" s="24"/>
    </row>
    <row r="486" spans="1:48" ht="31.2" x14ac:dyDescent="0.3">
      <c r="A486" s="61" t="s">
        <v>346</v>
      </c>
      <c r="B486" s="62"/>
      <c r="C486" s="61"/>
      <c r="D486" s="61"/>
      <c r="E486" s="63" t="s">
        <v>347</v>
      </c>
      <c r="F486" s="15">
        <f t="shared" si="854"/>
        <v>89.9</v>
      </c>
      <c r="G486" s="15">
        <f t="shared" si="855"/>
        <v>89.9</v>
      </c>
      <c r="H486" s="15">
        <f t="shared" si="856"/>
        <v>89.9</v>
      </c>
      <c r="I486" s="15">
        <f t="shared" si="857"/>
        <v>0</v>
      </c>
      <c r="J486" s="15">
        <f t="shared" si="858"/>
        <v>0</v>
      </c>
      <c r="K486" s="15">
        <f t="shared" si="859"/>
        <v>0</v>
      </c>
      <c r="L486" s="15">
        <f t="shared" si="812"/>
        <v>89.9</v>
      </c>
      <c r="M486" s="15">
        <f t="shared" si="813"/>
        <v>89.9</v>
      </c>
      <c r="N486" s="15">
        <f t="shared" si="814"/>
        <v>89.9</v>
      </c>
      <c r="O486" s="15">
        <f t="shared" si="860"/>
        <v>0</v>
      </c>
      <c r="P486" s="15">
        <f t="shared" si="861"/>
        <v>0</v>
      </c>
      <c r="Q486" s="15">
        <f t="shared" si="862"/>
        <v>0</v>
      </c>
      <c r="R486" s="15">
        <f t="shared" si="877"/>
        <v>89.9</v>
      </c>
      <c r="S486" s="15">
        <f t="shared" si="878"/>
        <v>89.9</v>
      </c>
      <c r="T486" s="15">
        <f t="shared" si="879"/>
        <v>89.9</v>
      </c>
      <c r="U486" s="15">
        <f t="shared" si="863"/>
        <v>0</v>
      </c>
      <c r="V486" s="15">
        <f t="shared" si="880"/>
        <v>89.9</v>
      </c>
      <c r="W486" s="15">
        <f t="shared" si="881"/>
        <v>89.9</v>
      </c>
      <c r="X486" s="15">
        <f t="shared" si="882"/>
        <v>89.9</v>
      </c>
      <c r="Y486" s="15">
        <f t="shared" si="864"/>
        <v>0</v>
      </c>
      <c r="Z486" s="15">
        <f t="shared" si="865"/>
        <v>0</v>
      </c>
      <c r="AA486" s="15">
        <f t="shared" si="866"/>
        <v>0</v>
      </c>
      <c r="AB486" s="15">
        <f t="shared" si="883"/>
        <v>89.9</v>
      </c>
      <c r="AC486" s="15">
        <f t="shared" si="884"/>
        <v>89.9</v>
      </c>
      <c r="AD486" s="15">
        <f t="shared" si="885"/>
        <v>89.9</v>
      </c>
      <c r="AE486" s="15">
        <f t="shared" si="867"/>
        <v>0</v>
      </c>
      <c r="AF486" s="15">
        <f t="shared" si="868"/>
        <v>0</v>
      </c>
      <c r="AG486" s="15">
        <f t="shared" si="869"/>
        <v>0</v>
      </c>
      <c r="AH486" s="15">
        <f t="shared" si="886"/>
        <v>89.9</v>
      </c>
      <c r="AI486" s="15">
        <f t="shared" si="887"/>
        <v>89.9</v>
      </c>
      <c r="AJ486" s="15">
        <f t="shared" si="888"/>
        <v>89.9</v>
      </c>
      <c r="AK486" s="15">
        <f t="shared" si="870"/>
        <v>0</v>
      </c>
      <c r="AL486" s="15">
        <f t="shared" si="871"/>
        <v>0</v>
      </c>
      <c r="AM486" s="15">
        <f t="shared" si="872"/>
        <v>0</v>
      </c>
      <c r="AN486" s="15">
        <f t="shared" si="889"/>
        <v>89.9</v>
      </c>
      <c r="AO486" s="15">
        <f t="shared" si="873"/>
        <v>0</v>
      </c>
      <c r="AP486" s="70">
        <f t="shared" si="875"/>
        <v>89.9</v>
      </c>
      <c r="AQ486" s="15">
        <f t="shared" si="890"/>
        <v>89.9</v>
      </c>
      <c r="AR486" s="15">
        <f t="shared" si="874"/>
        <v>0</v>
      </c>
      <c r="AS486" s="70">
        <f t="shared" si="876"/>
        <v>89.9</v>
      </c>
      <c r="AT486" s="73">
        <f t="shared" si="891"/>
        <v>89.9</v>
      </c>
      <c r="AU486" s="15">
        <f t="shared" si="874"/>
        <v>0</v>
      </c>
      <c r="AV486" s="24"/>
    </row>
    <row r="487" spans="1:48" ht="31.2" x14ac:dyDescent="0.3">
      <c r="A487" s="61" t="s">
        <v>346</v>
      </c>
      <c r="B487" s="62" t="s">
        <v>48</v>
      </c>
      <c r="C487" s="61"/>
      <c r="D487" s="61"/>
      <c r="E487" s="63" t="s">
        <v>49</v>
      </c>
      <c r="F487" s="15">
        <f t="shared" si="854"/>
        <v>89.9</v>
      </c>
      <c r="G487" s="15">
        <f t="shared" si="855"/>
        <v>89.9</v>
      </c>
      <c r="H487" s="15">
        <f t="shared" si="856"/>
        <v>89.9</v>
      </c>
      <c r="I487" s="15">
        <f t="shared" si="857"/>
        <v>0</v>
      </c>
      <c r="J487" s="15">
        <f t="shared" si="858"/>
        <v>0</v>
      </c>
      <c r="K487" s="15">
        <f t="shared" si="859"/>
        <v>0</v>
      </c>
      <c r="L487" s="15">
        <f t="shared" si="812"/>
        <v>89.9</v>
      </c>
      <c r="M487" s="15">
        <f t="shared" si="813"/>
        <v>89.9</v>
      </c>
      <c r="N487" s="15">
        <f t="shared" si="814"/>
        <v>89.9</v>
      </c>
      <c r="O487" s="15">
        <f t="shared" si="860"/>
        <v>0</v>
      </c>
      <c r="P487" s="15">
        <f t="shared" si="861"/>
        <v>0</v>
      </c>
      <c r="Q487" s="15">
        <f t="shared" si="862"/>
        <v>0</v>
      </c>
      <c r="R487" s="15">
        <f t="shared" si="877"/>
        <v>89.9</v>
      </c>
      <c r="S487" s="15">
        <f t="shared" si="878"/>
        <v>89.9</v>
      </c>
      <c r="T487" s="15">
        <f t="shared" si="879"/>
        <v>89.9</v>
      </c>
      <c r="U487" s="15">
        <f t="shared" si="863"/>
        <v>0</v>
      </c>
      <c r="V487" s="15">
        <f t="shared" si="880"/>
        <v>89.9</v>
      </c>
      <c r="W487" s="15">
        <f t="shared" si="881"/>
        <v>89.9</v>
      </c>
      <c r="X487" s="15">
        <f t="shared" si="882"/>
        <v>89.9</v>
      </c>
      <c r="Y487" s="15">
        <f t="shared" si="864"/>
        <v>0</v>
      </c>
      <c r="Z487" s="15">
        <f t="shared" si="865"/>
        <v>0</v>
      </c>
      <c r="AA487" s="15">
        <f t="shared" si="866"/>
        <v>0</v>
      </c>
      <c r="AB487" s="15">
        <f t="shared" si="883"/>
        <v>89.9</v>
      </c>
      <c r="AC487" s="15">
        <f t="shared" si="884"/>
        <v>89.9</v>
      </c>
      <c r="AD487" s="15">
        <f t="shared" si="885"/>
        <v>89.9</v>
      </c>
      <c r="AE487" s="15">
        <f t="shared" si="867"/>
        <v>0</v>
      </c>
      <c r="AF487" s="15">
        <f t="shared" si="868"/>
        <v>0</v>
      </c>
      <c r="AG487" s="15">
        <f t="shared" si="869"/>
        <v>0</v>
      </c>
      <c r="AH487" s="15">
        <f t="shared" si="886"/>
        <v>89.9</v>
      </c>
      <c r="AI487" s="15">
        <f t="shared" si="887"/>
        <v>89.9</v>
      </c>
      <c r="AJ487" s="15">
        <f t="shared" si="888"/>
        <v>89.9</v>
      </c>
      <c r="AK487" s="15">
        <f t="shared" si="870"/>
        <v>0</v>
      </c>
      <c r="AL487" s="15">
        <f t="shared" si="871"/>
        <v>0</v>
      </c>
      <c r="AM487" s="15">
        <f t="shared" si="872"/>
        <v>0</v>
      </c>
      <c r="AN487" s="15">
        <f t="shared" si="889"/>
        <v>89.9</v>
      </c>
      <c r="AO487" s="15">
        <f t="shared" si="873"/>
        <v>0</v>
      </c>
      <c r="AP487" s="70">
        <f t="shared" si="875"/>
        <v>89.9</v>
      </c>
      <c r="AQ487" s="15">
        <f t="shared" si="890"/>
        <v>89.9</v>
      </c>
      <c r="AR487" s="15">
        <f t="shared" si="874"/>
        <v>0</v>
      </c>
      <c r="AS487" s="70">
        <f t="shared" si="876"/>
        <v>89.9</v>
      </c>
      <c r="AT487" s="73">
        <f t="shared" si="891"/>
        <v>89.9</v>
      </c>
      <c r="AU487" s="15">
        <f t="shared" si="874"/>
        <v>0</v>
      </c>
      <c r="AV487" s="24"/>
    </row>
    <row r="488" spans="1:48" x14ac:dyDescent="0.3">
      <c r="A488" s="61" t="s">
        <v>346</v>
      </c>
      <c r="B488" s="62">
        <v>200</v>
      </c>
      <c r="C488" s="61" t="s">
        <v>65</v>
      </c>
      <c r="D488" s="61" t="s">
        <v>67</v>
      </c>
      <c r="E488" s="63" t="s">
        <v>68</v>
      </c>
      <c r="F488" s="15">
        <v>89.9</v>
      </c>
      <c r="G488" s="15">
        <v>89.9</v>
      </c>
      <c r="H488" s="15">
        <v>89.9</v>
      </c>
      <c r="I488" s="15"/>
      <c r="J488" s="15"/>
      <c r="K488" s="15"/>
      <c r="L488" s="15">
        <f t="shared" si="812"/>
        <v>89.9</v>
      </c>
      <c r="M488" s="15">
        <f t="shared" si="813"/>
        <v>89.9</v>
      </c>
      <c r="N488" s="15">
        <f t="shared" si="814"/>
        <v>89.9</v>
      </c>
      <c r="O488" s="15"/>
      <c r="P488" s="15"/>
      <c r="Q488" s="15"/>
      <c r="R488" s="15">
        <f t="shared" si="877"/>
        <v>89.9</v>
      </c>
      <c r="S488" s="15">
        <f t="shared" si="878"/>
        <v>89.9</v>
      </c>
      <c r="T488" s="15">
        <f t="shared" si="879"/>
        <v>89.9</v>
      </c>
      <c r="U488" s="15"/>
      <c r="V488" s="15">
        <f t="shared" si="880"/>
        <v>89.9</v>
      </c>
      <c r="W488" s="15">
        <f t="shared" si="881"/>
        <v>89.9</v>
      </c>
      <c r="X488" s="15">
        <f t="shared" si="882"/>
        <v>89.9</v>
      </c>
      <c r="Y488" s="15"/>
      <c r="Z488" s="15"/>
      <c r="AA488" s="15"/>
      <c r="AB488" s="15">
        <f t="shared" si="883"/>
        <v>89.9</v>
      </c>
      <c r="AC488" s="15">
        <f t="shared" si="884"/>
        <v>89.9</v>
      </c>
      <c r="AD488" s="15">
        <f t="shared" si="885"/>
        <v>89.9</v>
      </c>
      <c r="AE488" s="15"/>
      <c r="AF488" s="15"/>
      <c r="AG488" s="15"/>
      <c r="AH488" s="15">
        <f t="shared" si="886"/>
        <v>89.9</v>
      </c>
      <c r="AI488" s="15">
        <f t="shared" si="887"/>
        <v>89.9</v>
      </c>
      <c r="AJ488" s="15">
        <f t="shared" si="888"/>
        <v>89.9</v>
      </c>
      <c r="AK488" s="15"/>
      <c r="AL488" s="15"/>
      <c r="AM488" s="15"/>
      <c r="AN488" s="15">
        <f t="shared" si="889"/>
        <v>89.9</v>
      </c>
      <c r="AO488" s="15"/>
      <c r="AP488" s="70">
        <f t="shared" si="875"/>
        <v>89.9</v>
      </c>
      <c r="AQ488" s="15">
        <f t="shared" si="890"/>
        <v>89.9</v>
      </c>
      <c r="AR488" s="15"/>
      <c r="AS488" s="70">
        <f t="shared" si="876"/>
        <v>89.9</v>
      </c>
      <c r="AT488" s="73">
        <f t="shared" si="891"/>
        <v>89.9</v>
      </c>
      <c r="AU488" s="15"/>
      <c r="AV488" s="24"/>
    </row>
    <row r="489" spans="1:48" x14ac:dyDescent="0.3">
      <c r="A489" s="61" t="s">
        <v>348</v>
      </c>
      <c r="B489" s="62"/>
      <c r="C489" s="61"/>
      <c r="D489" s="61"/>
      <c r="E489" s="63" t="s">
        <v>349</v>
      </c>
      <c r="F489" s="15">
        <f t="shared" ref="F489:K489" si="892">F490+F492+F494+F496+F498</f>
        <v>250351.80000000002</v>
      </c>
      <c r="G489" s="15">
        <f t="shared" si="892"/>
        <v>250351.80000000002</v>
      </c>
      <c r="H489" s="15">
        <f t="shared" si="892"/>
        <v>250351.80000000002</v>
      </c>
      <c r="I489" s="15">
        <f t="shared" si="892"/>
        <v>0</v>
      </c>
      <c r="J489" s="15">
        <f t="shared" si="892"/>
        <v>0</v>
      </c>
      <c r="K489" s="15">
        <f t="shared" si="892"/>
        <v>0</v>
      </c>
      <c r="L489" s="15">
        <f t="shared" si="812"/>
        <v>250351.80000000002</v>
      </c>
      <c r="M489" s="15">
        <f t="shared" si="813"/>
        <v>250351.80000000002</v>
      </c>
      <c r="N489" s="15">
        <f t="shared" si="814"/>
        <v>250351.80000000002</v>
      </c>
      <c r="O489" s="15">
        <f>O490+O492+O494+O496+O498</f>
        <v>0</v>
      </c>
      <c r="P489" s="15">
        <f>P490+P492+P494+P496+P498</f>
        <v>0</v>
      </c>
      <c r="Q489" s="15">
        <f>Q490+Q492+Q494+Q496+Q498</f>
        <v>0</v>
      </c>
      <c r="R489" s="15">
        <f t="shared" si="877"/>
        <v>250351.80000000002</v>
      </c>
      <c r="S489" s="15">
        <f t="shared" si="878"/>
        <v>250351.80000000002</v>
      </c>
      <c r="T489" s="15">
        <f t="shared" si="879"/>
        <v>250351.80000000002</v>
      </c>
      <c r="U489" s="15">
        <f>U490+U492+U494+U496+U498</f>
        <v>0</v>
      </c>
      <c r="V489" s="15">
        <f t="shared" si="880"/>
        <v>250351.80000000002</v>
      </c>
      <c r="W489" s="15">
        <f t="shared" si="881"/>
        <v>250351.80000000002</v>
      </c>
      <c r="X489" s="15">
        <f t="shared" si="882"/>
        <v>250351.80000000002</v>
      </c>
      <c r="Y489" s="15">
        <f>Y490+Y492+Y494+Y496+Y498</f>
        <v>0</v>
      </c>
      <c r="Z489" s="15">
        <f>Z490+Z492+Z494+Z496+Z498</f>
        <v>0</v>
      </c>
      <c r="AA489" s="15">
        <f>AA490+AA492+AA494+AA496+AA498</f>
        <v>0</v>
      </c>
      <c r="AB489" s="15">
        <f t="shared" si="883"/>
        <v>250351.80000000002</v>
      </c>
      <c r="AC489" s="15">
        <f t="shared" si="884"/>
        <v>250351.80000000002</v>
      </c>
      <c r="AD489" s="15">
        <f t="shared" si="885"/>
        <v>250351.80000000002</v>
      </c>
      <c r="AE489" s="15">
        <f>AE490+AE492+AE494+AE496+AE498</f>
        <v>0</v>
      </c>
      <c r="AF489" s="15">
        <f>AF490+AF492+AF494+AF496+AF498</f>
        <v>0</v>
      </c>
      <c r="AG489" s="15">
        <f>AG490+AG492+AG494+AG496+AG498</f>
        <v>0</v>
      </c>
      <c r="AH489" s="15">
        <f t="shared" si="886"/>
        <v>250351.80000000002</v>
      </c>
      <c r="AI489" s="15">
        <f t="shared" si="887"/>
        <v>250351.80000000002</v>
      </c>
      <c r="AJ489" s="15">
        <f t="shared" si="888"/>
        <v>250351.80000000002</v>
      </c>
      <c r="AK489" s="15">
        <f>AK490+AK492+AK494+AK496+AK498</f>
        <v>0</v>
      </c>
      <c r="AL489" s="15">
        <f>AL490+AL492+AL494+AL496+AL498</f>
        <v>0</v>
      </c>
      <c r="AM489" s="15">
        <f>AM490+AM492+AM494+AM496+AM498</f>
        <v>0</v>
      </c>
      <c r="AN489" s="15">
        <f t="shared" si="889"/>
        <v>250351.80000000002</v>
      </c>
      <c r="AO489" s="15">
        <f>AO490+AO492+AO494+AO496+AO498</f>
        <v>0</v>
      </c>
      <c r="AP489" s="70">
        <f t="shared" si="875"/>
        <v>250351.80000000002</v>
      </c>
      <c r="AQ489" s="15">
        <f t="shared" si="890"/>
        <v>250351.80000000002</v>
      </c>
      <c r="AR489" s="15">
        <f>AR490+AR492+AR494+AR496+AR498</f>
        <v>0</v>
      </c>
      <c r="AS489" s="70">
        <f t="shared" si="876"/>
        <v>250351.80000000002</v>
      </c>
      <c r="AT489" s="73">
        <f t="shared" si="891"/>
        <v>250351.80000000002</v>
      </c>
      <c r="AU489" s="15">
        <f>AU490+AU492+AU494+AU496+AU498</f>
        <v>0</v>
      </c>
      <c r="AV489" s="24"/>
    </row>
    <row r="490" spans="1:48" ht="93.6" x14ac:dyDescent="0.3">
      <c r="A490" s="61" t="s">
        <v>348</v>
      </c>
      <c r="B490" s="62" t="s">
        <v>151</v>
      </c>
      <c r="C490" s="61"/>
      <c r="D490" s="61"/>
      <c r="E490" s="63" t="s">
        <v>152</v>
      </c>
      <c r="F490" s="15">
        <f t="shared" ref="F490:K490" si="893">F491</f>
        <v>6513</v>
      </c>
      <c r="G490" s="15">
        <f t="shared" si="893"/>
        <v>6696.5</v>
      </c>
      <c r="H490" s="15">
        <f t="shared" si="893"/>
        <v>6696.5</v>
      </c>
      <c r="I490" s="15">
        <f t="shared" si="893"/>
        <v>0</v>
      </c>
      <c r="J490" s="15">
        <f t="shared" si="893"/>
        <v>0</v>
      </c>
      <c r="K490" s="15">
        <f t="shared" si="893"/>
        <v>0</v>
      </c>
      <c r="L490" s="15">
        <f t="shared" si="812"/>
        <v>6513</v>
      </c>
      <c r="M490" s="15">
        <f t="shared" si="813"/>
        <v>6696.5</v>
      </c>
      <c r="N490" s="15">
        <f t="shared" si="814"/>
        <v>6696.5</v>
      </c>
      <c r="O490" s="15">
        <f>O491</f>
        <v>0</v>
      </c>
      <c r="P490" s="15">
        <f>P491</f>
        <v>0</v>
      </c>
      <c r="Q490" s="15">
        <f>Q491</f>
        <v>0</v>
      </c>
      <c r="R490" s="15">
        <f t="shared" si="877"/>
        <v>6513</v>
      </c>
      <c r="S490" s="15">
        <f t="shared" si="878"/>
        <v>6696.5</v>
      </c>
      <c r="T490" s="15">
        <f t="shared" si="879"/>
        <v>6696.5</v>
      </c>
      <c r="U490" s="15">
        <f>U491</f>
        <v>0</v>
      </c>
      <c r="V490" s="15">
        <f t="shared" si="880"/>
        <v>6513</v>
      </c>
      <c r="W490" s="15">
        <f t="shared" si="881"/>
        <v>6696.5</v>
      </c>
      <c r="X490" s="15">
        <f t="shared" si="882"/>
        <v>6696.5</v>
      </c>
      <c r="Y490" s="15">
        <f>Y491</f>
        <v>0</v>
      </c>
      <c r="Z490" s="15">
        <f>Z491</f>
        <v>0</v>
      </c>
      <c r="AA490" s="15">
        <f>AA491</f>
        <v>0</v>
      </c>
      <c r="AB490" s="15">
        <f t="shared" si="883"/>
        <v>6513</v>
      </c>
      <c r="AC490" s="15">
        <f t="shared" si="884"/>
        <v>6696.5</v>
      </c>
      <c r="AD490" s="15">
        <f t="shared" si="885"/>
        <v>6696.5</v>
      </c>
      <c r="AE490" s="15">
        <f>AE491</f>
        <v>0</v>
      </c>
      <c r="AF490" s="15">
        <f>AF491</f>
        <v>0</v>
      </c>
      <c r="AG490" s="15">
        <f>AG491</f>
        <v>0</v>
      </c>
      <c r="AH490" s="15">
        <f t="shared" si="886"/>
        <v>6513</v>
      </c>
      <c r="AI490" s="15">
        <f t="shared" si="887"/>
        <v>6696.5</v>
      </c>
      <c r="AJ490" s="15">
        <f t="shared" si="888"/>
        <v>6696.5</v>
      </c>
      <c r="AK490" s="15">
        <f>AK491</f>
        <v>0</v>
      </c>
      <c r="AL490" s="15">
        <f>AL491</f>
        <v>0</v>
      </c>
      <c r="AM490" s="15">
        <f>AM491</f>
        <v>0</v>
      </c>
      <c r="AN490" s="15">
        <f t="shared" si="889"/>
        <v>6513</v>
      </c>
      <c r="AO490" s="15">
        <f>AO491</f>
        <v>0</v>
      </c>
      <c r="AP490" s="70">
        <f t="shared" si="875"/>
        <v>6513</v>
      </c>
      <c r="AQ490" s="15">
        <f t="shared" si="890"/>
        <v>6696.5</v>
      </c>
      <c r="AR490" s="15">
        <f>AR491</f>
        <v>0</v>
      </c>
      <c r="AS490" s="70">
        <f t="shared" si="876"/>
        <v>6696.5</v>
      </c>
      <c r="AT490" s="73">
        <f t="shared" si="891"/>
        <v>6696.5</v>
      </c>
      <c r="AU490" s="15">
        <f>AU491</f>
        <v>0</v>
      </c>
      <c r="AV490" s="24"/>
    </row>
    <row r="491" spans="1:48" x14ac:dyDescent="0.3">
      <c r="A491" s="61" t="s">
        <v>348</v>
      </c>
      <c r="B491" s="62" t="s">
        <v>151</v>
      </c>
      <c r="C491" s="61" t="s">
        <v>100</v>
      </c>
      <c r="D491" s="61" t="s">
        <v>321</v>
      </c>
      <c r="E491" s="63" t="s">
        <v>322</v>
      </c>
      <c r="F491" s="15">
        <v>6513</v>
      </c>
      <c r="G491" s="15">
        <v>6696.5</v>
      </c>
      <c r="H491" s="15">
        <v>6696.5</v>
      </c>
      <c r="I491" s="15"/>
      <c r="J491" s="15"/>
      <c r="K491" s="15"/>
      <c r="L491" s="15">
        <f t="shared" si="812"/>
        <v>6513</v>
      </c>
      <c r="M491" s="15">
        <f t="shared" si="813"/>
        <v>6696.5</v>
      </c>
      <c r="N491" s="15">
        <f t="shared" si="814"/>
        <v>6696.5</v>
      </c>
      <c r="O491" s="15"/>
      <c r="P491" s="15"/>
      <c r="Q491" s="15"/>
      <c r="R491" s="15">
        <f t="shared" si="877"/>
        <v>6513</v>
      </c>
      <c r="S491" s="15">
        <f t="shared" si="878"/>
        <v>6696.5</v>
      </c>
      <c r="T491" s="15">
        <f t="shared" si="879"/>
        <v>6696.5</v>
      </c>
      <c r="U491" s="15"/>
      <c r="V491" s="15">
        <f t="shared" si="880"/>
        <v>6513</v>
      </c>
      <c r="W491" s="15">
        <f t="shared" si="881"/>
        <v>6696.5</v>
      </c>
      <c r="X491" s="15">
        <f t="shared" si="882"/>
        <v>6696.5</v>
      </c>
      <c r="Y491" s="15"/>
      <c r="Z491" s="15"/>
      <c r="AA491" s="15"/>
      <c r="AB491" s="15">
        <f t="shared" si="883"/>
        <v>6513</v>
      </c>
      <c r="AC491" s="15">
        <f t="shared" si="884"/>
        <v>6696.5</v>
      </c>
      <c r="AD491" s="15">
        <f t="shared" si="885"/>
        <v>6696.5</v>
      </c>
      <c r="AE491" s="15"/>
      <c r="AF491" s="15"/>
      <c r="AG491" s="15"/>
      <c r="AH491" s="15">
        <f t="shared" si="886"/>
        <v>6513</v>
      </c>
      <c r="AI491" s="15">
        <f t="shared" si="887"/>
        <v>6696.5</v>
      </c>
      <c r="AJ491" s="15">
        <f t="shared" si="888"/>
        <v>6696.5</v>
      </c>
      <c r="AK491" s="15"/>
      <c r="AL491" s="15"/>
      <c r="AM491" s="15"/>
      <c r="AN491" s="15">
        <f t="shared" si="889"/>
        <v>6513</v>
      </c>
      <c r="AO491" s="15"/>
      <c r="AP491" s="70">
        <f t="shared" si="875"/>
        <v>6513</v>
      </c>
      <c r="AQ491" s="15">
        <f t="shared" si="890"/>
        <v>6696.5</v>
      </c>
      <c r="AR491" s="15"/>
      <c r="AS491" s="70">
        <f t="shared" si="876"/>
        <v>6696.5</v>
      </c>
      <c r="AT491" s="73">
        <f t="shared" si="891"/>
        <v>6696.5</v>
      </c>
      <c r="AU491" s="15"/>
      <c r="AV491" s="24"/>
    </row>
    <row r="492" spans="1:48" ht="31.2" x14ac:dyDescent="0.3">
      <c r="A492" s="61" t="s">
        <v>348</v>
      </c>
      <c r="B492" s="62" t="s">
        <v>48</v>
      </c>
      <c r="C492" s="61"/>
      <c r="D492" s="61"/>
      <c r="E492" s="63" t="s">
        <v>49</v>
      </c>
      <c r="F492" s="15">
        <f t="shared" ref="F492:K492" si="894">F493</f>
        <v>778.8</v>
      </c>
      <c r="G492" s="15">
        <f t="shared" si="894"/>
        <v>595.29999999999995</v>
      </c>
      <c r="H492" s="15">
        <f t="shared" si="894"/>
        <v>595.29999999999995</v>
      </c>
      <c r="I492" s="15">
        <f t="shared" si="894"/>
        <v>0</v>
      </c>
      <c r="J492" s="15">
        <f t="shared" si="894"/>
        <v>0</v>
      </c>
      <c r="K492" s="15">
        <f t="shared" si="894"/>
        <v>0</v>
      </c>
      <c r="L492" s="15">
        <f t="shared" si="812"/>
        <v>778.8</v>
      </c>
      <c r="M492" s="15">
        <f t="shared" si="813"/>
        <v>595.29999999999995</v>
      </c>
      <c r="N492" s="15">
        <f t="shared" si="814"/>
        <v>595.29999999999995</v>
      </c>
      <c r="O492" s="15">
        <f>O493</f>
        <v>0</v>
      </c>
      <c r="P492" s="15">
        <f>P493</f>
        <v>0</v>
      </c>
      <c r="Q492" s="15">
        <f>Q493</f>
        <v>0</v>
      </c>
      <c r="R492" s="15">
        <f t="shared" si="877"/>
        <v>778.8</v>
      </c>
      <c r="S492" s="15">
        <f t="shared" si="878"/>
        <v>595.29999999999995</v>
      </c>
      <c r="T492" s="15">
        <f t="shared" si="879"/>
        <v>595.29999999999995</v>
      </c>
      <c r="U492" s="15">
        <f>U493</f>
        <v>0</v>
      </c>
      <c r="V492" s="15">
        <f t="shared" si="880"/>
        <v>778.8</v>
      </c>
      <c r="W492" s="15">
        <f t="shared" si="881"/>
        <v>595.29999999999995</v>
      </c>
      <c r="X492" s="15">
        <f t="shared" si="882"/>
        <v>595.29999999999995</v>
      </c>
      <c r="Y492" s="15">
        <f>Y493</f>
        <v>0</v>
      </c>
      <c r="Z492" s="15">
        <f>Z493</f>
        <v>0</v>
      </c>
      <c r="AA492" s="15">
        <f>AA493</f>
        <v>0</v>
      </c>
      <c r="AB492" s="15">
        <f t="shared" si="883"/>
        <v>778.8</v>
      </c>
      <c r="AC492" s="15">
        <f t="shared" si="884"/>
        <v>595.29999999999995</v>
      </c>
      <c r="AD492" s="15">
        <f t="shared" si="885"/>
        <v>595.29999999999995</v>
      </c>
      <c r="AE492" s="15">
        <f>AE493</f>
        <v>0</v>
      </c>
      <c r="AF492" s="15">
        <f>AF493</f>
        <v>0</v>
      </c>
      <c r="AG492" s="15">
        <f>AG493</f>
        <v>0</v>
      </c>
      <c r="AH492" s="15">
        <f t="shared" si="886"/>
        <v>778.8</v>
      </c>
      <c r="AI492" s="15">
        <f t="shared" si="887"/>
        <v>595.29999999999995</v>
      </c>
      <c r="AJ492" s="15">
        <f t="shared" si="888"/>
        <v>595.29999999999995</v>
      </c>
      <c r="AK492" s="15">
        <f>AK493</f>
        <v>0</v>
      </c>
      <c r="AL492" s="15">
        <f>AL493</f>
        <v>0</v>
      </c>
      <c r="AM492" s="15">
        <f>AM493</f>
        <v>0</v>
      </c>
      <c r="AN492" s="15">
        <f t="shared" si="889"/>
        <v>778.8</v>
      </c>
      <c r="AO492" s="15">
        <f>AO493</f>
        <v>0</v>
      </c>
      <c r="AP492" s="70">
        <f t="shared" si="875"/>
        <v>778.8</v>
      </c>
      <c r="AQ492" s="15">
        <f t="shared" si="890"/>
        <v>595.29999999999995</v>
      </c>
      <c r="AR492" s="15">
        <f>AR493</f>
        <v>0</v>
      </c>
      <c r="AS492" s="70">
        <f t="shared" si="876"/>
        <v>595.29999999999995</v>
      </c>
      <c r="AT492" s="73">
        <f t="shared" si="891"/>
        <v>595.29999999999995</v>
      </c>
      <c r="AU492" s="15">
        <f>AU493</f>
        <v>0</v>
      </c>
      <c r="AV492" s="24"/>
    </row>
    <row r="493" spans="1:48" x14ac:dyDescent="0.3">
      <c r="A493" s="61" t="s">
        <v>348</v>
      </c>
      <c r="B493" s="62" t="s">
        <v>48</v>
      </c>
      <c r="C493" s="61" t="s">
        <v>100</v>
      </c>
      <c r="D493" s="61" t="s">
        <v>321</v>
      </c>
      <c r="E493" s="63" t="s">
        <v>322</v>
      </c>
      <c r="F493" s="15">
        <v>778.8</v>
      </c>
      <c r="G493" s="15">
        <v>595.29999999999995</v>
      </c>
      <c r="H493" s="15">
        <v>595.29999999999995</v>
      </c>
      <c r="I493" s="15"/>
      <c r="J493" s="15"/>
      <c r="K493" s="15"/>
      <c r="L493" s="15">
        <f t="shared" si="812"/>
        <v>778.8</v>
      </c>
      <c r="M493" s="15">
        <f t="shared" si="813"/>
        <v>595.29999999999995</v>
      </c>
      <c r="N493" s="15">
        <f t="shared" si="814"/>
        <v>595.29999999999995</v>
      </c>
      <c r="O493" s="15"/>
      <c r="P493" s="15"/>
      <c r="Q493" s="15"/>
      <c r="R493" s="15">
        <f t="shared" si="877"/>
        <v>778.8</v>
      </c>
      <c r="S493" s="15">
        <f t="shared" si="878"/>
        <v>595.29999999999995</v>
      </c>
      <c r="T493" s="15">
        <f t="shared" si="879"/>
        <v>595.29999999999995</v>
      </c>
      <c r="U493" s="15"/>
      <c r="V493" s="15">
        <f t="shared" si="880"/>
        <v>778.8</v>
      </c>
      <c r="W493" s="15">
        <f t="shared" si="881"/>
        <v>595.29999999999995</v>
      </c>
      <c r="X493" s="15">
        <f t="shared" si="882"/>
        <v>595.29999999999995</v>
      </c>
      <c r="Y493" s="15"/>
      <c r="Z493" s="15"/>
      <c r="AA493" s="15"/>
      <c r="AB493" s="15">
        <f t="shared" si="883"/>
        <v>778.8</v>
      </c>
      <c r="AC493" s="15">
        <f t="shared" si="884"/>
        <v>595.29999999999995</v>
      </c>
      <c r="AD493" s="15">
        <f t="shared" si="885"/>
        <v>595.29999999999995</v>
      </c>
      <c r="AE493" s="15"/>
      <c r="AF493" s="15"/>
      <c r="AG493" s="15"/>
      <c r="AH493" s="15">
        <f t="shared" si="886"/>
        <v>778.8</v>
      </c>
      <c r="AI493" s="15">
        <f t="shared" si="887"/>
        <v>595.29999999999995</v>
      </c>
      <c r="AJ493" s="15">
        <f t="shared" si="888"/>
        <v>595.29999999999995</v>
      </c>
      <c r="AK493" s="15"/>
      <c r="AL493" s="15"/>
      <c r="AM493" s="15"/>
      <c r="AN493" s="15">
        <f t="shared" si="889"/>
        <v>778.8</v>
      </c>
      <c r="AO493" s="15"/>
      <c r="AP493" s="70">
        <f t="shared" si="875"/>
        <v>778.8</v>
      </c>
      <c r="AQ493" s="15">
        <f t="shared" si="890"/>
        <v>595.29999999999995</v>
      </c>
      <c r="AR493" s="15"/>
      <c r="AS493" s="70">
        <f t="shared" si="876"/>
        <v>595.29999999999995</v>
      </c>
      <c r="AT493" s="73">
        <f t="shared" si="891"/>
        <v>595.29999999999995</v>
      </c>
      <c r="AU493" s="15"/>
      <c r="AV493" s="24"/>
    </row>
    <row r="494" spans="1:48" ht="31.2" x14ac:dyDescent="0.3">
      <c r="A494" s="61" t="s">
        <v>348</v>
      </c>
      <c r="B494" s="62" t="s">
        <v>188</v>
      </c>
      <c r="C494" s="61"/>
      <c r="D494" s="61"/>
      <c r="E494" s="63" t="s">
        <v>189</v>
      </c>
      <c r="F494" s="15">
        <f t="shared" ref="F494:K494" si="895">F495</f>
        <v>13605.7</v>
      </c>
      <c r="G494" s="15">
        <f t="shared" si="895"/>
        <v>13605.7</v>
      </c>
      <c r="H494" s="15">
        <f t="shared" si="895"/>
        <v>13605.7</v>
      </c>
      <c r="I494" s="15">
        <f t="shared" si="895"/>
        <v>0</v>
      </c>
      <c r="J494" s="15">
        <f t="shared" si="895"/>
        <v>0</v>
      </c>
      <c r="K494" s="15">
        <f t="shared" si="895"/>
        <v>0</v>
      </c>
      <c r="L494" s="15">
        <f t="shared" si="812"/>
        <v>13605.7</v>
      </c>
      <c r="M494" s="15">
        <f t="shared" si="813"/>
        <v>13605.7</v>
      </c>
      <c r="N494" s="15">
        <f t="shared" si="814"/>
        <v>13605.7</v>
      </c>
      <c r="O494" s="15">
        <f>O495</f>
        <v>0</v>
      </c>
      <c r="P494" s="15">
        <f>P495</f>
        <v>0</v>
      </c>
      <c r="Q494" s="15">
        <f>Q495</f>
        <v>0</v>
      </c>
      <c r="R494" s="15">
        <f t="shared" si="877"/>
        <v>13605.7</v>
      </c>
      <c r="S494" s="15">
        <f t="shared" si="878"/>
        <v>13605.7</v>
      </c>
      <c r="T494" s="15">
        <f t="shared" si="879"/>
        <v>13605.7</v>
      </c>
      <c r="U494" s="15">
        <f>U495</f>
        <v>0</v>
      </c>
      <c r="V494" s="15">
        <f t="shared" si="880"/>
        <v>13605.7</v>
      </c>
      <c r="W494" s="15">
        <f t="shared" si="881"/>
        <v>13605.7</v>
      </c>
      <c r="X494" s="15">
        <f t="shared" si="882"/>
        <v>13605.7</v>
      </c>
      <c r="Y494" s="15">
        <f>Y495</f>
        <v>0</v>
      </c>
      <c r="Z494" s="15">
        <f>Z495</f>
        <v>0</v>
      </c>
      <c r="AA494" s="15">
        <f>AA495</f>
        <v>0</v>
      </c>
      <c r="AB494" s="15">
        <f t="shared" si="883"/>
        <v>13605.7</v>
      </c>
      <c r="AC494" s="15">
        <f t="shared" si="884"/>
        <v>13605.7</v>
      </c>
      <c r="AD494" s="15">
        <f t="shared" si="885"/>
        <v>13605.7</v>
      </c>
      <c r="AE494" s="15">
        <f>AE495</f>
        <v>0</v>
      </c>
      <c r="AF494" s="15">
        <f>AF495</f>
        <v>0</v>
      </c>
      <c r="AG494" s="15">
        <f>AG495</f>
        <v>0</v>
      </c>
      <c r="AH494" s="15">
        <f t="shared" si="886"/>
        <v>13605.7</v>
      </c>
      <c r="AI494" s="15">
        <f t="shared" si="887"/>
        <v>13605.7</v>
      </c>
      <c r="AJ494" s="15">
        <f t="shared" si="888"/>
        <v>13605.7</v>
      </c>
      <c r="AK494" s="15">
        <f>AK495</f>
        <v>0</v>
      </c>
      <c r="AL494" s="15">
        <f>AL495</f>
        <v>0</v>
      </c>
      <c r="AM494" s="15">
        <f>AM495</f>
        <v>0</v>
      </c>
      <c r="AN494" s="15">
        <f t="shared" si="889"/>
        <v>13605.7</v>
      </c>
      <c r="AO494" s="15">
        <f>AO495</f>
        <v>0</v>
      </c>
      <c r="AP494" s="70">
        <f t="shared" si="875"/>
        <v>13605.7</v>
      </c>
      <c r="AQ494" s="15">
        <f t="shared" si="890"/>
        <v>13605.7</v>
      </c>
      <c r="AR494" s="15">
        <f>AR495</f>
        <v>0</v>
      </c>
      <c r="AS494" s="70">
        <f t="shared" si="876"/>
        <v>13605.7</v>
      </c>
      <c r="AT494" s="73">
        <f t="shared" si="891"/>
        <v>13605.7</v>
      </c>
      <c r="AU494" s="15">
        <f>AU495</f>
        <v>0</v>
      </c>
      <c r="AV494" s="24"/>
    </row>
    <row r="495" spans="1:48" x14ac:dyDescent="0.3">
      <c r="A495" s="61" t="s">
        <v>348</v>
      </c>
      <c r="B495" s="62" t="s">
        <v>188</v>
      </c>
      <c r="C495" s="61" t="s">
        <v>65</v>
      </c>
      <c r="D495" s="61" t="s">
        <v>67</v>
      </c>
      <c r="E495" s="63" t="s">
        <v>68</v>
      </c>
      <c r="F495" s="15">
        <v>13605.7</v>
      </c>
      <c r="G495" s="15">
        <v>13605.7</v>
      </c>
      <c r="H495" s="15">
        <v>13605.7</v>
      </c>
      <c r="I495" s="15"/>
      <c r="J495" s="15"/>
      <c r="K495" s="15"/>
      <c r="L495" s="15">
        <f t="shared" ref="L495:L558" si="896">F495+I495</f>
        <v>13605.7</v>
      </c>
      <c r="M495" s="15">
        <f t="shared" ref="M495:M558" si="897">G495+J495</f>
        <v>13605.7</v>
      </c>
      <c r="N495" s="15">
        <f t="shared" ref="N495:N558" si="898">H495+K495</f>
        <v>13605.7</v>
      </c>
      <c r="O495" s="15"/>
      <c r="P495" s="15"/>
      <c r="Q495" s="15"/>
      <c r="R495" s="15">
        <f t="shared" si="877"/>
        <v>13605.7</v>
      </c>
      <c r="S495" s="15">
        <f t="shared" si="878"/>
        <v>13605.7</v>
      </c>
      <c r="T495" s="15">
        <f t="shared" si="879"/>
        <v>13605.7</v>
      </c>
      <c r="U495" s="15"/>
      <c r="V495" s="15">
        <f t="shared" si="880"/>
        <v>13605.7</v>
      </c>
      <c r="W495" s="15">
        <f t="shared" si="881"/>
        <v>13605.7</v>
      </c>
      <c r="X495" s="15">
        <f t="shared" si="882"/>
        <v>13605.7</v>
      </c>
      <c r="Y495" s="15"/>
      <c r="Z495" s="15"/>
      <c r="AA495" s="15"/>
      <c r="AB495" s="15">
        <f t="shared" si="883"/>
        <v>13605.7</v>
      </c>
      <c r="AC495" s="15">
        <f t="shared" si="884"/>
        <v>13605.7</v>
      </c>
      <c r="AD495" s="15">
        <f t="shared" si="885"/>
        <v>13605.7</v>
      </c>
      <c r="AE495" s="15"/>
      <c r="AF495" s="15"/>
      <c r="AG495" s="15"/>
      <c r="AH495" s="15">
        <f t="shared" si="886"/>
        <v>13605.7</v>
      </c>
      <c r="AI495" s="15">
        <f t="shared" si="887"/>
        <v>13605.7</v>
      </c>
      <c r="AJ495" s="15">
        <f t="shared" si="888"/>
        <v>13605.7</v>
      </c>
      <c r="AK495" s="15"/>
      <c r="AL495" s="15"/>
      <c r="AM495" s="15"/>
      <c r="AN495" s="15">
        <f t="shared" si="889"/>
        <v>13605.7</v>
      </c>
      <c r="AO495" s="15"/>
      <c r="AP495" s="70">
        <f t="shared" si="875"/>
        <v>13605.7</v>
      </c>
      <c r="AQ495" s="15">
        <f t="shared" si="890"/>
        <v>13605.7</v>
      </c>
      <c r="AR495" s="15"/>
      <c r="AS495" s="70">
        <f t="shared" si="876"/>
        <v>13605.7</v>
      </c>
      <c r="AT495" s="73">
        <f t="shared" si="891"/>
        <v>13605.7</v>
      </c>
      <c r="AU495" s="15"/>
      <c r="AV495" s="24"/>
    </row>
    <row r="496" spans="1:48" ht="46.8" x14ac:dyDescent="0.3">
      <c r="A496" s="61" t="s">
        <v>348</v>
      </c>
      <c r="B496" s="62" t="s">
        <v>55</v>
      </c>
      <c r="C496" s="61"/>
      <c r="D496" s="61"/>
      <c r="E496" s="63" t="s">
        <v>56</v>
      </c>
      <c r="F496" s="15">
        <f t="shared" ref="F496:K496" si="899">F497</f>
        <v>82958.100000000006</v>
      </c>
      <c r="G496" s="15">
        <f t="shared" si="899"/>
        <v>82958.100000000006</v>
      </c>
      <c r="H496" s="15">
        <f t="shared" si="899"/>
        <v>82958.100000000006</v>
      </c>
      <c r="I496" s="15">
        <f t="shared" si="899"/>
        <v>0</v>
      </c>
      <c r="J496" s="15">
        <f t="shared" si="899"/>
        <v>0</v>
      </c>
      <c r="K496" s="15">
        <f t="shared" si="899"/>
        <v>0</v>
      </c>
      <c r="L496" s="15">
        <f t="shared" si="896"/>
        <v>82958.100000000006</v>
      </c>
      <c r="M496" s="15">
        <f t="shared" si="897"/>
        <v>82958.100000000006</v>
      </c>
      <c r="N496" s="15">
        <f t="shared" si="898"/>
        <v>82958.100000000006</v>
      </c>
      <c r="O496" s="15">
        <f>O497</f>
        <v>0</v>
      </c>
      <c r="P496" s="15">
        <f>P497</f>
        <v>0</v>
      </c>
      <c r="Q496" s="15">
        <f>Q497</f>
        <v>0</v>
      </c>
      <c r="R496" s="15">
        <f t="shared" si="877"/>
        <v>82958.100000000006</v>
      </c>
      <c r="S496" s="15">
        <f t="shared" si="878"/>
        <v>82958.100000000006</v>
      </c>
      <c r="T496" s="15">
        <f t="shared" si="879"/>
        <v>82958.100000000006</v>
      </c>
      <c r="U496" s="15">
        <f>U497</f>
        <v>0</v>
      </c>
      <c r="V496" s="15">
        <f t="shared" si="880"/>
        <v>82958.100000000006</v>
      </c>
      <c r="W496" s="15">
        <f t="shared" si="881"/>
        <v>82958.100000000006</v>
      </c>
      <c r="X496" s="15">
        <f t="shared" si="882"/>
        <v>82958.100000000006</v>
      </c>
      <c r="Y496" s="15">
        <f>Y497</f>
        <v>0</v>
      </c>
      <c r="Z496" s="15">
        <f>Z497</f>
        <v>0</v>
      </c>
      <c r="AA496" s="15">
        <f>AA497</f>
        <v>0</v>
      </c>
      <c r="AB496" s="15">
        <f t="shared" si="883"/>
        <v>82958.100000000006</v>
      </c>
      <c r="AC496" s="15">
        <f t="shared" si="884"/>
        <v>82958.100000000006</v>
      </c>
      <c r="AD496" s="15">
        <f t="shared" si="885"/>
        <v>82958.100000000006</v>
      </c>
      <c r="AE496" s="15">
        <f>AE497</f>
        <v>0</v>
      </c>
      <c r="AF496" s="15">
        <f>AF497</f>
        <v>0</v>
      </c>
      <c r="AG496" s="15">
        <f>AG497</f>
        <v>0</v>
      </c>
      <c r="AH496" s="15">
        <f t="shared" si="886"/>
        <v>82958.100000000006</v>
      </c>
      <c r="AI496" s="15">
        <f t="shared" si="887"/>
        <v>82958.100000000006</v>
      </c>
      <c r="AJ496" s="15">
        <f t="shared" si="888"/>
        <v>82958.100000000006</v>
      </c>
      <c r="AK496" s="15">
        <f>AK497</f>
        <v>0</v>
      </c>
      <c r="AL496" s="15">
        <f>AL497</f>
        <v>0</v>
      </c>
      <c r="AM496" s="15">
        <f>AM497</f>
        <v>0</v>
      </c>
      <c r="AN496" s="15">
        <f t="shared" si="889"/>
        <v>82958.100000000006</v>
      </c>
      <c r="AO496" s="15">
        <f>AO497</f>
        <v>0</v>
      </c>
      <c r="AP496" s="70">
        <f t="shared" si="875"/>
        <v>82958.100000000006</v>
      </c>
      <c r="AQ496" s="15">
        <f t="shared" si="890"/>
        <v>82958.100000000006</v>
      </c>
      <c r="AR496" s="15">
        <f>AR497</f>
        <v>0</v>
      </c>
      <c r="AS496" s="70">
        <f t="shared" si="876"/>
        <v>82958.100000000006</v>
      </c>
      <c r="AT496" s="73">
        <f t="shared" si="891"/>
        <v>82958.100000000006</v>
      </c>
      <c r="AU496" s="15">
        <f>AU497</f>
        <v>0</v>
      </c>
      <c r="AV496" s="24"/>
    </row>
    <row r="497" spans="1:48" x14ac:dyDescent="0.3">
      <c r="A497" s="61" t="s">
        <v>348</v>
      </c>
      <c r="B497" s="62" t="s">
        <v>55</v>
      </c>
      <c r="C497" s="61" t="s">
        <v>65</v>
      </c>
      <c r="D497" s="61" t="s">
        <v>67</v>
      </c>
      <c r="E497" s="63" t="s">
        <v>68</v>
      </c>
      <c r="F497" s="15">
        <v>82958.100000000006</v>
      </c>
      <c r="G497" s="15">
        <v>82958.100000000006</v>
      </c>
      <c r="H497" s="15">
        <v>82958.100000000006</v>
      </c>
      <c r="I497" s="15"/>
      <c r="J497" s="15"/>
      <c r="K497" s="15"/>
      <c r="L497" s="15">
        <f t="shared" si="896"/>
        <v>82958.100000000006</v>
      </c>
      <c r="M497" s="15">
        <f t="shared" si="897"/>
        <v>82958.100000000006</v>
      </c>
      <c r="N497" s="15">
        <f t="shared" si="898"/>
        <v>82958.100000000006</v>
      </c>
      <c r="O497" s="15"/>
      <c r="P497" s="15"/>
      <c r="Q497" s="15"/>
      <c r="R497" s="15">
        <f t="shared" si="877"/>
        <v>82958.100000000006</v>
      </c>
      <c r="S497" s="15">
        <f t="shared" si="878"/>
        <v>82958.100000000006</v>
      </c>
      <c r="T497" s="15">
        <f t="shared" si="879"/>
        <v>82958.100000000006</v>
      </c>
      <c r="U497" s="15"/>
      <c r="V497" s="15">
        <f t="shared" si="880"/>
        <v>82958.100000000006</v>
      </c>
      <c r="W497" s="15">
        <f t="shared" si="881"/>
        <v>82958.100000000006</v>
      </c>
      <c r="X497" s="15">
        <f t="shared" si="882"/>
        <v>82958.100000000006</v>
      </c>
      <c r="Y497" s="15"/>
      <c r="Z497" s="15"/>
      <c r="AA497" s="15"/>
      <c r="AB497" s="15">
        <f t="shared" si="883"/>
        <v>82958.100000000006</v>
      </c>
      <c r="AC497" s="15">
        <f t="shared" si="884"/>
        <v>82958.100000000006</v>
      </c>
      <c r="AD497" s="15">
        <f t="shared" si="885"/>
        <v>82958.100000000006</v>
      </c>
      <c r="AE497" s="15"/>
      <c r="AF497" s="15"/>
      <c r="AG497" s="15"/>
      <c r="AH497" s="15">
        <f t="shared" si="886"/>
        <v>82958.100000000006</v>
      </c>
      <c r="AI497" s="15">
        <f t="shared" si="887"/>
        <v>82958.100000000006</v>
      </c>
      <c r="AJ497" s="15">
        <f t="shared" si="888"/>
        <v>82958.100000000006</v>
      </c>
      <c r="AK497" s="15"/>
      <c r="AL497" s="15"/>
      <c r="AM497" s="15"/>
      <c r="AN497" s="15">
        <f t="shared" si="889"/>
        <v>82958.100000000006</v>
      </c>
      <c r="AO497" s="15"/>
      <c r="AP497" s="70">
        <f t="shared" si="875"/>
        <v>82958.100000000006</v>
      </c>
      <c r="AQ497" s="15">
        <f t="shared" si="890"/>
        <v>82958.100000000006</v>
      </c>
      <c r="AR497" s="15"/>
      <c r="AS497" s="70">
        <f t="shared" si="876"/>
        <v>82958.100000000006</v>
      </c>
      <c r="AT497" s="73">
        <f t="shared" si="891"/>
        <v>82958.100000000006</v>
      </c>
      <c r="AU497" s="15"/>
      <c r="AV497" s="24"/>
    </row>
    <row r="498" spans="1:48" x14ac:dyDescent="0.3">
      <c r="A498" s="61" t="s">
        <v>348</v>
      </c>
      <c r="B498" s="62" t="s">
        <v>44</v>
      </c>
      <c r="C498" s="61"/>
      <c r="D498" s="61"/>
      <c r="E498" s="63" t="s">
        <v>45</v>
      </c>
      <c r="F498" s="15">
        <f t="shared" ref="F498:K498" si="900">F499</f>
        <v>146496.20000000001</v>
      </c>
      <c r="G498" s="15">
        <f t="shared" si="900"/>
        <v>146496.20000000001</v>
      </c>
      <c r="H498" s="15">
        <f t="shared" si="900"/>
        <v>146496.20000000001</v>
      </c>
      <c r="I498" s="15">
        <f t="shared" si="900"/>
        <v>0</v>
      </c>
      <c r="J498" s="15">
        <f t="shared" si="900"/>
        <v>0</v>
      </c>
      <c r="K498" s="15">
        <f t="shared" si="900"/>
        <v>0</v>
      </c>
      <c r="L498" s="15">
        <f t="shared" si="896"/>
        <v>146496.20000000001</v>
      </c>
      <c r="M498" s="15">
        <f t="shared" si="897"/>
        <v>146496.20000000001</v>
      </c>
      <c r="N498" s="15">
        <f t="shared" si="898"/>
        <v>146496.20000000001</v>
      </c>
      <c r="O498" s="15">
        <f>O499</f>
        <v>0</v>
      </c>
      <c r="P498" s="15">
        <f>P499</f>
        <v>0</v>
      </c>
      <c r="Q498" s="15">
        <f>Q499</f>
        <v>0</v>
      </c>
      <c r="R498" s="15">
        <f t="shared" si="877"/>
        <v>146496.20000000001</v>
      </c>
      <c r="S498" s="15">
        <f t="shared" si="878"/>
        <v>146496.20000000001</v>
      </c>
      <c r="T498" s="15">
        <f t="shared" si="879"/>
        <v>146496.20000000001</v>
      </c>
      <c r="U498" s="15">
        <f>U499</f>
        <v>0</v>
      </c>
      <c r="V498" s="15">
        <f t="shared" si="880"/>
        <v>146496.20000000001</v>
      </c>
      <c r="W498" s="15">
        <f t="shared" si="881"/>
        <v>146496.20000000001</v>
      </c>
      <c r="X498" s="15">
        <f t="shared" si="882"/>
        <v>146496.20000000001</v>
      </c>
      <c r="Y498" s="15">
        <f>Y499</f>
        <v>0</v>
      </c>
      <c r="Z498" s="15">
        <f>Z499</f>
        <v>0</v>
      </c>
      <c r="AA498" s="15">
        <f>AA499</f>
        <v>0</v>
      </c>
      <c r="AB498" s="15">
        <f t="shared" si="883"/>
        <v>146496.20000000001</v>
      </c>
      <c r="AC498" s="15">
        <f t="shared" si="884"/>
        <v>146496.20000000001</v>
      </c>
      <c r="AD498" s="15">
        <f t="shared" si="885"/>
        <v>146496.20000000001</v>
      </c>
      <c r="AE498" s="15">
        <f>AE499</f>
        <v>0</v>
      </c>
      <c r="AF498" s="15">
        <f>AF499</f>
        <v>0</v>
      </c>
      <c r="AG498" s="15">
        <f>AG499</f>
        <v>0</v>
      </c>
      <c r="AH498" s="15">
        <f t="shared" si="886"/>
        <v>146496.20000000001</v>
      </c>
      <c r="AI498" s="15">
        <f t="shared" si="887"/>
        <v>146496.20000000001</v>
      </c>
      <c r="AJ498" s="15">
        <f t="shared" si="888"/>
        <v>146496.20000000001</v>
      </c>
      <c r="AK498" s="15">
        <f>AK499</f>
        <v>0</v>
      </c>
      <c r="AL498" s="15">
        <f>AL499</f>
        <v>0</v>
      </c>
      <c r="AM498" s="15">
        <f>AM499</f>
        <v>0</v>
      </c>
      <c r="AN498" s="15">
        <f t="shared" si="889"/>
        <v>146496.20000000001</v>
      </c>
      <c r="AO498" s="15">
        <f>AO499</f>
        <v>0</v>
      </c>
      <c r="AP498" s="70">
        <f t="shared" si="875"/>
        <v>146496.20000000001</v>
      </c>
      <c r="AQ498" s="15">
        <f t="shared" si="890"/>
        <v>146496.20000000001</v>
      </c>
      <c r="AR498" s="15">
        <f>AR499</f>
        <v>0</v>
      </c>
      <c r="AS498" s="70">
        <f t="shared" si="876"/>
        <v>146496.20000000001</v>
      </c>
      <c r="AT498" s="73">
        <f t="shared" si="891"/>
        <v>146496.20000000001</v>
      </c>
      <c r="AU498" s="15">
        <f>AU499</f>
        <v>0</v>
      </c>
      <c r="AV498" s="24"/>
    </row>
    <row r="499" spans="1:48" x14ac:dyDescent="0.3">
      <c r="A499" s="61" t="s">
        <v>348</v>
      </c>
      <c r="B499" s="62" t="s">
        <v>44</v>
      </c>
      <c r="C499" s="61" t="s">
        <v>65</v>
      </c>
      <c r="D499" s="61" t="s">
        <v>67</v>
      </c>
      <c r="E499" s="63" t="s">
        <v>68</v>
      </c>
      <c r="F499" s="15">
        <v>146496.20000000001</v>
      </c>
      <c r="G499" s="15">
        <v>146496.20000000001</v>
      </c>
      <c r="H499" s="15">
        <v>146496.20000000001</v>
      </c>
      <c r="I499" s="15"/>
      <c r="J499" s="15"/>
      <c r="K499" s="15"/>
      <c r="L499" s="15">
        <f t="shared" si="896"/>
        <v>146496.20000000001</v>
      </c>
      <c r="M499" s="15">
        <f t="shared" si="897"/>
        <v>146496.20000000001</v>
      </c>
      <c r="N499" s="15">
        <f t="shared" si="898"/>
        <v>146496.20000000001</v>
      </c>
      <c r="O499" s="15"/>
      <c r="P499" s="15"/>
      <c r="Q499" s="15"/>
      <c r="R499" s="15">
        <f t="shared" si="877"/>
        <v>146496.20000000001</v>
      </c>
      <c r="S499" s="15">
        <f t="shared" si="878"/>
        <v>146496.20000000001</v>
      </c>
      <c r="T499" s="15">
        <f t="shared" si="879"/>
        <v>146496.20000000001</v>
      </c>
      <c r="U499" s="15"/>
      <c r="V499" s="15">
        <f t="shared" si="880"/>
        <v>146496.20000000001</v>
      </c>
      <c r="W499" s="15">
        <f t="shared" si="881"/>
        <v>146496.20000000001</v>
      </c>
      <c r="X499" s="15">
        <f t="shared" si="882"/>
        <v>146496.20000000001</v>
      </c>
      <c r="Y499" s="15"/>
      <c r="Z499" s="15"/>
      <c r="AA499" s="15"/>
      <c r="AB499" s="15">
        <f t="shared" si="883"/>
        <v>146496.20000000001</v>
      </c>
      <c r="AC499" s="15">
        <f t="shared" si="884"/>
        <v>146496.20000000001</v>
      </c>
      <c r="AD499" s="15">
        <f t="shared" si="885"/>
        <v>146496.20000000001</v>
      </c>
      <c r="AE499" s="15"/>
      <c r="AF499" s="15"/>
      <c r="AG499" s="15"/>
      <c r="AH499" s="15">
        <f t="shared" si="886"/>
        <v>146496.20000000001</v>
      </c>
      <c r="AI499" s="15">
        <f t="shared" si="887"/>
        <v>146496.20000000001</v>
      </c>
      <c r="AJ499" s="15">
        <f t="shared" si="888"/>
        <v>146496.20000000001</v>
      </c>
      <c r="AK499" s="15"/>
      <c r="AL499" s="15"/>
      <c r="AM499" s="15"/>
      <c r="AN499" s="15">
        <f t="shared" si="889"/>
        <v>146496.20000000001</v>
      </c>
      <c r="AO499" s="15"/>
      <c r="AP499" s="70">
        <f t="shared" si="875"/>
        <v>146496.20000000001</v>
      </c>
      <c r="AQ499" s="15">
        <f t="shared" si="890"/>
        <v>146496.20000000001</v>
      </c>
      <c r="AR499" s="15"/>
      <c r="AS499" s="70">
        <f t="shared" si="876"/>
        <v>146496.20000000001</v>
      </c>
      <c r="AT499" s="73">
        <f t="shared" si="891"/>
        <v>146496.20000000001</v>
      </c>
      <c r="AU499" s="15"/>
      <c r="AV499" s="24"/>
    </row>
    <row r="500" spans="1:48" ht="62.4" x14ac:dyDescent="0.3">
      <c r="A500" s="61" t="s">
        <v>350</v>
      </c>
      <c r="B500" s="62"/>
      <c r="C500" s="61"/>
      <c r="D500" s="61"/>
      <c r="E500" s="63" t="s">
        <v>351</v>
      </c>
      <c r="F500" s="15">
        <f t="shared" ref="F500:K500" si="901">F501+F503</f>
        <v>1073.4000000000001</v>
      </c>
      <c r="G500" s="15">
        <f t="shared" si="901"/>
        <v>1101.5999999999999</v>
      </c>
      <c r="H500" s="15">
        <f t="shared" si="901"/>
        <v>1101.5999999999999</v>
      </c>
      <c r="I500" s="15">
        <f t="shared" si="901"/>
        <v>0</v>
      </c>
      <c r="J500" s="15">
        <f t="shared" si="901"/>
        <v>0</v>
      </c>
      <c r="K500" s="15">
        <f t="shared" si="901"/>
        <v>0</v>
      </c>
      <c r="L500" s="15">
        <f t="shared" si="896"/>
        <v>1073.4000000000001</v>
      </c>
      <c r="M500" s="15">
        <f t="shared" si="897"/>
        <v>1101.5999999999999</v>
      </c>
      <c r="N500" s="15">
        <f t="shared" si="898"/>
        <v>1101.5999999999999</v>
      </c>
      <c r="O500" s="15">
        <f>O501+O503</f>
        <v>-1073.4000000000001</v>
      </c>
      <c r="P500" s="15">
        <f>P501+P503</f>
        <v>0</v>
      </c>
      <c r="Q500" s="15">
        <f>Q501+Q503</f>
        <v>0</v>
      </c>
      <c r="R500" s="15">
        <f t="shared" si="877"/>
        <v>0</v>
      </c>
      <c r="S500" s="15">
        <f t="shared" si="878"/>
        <v>1101.5999999999999</v>
      </c>
      <c r="T500" s="15">
        <f t="shared" si="879"/>
        <v>1101.5999999999999</v>
      </c>
      <c r="U500" s="15">
        <f>U501+U503</f>
        <v>0</v>
      </c>
      <c r="V500" s="15">
        <f t="shared" si="880"/>
        <v>0</v>
      </c>
      <c r="W500" s="15">
        <f t="shared" si="881"/>
        <v>1101.5999999999999</v>
      </c>
      <c r="X500" s="15">
        <f t="shared" si="882"/>
        <v>1101.5999999999999</v>
      </c>
      <c r="Y500" s="15">
        <f>Y501+Y503</f>
        <v>0</v>
      </c>
      <c r="Z500" s="15">
        <f>Z501+Z503</f>
        <v>0</v>
      </c>
      <c r="AA500" s="15">
        <f>AA501+AA503</f>
        <v>0</v>
      </c>
      <c r="AB500" s="15">
        <f t="shared" si="883"/>
        <v>0</v>
      </c>
      <c r="AC500" s="15">
        <f t="shared" si="884"/>
        <v>1101.5999999999999</v>
      </c>
      <c r="AD500" s="15">
        <f t="shared" si="885"/>
        <v>1101.5999999999999</v>
      </c>
      <c r="AE500" s="15">
        <f>AE501+AE503</f>
        <v>0</v>
      </c>
      <c r="AF500" s="15">
        <f>AF501+AF503</f>
        <v>0</v>
      </c>
      <c r="AG500" s="15">
        <f>AG501+AG503</f>
        <v>0</v>
      </c>
      <c r="AH500" s="15">
        <f t="shared" si="886"/>
        <v>0</v>
      </c>
      <c r="AI500" s="15">
        <f t="shared" si="887"/>
        <v>1101.5999999999999</v>
      </c>
      <c r="AJ500" s="15">
        <f t="shared" si="888"/>
        <v>1101.5999999999999</v>
      </c>
      <c r="AK500" s="15">
        <f>AK501+AK503</f>
        <v>0</v>
      </c>
      <c r="AL500" s="15">
        <f>AL501+AL503</f>
        <v>0</v>
      </c>
      <c r="AM500" s="15">
        <f>AM501+AM503</f>
        <v>0</v>
      </c>
      <c r="AN500" s="15">
        <f t="shared" si="889"/>
        <v>0</v>
      </c>
      <c r="AO500" s="15">
        <f>AO501+AO503</f>
        <v>0</v>
      </c>
      <c r="AP500" s="70">
        <f t="shared" si="875"/>
        <v>0</v>
      </c>
      <c r="AQ500" s="15">
        <f t="shared" si="890"/>
        <v>1101.5999999999999</v>
      </c>
      <c r="AR500" s="15">
        <f>AR501+AR503</f>
        <v>0</v>
      </c>
      <c r="AS500" s="70">
        <f t="shared" si="876"/>
        <v>1101.5999999999999</v>
      </c>
      <c r="AT500" s="73">
        <f t="shared" si="891"/>
        <v>1101.5999999999999</v>
      </c>
      <c r="AU500" s="15">
        <f>AU501+AU503</f>
        <v>0</v>
      </c>
      <c r="AV500" s="24"/>
    </row>
    <row r="501" spans="1:48" ht="46.8" x14ac:dyDescent="0.3">
      <c r="A501" s="61" t="s">
        <v>350</v>
      </c>
      <c r="B501" s="62" t="s">
        <v>55</v>
      </c>
      <c r="C501" s="61"/>
      <c r="D501" s="61"/>
      <c r="E501" s="63" t="s">
        <v>56</v>
      </c>
      <c r="F501" s="15">
        <f t="shared" ref="F501:K501" si="902">F502</f>
        <v>24.2</v>
      </c>
      <c r="G501" s="15">
        <f t="shared" si="902"/>
        <v>24.8</v>
      </c>
      <c r="H501" s="15">
        <f t="shared" si="902"/>
        <v>24.8</v>
      </c>
      <c r="I501" s="15">
        <f t="shared" si="902"/>
        <v>0</v>
      </c>
      <c r="J501" s="15">
        <f t="shared" si="902"/>
        <v>0</v>
      </c>
      <c r="K501" s="15">
        <f t="shared" si="902"/>
        <v>0</v>
      </c>
      <c r="L501" s="15">
        <f t="shared" si="896"/>
        <v>24.2</v>
      </c>
      <c r="M501" s="15">
        <f t="shared" si="897"/>
        <v>24.8</v>
      </c>
      <c r="N501" s="15">
        <f t="shared" si="898"/>
        <v>24.8</v>
      </c>
      <c r="O501" s="15">
        <f>O502</f>
        <v>-24.2</v>
      </c>
      <c r="P501" s="15">
        <f>P502</f>
        <v>0</v>
      </c>
      <c r="Q501" s="15">
        <f>Q502</f>
        <v>0</v>
      </c>
      <c r="R501" s="15">
        <f t="shared" si="877"/>
        <v>0</v>
      </c>
      <c r="S501" s="15">
        <f t="shared" si="878"/>
        <v>24.8</v>
      </c>
      <c r="T501" s="15">
        <f t="shared" si="879"/>
        <v>24.8</v>
      </c>
      <c r="U501" s="15">
        <f>U502</f>
        <v>0</v>
      </c>
      <c r="V501" s="15">
        <f t="shared" si="880"/>
        <v>0</v>
      </c>
      <c r="W501" s="15">
        <f t="shared" si="881"/>
        <v>24.8</v>
      </c>
      <c r="X501" s="15">
        <f t="shared" si="882"/>
        <v>24.8</v>
      </c>
      <c r="Y501" s="15">
        <f>Y502</f>
        <v>0</v>
      </c>
      <c r="Z501" s="15">
        <f>Z502</f>
        <v>0</v>
      </c>
      <c r="AA501" s="15">
        <f>AA502</f>
        <v>0</v>
      </c>
      <c r="AB501" s="15">
        <f t="shared" si="883"/>
        <v>0</v>
      </c>
      <c r="AC501" s="15">
        <f t="shared" si="884"/>
        <v>24.8</v>
      </c>
      <c r="AD501" s="15">
        <f t="shared" si="885"/>
        <v>24.8</v>
      </c>
      <c r="AE501" s="15">
        <f>AE502</f>
        <v>0</v>
      </c>
      <c r="AF501" s="15">
        <f>AF502</f>
        <v>0</v>
      </c>
      <c r="AG501" s="15">
        <f>AG502</f>
        <v>0</v>
      </c>
      <c r="AH501" s="15">
        <f t="shared" si="886"/>
        <v>0</v>
      </c>
      <c r="AI501" s="15">
        <f t="shared" si="887"/>
        <v>24.8</v>
      </c>
      <c r="AJ501" s="15">
        <f t="shared" si="888"/>
        <v>24.8</v>
      </c>
      <c r="AK501" s="15">
        <f>AK502</f>
        <v>0</v>
      </c>
      <c r="AL501" s="15">
        <f>AL502</f>
        <v>0</v>
      </c>
      <c r="AM501" s="15">
        <f>AM502</f>
        <v>0</v>
      </c>
      <c r="AN501" s="15">
        <f t="shared" si="889"/>
        <v>0</v>
      </c>
      <c r="AO501" s="15">
        <f>AO502</f>
        <v>0</v>
      </c>
      <c r="AP501" s="70">
        <f t="shared" si="875"/>
        <v>0</v>
      </c>
      <c r="AQ501" s="15">
        <f t="shared" si="890"/>
        <v>24.8</v>
      </c>
      <c r="AR501" s="15">
        <f>AR502</f>
        <v>0</v>
      </c>
      <c r="AS501" s="70">
        <f t="shared" si="876"/>
        <v>24.8</v>
      </c>
      <c r="AT501" s="73">
        <f t="shared" si="891"/>
        <v>24.8</v>
      </c>
      <c r="AU501" s="15">
        <f>AU502</f>
        <v>0</v>
      </c>
      <c r="AV501" s="24"/>
    </row>
    <row r="502" spans="1:48" x14ac:dyDescent="0.3">
      <c r="A502" s="61" t="s">
        <v>350</v>
      </c>
      <c r="B502" s="62" t="s">
        <v>55</v>
      </c>
      <c r="C502" s="61" t="s">
        <v>65</v>
      </c>
      <c r="D502" s="61" t="s">
        <v>67</v>
      </c>
      <c r="E502" s="63" t="s">
        <v>68</v>
      </c>
      <c r="F502" s="15">
        <v>24.2</v>
      </c>
      <c r="G502" s="15">
        <v>24.8</v>
      </c>
      <c r="H502" s="15">
        <v>24.8</v>
      </c>
      <c r="I502" s="15"/>
      <c r="J502" s="15"/>
      <c r="K502" s="15"/>
      <c r="L502" s="15">
        <f t="shared" si="896"/>
        <v>24.2</v>
      </c>
      <c r="M502" s="15">
        <f t="shared" si="897"/>
        <v>24.8</v>
      </c>
      <c r="N502" s="15">
        <f t="shared" si="898"/>
        <v>24.8</v>
      </c>
      <c r="O502" s="15">
        <v>-24.2</v>
      </c>
      <c r="P502" s="15"/>
      <c r="Q502" s="15"/>
      <c r="R502" s="15">
        <f t="shared" si="877"/>
        <v>0</v>
      </c>
      <c r="S502" s="15">
        <f t="shared" si="878"/>
        <v>24.8</v>
      </c>
      <c r="T502" s="15">
        <f t="shared" si="879"/>
        <v>24.8</v>
      </c>
      <c r="U502" s="15"/>
      <c r="V502" s="15">
        <f t="shared" si="880"/>
        <v>0</v>
      </c>
      <c r="W502" s="15">
        <f t="shared" si="881"/>
        <v>24.8</v>
      </c>
      <c r="X502" s="15">
        <f t="shared" si="882"/>
        <v>24.8</v>
      </c>
      <c r="Y502" s="15"/>
      <c r="Z502" s="15"/>
      <c r="AA502" s="15"/>
      <c r="AB502" s="15">
        <f t="shared" si="883"/>
        <v>0</v>
      </c>
      <c r="AC502" s="15">
        <f t="shared" si="884"/>
        <v>24.8</v>
      </c>
      <c r="AD502" s="15">
        <f t="shared" si="885"/>
        <v>24.8</v>
      </c>
      <c r="AE502" s="15"/>
      <c r="AF502" s="15"/>
      <c r="AG502" s="15"/>
      <c r="AH502" s="15">
        <f t="shared" si="886"/>
        <v>0</v>
      </c>
      <c r="AI502" s="15">
        <f t="shared" si="887"/>
        <v>24.8</v>
      </c>
      <c r="AJ502" s="15">
        <f t="shared" si="888"/>
        <v>24.8</v>
      </c>
      <c r="AK502" s="15"/>
      <c r="AL502" s="15"/>
      <c r="AM502" s="15"/>
      <c r="AN502" s="15">
        <f t="shared" si="889"/>
        <v>0</v>
      </c>
      <c r="AO502" s="15"/>
      <c r="AP502" s="70">
        <f t="shared" si="875"/>
        <v>0</v>
      </c>
      <c r="AQ502" s="15">
        <f t="shared" si="890"/>
        <v>24.8</v>
      </c>
      <c r="AR502" s="15"/>
      <c r="AS502" s="70">
        <f t="shared" si="876"/>
        <v>24.8</v>
      </c>
      <c r="AT502" s="73">
        <f t="shared" si="891"/>
        <v>24.8</v>
      </c>
      <c r="AU502" s="15"/>
      <c r="AV502" s="24"/>
    </row>
    <row r="503" spans="1:48" x14ac:dyDescent="0.3">
      <c r="A503" s="61" t="s">
        <v>350</v>
      </c>
      <c r="B503" s="62" t="s">
        <v>44</v>
      </c>
      <c r="C503" s="61"/>
      <c r="D503" s="61"/>
      <c r="E503" s="63" t="s">
        <v>45</v>
      </c>
      <c r="F503" s="15">
        <f t="shared" ref="F503:K503" si="903">F504</f>
        <v>1049.2</v>
      </c>
      <c r="G503" s="15">
        <f t="shared" si="903"/>
        <v>1076.8</v>
      </c>
      <c r="H503" s="15">
        <f t="shared" si="903"/>
        <v>1076.8</v>
      </c>
      <c r="I503" s="15">
        <f t="shared" si="903"/>
        <v>0</v>
      </c>
      <c r="J503" s="15">
        <f t="shared" si="903"/>
        <v>0</v>
      </c>
      <c r="K503" s="15">
        <f t="shared" si="903"/>
        <v>0</v>
      </c>
      <c r="L503" s="15">
        <f t="shared" si="896"/>
        <v>1049.2</v>
      </c>
      <c r="M503" s="15">
        <f t="shared" si="897"/>
        <v>1076.8</v>
      </c>
      <c r="N503" s="15">
        <f t="shared" si="898"/>
        <v>1076.8</v>
      </c>
      <c r="O503" s="15">
        <f>O504</f>
        <v>-1049.2</v>
      </c>
      <c r="P503" s="15">
        <f>P504</f>
        <v>0</v>
      </c>
      <c r="Q503" s="15">
        <f>Q504</f>
        <v>0</v>
      </c>
      <c r="R503" s="15">
        <f t="shared" si="877"/>
        <v>0</v>
      </c>
      <c r="S503" s="15">
        <f t="shared" si="878"/>
        <v>1076.8</v>
      </c>
      <c r="T503" s="15">
        <f t="shared" si="879"/>
        <v>1076.8</v>
      </c>
      <c r="U503" s="15">
        <f>U504</f>
        <v>0</v>
      </c>
      <c r="V503" s="15">
        <f t="shared" si="880"/>
        <v>0</v>
      </c>
      <c r="W503" s="15">
        <f t="shared" si="881"/>
        <v>1076.8</v>
      </c>
      <c r="X503" s="15">
        <f t="shared" si="882"/>
        <v>1076.8</v>
      </c>
      <c r="Y503" s="15">
        <f>Y504</f>
        <v>0</v>
      </c>
      <c r="Z503" s="15">
        <f>Z504</f>
        <v>0</v>
      </c>
      <c r="AA503" s="15">
        <f>AA504</f>
        <v>0</v>
      </c>
      <c r="AB503" s="15">
        <f t="shared" si="883"/>
        <v>0</v>
      </c>
      <c r="AC503" s="15">
        <f t="shared" si="884"/>
        <v>1076.8</v>
      </c>
      <c r="AD503" s="15">
        <f t="shared" si="885"/>
        <v>1076.8</v>
      </c>
      <c r="AE503" s="15">
        <f>AE504</f>
        <v>0</v>
      </c>
      <c r="AF503" s="15">
        <f>AF504</f>
        <v>0</v>
      </c>
      <c r="AG503" s="15">
        <f>AG504</f>
        <v>0</v>
      </c>
      <c r="AH503" s="15">
        <f t="shared" si="886"/>
        <v>0</v>
      </c>
      <c r="AI503" s="15">
        <f t="shared" si="887"/>
        <v>1076.8</v>
      </c>
      <c r="AJ503" s="15">
        <f t="shared" si="888"/>
        <v>1076.8</v>
      </c>
      <c r="AK503" s="15">
        <f>AK504</f>
        <v>0</v>
      </c>
      <c r="AL503" s="15">
        <f>AL504</f>
        <v>0</v>
      </c>
      <c r="AM503" s="15">
        <f>AM504</f>
        <v>0</v>
      </c>
      <c r="AN503" s="15">
        <f t="shared" si="889"/>
        <v>0</v>
      </c>
      <c r="AO503" s="15">
        <f>AO504</f>
        <v>0</v>
      </c>
      <c r="AP503" s="70">
        <f t="shared" si="875"/>
        <v>0</v>
      </c>
      <c r="AQ503" s="15">
        <f t="shared" si="890"/>
        <v>1076.8</v>
      </c>
      <c r="AR503" s="15">
        <f>AR504</f>
        <v>0</v>
      </c>
      <c r="AS503" s="70">
        <f t="shared" si="876"/>
        <v>1076.8</v>
      </c>
      <c r="AT503" s="73">
        <f t="shared" si="891"/>
        <v>1076.8</v>
      </c>
      <c r="AU503" s="15">
        <f>AU504</f>
        <v>0</v>
      </c>
      <c r="AV503" s="24"/>
    </row>
    <row r="504" spans="1:48" x14ac:dyDescent="0.3">
      <c r="A504" s="61" t="s">
        <v>350</v>
      </c>
      <c r="B504" s="62" t="s">
        <v>44</v>
      </c>
      <c r="C504" s="61" t="s">
        <v>65</v>
      </c>
      <c r="D504" s="61" t="s">
        <v>67</v>
      </c>
      <c r="E504" s="63" t="s">
        <v>68</v>
      </c>
      <c r="F504" s="15">
        <v>1049.2</v>
      </c>
      <c r="G504" s="15">
        <v>1076.8</v>
      </c>
      <c r="H504" s="15">
        <v>1076.8</v>
      </c>
      <c r="I504" s="15"/>
      <c r="J504" s="15"/>
      <c r="K504" s="15"/>
      <c r="L504" s="15">
        <f t="shared" si="896"/>
        <v>1049.2</v>
      </c>
      <c r="M504" s="15">
        <f t="shared" si="897"/>
        <v>1076.8</v>
      </c>
      <c r="N504" s="15">
        <f t="shared" si="898"/>
        <v>1076.8</v>
      </c>
      <c r="O504" s="15">
        <v>-1049.2</v>
      </c>
      <c r="P504" s="15"/>
      <c r="Q504" s="15"/>
      <c r="R504" s="15">
        <f t="shared" si="877"/>
        <v>0</v>
      </c>
      <c r="S504" s="15">
        <f t="shared" si="878"/>
        <v>1076.8</v>
      </c>
      <c r="T504" s="15">
        <f t="shared" si="879"/>
        <v>1076.8</v>
      </c>
      <c r="U504" s="15"/>
      <c r="V504" s="15">
        <f t="shared" si="880"/>
        <v>0</v>
      </c>
      <c r="W504" s="15">
        <f t="shared" si="881"/>
        <v>1076.8</v>
      </c>
      <c r="X504" s="15">
        <f t="shared" si="882"/>
        <v>1076.8</v>
      </c>
      <c r="Y504" s="15"/>
      <c r="Z504" s="15"/>
      <c r="AA504" s="15"/>
      <c r="AB504" s="15">
        <f t="shared" si="883"/>
        <v>0</v>
      </c>
      <c r="AC504" s="15">
        <f t="shared" si="884"/>
        <v>1076.8</v>
      </c>
      <c r="AD504" s="15">
        <f t="shared" si="885"/>
        <v>1076.8</v>
      </c>
      <c r="AE504" s="15"/>
      <c r="AF504" s="15"/>
      <c r="AG504" s="15"/>
      <c r="AH504" s="15">
        <f t="shared" si="886"/>
        <v>0</v>
      </c>
      <c r="AI504" s="15">
        <f t="shared" si="887"/>
        <v>1076.8</v>
      </c>
      <c r="AJ504" s="15">
        <f t="shared" si="888"/>
        <v>1076.8</v>
      </c>
      <c r="AK504" s="15"/>
      <c r="AL504" s="15"/>
      <c r="AM504" s="15"/>
      <c r="AN504" s="15">
        <f t="shared" si="889"/>
        <v>0</v>
      </c>
      <c r="AO504" s="15"/>
      <c r="AP504" s="70">
        <f t="shared" si="875"/>
        <v>0</v>
      </c>
      <c r="AQ504" s="15">
        <f t="shared" si="890"/>
        <v>1076.8</v>
      </c>
      <c r="AR504" s="15"/>
      <c r="AS504" s="70">
        <f t="shared" si="876"/>
        <v>1076.8</v>
      </c>
      <c r="AT504" s="73">
        <f t="shared" si="891"/>
        <v>1076.8</v>
      </c>
      <c r="AU504" s="15"/>
      <c r="AV504" s="24"/>
    </row>
    <row r="505" spans="1:48" ht="62.4" x14ac:dyDescent="0.3">
      <c r="A505" s="61" t="s">
        <v>352</v>
      </c>
      <c r="B505" s="62"/>
      <c r="C505" s="61"/>
      <c r="D505" s="61"/>
      <c r="E505" s="63" t="s">
        <v>353</v>
      </c>
      <c r="F505" s="15">
        <f t="shared" ref="F505:K505" si="904">F506+F508</f>
        <v>11697.5</v>
      </c>
      <c r="G505" s="15">
        <f t="shared" si="904"/>
        <v>11697.5</v>
      </c>
      <c r="H505" s="15">
        <f t="shared" si="904"/>
        <v>11697.5</v>
      </c>
      <c r="I505" s="15">
        <f t="shared" si="904"/>
        <v>0</v>
      </c>
      <c r="J505" s="15">
        <f t="shared" si="904"/>
        <v>0</v>
      </c>
      <c r="K505" s="15">
        <f t="shared" si="904"/>
        <v>0</v>
      </c>
      <c r="L505" s="15">
        <f t="shared" si="896"/>
        <v>11697.5</v>
      </c>
      <c r="M505" s="15">
        <f t="shared" si="897"/>
        <v>11697.5</v>
      </c>
      <c r="N505" s="15">
        <f t="shared" si="898"/>
        <v>11697.5</v>
      </c>
      <c r="O505" s="15">
        <f>O506+O508</f>
        <v>-3965.4</v>
      </c>
      <c r="P505" s="15">
        <f>P506+P508</f>
        <v>0</v>
      </c>
      <c r="Q505" s="15">
        <f>Q506+Q508</f>
        <v>0</v>
      </c>
      <c r="R505" s="15">
        <f t="shared" si="877"/>
        <v>7732.1</v>
      </c>
      <c r="S505" s="15">
        <f t="shared" si="878"/>
        <v>11697.5</v>
      </c>
      <c r="T505" s="15">
        <f t="shared" si="879"/>
        <v>11697.5</v>
      </c>
      <c r="U505" s="15">
        <f>U506+U508</f>
        <v>0</v>
      </c>
      <c r="V505" s="15">
        <f t="shared" si="880"/>
        <v>7732.1</v>
      </c>
      <c r="W505" s="15">
        <f t="shared" si="881"/>
        <v>11697.5</v>
      </c>
      <c r="X505" s="15">
        <f t="shared" si="882"/>
        <v>11697.5</v>
      </c>
      <c r="Y505" s="15">
        <f>Y506+Y508</f>
        <v>0</v>
      </c>
      <c r="Z505" s="15">
        <f>Z506+Z508</f>
        <v>0</v>
      </c>
      <c r="AA505" s="15">
        <f>AA506+AA508</f>
        <v>0</v>
      </c>
      <c r="AB505" s="15">
        <f t="shared" si="883"/>
        <v>7732.1</v>
      </c>
      <c r="AC505" s="15">
        <f t="shared" si="884"/>
        <v>11697.5</v>
      </c>
      <c r="AD505" s="15">
        <f t="shared" si="885"/>
        <v>11697.5</v>
      </c>
      <c r="AE505" s="15">
        <f>AE506+AE508</f>
        <v>0</v>
      </c>
      <c r="AF505" s="15">
        <f>AF506+AF508</f>
        <v>0</v>
      </c>
      <c r="AG505" s="15">
        <f>AG506+AG508</f>
        <v>0</v>
      </c>
      <c r="AH505" s="15">
        <f t="shared" si="886"/>
        <v>7732.1</v>
      </c>
      <c r="AI505" s="15">
        <f t="shared" si="887"/>
        <v>11697.5</v>
      </c>
      <c r="AJ505" s="15">
        <f t="shared" si="888"/>
        <v>11697.5</v>
      </c>
      <c r="AK505" s="15">
        <f>AK506+AK508</f>
        <v>0</v>
      </c>
      <c r="AL505" s="15">
        <f>AL506+AL508</f>
        <v>0</v>
      </c>
      <c r="AM505" s="15">
        <f>AM506+AM508</f>
        <v>0</v>
      </c>
      <c r="AN505" s="15">
        <f t="shared" si="889"/>
        <v>7732.1</v>
      </c>
      <c r="AO505" s="15">
        <f>AO506+AO508</f>
        <v>0</v>
      </c>
      <c r="AP505" s="70">
        <f t="shared" si="875"/>
        <v>7732.1</v>
      </c>
      <c r="AQ505" s="15">
        <f t="shared" si="890"/>
        <v>11697.5</v>
      </c>
      <c r="AR505" s="15">
        <f>AR506+AR508</f>
        <v>0</v>
      </c>
      <c r="AS505" s="70">
        <f t="shared" si="876"/>
        <v>11697.5</v>
      </c>
      <c r="AT505" s="73">
        <f t="shared" si="891"/>
        <v>11697.5</v>
      </c>
      <c r="AU505" s="15">
        <f>AU506+AU508</f>
        <v>0</v>
      </c>
      <c r="AV505" s="24"/>
    </row>
    <row r="506" spans="1:48" ht="46.8" x14ac:dyDescent="0.3">
      <c r="A506" s="61" t="s">
        <v>352</v>
      </c>
      <c r="B506" s="62" t="s">
        <v>55</v>
      </c>
      <c r="C506" s="61"/>
      <c r="D506" s="61"/>
      <c r="E506" s="63" t="s">
        <v>56</v>
      </c>
      <c r="F506" s="15">
        <f t="shared" ref="F506:K506" si="905">F507</f>
        <v>738</v>
      </c>
      <c r="G506" s="15">
        <f t="shared" si="905"/>
        <v>738</v>
      </c>
      <c r="H506" s="15">
        <f t="shared" si="905"/>
        <v>738</v>
      </c>
      <c r="I506" s="15">
        <f t="shared" si="905"/>
        <v>0</v>
      </c>
      <c r="J506" s="15">
        <f t="shared" si="905"/>
        <v>0</v>
      </c>
      <c r="K506" s="15">
        <f t="shared" si="905"/>
        <v>0</v>
      </c>
      <c r="L506" s="15">
        <f t="shared" si="896"/>
        <v>738</v>
      </c>
      <c r="M506" s="15">
        <f t="shared" si="897"/>
        <v>738</v>
      </c>
      <c r="N506" s="15">
        <f t="shared" si="898"/>
        <v>738</v>
      </c>
      <c r="O506" s="15">
        <f>O507</f>
        <v>0</v>
      </c>
      <c r="P506" s="15">
        <f>P507</f>
        <v>0</v>
      </c>
      <c r="Q506" s="15">
        <f>Q507</f>
        <v>0</v>
      </c>
      <c r="R506" s="15">
        <f t="shared" si="877"/>
        <v>738</v>
      </c>
      <c r="S506" s="15">
        <f t="shared" si="878"/>
        <v>738</v>
      </c>
      <c r="T506" s="15">
        <f t="shared" si="879"/>
        <v>738</v>
      </c>
      <c r="U506" s="15">
        <f>U507</f>
        <v>0</v>
      </c>
      <c r="V506" s="15">
        <f t="shared" si="880"/>
        <v>738</v>
      </c>
      <c r="W506" s="15">
        <f t="shared" si="881"/>
        <v>738</v>
      </c>
      <c r="X506" s="15">
        <f t="shared" si="882"/>
        <v>738</v>
      </c>
      <c r="Y506" s="15">
        <f>Y507</f>
        <v>0</v>
      </c>
      <c r="Z506" s="15">
        <f>Z507</f>
        <v>0</v>
      </c>
      <c r="AA506" s="15">
        <f>AA507</f>
        <v>0</v>
      </c>
      <c r="AB506" s="15">
        <f t="shared" si="883"/>
        <v>738</v>
      </c>
      <c r="AC506" s="15">
        <f t="shared" si="884"/>
        <v>738</v>
      </c>
      <c r="AD506" s="15">
        <f t="shared" si="885"/>
        <v>738</v>
      </c>
      <c r="AE506" s="15">
        <f>AE507</f>
        <v>0</v>
      </c>
      <c r="AF506" s="15">
        <f>AF507</f>
        <v>0</v>
      </c>
      <c r="AG506" s="15">
        <f>AG507</f>
        <v>0</v>
      </c>
      <c r="AH506" s="15">
        <f t="shared" si="886"/>
        <v>738</v>
      </c>
      <c r="AI506" s="15">
        <f t="shared" si="887"/>
        <v>738</v>
      </c>
      <c r="AJ506" s="15">
        <f t="shared" si="888"/>
        <v>738</v>
      </c>
      <c r="AK506" s="15">
        <f>AK507</f>
        <v>0</v>
      </c>
      <c r="AL506" s="15">
        <f>AL507</f>
        <v>0</v>
      </c>
      <c r="AM506" s="15">
        <f>AM507</f>
        <v>0</v>
      </c>
      <c r="AN506" s="15">
        <f t="shared" si="889"/>
        <v>738</v>
      </c>
      <c r="AO506" s="15">
        <f>AO507</f>
        <v>0</v>
      </c>
      <c r="AP506" s="70">
        <f t="shared" si="875"/>
        <v>738</v>
      </c>
      <c r="AQ506" s="15">
        <f t="shared" si="890"/>
        <v>738</v>
      </c>
      <c r="AR506" s="15">
        <f>AR507</f>
        <v>0</v>
      </c>
      <c r="AS506" s="70">
        <f t="shared" si="876"/>
        <v>738</v>
      </c>
      <c r="AT506" s="73">
        <f t="shared" si="891"/>
        <v>738</v>
      </c>
      <c r="AU506" s="15">
        <f>AU507</f>
        <v>0</v>
      </c>
      <c r="AV506" s="24"/>
    </row>
    <row r="507" spans="1:48" x14ac:dyDescent="0.3">
      <c r="A507" s="61" t="s">
        <v>352</v>
      </c>
      <c r="B507" s="62" t="s">
        <v>55</v>
      </c>
      <c r="C507" s="61" t="s">
        <v>65</v>
      </c>
      <c r="D507" s="61" t="s">
        <v>67</v>
      </c>
      <c r="E507" s="63" t="s">
        <v>68</v>
      </c>
      <c r="F507" s="15">
        <v>738</v>
      </c>
      <c r="G507" s="15">
        <v>738</v>
      </c>
      <c r="H507" s="15">
        <v>738</v>
      </c>
      <c r="I507" s="15"/>
      <c r="J507" s="15"/>
      <c r="K507" s="15"/>
      <c r="L507" s="15">
        <f t="shared" si="896"/>
        <v>738</v>
      </c>
      <c r="M507" s="15">
        <f t="shared" si="897"/>
        <v>738</v>
      </c>
      <c r="N507" s="15">
        <f t="shared" si="898"/>
        <v>738</v>
      </c>
      <c r="O507" s="15"/>
      <c r="P507" s="15"/>
      <c r="Q507" s="15"/>
      <c r="R507" s="15">
        <f t="shared" si="877"/>
        <v>738</v>
      </c>
      <c r="S507" s="15">
        <f t="shared" si="878"/>
        <v>738</v>
      </c>
      <c r="T507" s="15">
        <f t="shared" si="879"/>
        <v>738</v>
      </c>
      <c r="U507" s="15"/>
      <c r="V507" s="15">
        <f t="shared" si="880"/>
        <v>738</v>
      </c>
      <c r="W507" s="15">
        <f t="shared" si="881"/>
        <v>738</v>
      </c>
      <c r="X507" s="15">
        <f t="shared" si="882"/>
        <v>738</v>
      </c>
      <c r="Y507" s="15"/>
      <c r="Z507" s="15"/>
      <c r="AA507" s="15"/>
      <c r="AB507" s="15">
        <f t="shared" si="883"/>
        <v>738</v>
      </c>
      <c r="AC507" s="15">
        <f t="shared" si="884"/>
        <v>738</v>
      </c>
      <c r="AD507" s="15">
        <f t="shared" si="885"/>
        <v>738</v>
      </c>
      <c r="AE507" s="15"/>
      <c r="AF507" s="15"/>
      <c r="AG507" s="15"/>
      <c r="AH507" s="15">
        <f t="shared" si="886"/>
        <v>738</v>
      </c>
      <c r="AI507" s="15">
        <f t="shared" si="887"/>
        <v>738</v>
      </c>
      <c r="AJ507" s="15">
        <f t="shared" si="888"/>
        <v>738</v>
      </c>
      <c r="AK507" s="15"/>
      <c r="AL507" s="15"/>
      <c r="AM507" s="15"/>
      <c r="AN507" s="15">
        <f t="shared" si="889"/>
        <v>738</v>
      </c>
      <c r="AO507" s="15"/>
      <c r="AP507" s="70">
        <f t="shared" si="875"/>
        <v>738</v>
      </c>
      <c r="AQ507" s="15">
        <f t="shared" si="890"/>
        <v>738</v>
      </c>
      <c r="AR507" s="15"/>
      <c r="AS507" s="70">
        <f t="shared" si="876"/>
        <v>738</v>
      </c>
      <c r="AT507" s="73">
        <f t="shared" si="891"/>
        <v>738</v>
      </c>
      <c r="AU507" s="15"/>
      <c r="AV507" s="24"/>
    </row>
    <row r="508" spans="1:48" x14ac:dyDescent="0.3">
      <c r="A508" s="61" t="s">
        <v>352</v>
      </c>
      <c r="B508" s="62" t="s">
        <v>44</v>
      </c>
      <c r="C508" s="61"/>
      <c r="D508" s="61"/>
      <c r="E508" s="63" t="s">
        <v>45</v>
      </c>
      <c r="F508" s="15">
        <f t="shared" ref="F508:K508" si="906">F509</f>
        <v>10959.5</v>
      </c>
      <c r="G508" s="15">
        <f t="shared" si="906"/>
        <v>10959.5</v>
      </c>
      <c r="H508" s="15">
        <f t="shared" si="906"/>
        <v>10959.5</v>
      </c>
      <c r="I508" s="15">
        <f t="shared" si="906"/>
        <v>0</v>
      </c>
      <c r="J508" s="15">
        <f t="shared" si="906"/>
        <v>0</v>
      </c>
      <c r="K508" s="15">
        <f t="shared" si="906"/>
        <v>0</v>
      </c>
      <c r="L508" s="15">
        <f t="shared" si="896"/>
        <v>10959.5</v>
      </c>
      <c r="M508" s="15">
        <f t="shared" si="897"/>
        <v>10959.5</v>
      </c>
      <c r="N508" s="15">
        <f t="shared" si="898"/>
        <v>10959.5</v>
      </c>
      <c r="O508" s="15">
        <f>O509</f>
        <v>-3965.4</v>
      </c>
      <c r="P508" s="15">
        <f>P509</f>
        <v>0</v>
      </c>
      <c r="Q508" s="15">
        <f>Q509</f>
        <v>0</v>
      </c>
      <c r="R508" s="15">
        <f t="shared" si="877"/>
        <v>6994.1</v>
      </c>
      <c r="S508" s="15">
        <f t="shared" si="878"/>
        <v>10959.5</v>
      </c>
      <c r="T508" s="15">
        <f t="shared" si="879"/>
        <v>10959.5</v>
      </c>
      <c r="U508" s="15">
        <f>U509</f>
        <v>0</v>
      </c>
      <c r="V508" s="15">
        <f t="shared" si="880"/>
        <v>6994.1</v>
      </c>
      <c r="W508" s="15">
        <f t="shared" si="881"/>
        <v>10959.5</v>
      </c>
      <c r="X508" s="15">
        <f t="shared" si="882"/>
        <v>10959.5</v>
      </c>
      <c r="Y508" s="15">
        <f>Y509</f>
        <v>0</v>
      </c>
      <c r="Z508" s="15">
        <f>Z509</f>
        <v>0</v>
      </c>
      <c r="AA508" s="15">
        <f>AA509</f>
        <v>0</v>
      </c>
      <c r="AB508" s="15">
        <f t="shared" si="883"/>
        <v>6994.1</v>
      </c>
      <c r="AC508" s="15">
        <f t="shared" si="884"/>
        <v>10959.5</v>
      </c>
      <c r="AD508" s="15">
        <f t="shared" si="885"/>
        <v>10959.5</v>
      </c>
      <c r="AE508" s="15">
        <f>AE509</f>
        <v>0</v>
      </c>
      <c r="AF508" s="15">
        <f>AF509</f>
        <v>0</v>
      </c>
      <c r="AG508" s="15">
        <f>AG509</f>
        <v>0</v>
      </c>
      <c r="AH508" s="15">
        <f t="shared" si="886"/>
        <v>6994.1</v>
      </c>
      <c r="AI508" s="15">
        <f t="shared" si="887"/>
        <v>10959.5</v>
      </c>
      <c r="AJ508" s="15">
        <f t="shared" si="888"/>
        <v>10959.5</v>
      </c>
      <c r="AK508" s="15">
        <f>AK509</f>
        <v>0</v>
      </c>
      <c r="AL508" s="15">
        <f>AL509</f>
        <v>0</v>
      </c>
      <c r="AM508" s="15">
        <f>AM509</f>
        <v>0</v>
      </c>
      <c r="AN508" s="15">
        <f t="shared" si="889"/>
        <v>6994.1</v>
      </c>
      <c r="AO508" s="15">
        <f>AO509</f>
        <v>0</v>
      </c>
      <c r="AP508" s="70">
        <f t="shared" si="875"/>
        <v>6994.1</v>
      </c>
      <c r="AQ508" s="15">
        <f t="shared" si="890"/>
        <v>10959.5</v>
      </c>
      <c r="AR508" s="15">
        <f>AR509</f>
        <v>0</v>
      </c>
      <c r="AS508" s="70">
        <f t="shared" si="876"/>
        <v>10959.5</v>
      </c>
      <c r="AT508" s="73">
        <f t="shared" si="891"/>
        <v>10959.5</v>
      </c>
      <c r="AU508" s="15">
        <f>AU509</f>
        <v>0</v>
      </c>
      <c r="AV508" s="24"/>
    </row>
    <row r="509" spans="1:48" x14ac:dyDescent="0.3">
      <c r="A509" s="61" t="s">
        <v>352</v>
      </c>
      <c r="B509" s="62" t="s">
        <v>44</v>
      </c>
      <c r="C509" s="61" t="s">
        <v>65</v>
      </c>
      <c r="D509" s="61" t="s">
        <v>67</v>
      </c>
      <c r="E509" s="63" t="s">
        <v>68</v>
      </c>
      <c r="F509" s="15">
        <v>10959.5</v>
      </c>
      <c r="G509" s="15">
        <v>10959.5</v>
      </c>
      <c r="H509" s="15">
        <v>10959.5</v>
      </c>
      <c r="I509" s="15"/>
      <c r="J509" s="15"/>
      <c r="K509" s="15"/>
      <c r="L509" s="15">
        <f t="shared" si="896"/>
        <v>10959.5</v>
      </c>
      <c r="M509" s="15">
        <f t="shared" si="897"/>
        <v>10959.5</v>
      </c>
      <c r="N509" s="15">
        <f t="shared" si="898"/>
        <v>10959.5</v>
      </c>
      <c r="O509" s="15">
        <v>-3965.4</v>
      </c>
      <c r="P509" s="15"/>
      <c r="Q509" s="15"/>
      <c r="R509" s="15">
        <f t="shared" si="877"/>
        <v>6994.1</v>
      </c>
      <c r="S509" s="15">
        <f t="shared" si="878"/>
        <v>10959.5</v>
      </c>
      <c r="T509" s="15">
        <f t="shared" si="879"/>
        <v>10959.5</v>
      </c>
      <c r="U509" s="15"/>
      <c r="V509" s="15">
        <f t="shared" si="880"/>
        <v>6994.1</v>
      </c>
      <c r="W509" s="15">
        <f t="shared" si="881"/>
        <v>10959.5</v>
      </c>
      <c r="X509" s="15">
        <f t="shared" si="882"/>
        <v>10959.5</v>
      </c>
      <c r="Y509" s="15"/>
      <c r="Z509" s="15"/>
      <c r="AA509" s="15"/>
      <c r="AB509" s="15">
        <f t="shared" si="883"/>
        <v>6994.1</v>
      </c>
      <c r="AC509" s="15">
        <f t="shared" si="884"/>
        <v>10959.5</v>
      </c>
      <c r="AD509" s="15">
        <f t="shared" si="885"/>
        <v>10959.5</v>
      </c>
      <c r="AE509" s="15"/>
      <c r="AF509" s="15"/>
      <c r="AG509" s="15"/>
      <c r="AH509" s="15">
        <f t="shared" si="886"/>
        <v>6994.1</v>
      </c>
      <c r="AI509" s="15">
        <f t="shared" si="887"/>
        <v>10959.5</v>
      </c>
      <c r="AJ509" s="15">
        <f t="shared" si="888"/>
        <v>10959.5</v>
      </c>
      <c r="AK509" s="15"/>
      <c r="AL509" s="15"/>
      <c r="AM509" s="15"/>
      <c r="AN509" s="15">
        <f t="shared" si="889"/>
        <v>6994.1</v>
      </c>
      <c r="AO509" s="15"/>
      <c r="AP509" s="70">
        <f t="shared" si="875"/>
        <v>6994.1</v>
      </c>
      <c r="AQ509" s="15">
        <f t="shared" si="890"/>
        <v>10959.5</v>
      </c>
      <c r="AR509" s="15"/>
      <c r="AS509" s="70">
        <f t="shared" si="876"/>
        <v>10959.5</v>
      </c>
      <c r="AT509" s="73">
        <f t="shared" si="891"/>
        <v>10959.5</v>
      </c>
      <c r="AU509" s="15"/>
      <c r="AV509" s="24"/>
    </row>
    <row r="510" spans="1:48" ht="78" x14ac:dyDescent="0.3">
      <c r="A510" s="61" t="s">
        <v>354</v>
      </c>
      <c r="B510" s="62"/>
      <c r="C510" s="61"/>
      <c r="D510" s="61"/>
      <c r="E510" s="63" t="s">
        <v>355</v>
      </c>
      <c r="F510" s="15">
        <f t="shared" ref="F510:K510" si="907">F511+F516</f>
        <v>131512.5</v>
      </c>
      <c r="G510" s="15">
        <f t="shared" si="907"/>
        <v>135083.90000000002</v>
      </c>
      <c r="H510" s="15">
        <f t="shared" si="907"/>
        <v>135083.90000000002</v>
      </c>
      <c r="I510" s="15">
        <f t="shared" si="907"/>
        <v>0</v>
      </c>
      <c r="J510" s="15">
        <f t="shared" si="907"/>
        <v>0</v>
      </c>
      <c r="K510" s="15">
        <f t="shared" si="907"/>
        <v>0</v>
      </c>
      <c r="L510" s="15">
        <f t="shared" si="896"/>
        <v>131512.5</v>
      </c>
      <c r="M510" s="15">
        <f t="shared" si="897"/>
        <v>135083.90000000002</v>
      </c>
      <c r="N510" s="15">
        <f t="shared" si="898"/>
        <v>135083.90000000002</v>
      </c>
      <c r="O510" s="15">
        <f>O511+O516</f>
        <v>0</v>
      </c>
      <c r="P510" s="15">
        <f>P511+P516</f>
        <v>0</v>
      </c>
      <c r="Q510" s="15">
        <f>Q511+Q516</f>
        <v>0</v>
      </c>
      <c r="R510" s="15">
        <f t="shared" si="877"/>
        <v>131512.5</v>
      </c>
      <c r="S510" s="15">
        <f t="shared" si="878"/>
        <v>135083.90000000002</v>
      </c>
      <c r="T510" s="15">
        <f t="shared" si="879"/>
        <v>135083.90000000002</v>
      </c>
      <c r="U510" s="15">
        <f>U511+U516</f>
        <v>0</v>
      </c>
      <c r="V510" s="15">
        <f t="shared" si="880"/>
        <v>131512.5</v>
      </c>
      <c r="W510" s="15">
        <f t="shared" si="881"/>
        <v>135083.90000000002</v>
      </c>
      <c r="X510" s="15">
        <f t="shared" si="882"/>
        <v>135083.90000000002</v>
      </c>
      <c r="Y510" s="15">
        <f>Y511+Y516</f>
        <v>-757.6</v>
      </c>
      <c r="Z510" s="15">
        <f>Z511+Z516</f>
        <v>0</v>
      </c>
      <c r="AA510" s="15">
        <f>AA511+AA516</f>
        <v>0</v>
      </c>
      <c r="AB510" s="15">
        <f t="shared" si="883"/>
        <v>130754.9</v>
      </c>
      <c r="AC510" s="15">
        <f t="shared" si="884"/>
        <v>135083.90000000002</v>
      </c>
      <c r="AD510" s="15">
        <f t="shared" si="885"/>
        <v>135083.90000000002</v>
      </c>
      <c r="AE510" s="15">
        <f>AE511+AE516</f>
        <v>0</v>
      </c>
      <c r="AF510" s="15">
        <f>AF511+AF516</f>
        <v>0</v>
      </c>
      <c r="AG510" s="15">
        <f>AG511+AG516</f>
        <v>0</v>
      </c>
      <c r="AH510" s="15">
        <f t="shared" si="886"/>
        <v>130754.9</v>
      </c>
      <c r="AI510" s="15">
        <f t="shared" si="887"/>
        <v>135083.90000000002</v>
      </c>
      <c r="AJ510" s="15">
        <f t="shared" si="888"/>
        <v>135083.90000000002</v>
      </c>
      <c r="AK510" s="15">
        <f>AK511+AK516</f>
        <v>0</v>
      </c>
      <c r="AL510" s="15">
        <f>AL511+AL516</f>
        <v>0</v>
      </c>
      <c r="AM510" s="15">
        <f>AM511+AM516</f>
        <v>0</v>
      </c>
      <c r="AN510" s="15">
        <f t="shared" si="889"/>
        <v>130754.9</v>
      </c>
      <c r="AO510" s="15">
        <f>AO511+AO516</f>
        <v>0</v>
      </c>
      <c r="AP510" s="70">
        <f t="shared" si="875"/>
        <v>130754.9</v>
      </c>
      <c r="AQ510" s="15">
        <f t="shared" si="890"/>
        <v>135083.90000000002</v>
      </c>
      <c r="AR510" s="15">
        <f>AR511+AR516</f>
        <v>0</v>
      </c>
      <c r="AS510" s="70">
        <f t="shared" si="876"/>
        <v>135083.90000000002</v>
      </c>
      <c r="AT510" s="73">
        <f t="shared" si="891"/>
        <v>135083.90000000002</v>
      </c>
      <c r="AU510" s="15">
        <f>AU511+AU516</f>
        <v>0</v>
      </c>
      <c r="AV510" s="24"/>
    </row>
    <row r="511" spans="1:48" ht="31.2" x14ac:dyDescent="0.3">
      <c r="A511" s="61" t="s">
        <v>356</v>
      </c>
      <c r="B511" s="62"/>
      <c r="C511" s="61"/>
      <c r="D511" s="61"/>
      <c r="E511" s="63" t="s">
        <v>179</v>
      </c>
      <c r="F511" s="15">
        <f t="shared" ref="F511:K511" si="908">F512+F514</f>
        <v>56241.599999999999</v>
      </c>
      <c r="G511" s="15">
        <f t="shared" si="908"/>
        <v>57764.3</v>
      </c>
      <c r="H511" s="15">
        <f t="shared" si="908"/>
        <v>57764.3</v>
      </c>
      <c r="I511" s="15">
        <f t="shared" si="908"/>
        <v>0</v>
      </c>
      <c r="J511" s="15">
        <f t="shared" si="908"/>
        <v>0</v>
      </c>
      <c r="K511" s="15">
        <f t="shared" si="908"/>
        <v>0</v>
      </c>
      <c r="L511" s="15">
        <f t="shared" si="896"/>
        <v>56241.599999999999</v>
      </c>
      <c r="M511" s="15">
        <f t="shared" si="897"/>
        <v>57764.3</v>
      </c>
      <c r="N511" s="15">
        <f t="shared" si="898"/>
        <v>57764.3</v>
      </c>
      <c r="O511" s="15">
        <f>O512+O514</f>
        <v>0</v>
      </c>
      <c r="P511" s="15">
        <f>P512+P514</f>
        <v>0</v>
      </c>
      <c r="Q511" s="15">
        <f>Q512+Q514</f>
        <v>0</v>
      </c>
      <c r="R511" s="15">
        <f t="shared" si="877"/>
        <v>56241.599999999999</v>
      </c>
      <c r="S511" s="15">
        <f t="shared" si="878"/>
        <v>57764.3</v>
      </c>
      <c r="T511" s="15">
        <f t="shared" si="879"/>
        <v>57764.3</v>
      </c>
      <c r="U511" s="15">
        <f>U512+U514</f>
        <v>0</v>
      </c>
      <c r="V511" s="15">
        <f t="shared" si="880"/>
        <v>56241.599999999999</v>
      </c>
      <c r="W511" s="15">
        <f t="shared" si="881"/>
        <v>57764.3</v>
      </c>
      <c r="X511" s="15">
        <f t="shared" si="882"/>
        <v>57764.3</v>
      </c>
      <c r="Y511" s="15">
        <f>Y512+Y514</f>
        <v>-757.6</v>
      </c>
      <c r="Z511" s="15">
        <f>Z512+Z514</f>
        <v>0</v>
      </c>
      <c r="AA511" s="15">
        <f>AA512+AA514</f>
        <v>0</v>
      </c>
      <c r="AB511" s="15">
        <f t="shared" si="883"/>
        <v>55484</v>
      </c>
      <c r="AC511" s="15">
        <f t="shared" si="884"/>
        <v>57764.3</v>
      </c>
      <c r="AD511" s="15">
        <f t="shared" si="885"/>
        <v>57764.3</v>
      </c>
      <c r="AE511" s="15">
        <f>AE512+AE514</f>
        <v>0</v>
      </c>
      <c r="AF511" s="15">
        <f>AF512+AF514</f>
        <v>0</v>
      </c>
      <c r="AG511" s="15">
        <f>AG512+AG514</f>
        <v>0</v>
      </c>
      <c r="AH511" s="15">
        <f t="shared" si="886"/>
        <v>55484</v>
      </c>
      <c r="AI511" s="15">
        <f t="shared" si="887"/>
        <v>57764.3</v>
      </c>
      <c r="AJ511" s="15">
        <f t="shared" si="888"/>
        <v>57764.3</v>
      </c>
      <c r="AK511" s="15">
        <f>AK512+AK514</f>
        <v>0</v>
      </c>
      <c r="AL511" s="15">
        <f>AL512+AL514</f>
        <v>0</v>
      </c>
      <c r="AM511" s="15">
        <f>AM512+AM514</f>
        <v>0</v>
      </c>
      <c r="AN511" s="15">
        <f t="shared" si="889"/>
        <v>55484</v>
      </c>
      <c r="AO511" s="15">
        <f>AO512+AO514</f>
        <v>0</v>
      </c>
      <c r="AP511" s="70">
        <f t="shared" si="875"/>
        <v>55484</v>
      </c>
      <c r="AQ511" s="15">
        <f t="shared" si="890"/>
        <v>57764.3</v>
      </c>
      <c r="AR511" s="15">
        <f>AR512+AR514</f>
        <v>0</v>
      </c>
      <c r="AS511" s="70">
        <f t="shared" si="876"/>
        <v>57764.3</v>
      </c>
      <c r="AT511" s="73">
        <f t="shared" si="891"/>
        <v>57764.3</v>
      </c>
      <c r="AU511" s="15">
        <f>AU512+AU514</f>
        <v>0</v>
      </c>
      <c r="AV511" s="24"/>
    </row>
    <row r="512" spans="1:48" ht="93.6" x14ac:dyDescent="0.3">
      <c r="A512" s="61" t="s">
        <v>356</v>
      </c>
      <c r="B512" s="62" t="s">
        <v>151</v>
      </c>
      <c r="C512" s="61"/>
      <c r="D512" s="61"/>
      <c r="E512" s="63" t="s">
        <v>152</v>
      </c>
      <c r="F512" s="15">
        <f t="shared" ref="F512:K512" si="909">F513</f>
        <v>54026.6</v>
      </c>
      <c r="G512" s="15">
        <f t="shared" si="909"/>
        <v>55549.3</v>
      </c>
      <c r="H512" s="15">
        <f t="shared" si="909"/>
        <v>55549.3</v>
      </c>
      <c r="I512" s="15">
        <f t="shared" si="909"/>
        <v>0</v>
      </c>
      <c r="J512" s="15">
        <f t="shared" si="909"/>
        <v>0</v>
      </c>
      <c r="K512" s="15">
        <f t="shared" si="909"/>
        <v>0</v>
      </c>
      <c r="L512" s="15">
        <f t="shared" si="896"/>
        <v>54026.6</v>
      </c>
      <c r="M512" s="15">
        <f t="shared" si="897"/>
        <v>55549.3</v>
      </c>
      <c r="N512" s="15">
        <f t="shared" si="898"/>
        <v>55549.3</v>
      </c>
      <c r="O512" s="15">
        <f>O513</f>
        <v>0</v>
      </c>
      <c r="P512" s="15">
        <f>P513</f>
        <v>0</v>
      </c>
      <c r="Q512" s="15">
        <f>Q513</f>
        <v>0</v>
      </c>
      <c r="R512" s="15">
        <f t="shared" si="877"/>
        <v>54026.6</v>
      </c>
      <c r="S512" s="15">
        <f t="shared" si="878"/>
        <v>55549.3</v>
      </c>
      <c r="T512" s="15">
        <f t="shared" si="879"/>
        <v>55549.3</v>
      </c>
      <c r="U512" s="15">
        <f>U513</f>
        <v>0</v>
      </c>
      <c r="V512" s="15">
        <f t="shared" si="880"/>
        <v>54026.6</v>
      </c>
      <c r="W512" s="15">
        <f t="shared" si="881"/>
        <v>55549.3</v>
      </c>
      <c r="X512" s="15">
        <f t="shared" si="882"/>
        <v>55549.3</v>
      </c>
      <c r="Y512" s="15">
        <f>Y513</f>
        <v>-757.6</v>
      </c>
      <c r="Z512" s="15">
        <f>Z513</f>
        <v>0</v>
      </c>
      <c r="AA512" s="15">
        <f>AA513</f>
        <v>0</v>
      </c>
      <c r="AB512" s="15">
        <f t="shared" si="883"/>
        <v>53269</v>
      </c>
      <c r="AC512" s="15">
        <f t="shared" si="884"/>
        <v>55549.3</v>
      </c>
      <c r="AD512" s="15">
        <f t="shared" si="885"/>
        <v>55549.3</v>
      </c>
      <c r="AE512" s="15">
        <f>AE513</f>
        <v>0</v>
      </c>
      <c r="AF512" s="15">
        <f>AF513</f>
        <v>0</v>
      </c>
      <c r="AG512" s="15">
        <f>AG513</f>
        <v>0</v>
      </c>
      <c r="AH512" s="15">
        <f t="shared" si="886"/>
        <v>53269</v>
      </c>
      <c r="AI512" s="15">
        <f t="shared" si="887"/>
        <v>55549.3</v>
      </c>
      <c r="AJ512" s="15">
        <f t="shared" si="888"/>
        <v>55549.3</v>
      </c>
      <c r="AK512" s="15">
        <f>AK513</f>
        <v>0</v>
      </c>
      <c r="AL512" s="15">
        <f>AL513</f>
        <v>0</v>
      </c>
      <c r="AM512" s="15">
        <f>AM513</f>
        <v>0</v>
      </c>
      <c r="AN512" s="15">
        <f t="shared" si="889"/>
        <v>53269</v>
      </c>
      <c r="AO512" s="15">
        <f>AO513</f>
        <v>0</v>
      </c>
      <c r="AP512" s="70">
        <f t="shared" si="875"/>
        <v>53269</v>
      </c>
      <c r="AQ512" s="15">
        <f t="shared" si="890"/>
        <v>55549.3</v>
      </c>
      <c r="AR512" s="15">
        <f>AR513</f>
        <v>0</v>
      </c>
      <c r="AS512" s="70">
        <f t="shared" si="876"/>
        <v>55549.3</v>
      </c>
      <c r="AT512" s="73">
        <f t="shared" si="891"/>
        <v>55549.3</v>
      </c>
      <c r="AU512" s="15">
        <f>AU513</f>
        <v>0</v>
      </c>
      <c r="AV512" s="24"/>
    </row>
    <row r="513" spans="1:49" x14ac:dyDescent="0.3">
      <c r="A513" s="61" t="s">
        <v>356</v>
      </c>
      <c r="B513" s="62">
        <v>100</v>
      </c>
      <c r="C513" s="61" t="s">
        <v>100</v>
      </c>
      <c r="D513" s="61" t="s">
        <v>321</v>
      </c>
      <c r="E513" s="63" t="s">
        <v>322</v>
      </c>
      <c r="F513" s="15">
        <v>54026.6</v>
      </c>
      <c r="G513" s="15">
        <v>55549.3</v>
      </c>
      <c r="H513" s="15">
        <v>55549.3</v>
      </c>
      <c r="I513" s="15"/>
      <c r="J513" s="15"/>
      <c r="K513" s="15"/>
      <c r="L513" s="15">
        <f t="shared" si="896"/>
        <v>54026.6</v>
      </c>
      <c r="M513" s="15">
        <f t="shared" si="897"/>
        <v>55549.3</v>
      </c>
      <c r="N513" s="15">
        <f t="shared" si="898"/>
        <v>55549.3</v>
      </c>
      <c r="O513" s="15"/>
      <c r="P513" s="15"/>
      <c r="Q513" s="15"/>
      <c r="R513" s="15">
        <f t="shared" si="877"/>
        <v>54026.6</v>
      </c>
      <c r="S513" s="15">
        <f t="shared" si="878"/>
        <v>55549.3</v>
      </c>
      <c r="T513" s="15">
        <f t="shared" si="879"/>
        <v>55549.3</v>
      </c>
      <c r="U513" s="15"/>
      <c r="V513" s="15">
        <f t="shared" si="880"/>
        <v>54026.6</v>
      </c>
      <c r="W513" s="15">
        <f t="shared" si="881"/>
        <v>55549.3</v>
      </c>
      <c r="X513" s="15">
        <f t="shared" si="882"/>
        <v>55549.3</v>
      </c>
      <c r="Y513" s="15">
        <v>-757.6</v>
      </c>
      <c r="Z513" s="15"/>
      <c r="AA513" s="15"/>
      <c r="AB513" s="15">
        <f t="shared" si="883"/>
        <v>53269</v>
      </c>
      <c r="AC513" s="15">
        <f t="shared" si="884"/>
        <v>55549.3</v>
      </c>
      <c r="AD513" s="15">
        <f t="shared" si="885"/>
        <v>55549.3</v>
      </c>
      <c r="AE513" s="15"/>
      <c r="AF513" s="15"/>
      <c r="AG513" s="15"/>
      <c r="AH513" s="15">
        <f t="shared" si="886"/>
        <v>53269</v>
      </c>
      <c r="AI513" s="15">
        <f t="shared" si="887"/>
        <v>55549.3</v>
      </c>
      <c r="AJ513" s="15">
        <f t="shared" si="888"/>
        <v>55549.3</v>
      </c>
      <c r="AK513" s="15"/>
      <c r="AL513" s="15"/>
      <c r="AM513" s="15"/>
      <c r="AN513" s="15">
        <f t="shared" si="889"/>
        <v>53269</v>
      </c>
      <c r="AO513" s="15"/>
      <c r="AP513" s="70">
        <f t="shared" si="875"/>
        <v>53269</v>
      </c>
      <c r="AQ513" s="15">
        <f t="shared" si="890"/>
        <v>55549.3</v>
      </c>
      <c r="AR513" s="15"/>
      <c r="AS513" s="70">
        <f t="shared" si="876"/>
        <v>55549.3</v>
      </c>
      <c r="AT513" s="73">
        <f t="shared" si="891"/>
        <v>55549.3</v>
      </c>
      <c r="AU513" s="15"/>
      <c r="AV513" s="24"/>
    </row>
    <row r="514" spans="1:49" ht="31.2" x14ac:dyDescent="0.3">
      <c r="A514" s="61" t="s">
        <v>356</v>
      </c>
      <c r="B514" s="62" t="s">
        <v>48</v>
      </c>
      <c r="C514" s="61"/>
      <c r="D514" s="61"/>
      <c r="E514" s="63" t="s">
        <v>49</v>
      </c>
      <c r="F514" s="15">
        <f t="shared" ref="F514:K514" si="910">F515</f>
        <v>2215</v>
      </c>
      <c r="G514" s="15">
        <f t="shared" si="910"/>
        <v>2215</v>
      </c>
      <c r="H514" s="15">
        <f t="shared" si="910"/>
        <v>2215</v>
      </c>
      <c r="I514" s="15">
        <f t="shared" si="910"/>
        <v>0</v>
      </c>
      <c r="J514" s="15">
        <f t="shared" si="910"/>
        <v>0</v>
      </c>
      <c r="K514" s="15">
        <f t="shared" si="910"/>
        <v>0</v>
      </c>
      <c r="L514" s="15">
        <f t="shared" si="896"/>
        <v>2215</v>
      </c>
      <c r="M514" s="15">
        <f t="shared" si="897"/>
        <v>2215</v>
      </c>
      <c r="N514" s="15">
        <f t="shared" si="898"/>
        <v>2215</v>
      </c>
      <c r="O514" s="15">
        <f>O515</f>
        <v>0</v>
      </c>
      <c r="P514" s="15">
        <f>P515</f>
        <v>0</v>
      </c>
      <c r="Q514" s="15">
        <f>Q515</f>
        <v>0</v>
      </c>
      <c r="R514" s="15">
        <f t="shared" si="877"/>
        <v>2215</v>
      </c>
      <c r="S514" s="15">
        <f t="shared" si="878"/>
        <v>2215</v>
      </c>
      <c r="T514" s="15">
        <f t="shared" si="879"/>
        <v>2215</v>
      </c>
      <c r="U514" s="15">
        <f>U515</f>
        <v>0</v>
      </c>
      <c r="V514" s="15">
        <f t="shared" si="880"/>
        <v>2215</v>
      </c>
      <c r="W514" s="15">
        <f t="shared" si="881"/>
        <v>2215</v>
      </c>
      <c r="X514" s="15">
        <f t="shared" si="882"/>
        <v>2215</v>
      </c>
      <c r="Y514" s="15">
        <f>Y515</f>
        <v>0</v>
      </c>
      <c r="Z514" s="15">
        <f>Z515</f>
        <v>0</v>
      </c>
      <c r="AA514" s="15">
        <f>AA515</f>
        <v>0</v>
      </c>
      <c r="AB514" s="15">
        <f t="shared" si="883"/>
        <v>2215</v>
      </c>
      <c r="AC514" s="15">
        <f t="shared" si="884"/>
        <v>2215</v>
      </c>
      <c r="AD514" s="15">
        <f t="shared" si="885"/>
        <v>2215</v>
      </c>
      <c r="AE514" s="15">
        <f>AE515</f>
        <v>0</v>
      </c>
      <c r="AF514" s="15">
        <f>AF515</f>
        <v>0</v>
      </c>
      <c r="AG514" s="15">
        <f>AG515</f>
        <v>0</v>
      </c>
      <c r="AH514" s="15">
        <f t="shared" si="886"/>
        <v>2215</v>
      </c>
      <c r="AI514" s="15">
        <f t="shared" si="887"/>
        <v>2215</v>
      </c>
      <c r="AJ514" s="15">
        <f t="shared" si="888"/>
        <v>2215</v>
      </c>
      <c r="AK514" s="15">
        <f>AK515</f>
        <v>0</v>
      </c>
      <c r="AL514" s="15">
        <f>AL515</f>
        <v>0</v>
      </c>
      <c r="AM514" s="15">
        <f>AM515</f>
        <v>0</v>
      </c>
      <c r="AN514" s="15">
        <f t="shared" si="889"/>
        <v>2215</v>
      </c>
      <c r="AO514" s="15">
        <f>AO515</f>
        <v>0</v>
      </c>
      <c r="AP514" s="70">
        <f t="shared" si="875"/>
        <v>2215</v>
      </c>
      <c r="AQ514" s="15">
        <f t="shared" si="890"/>
        <v>2215</v>
      </c>
      <c r="AR514" s="15">
        <f>AR515</f>
        <v>0</v>
      </c>
      <c r="AS514" s="70">
        <f t="shared" si="876"/>
        <v>2215</v>
      </c>
      <c r="AT514" s="73">
        <f t="shared" si="891"/>
        <v>2215</v>
      </c>
      <c r="AU514" s="15">
        <f>AU515</f>
        <v>0</v>
      </c>
      <c r="AV514" s="24"/>
    </row>
    <row r="515" spans="1:49" x14ac:dyDescent="0.3">
      <c r="A515" s="61" t="s">
        <v>356</v>
      </c>
      <c r="B515" s="62">
        <v>200</v>
      </c>
      <c r="C515" s="61" t="s">
        <v>100</v>
      </c>
      <c r="D515" s="61" t="s">
        <v>321</v>
      </c>
      <c r="E515" s="63" t="s">
        <v>322</v>
      </c>
      <c r="F515" s="15">
        <v>2215</v>
      </c>
      <c r="G515" s="15">
        <v>2215</v>
      </c>
      <c r="H515" s="15">
        <v>2215</v>
      </c>
      <c r="I515" s="15"/>
      <c r="J515" s="15"/>
      <c r="K515" s="15"/>
      <c r="L515" s="15">
        <f t="shared" si="896"/>
        <v>2215</v>
      </c>
      <c r="M515" s="15">
        <f t="shared" si="897"/>
        <v>2215</v>
      </c>
      <c r="N515" s="15">
        <f t="shared" si="898"/>
        <v>2215</v>
      </c>
      <c r="O515" s="15"/>
      <c r="P515" s="15"/>
      <c r="Q515" s="15"/>
      <c r="R515" s="15">
        <f t="shared" si="877"/>
        <v>2215</v>
      </c>
      <c r="S515" s="15">
        <f t="shared" si="878"/>
        <v>2215</v>
      </c>
      <c r="T515" s="15">
        <f t="shared" si="879"/>
        <v>2215</v>
      </c>
      <c r="U515" s="15"/>
      <c r="V515" s="15">
        <f t="shared" si="880"/>
        <v>2215</v>
      </c>
      <c r="W515" s="15">
        <f t="shared" si="881"/>
        <v>2215</v>
      </c>
      <c r="X515" s="15">
        <f t="shared" si="882"/>
        <v>2215</v>
      </c>
      <c r="Y515" s="15"/>
      <c r="Z515" s="15"/>
      <c r="AA515" s="15"/>
      <c r="AB515" s="15">
        <f t="shared" si="883"/>
        <v>2215</v>
      </c>
      <c r="AC515" s="15">
        <f t="shared" si="884"/>
        <v>2215</v>
      </c>
      <c r="AD515" s="15">
        <f t="shared" si="885"/>
        <v>2215</v>
      </c>
      <c r="AE515" s="15"/>
      <c r="AF515" s="15"/>
      <c r="AG515" s="15"/>
      <c r="AH515" s="15">
        <f t="shared" si="886"/>
        <v>2215</v>
      </c>
      <c r="AI515" s="15">
        <f t="shared" si="887"/>
        <v>2215</v>
      </c>
      <c r="AJ515" s="15">
        <f t="shared" si="888"/>
        <v>2215</v>
      </c>
      <c r="AK515" s="15"/>
      <c r="AL515" s="15"/>
      <c r="AM515" s="15"/>
      <c r="AN515" s="15">
        <f t="shared" si="889"/>
        <v>2215</v>
      </c>
      <c r="AO515" s="15"/>
      <c r="AP515" s="70">
        <f t="shared" si="875"/>
        <v>2215</v>
      </c>
      <c r="AQ515" s="15">
        <f t="shared" si="890"/>
        <v>2215</v>
      </c>
      <c r="AR515" s="15"/>
      <c r="AS515" s="70">
        <f t="shared" si="876"/>
        <v>2215</v>
      </c>
      <c r="AT515" s="73">
        <f t="shared" si="891"/>
        <v>2215</v>
      </c>
      <c r="AU515" s="15"/>
      <c r="AV515" s="24"/>
    </row>
    <row r="516" spans="1:49" ht="46.8" x14ac:dyDescent="0.3">
      <c r="A516" s="61" t="s">
        <v>357</v>
      </c>
      <c r="B516" s="62"/>
      <c r="C516" s="61"/>
      <c r="D516" s="61"/>
      <c r="E516" s="63" t="s">
        <v>358</v>
      </c>
      <c r="F516" s="15">
        <f t="shared" ref="F516:K516" si="911">F517+F519</f>
        <v>75270.899999999994</v>
      </c>
      <c r="G516" s="15">
        <f t="shared" si="911"/>
        <v>77319.600000000006</v>
      </c>
      <c r="H516" s="15">
        <f t="shared" si="911"/>
        <v>77319.600000000006</v>
      </c>
      <c r="I516" s="15">
        <f t="shared" si="911"/>
        <v>0</v>
      </c>
      <c r="J516" s="15">
        <f t="shared" si="911"/>
        <v>0</v>
      </c>
      <c r="K516" s="15">
        <f t="shared" si="911"/>
        <v>0</v>
      </c>
      <c r="L516" s="15">
        <f t="shared" si="896"/>
        <v>75270.899999999994</v>
      </c>
      <c r="M516" s="15">
        <f t="shared" si="897"/>
        <v>77319.600000000006</v>
      </c>
      <c r="N516" s="15">
        <f t="shared" si="898"/>
        <v>77319.600000000006</v>
      </c>
      <c r="O516" s="15">
        <f>O517+O519</f>
        <v>0</v>
      </c>
      <c r="P516" s="15">
        <f>P517+P519</f>
        <v>0</v>
      </c>
      <c r="Q516" s="15">
        <f>Q517+Q519</f>
        <v>0</v>
      </c>
      <c r="R516" s="15">
        <f t="shared" si="877"/>
        <v>75270.899999999994</v>
      </c>
      <c r="S516" s="15">
        <f t="shared" si="878"/>
        <v>77319.600000000006</v>
      </c>
      <c r="T516" s="15">
        <f t="shared" si="879"/>
        <v>77319.600000000006</v>
      </c>
      <c r="U516" s="15">
        <f>U517+U519</f>
        <v>0</v>
      </c>
      <c r="V516" s="15">
        <f t="shared" si="880"/>
        <v>75270.899999999994</v>
      </c>
      <c r="W516" s="15">
        <f t="shared" si="881"/>
        <v>77319.600000000006</v>
      </c>
      <c r="X516" s="15">
        <f t="shared" si="882"/>
        <v>77319.600000000006</v>
      </c>
      <c r="Y516" s="15">
        <f>Y517+Y519</f>
        <v>0</v>
      </c>
      <c r="Z516" s="15">
        <f>Z517+Z519</f>
        <v>0</v>
      </c>
      <c r="AA516" s="15">
        <f>AA517+AA519</f>
        <v>0</v>
      </c>
      <c r="AB516" s="15">
        <f t="shared" si="883"/>
        <v>75270.899999999994</v>
      </c>
      <c r="AC516" s="15">
        <f t="shared" si="884"/>
        <v>77319.600000000006</v>
      </c>
      <c r="AD516" s="15">
        <f t="shared" si="885"/>
        <v>77319.600000000006</v>
      </c>
      <c r="AE516" s="15">
        <f>AE517+AE519</f>
        <v>0</v>
      </c>
      <c r="AF516" s="15">
        <f>AF517+AF519</f>
        <v>0</v>
      </c>
      <c r="AG516" s="15">
        <f>AG517+AG519</f>
        <v>0</v>
      </c>
      <c r="AH516" s="15">
        <f t="shared" si="886"/>
        <v>75270.899999999994</v>
      </c>
      <c r="AI516" s="15">
        <f t="shared" si="887"/>
        <v>77319.600000000006</v>
      </c>
      <c r="AJ516" s="15">
        <f t="shared" si="888"/>
        <v>77319.600000000006</v>
      </c>
      <c r="AK516" s="15">
        <f>AK517+AK519</f>
        <v>0</v>
      </c>
      <c r="AL516" s="15">
        <f>AL517+AL519</f>
        <v>0</v>
      </c>
      <c r="AM516" s="15">
        <f>AM517+AM519</f>
        <v>0</v>
      </c>
      <c r="AN516" s="15">
        <f t="shared" si="889"/>
        <v>75270.899999999994</v>
      </c>
      <c r="AO516" s="15">
        <f>AO517+AO519</f>
        <v>0</v>
      </c>
      <c r="AP516" s="70">
        <f t="shared" si="875"/>
        <v>75270.899999999994</v>
      </c>
      <c r="AQ516" s="15">
        <f t="shared" si="890"/>
        <v>77319.600000000006</v>
      </c>
      <c r="AR516" s="15">
        <f>AR517+AR519</f>
        <v>0</v>
      </c>
      <c r="AS516" s="70">
        <f t="shared" si="876"/>
        <v>77319.600000000006</v>
      </c>
      <c r="AT516" s="73">
        <f t="shared" si="891"/>
        <v>77319.600000000006</v>
      </c>
      <c r="AU516" s="15">
        <f>AU517+AU519</f>
        <v>0</v>
      </c>
      <c r="AV516" s="24"/>
    </row>
    <row r="517" spans="1:49" ht="93.6" x14ac:dyDescent="0.3">
      <c r="A517" s="61" t="s">
        <v>357</v>
      </c>
      <c r="B517" s="62" t="s">
        <v>151</v>
      </c>
      <c r="C517" s="61"/>
      <c r="D517" s="61"/>
      <c r="E517" s="63" t="s">
        <v>152</v>
      </c>
      <c r="F517" s="15">
        <f t="shared" ref="F517:K517" si="912">F518</f>
        <v>71920.2</v>
      </c>
      <c r="G517" s="15">
        <f t="shared" si="912"/>
        <v>73946.3</v>
      </c>
      <c r="H517" s="15">
        <f t="shared" si="912"/>
        <v>73946.3</v>
      </c>
      <c r="I517" s="15">
        <f t="shared" si="912"/>
        <v>0</v>
      </c>
      <c r="J517" s="15">
        <f t="shared" si="912"/>
        <v>0</v>
      </c>
      <c r="K517" s="15">
        <f t="shared" si="912"/>
        <v>0</v>
      </c>
      <c r="L517" s="15">
        <f t="shared" si="896"/>
        <v>71920.2</v>
      </c>
      <c r="M517" s="15">
        <f t="shared" si="897"/>
        <v>73946.3</v>
      </c>
      <c r="N517" s="15">
        <f t="shared" si="898"/>
        <v>73946.3</v>
      </c>
      <c r="O517" s="15">
        <f>O518</f>
        <v>0</v>
      </c>
      <c r="P517" s="15">
        <f>P518</f>
        <v>0</v>
      </c>
      <c r="Q517" s="15">
        <f>Q518</f>
        <v>0</v>
      </c>
      <c r="R517" s="15">
        <f t="shared" si="877"/>
        <v>71920.2</v>
      </c>
      <c r="S517" s="15">
        <f t="shared" si="878"/>
        <v>73946.3</v>
      </c>
      <c r="T517" s="15">
        <f t="shared" si="879"/>
        <v>73946.3</v>
      </c>
      <c r="U517" s="15">
        <f>U518</f>
        <v>0</v>
      </c>
      <c r="V517" s="15">
        <f t="shared" si="880"/>
        <v>71920.2</v>
      </c>
      <c r="W517" s="15">
        <f t="shared" si="881"/>
        <v>73946.3</v>
      </c>
      <c r="X517" s="15">
        <f t="shared" si="882"/>
        <v>73946.3</v>
      </c>
      <c r="Y517" s="15">
        <f>Y518</f>
        <v>0</v>
      </c>
      <c r="Z517" s="15">
        <f>Z518</f>
        <v>0</v>
      </c>
      <c r="AA517" s="15">
        <f>AA518</f>
        <v>0</v>
      </c>
      <c r="AB517" s="15">
        <f t="shared" si="883"/>
        <v>71920.2</v>
      </c>
      <c r="AC517" s="15">
        <f t="shared" si="884"/>
        <v>73946.3</v>
      </c>
      <c r="AD517" s="15">
        <f t="shared" si="885"/>
        <v>73946.3</v>
      </c>
      <c r="AE517" s="15">
        <f>AE518</f>
        <v>0</v>
      </c>
      <c r="AF517" s="15">
        <f>AF518</f>
        <v>0</v>
      </c>
      <c r="AG517" s="15">
        <f>AG518</f>
        <v>0</v>
      </c>
      <c r="AH517" s="15">
        <f t="shared" si="886"/>
        <v>71920.2</v>
      </c>
      <c r="AI517" s="15">
        <f t="shared" si="887"/>
        <v>73946.3</v>
      </c>
      <c r="AJ517" s="15">
        <f t="shared" si="888"/>
        <v>73946.3</v>
      </c>
      <c r="AK517" s="15">
        <f>AK518</f>
        <v>0</v>
      </c>
      <c r="AL517" s="15">
        <f>AL518</f>
        <v>0</v>
      </c>
      <c r="AM517" s="15">
        <f>AM518</f>
        <v>0</v>
      </c>
      <c r="AN517" s="15">
        <f t="shared" si="889"/>
        <v>71920.2</v>
      </c>
      <c r="AO517" s="15">
        <f>AO518</f>
        <v>0</v>
      </c>
      <c r="AP517" s="70">
        <f t="shared" si="875"/>
        <v>71920.2</v>
      </c>
      <c r="AQ517" s="15">
        <f t="shared" si="890"/>
        <v>73946.3</v>
      </c>
      <c r="AR517" s="15">
        <f>AR518</f>
        <v>0</v>
      </c>
      <c r="AS517" s="70">
        <f t="shared" si="876"/>
        <v>73946.3</v>
      </c>
      <c r="AT517" s="73">
        <f t="shared" si="891"/>
        <v>73946.3</v>
      </c>
      <c r="AU517" s="15">
        <f>AU518</f>
        <v>0</v>
      </c>
      <c r="AV517" s="24"/>
    </row>
    <row r="518" spans="1:49" ht="62.4" x14ac:dyDescent="0.3">
      <c r="A518" s="61" t="s">
        <v>357</v>
      </c>
      <c r="B518" s="62" t="s">
        <v>151</v>
      </c>
      <c r="C518" s="61" t="s">
        <v>31</v>
      </c>
      <c r="D518" s="61" t="s">
        <v>238</v>
      </c>
      <c r="E518" s="63" t="s">
        <v>359</v>
      </c>
      <c r="F518" s="15">
        <v>71920.2</v>
      </c>
      <c r="G518" s="15">
        <v>73946.3</v>
      </c>
      <c r="H518" s="15">
        <v>73946.3</v>
      </c>
      <c r="I518" s="15"/>
      <c r="J518" s="15"/>
      <c r="K518" s="15"/>
      <c r="L518" s="15">
        <f t="shared" si="896"/>
        <v>71920.2</v>
      </c>
      <c r="M518" s="15">
        <f t="shared" si="897"/>
        <v>73946.3</v>
      </c>
      <c r="N518" s="15">
        <f t="shared" si="898"/>
        <v>73946.3</v>
      </c>
      <c r="O518" s="15"/>
      <c r="P518" s="15"/>
      <c r="Q518" s="15"/>
      <c r="R518" s="15">
        <f t="shared" si="877"/>
        <v>71920.2</v>
      </c>
      <c r="S518" s="15">
        <f t="shared" si="878"/>
        <v>73946.3</v>
      </c>
      <c r="T518" s="15">
        <f t="shared" si="879"/>
        <v>73946.3</v>
      </c>
      <c r="U518" s="15"/>
      <c r="V518" s="15">
        <f t="shared" si="880"/>
        <v>71920.2</v>
      </c>
      <c r="W518" s="15">
        <f t="shared" si="881"/>
        <v>73946.3</v>
      </c>
      <c r="X518" s="15">
        <f t="shared" si="882"/>
        <v>73946.3</v>
      </c>
      <c r="Y518" s="15"/>
      <c r="Z518" s="15"/>
      <c r="AA518" s="15"/>
      <c r="AB518" s="15">
        <f t="shared" si="883"/>
        <v>71920.2</v>
      </c>
      <c r="AC518" s="15">
        <f t="shared" si="884"/>
        <v>73946.3</v>
      </c>
      <c r="AD518" s="15">
        <f t="shared" si="885"/>
        <v>73946.3</v>
      </c>
      <c r="AE518" s="15"/>
      <c r="AF518" s="15"/>
      <c r="AG518" s="15"/>
      <c r="AH518" s="15">
        <f t="shared" si="886"/>
        <v>71920.2</v>
      </c>
      <c r="AI518" s="15">
        <f t="shared" si="887"/>
        <v>73946.3</v>
      </c>
      <c r="AJ518" s="15">
        <f t="shared" si="888"/>
        <v>73946.3</v>
      </c>
      <c r="AK518" s="15"/>
      <c r="AL518" s="15"/>
      <c r="AM518" s="15"/>
      <c r="AN518" s="15">
        <f t="shared" si="889"/>
        <v>71920.2</v>
      </c>
      <c r="AO518" s="15"/>
      <c r="AP518" s="70">
        <f t="shared" si="875"/>
        <v>71920.2</v>
      </c>
      <c r="AQ518" s="15">
        <f t="shared" si="890"/>
        <v>73946.3</v>
      </c>
      <c r="AR518" s="15"/>
      <c r="AS518" s="70">
        <f t="shared" si="876"/>
        <v>73946.3</v>
      </c>
      <c r="AT518" s="73">
        <f t="shared" si="891"/>
        <v>73946.3</v>
      </c>
      <c r="AU518" s="15"/>
      <c r="AV518" s="24"/>
    </row>
    <row r="519" spans="1:49" ht="31.2" x14ac:dyDescent="0.3">
      <c r="A519" s="61" t="s">
        <v>357</v>
      </c>
      <c r="B519" s="62" t="s">
        <v>48</v>
      </c>
      <c r="C519" s="61"/>
      <c r="D519" s="61"/>
      <c r="E519" s="63" t="s">
        <v>49</v>
      </c>
      <c r="F519" s="15">
        <f t="shared" ref="F519:K519" si="913">F520</f>
        <v>3350.7</v>
      </c>
      <c r="G519" s="15">
        <f t="shared" si="913"/>
        <v>3373.2999999999997</v>
      </c>
      <c r="H519" s="15">
        <f t="shared" si="913"/>
        <v>3373.2999999999997</v>
      </c>
      <c r="I519" s="15">
        <f t="shared" si="913"/>
        <v>0</v>
      </c>
      <c r="J519" s="15">
        <f t="shared" si="913"/>
        <v>0</v>
      </c>
      <c r="K519" s="15">
        <f t="shared" si="913"/>
        <v>0</v>
      </c>
      <c r="L519" s="15">
        <f t="shared" si="896"/>
        <v>3350.7</v>
      </c>
      <c r="M519" s="15">
        <f t="shared" si="897"/>
        <v>3373.2999999999997</v>
      </c>
      <c r="N519" s="15">
        <f t="shared" si="898"/>
        <v>3373.2999999999997</v>
      </c>
      <c r="O519" s="15">
        <f>O520</f>
        <v>0</v>
      </c>
      <c r="P519" s="15">
        <f>P520</f>
        <v>0</v>
      </c>
      <c r="Q519" s="15">
        <f>Q520</f>
        <v>0</v>
      </c>
      <c r="R519" s="15">
        <f t="shared" si="877"/>
        <v>3350.7</v>
      </c>
      <c r="S519" s="15">
        <f t="shared" si="878"/>
        <v>3373.2999999999997</v>
      </c>
      <c r="T519" s="15">
        <f t="shared" si="879"/>
        <v>3373.2999999999997</v>
      </c>
      <c r="U519" s="15">
        <f>U520</f>
        <v>0</v>
      </c>
      <c r="V519" s="15">
        <f t="shared" si="880"/>
        <v>3350.7</v>
      </c>
      <c r="W519" s="15">
        <f t="shared" si="881"/>
        <v>3373.2999999999997</v>
      </c>
      <c r="X519" s="15">
        <f t="shared" si="882"/>
        <v>3373.2999999999997</v>
      </c>
      <c r="Y519" s="15">
        <f>Y520</f>
        <v>0</v>
      </c>
      <c r="Z519" s="15">
        <f>Z520</f>
        <v>0</v>
      </c>
      <c r="AA519" s="15">
        <f>AA520</f>
        <v>0</v>
      </c>
      <c r="AB519" s="15">
        <f t="shared" si="883"/>
        <v>3350.7</v>
      </c>
      <c r="AC519" s="15">
        <f t="shared" si="884"/>
        <v>3373.2999999999997</v>
      </c>
      <c r="AD519" s="15">
        <f t="shared" si="885"/>
        <v>3373.2999999999997</v>
      </c>
      <c r="AE519" s="15">
        <f>AE520</f>
        <v>0</v>
      </c>
      <c r="AF519" s="15">
        <f>AF520</f>
        <v>0</v>
      </c>
      <c r="AG519" s="15">
        <f>AG520</f>
        <v>0</v>
      </c>
      <c r="AH519" s="15">
        <f t="shared" si="886"/>
        <v>3350.7</v>
      </c>
      <c r="AI519" s="15">
        <f t="shared" si="887"/>
        <v>3373.2999999999997</v>
      </c>
      <c r="AJ519" s="15">
        <f t="shared" si="888"/>
        <v>3373.2999999999997</v>
      </c>
      <c r="AK519" s="15">
        <f>AK520</f>
        <v>0</v>
      </c>
      <c r="AL519" s="15">
        <f>AL520</f>
        <v>0</v>
      </c>
      <c r="AM519" s="15">
        <f>AM520</f>
        <v>0</v>
      </c>
      <c r="AN519" s="15">
        <f t="shared" si="889"/>
        <v>3350.7</v>
      </c>
      <c r="AO519" s="15">
        <f>AO520</f>
        <v>0</v>
      </c>
      <c r="AP519" s="70">
        <f t="shared" si="875"/>
        <v>3350.7</v>
      </c>
      <c r="AQ519" s="15">
        <f t="shared" si="890"/>
        <v>3373.2999999999997</v>
      </c>
      <c r="AR519" s="15">
        <f>AR520</f>
        <v>0</v>
      </c>
      <c r="AS519" s="70">
        <f t="shared" si="876"/>
        <v>3373.2999999999997</v>
      </c>
      <c r="AT519" s="73">
        <f t="shared" si="891"/>
        <v>3373.2999999999997</v>
      </c>
      <c r="AU519" s="15">
        <f>AU520</f>
        <v>0</v>
      </c>
      <c r="AV519" s="24"/>
    </row>
    <row r="520" spans="1:49" ht="62.4" x14ac:dyDescent="0.3">
      <c r="A520" s="61" t="s">
        <v>357</v>
      </c>
      <c r="B520" s="62" t="s">
        <v>48</v>
      </c>
      <c r="C520" s="61" t="s">
        <v>31</v>
      </c>
      <c r="D520" s="61" t="s">
        <v>238</v>
      </c>
      <c r="E520" s="63" t="s">
        <v>359</v>
      </c>
      <c r="F520" s="15">
        <v>3350.7</v>
      </c>
      <c r="G520" s="15">
        <v>3373.2999999999997</v>
      </c>
      <c r="H520" s="15">
        <v>3373.2999999999997</v>
      </c>
      <c r="I520" s="15"/>
      <c r="J520" s="15"/>
      <c r="K520" s="15"/>
      <c r="L520" s="15">
        <f t="shared" si="896"/>
        <v>3350.7</v>
      </c>
      <c r="M520" s="15">
        <f t="shared" si="897"/>
        <v>3373.2999999999997</v>
      </c>
      <c r="N520" s="15">
        <f t="shared" si="898"/>
        <v>3373.2999999999997</v>
      </c>
      <c r="O520" s="15"/>
      <c r="P520" s="15"/>
      <c r="Q520" s="15"/>
      <c r="R520" s="15">
        <f t="shared" si="877"/>
        <v>3350.7</v>
      </c>
      <c r="S520" s="15">
        <f t="shared" si="878"/>
        <v>3373.2999999999997</v>
      </c>
      <c r="T520" s="15">
        <f t="shared" si="879"/>
        <v>3373.2999999999997</v>
      </c>
      <c r="U520" s="15"/>
      <c r="V520" s="15">
        <f t="shared" si="880"/>
        <v>3350.7</v>
      </c>
      <c r="W520" s="15">
        <f t="shared" si="881"/>
        <v>3373.2999999999997</v>
      </c>
      <c r="X520" s="15">
        <f t="shared" si="882"/>
        <v>3373.2999999999997</v>
      </c>
      <c r="Y520" s="15"/>
      <c r="Z520" s="15"/>
      <c r="AA520" s="15"/>
      <c r="AB520" s="15">
        <f t="shared" si="883"/>
        <v>3350.7</v>
      </c>
      <c r="AC520" s="15">
        <f t="shared" si="884"/>
        <v>3373.2999999999997</v>
      </c>
      <c r="AD520" s="15">
        <f t="shared" si="885"/>
        <v>3373.2999999999997</v>
      </c>
      <c r="AE520" s="15"/>
      <c r="AF520" s="15"/>
      <c r="AG520" s="15"/>
      <c r="AH520" s="15">
        <f t="shared" si="886"/>
        <v>3350.7</v>
      </c>
      <c r="AI520" s="15">
        <f t="shared" si="887"/>
        <v>3373.2999999999997</v>
      </c>
      <c r="AJ520" s="15">
        <f t="shared" si="888"/>
        <v>3373.2999999999997</v>
      </c>
      <c r="AK520" s="15"/>
      <c r="AL520" s="15"/>
      <c r="AM520" s="15"/>
      <c r="AN520" s="15">
        <f t="shared" si="889"/>
        <v>3350.7</v>
      </c>
      <c r="AO520" s="15"/>
      <c r="AP520" s="70">
        <f t="shared" si="875"/>
        <v>3350.7</v>
      </c>
      <c r="AQ520" s="15">
        <f t="shared" si="890"/>
        <v>3373.2999999999997</v>
      </c>
      <c r="AR520" s="15"/>
      <c r="AS520" s="70">
        <f t="shared" si="876"/>
        <v>3373.2999999999997</v>
      </c>
      <c r="AT520" s="73">
        <f t="shared" si="891"/>
        <v>3373.2999999999997</v>
      </c>
      <c r="AU520" s="15"/>
      <c r="AV520" s="24"/>
    </row>
    <row r="521" spans="1:49" s="74" customFormat="1" ht="31.2" x14ac:dyDescent="0.3">
      <c r="A521" s="55" t="s">
        <v>360</v>
      </c>
      <c r="B521" s="56"/>
      <c r="C521" s="55"/>
      <c r="D521" s="55"/>
      <c r="E521" s="57" t="s">
        <v>361</v>
      </c>
      <c r="F521" s="14">
        <f t="shared" ref="F521:K521" si="914">F548+F580+F591+F522</f>
        <v>30360086.899999999</v>
      </c>
      <c r="G521" s="14">
        <f t="shared" si="914"/>
        <v>29192357.499999996</v>
      </c>
      <c r="H521" s="14">
        <f t="shared" si="914"/>
        <v>25752250.299999997</v>
      </c>
      <c r="I521" s="14">
        <f t="shared" si="914"/>
        <v>-1219.8589999999999</v>
      </c>
      <c r="J521" s="14">
        <f t="shared" si="914"/>
        <v>-362.52600000000001</v>
      </c>
      <c r="K521" s="14">
        <f t="shared" si="914"/>
        <v>-462.23599999999999</v>
      </c>
      <c r="L521" s="14">
        <f t="shared" si="896"/>
        <v>30358867.040999997</v>
      </c>
      <c r="M521" s="14">
        <f t="shared" si="897"/>
        <v>29191994.973999996</v>
      </c>
      <c r="N521" s="14">
        <f t="shared" si="898"/>
        <v>25751788.063999996</v>
      </c>
      <c r="O521" s="14">
        <f>O548+O580+O591+O522</f>
        <v>-275272.80202</v>
      </c>
      <c r="P521" s="14">
        <f>P548+P580+P591+P522</f>
        <v>11088.516</v>
      </c>
      <c r="Q521" s="14">
        <f>Q548+Q580+Q591+Q522</f>
        <v>461181.76699999999</v>
      </c>
      <c r="R521" s="14">
        <f t="shared" si="877"/>
        <v>30083594.238979999</v>
      </c>
      <c r="S521" s="14">
        <f t="shared" si="878"/>
        <v>29203083.489999995</v>
      </c>
      <c r="T521" s="14">
        <f t="shared" si="879"/>
        <v>26212969.830999997</v>
      </c>
      <c r="U521" s="14">
        <f>U548+U580+U591+U522</f>
        <v>-6000</v>
      </c>
      <c r="V521" s="14">
        <f t="shared" si="880"/>
        <v>30077594.238979999</v>
      </c>
      <c r="W521" s="14">
        <f t="shared" si="881"/>
        <v>29203083.489999995</v>
      </c>
      <c r="X521" s="14">
        <f t="shared" si="882"/>
        <v>26212969.830999997</v>
      </c>
      <c r="Y521" s="14">
        <f>Y548+Y580+Y591+Y522</f>
        <v>24465.456999999999</v>
      </c>
      <c r="Z521" s="14">
        <f>Z548+Z580+Z591+Z522</f>
        <v>0</v>
      </c>
      <c r="AA521" s="14">
        <f>AA548+AA580+AA591+AA522</f>
        <v>0</v>
      </c>
      <c r="AB521" s="14">
        <f t="shared" si="883"/>
        <v>30102059.695979998</v>
      </c>
      <c r="AC521" s="14">
        <f t="shared" si="884"/>
        <v>29203083.489999995</v>
      </c>
      <c r="AD521" s="14">
        <f t="shared" si="885"/>
        <v>26212969.830999997</v>
      </c>
      <c r="AE521" s="14">
        <f>AE548+AE580+AE591+AE522</f>
        <v>0</v>
      </c>
      <c r="AF521" s="14">
        <f>AF548+AF580+AF591+AF522</f>
        <v>0</v>
      </c>
      <c r="AG521" s="14">
        <f>AG548+AG580+AG591+AG522</f>
        <v>0</v>
      </c>
      <c r="AH521" s="14">
        <f t="shared" si="886"/>
        <v>30102059.695979998</v>
      </c>
      <c r="AI521" s="14">
        <f t="shared" si="887"/>
        <v>29203083.489999995</v>
      </c>
      <c r="AJ521" s="14">
        <f t="shared" si="888"/>
        <v>26212969.830999997</v>
      </c>
      <c r="AK521" s="14">
        <f>AK548+AK580+AK591+AK522</f>
        <v>-27792.728999999999</v>
      </c>
      <c r="AL521" s="14">
        <f>AL548+AL580+AL591+AL522</f>
        <v>29494.239000000001</v>
      </c>
      <c r="AM521" s="14">
        <f>AM548+AM580+AM591+AM522</f>
        <v>26106.812999999998</v>
      </c>
      <c r="AN521" s="14">
        <f t="shared" si="889"/>
        <v>30074266.966979999</v>
      </c>
      <c r="AO521" s="14">
        <f>AO548+AO580+AO591+AO522</f>
        <v>0</v>
      </c>
      <c r="AP521" s="68">
        <f t="shared" si="875"/>
        <v>30074266.966979999</v>
      </c>
      <c r="AQ521" s="14">
        <f t="shared" si="890"/>
        <v>29232577.728999995</v>
      </c>
      <c r="AR521" s="14">
        <f>AR548+AR580+AR591+AR522</f>
        <v>0</v>
      </c>
      <c r="AS521" s="68">
        <f t="shared" si="876"/>
        <v>29232577.728999995</v>
      </c>
      <c r="AT521" s="71">
        <f t="shared" si="891"/>
        <v>26239076.643999998</v>
      </c>
      <c r="AU521" s="14">
        <f>AU548+AU580+AU591+AU522</f>
        <v>0</v>
      </c>
      <c r="AV521" s="16"/>
      <c r="AW521" s="13"/>
    </row>
    <row r="522" spans="1:49" s="75" customFormat="1" ht="31.2" x14ac:dyDescent="0.3">
      <c r="A522" s="58" t="s">
        <v>362</v>
      </c>
      <c r="B522" s="59"/>
      <c r="C522" s="58"/>
      <c r="D522" s="58"/>
      <c r="E522" s="60" t="s">
        <v>363</v>
      </c>
      <c r="F522" s="21">
        <f t="shared" ref="F522:K522" si="915">F523+F532+F542</f>
        <v>3593149.7</v>
      </c>
      <c r="G522" s="21">
        <f t="shared" si="915"/>
        <v>2269881.5</v>
      </c>
      <c r="H522" s="21">
        <f t="shared" si="915"/>
        <v>528748.4</v>
      </c>
      <c r="I522" s="21">
        <f t="shared" si="915"/>
        <v>0</v>
      </c>
      <c r="J522" s="21">
        <f t="shared" si="915"/>
        <v>0</v>
      </c>
      <c r="K522" s="21">
        <f t="shared" si="915"/>
        <v>0</v>
      </c>
      <c r="L522" s="21">
        <f t="shared" si="896"/>
        <v>3593149.7</v>
      </c>
      <c r="M522" s="21">
        <f t="shared" si="897"/>
        <v>2269881.5</v>
      </c>
      <c r="N522" s="21">
        <f t="shared" si="898"/>
        <v>528748.4</v>
      </c>
      <c r="O522" s="21">
        <f>O523+O532+O542</f>
        <v>0</v>
      </c>
      <c r="P522" s="21">
        <f>P523+P532+P542</f>
        <v>0</v>
      </c>
      <c r="Q522" s="21">
        <f>Q523+Q532+Q542</f>
        <v>0</v>
      </c>
      <c r="R522" s="21">
        <f t="shared" si="877"/>
        <v>3593149.7</v>
      </c>
      <c r="S522" s="21">
        <f t="shared" si="878"/>
        <v>2269881.5</v>
      </c>
      <c r="T522" s="21">
        <f t="shared" si="879"/>
        <v>528748.4</v>
      </c>
      <c r="U522" s="21">
        <f>U523+U532+U542</f>
        <v>0</v>
      </c>
      <c r="V522" s="21">
        <f t="shared" si="880"/>
        <v>3593149.7</v>
      </c>
      <c r="W522" s="21">
        <f t="shared" si="881"/>
        <v>2269881.5</v>
      </c>
      <c r="X522" s="21">
        <f t="shared" si="882"/>
        <v>528748.4</v>
      </c>
      <c r="Y522" s="21">
        <f>Y523+Y532+Y542</f>
        <v>0</v>
      </c>
      <c r="Z522" s="21">
        <f>Z523+Z532+Z542</f>
        <v>2.8000000000000001E-2</v>
      </c>
      <c r="AA522" s="21">
        <f>AA523+AA532+AA542</f>
        <v>0</v>
      </c>
      <c r="AB522" s="21">
        <f t="shared" si="883"/>
        <v>3593149.7</v>
      </c>
      <c r="AC522" s="21">
        <f t="shared" si="884"/>
        <v>2269881.5279999999</v>
      </c>
      <c r="AD522" s="21">
        <f t="shared" si="885"/>
        <v>528748.4</v>
      </c>
      <c r="AE522" s="21">
        <f>AE523+AE532+AE542</f>
        <v>0</v>
      </c>
      <c r="AF522" s="21">
        <f>AF523+AF532+AF542</f>
        <v>0</v>
      </c>
      <c r="AG522" s="21">
        <f>AG523+AG532+AG542</f>
        <v>0</v>
      </c>
      <c r="AH522" s="21">
        <f t="shared" si="886"/>
        <v>3593149.7</v>
      </c>
      <c r="AI522" s="21">
        <f t="shared" si="887"/>
        <v>2269881.5279999999</v>
      </c>
      <c r="AJ522" s="21">
        <f t="shared" si="888"/>
        <v>528748.4</v>
      </c>
      <c r="AK522" s="21">
        <f>AK523+AK532+AK542</f>
        <v>0</v>
      </c>
      <c r="AL522" s="21">
        <f>AL523+AL532+AL542</f>
        <v>0</v>
      </c>
      <c r="AM522" s="21">
        <f>AM523+AM532+AM542</f>
        <v>0</v>
      </c>
      <c r="AN522" s="21">
        <f t="shared" si="889"/>
        <v>3593149.7</v>
      </c>
      <c r="AO522" s="21">
        <f>AO523+AO532+AO542</f>
        <v>0</v>
      </c>
      <c r="AP522" s="69">
        <f t="shared" si="875"/>
        <v>3593149.7</v>
      </c>
      <c r="AQ522" s="21">
        <f t="shared" si="890"/>
        <v>2269881.5279999999</v>
      </c>
      <c r="AR522" s="21">
        <f>AR523+AR532+AR542</f>
        <v>0</v>
      </c>
      <c r="AS522" s="69">
        <f t="shared" si="876"/>
        <v>2269881.5279999999</v>
      </c>
      <c r="AT522" s="72">
        <f t="shared" si="891"/>
        <v>528748.4</v>
      </c>
      <c r="AU522" s="21">
        <f>AU523+AU532+AU542</f>
        <v>0</v>
      </c>
      <c r="AV522" s="22"/>
      <c r="AW522" s="17"/>
    </row>
    <row r="523" spans="1:49" x14ac:dyDescent="0.3">
      <c r="A523" s="61" t="s">
        <v>364</v>
      </c>
      <c r="B523" s="62"/>
      <c r="C523" s="61"/>
      <c r="D523" s="61"/>
      <c r="E523" s="63" t="s">
        <v>365</v>
      </c>
      <c r="F523" s="15">
        <f t="shared" ref="F523:K523" si="916">F524+F527</f>
        <v>2989859.9000000004</v>
      </c>
      <c r="G523" s="15">
        <f t="shared" si="916"/>
        <v>1404221.9</v>
      </c>
      <c r="H523" s="15">
        <f t="shared" si="916"/>
        <v>0</v>
      </c>
      <c r="I523" s="15">
        <f t="shared" si="916"/>
        <v>0</v>
      </c>
      <c r="J523" s="15">
        <f t="shared" si="916"/>
        <v>0</v>
      </c>
      <c r="K523" s="15">
        <f t="shared" si="916"/>
        <v>0</v>
      </c>
      <c r="L523" s="15">
        <f t="shared" si="896"/>
        <v>2989859.9000000004</v>
      </c>
      <c r="M523" s="15">
        <f t="shared" si="897"/>
        <v>1404221.9</v>
      </c>
      <c r="N523" s="15">
        <f t="shared" si="898"/>
        <v>0</v>
      </c>
      <c r="O523" s="15">
        <f>O524+O527</f>
        <v>0</v>
      </c>
      <c r="P523" s="15">
        <f>P524+P527</f>
        <v>0</v>
      </c>
      <c r="Q523" s="15">
        <f>Q524+Q527</f>
        <v>0</v>
      </c>
      <c r="R523" s="15">
        <f t="shared" si="877"/>
        <v>2989859.9000000004</v>
      </c>
      <c r="S523" s="15">
        <f t="shared" si="878"/>
        <v>1404221.9</v>
      </c>
      <c r="T523" s="15">
        <f t="shared" si="879"/>
        <v>0</v>
      </c>
      <c r="U523" s="15">
        <f>U524+U527</f>
        <v>0</v>
      </c>
      <c r="V523" s="15">
        <f t="shared" si="880"/>
        <v>2989859.9000000004</v>
      </c>
      <c r="W523" s="15">
        <f t="shared" si="881"/>
        <v>1404221.9</v>
      </c>
      <c r="X523" s="15">
        <f t="shared" si="882"/>
        <v>0</v>
      </c>
      <c r="Y523" s="15">
        <f>Y524+Y527</f>
        <v>0</v>
      </c>
      <c r="Z523" s="15">
        <f>Z524+Z527</f>
        <v>2.8000000000000001E-2</v>
      </c>
      <c r="AA523" s="15">
        <f>AA524+AA527</f>
        <v>0</v>
      </c>
      <c r="AB523" s="15">
        <f t="shared" si="883"/>
        <v>2989859.9000000004</v>
      </c>
      <c r="AC523" s="15">
        <f t="shared" si="884"/>
        <v>1404221.9279999998</v>
      </c>
      <c r="AD523" s="15">
        <f t="shared" si="885"/>
        <v>0</v>
      </c>
      <c r="AE523" s="15">
        <f>AE524+AE527</f>
        <v>0</v>
      </c>
      <c r="AF523" s="15">
        <f>AF524+AF527</f>
        <v>0</v>
      </c>
      <c r="AG523" s="15">
        <f>AG524+AG527</f>
        <v>0</v>
      </c>
      <c r="AH523" s="15">
        <f t="shared" si="886"/>
        <v>2989859.9000000004</v>
      </c>
      <c r="AI523" s="15">
        <f t="shared" si="887"/>
        <v>1404221.9279999998</v>
      </c>
      <c r="AJ523" s="15">
        <f t="shared" si="888"/>
        <v>0</v>
      </c>
      <c r="AK523" s="15">
        <f>AK524+AK527</f>
        <v>0</v>
      </c>
      <c r="AL523" s="15">
        <f>AL524+AL527</f>
        <v>0</v>
      </c>
      <c r="AM523" s="15">
        <f>AM524+AM527</f>
        <v>0</v>
      </c>
      <c r="AN523" s="15">
        <f t="shared" si="889"/>
        <v>2989859.9000000004</v>
      </c>
      <c r="AO523" s="15">
        <f>AO524+AO527</f>
        <v>0</v>
      </c>
      <c r="AP523" s="70">
        <f t="shared" si="875"/>
        <v>2989859.9000000004</v>
      </c>
      <c r="AQ523" s="15">
        <f t="shared" si="890"/>
        <v>1404221.9279999998</v>
      </c>
      <c r="AR523" s="15">
        <f>AR524+AR527</f>
        <v>0</v>
      </c>
      <c r="AS523" s="70">
        <f t="shared" si="876"/>
        <v>1404221.9279999998</v>
      </c>
      <c r="AT523" s="73">
        <f t="shared" si="891"/>
        <v>0</v>
      </c>
      <c r="AU523" s="15">
        <f>AU524+AU527</f>
        <v>0</v>
      </c>
      <c r="AV523" s="24"/>
    </row>
    <row r="524" spans="1:49" ht="46.8" x14ac:dyDescent="0.3">
      <c r="A524" s="61" t="s">
        <v>366</v>
      </c>
      <c r="B524" s="62"/>
      <c r="C524" s="61"/>
      <c r="D524" s="61"/>
      <c r="E524" s="63" t="s">
        <v>367</v>
      </c>
      <c r="F524" s="15">
        <f t="shared" ref="F524:F530" si="917">F525</f>
        <v>630259.69999999995</v>
      </c>
      <c r="G524" s="15">
        <f t="shared" ref="G524:G530" si="918">G525</f>
        <v>643526.9</v>
      </c>
      <c r="H524" s="15">
        <f t="shared" ref="H524:H530" si="919">H525</f>
        <v>0</v>
      </c>
      <c r="I524" s="15">
        <f t="shared" ref="I524:I525" si="920">I525</f>
        <v>0</v>
      </c>
      <c r="J524" s="15">
        <f t="shared" ref="J524:J525" si="921">J525</f>
        <v>0</v>
      </c>
      <c r="K524" s="15">
        <f t="shared" ref="K524:K525" si="922">K525</f>
        <v>0</v>
      </c>
      <c r="L524" s="15">
        <f t="shared" si="896"/>
        <v>630259.69999999995</v>
      </c>
      <c r="M524" s="15">
        <f t="shared" si="897"/>
        <v>643526.9</v>
      </c>
      <c r="N524" s="15">
        <f t="shared" si="898"/>
        <v>0</v>
      </c>
      <c r="O524" s="15">
        <f t="shared" ref="O524:O525" si="923">O525</f>
        <v>0</v>
      </c>
      <c r="P524" s="15">
        <f t="shared" ref="P524:P525" si="924">P525</f>
        <v>0</v>
      </c>
      <c r="Q524" s="15">
        <f t="shared" ref="Q524:Q525" si="925">Q525</f>
        <v>0</v>
      </c>
      <c r="R524" s="15">
        <f t="shared" si="877"/>
        <v>630259.69999999995</v>
      </c>
      <c r="S524" s="15">
        <f t="shared" si="878"/>
        <v>643526.9</v>
      </c>
      <c r="T524" s="15">
        <f t="shared" si="879"/>
        <v>0</v>
      </c>
      <c r="U524" s="15">
        <f t="shared" ref="U524:U525" si="926">U525</f>
        <v>0</v>
      </c>
      <c r="V524" s="15">
        <f t="shared" si="880"/>
        <v>630259.69999999995</v>
      </c>
      <c r="W524" s="15">
        <f t="shared" si="881"/>
        <v>643526.9</v>
      </c>
      <c r="X524" s="15">
        <f t="shared" si="882"/>
        <v>0</v>
      </c>
      <c r="Y524" s="15">
        <f t="shared" ref="Y524:Y525" si="927">Y525</f>
        <v>0</v>
      </c>
      <c r="Z524" s="15">
        <f t="shared" ref="Z524:Z525" si="928">Z525</f>
        <v>2.8000000000000001E-2</v>
      </c>
      <c r="AA524" s="15">
        <f t="shared" ref="AA524:AA525" si="929">AA525</f>
        <v>0</v>
      </c>
      <c r="AB524" s="15">
        <f t="shared" si="883"/>
        <v>630259.69999999995</v>
      </c>
      <c r="AC524" s="15">
        <f t="shared" si="884"/>
        <v>643526.92800000007</v>
      </c>
      <c r="AD524" s="15">
        <f t="shared" si="885"/>
        <v>0</v>
      </c>
      <c r="AE524" s="15">
        <f t="shared" ref="AE524:AE525" si="930">AE525</f>
        <v>0</v>
      </c>
      <c r="AF524" s="15">
        <f t="shared" ref="AF524:AF525" si="931">AF525</f>
        <v>0</v>
      </c>
      <c r="AG524" s="15">
        <f t="shared" ref="AG524:AG525" si="932">AG525</f>
        <v>0</v>
      </c>
      <c r="AH524" s="15">
        <f t="shared" si="886"/>
        <v>630259.69999999995</v>
      </c>
      <c r="AI524" s="15">
        <f t="shared" si="887"/>
        <v>643526.92800000007</v>
      </c>
      <c r="AJ524" s="15">
        <f t="shared" si="888"/>
        <v>0</v>
      </c>
      <c r="AK524" s="15">
        <f t="shared" ref="AK524:AK525" si="933">AK525</f>
        <v>0</v>
      </c>
      <c r="AL524" s="15">
        <f t="shared" ref="AL524:AL525" si="934">AL525</f>
        <v>0</v>
      </c>
      <c r="AM524" s="15">
        <f t="shared" ref="AM524:AM525" si="935">AM525</f>
        <v>0</v>
      </c>
      <c r="AN524" s="15">
        <f t="shared" si="889"/>
        <v>630259.69999999995</v>
      </c>
      <c r="AO524" s="15">
        <f t="shared" ref="AO524:AO525" si="936">AO525</f>
        <v>0</v>
      </c>
      <c r="AP524" s="70">
        <f t="shared" si="875"/>
        <v>630259.69999999995</v>
      </c>
      <c r="AQ524" s="15">
        <f t="shared" si="890"/>
        <v>643526.92800000007</v>
      </c>
      <c r="AR524" s="15">
        <f t="shared" ref="AR524:AU525" si="937">AR525</f>
        <v>0</v>
      </c>
      <c r="AS524" s="70">
        <f t="shared" si="876"/>
        <v>643526.92800000007</v>
      </c>
      <c r="AT524" s="73">
        <f t="shared" si="891"/>
        <v>0</v>
      </c>
      <c r="AU524" s="15">
        <f t="shared" si="937"/>
        <v>0</v>
      </c>
      <c r="AV524" s="24"/>
    </row>
    <row r="525" spans="1:49" ht="46.8" x14ac:dyDescent="0.3">
      <c r="A525" s="61" t="s">
        <v>366</v>
      </c>
      <c r="B525" s="62" t="s">
        <v>29</v>
      </c>
      <c r="C525" s="61"/>
      <c r="D525" s="61"/>
      <c r="E525" s="63" t="s">
        <v>30</v>
      </c>
      <c r="F525" s="15">
        <f t="shared" si="917"/>
        <v>630259.69999999995</v>
      </c>
      <c r="G525" s="15">
        <f t="shared" si="918"/>
        <v>643526.9</v>
      </c>
      <c r="H525" s="15">
        <f t="shared" si="919"/>
        <v>0</v>
      </c>
      <c r="I525" s="15">
        <f t="shared" si="920"/>
        <v>0</v>
      </c>
      <c r="J525" s="15">
        <f t="shared" si="921"/>
        <v>0</v>
      </c>
      <c r="K525" s="15">
        <f t="shared" si="922"/>
        <v>0</v>
      </c>
      <c r="L525" s="15">
        <f t="shared" si="896"/>
        <v>630259.69999999995</v>
      </c>
      <c r="M525" s="15">
        <f t="shared" si="897"/>
        <v>643526.9</v>
      </c>
      <c r="N525" s="15">
        <f t="shared" si="898"/>
        <v>0</v>
      </c>
      <c r="O525" s="15">
        <f t="shared" si="923"/>
        <v>0</v>
      </c>
      <c r="P525" s="15">
        <f t="shared" si="924"/>
        <v>0</v>
      </c>
      <c r="Q525" s="15">
        <f t="shared" si="925"/>
        <v>0</v>
      </c>
      <c r="R525" s="15">
        <f t="shared" si="877"/>
        <v>630259.69999999995</v>
      </c>
      <c r="S525" s="15">
        <f t="shared" si="878"/>
        <v>643526.9</v>
      </c>
      <c r="T525" s="15">
        <f t="shared" si="879"/>
        <v>0</v>
      </c>
      <c r="U525" s="15">
        <f t="shared" si="926"/>
        <v>0</v>
      </c>
      <c r="V525" s="15">
        <f t="shared" si="880"/>
        <v>630259.69999999995</v>
      </c>
      <c r="W525" s="15">
        <f t="shared" si="881"/>
        <v>643526.9</v>
      </c>
      <c r="X525" s="15">
        <f t="shared" si="882"/>
        <v>0</v>
      </c>
      <c r="Y525" s="15">
        <f t="shared" si="927"/>
        <v>0</v>
      </c>
      <c r="Z525" s="15">
        <f t="shared" si="928"/>
        <v>2.8000000000000001E-2</v>
      </c>
      <c r="AA525" s="15">
        <f t="shared" si="929"/>
        <v>0</v>
      </c>
      <c r="AB525" s="15">
        <f t="shared" si="883"/>
        <v>630259.69999999995</v>
      </c>
      <c r="AC525" s="15">
        <f t="shared" si="884"/>
        <v>643526.92800000007</v>
      </c>
      <c r="AD525" s="15">
        <f t="shared" si="885"/>
        <v>0</v>
      </c>
      <c r="AE525" s="15">
        <f t="shared" si="930"/>
        <v>0</v>
      </c>
      <c r="AF525" s="15">
        <f t="shared" si="931"/>
        <v>0</v>
      </c>
      <c r="AG525" s="15">
        <f t="shared" si="932"/>
        <v>0</v>
      </c>
      <c r="AH525" s="15">
        <f t="shared" si="886"/>
        <v>630259.69999999995</v>
      </c>
      <c r="AI525" s="15">
        <f t="shared" si="887"/>
        <v>643526.92800000007</v>
      </c>
      <c r="AJ525" s="15">
        <f t="shared" si="888"/>
        <v>0</v>
      </c>
      <c r="AK525" s="15">
        <f t="shared" si="933"/>
        <v>0</v>
      </c>
      <c r="AL525" s="15">
        <f t="shared" si="934"/>
        <v>0</v>
      </c>
      <c r="AM525" s="15">
        <f t="shared" si="935"/>
        <v>0</v>
      </c>
      <c r="AN525" s="15">
        <f t="shared" si="889"/>
        <v>630259.69999999995</v>
      </c>
      <c r="AO525" s="15">
        <f t="shared" si="936"/>
        <v>0</v>
      </c>
      <c r="AP525" s="70">
        <f t="shared" si="875"/>
        <v>630259.69999999995</v>
      </c>
      <c r="AQ525" s="15">
        <f t="shared" si="890"/>
        <v>643526.92800000007</v>
      </c>
      <c r="AR525" s="15">
        <f t="shared" si="937"/>
        <v>0</v>
      </c>
      <c r="AS525" s="70">
        <f t="shared" si="876"/>
        <v>643526.92800000007</v>
      </c>
      <c r="AT525" s="73">
        <f t="shared" si="891"/>
        <v>0</v>
      </c>
      <c r="AU525" s="15">
        <f t="shared" si="937"/>
        <v>0</v>
      </c>
      <c r="AV525" s="24"/>
    </row>
    <row r="526" spans="1:49" x14ac:dyDescent="0.3">
      <c r="A526" s="61" t="s">
        <v>366</v>
      </c>
      <c r="B526" s="62">
        <v>400</v>
      </c>
      <c r="C526" s="61" t="s">
        <v>65</v>
      </c>
      <c r="D526" s="61" t="s">
        <v>288</v>
      </c>
      <c r="E526" s="63" t="s">
        <v>339</v>
      </c>
      <c r="F526" s="15">
        <v>630259.69999999995</v>
      </c>
      <c r="G526" s="15">
        <v>643526.9</v>
      </c>
      <c r="H526" s="15"/>
      <c r="I526" s="15"/>
      <c r="J526" s="15"/>
      <c r="K526" s="15"/>
      <c r="L526" s="15">
        <f t="shared" si="896"/>
        <v>630259.69999999995</v>
      </c>
      <c r="M526" s="15">
        <f t="shared" si="897"/>
        <v>643526.9</v>
      </c>
      <c r="N526" s="15">
        <f t="shared" si="898"/>
        <v>0</v>
      </c>
      <c r="O526" s="15"/>
      <c r="P526" s="15"/>
      <c r="Q526" s="15"/>
      <c r="R526" s="15">
        <f t="shared" si="877"/>
        <v>630259.69999999995</v>
      </c>
      <c r="S526" s="15">
        <f t="shared" si="878"/>
        <v>643526.9</v>
      </c>
      <c r="T526" s="15">
        <f t="shared" si="879"/>
        <v>0</v>
      </c>
      <c r="U526" s="15"/>
      <c r="V526" s="15">
        <f t="shared" si="880"/>
        <v>630259.69999999995</v>
      </c>
      <c r="W526" s="15">
        <f t="shared" si="881"/>
        <v>643526.9</v>
      </c>
      <c r="X526" s="15">
        <f t="shared" si="882"/>
        <v>0</v>
      </c>
      <c r="Y526" s="15"/>
      <c r="Z526" s="15">
        <v>2.8000000000000001E-2</v>
      </c>
      <c r="AA526" s="15"/>
      <c r="AB526" s="15">
        <f t="shared" si="883"/>
        <v>630259.69999999995</v>
      </c>
      <c r="AC526" s="15">
        <f t="shared" si="884"/>
        <v>643526.92800000007</v>
      </c>
      <c r="AD526" s="15">
        <f t="shared" si="885"/>
        <v>0</v>
      </c>
      <c r="AE526" s="15"/>
      <c r="AF526" s="15"/>
      <c r="AG526" s="15"/>
      <c r="AH526" s="15">
        <f t="shared" si="886"/>
        <v>630259.69999999995</v>
      </c>
      <c r="AI526" s="15">
        <f t="shared" si="887"/>
        <v>643526.92800000007</v>
      </c>
      <c r="AJ526" s="15">
        <f t="shared" si="888"/>
        <v>0</v>
      </c>
      <c r="AK526" s="15"/>
      <c r="AL526" s="15"/>
      <c r="AM526" s="15"/>
      <c r="AN526" s="15">
        <f t="shared" si="889"/>
        <v>630259.69999999995</v>
      </c>
      <c r="AO526" s="15"/>
      <c r="AP526" s="70">
        <f t="shared" si="875"/>
        <v>630259.69999999995</v>
      </c>
      <c r="AQ526" s="15">
        <f t="shared" si="890"/>
        <v>643526.92800000007</v>
      </c>
      <c r="AR526" s="15"/>
      <c r="AS526" s="70">
        <f t="shared" si="876"/>
        <v>643526.92800000007</v>
      </c>
      <c r="AT526" s="73">
        <f t="shared" si="891"/>
        <v>0</v>
      </c>
      <c r="AU526" s="15"/>
      <c r="AV526" s="24"/>
    </row>
    <row r="527" spans="1:49" ht="31.2" x14ac:dyDescent="0.3">
      <c r="A527" s="61" t="s">
        <v>368</v>
      </c>
      <c r="B527" s="62"/>
      <c r="C527" s="61"/>
      <c r="D527" s="61"/>
      <c r="E527" s="63" t="s">
        <v>369</v>
      </c>
      <c r="F527" s="15">
        <f t="shared" ref="F527:K527" si="938">F530+F528</f>
        <v>2359600.2000000002</v>
      </c>
      <c r="G527" s="15">
        <f t="shared" si="938"/>
        <v>760695</v>
      </c>
      <c r="H527" s="15">
        <f t="shared" si="938"/>
        <v>0</v>
      </c>
      <c r="I527" s="15">
        <f t="shared" si="938"/>
        <v>0</v>
      </c>
      <c r="J527" s="15">
        <f t="shared" si="938"/>
        <v>0</v>
      </c>
      <c r="K527" s="15">
        <f t="shared" si="938"/>
        <v>0</v>
      </c>
      <c r="L527" s="15">
        <f t="shared" si="896"/>
        <v>2359600.2000000002</v>
      </c>
      <c r="M527" s="15">
        <f t="shared" si="897"/>
        <v>760695</v>
      </c>
      <c r="N527" s="15">
        <f t="shared" si="898"/>
        <v>0</v>
      </c>
      <c r="O527" s="15">
        <f>O530+O528</f>
        <v>0</v>
      </c>
      <c r="P527" s="15">
        <f>P530+P528</f>
        <v>0</v>
      </c>
      <c r="Q527" s="15">
        <f>Q530+Q528</f>
        <v>0</v>
      </c>
      <c r="R527" s="15">
        <f t="shared" si="877"/>
        <v>2359600.2000000002</v>
      </c>
      <c r="S527" s="15">
        <f t="shared" si="878"/>
        <v>760695</v>
      </c>
      <c r="T527" s="15">
        <f t="shared" si="879"/>
        <v>0</v>
      </c>
      <c r="U527" s="15">
        <f>U530+U528</f>
        <v>0</v>
      </c>
      <c r="V527" s="15">
        <f t="shared" si="880"/>
        <v>2359600.2000000002</v>
      </c>
      <c r="W527" s="15">
        <f t="shared" si="881"/>
        <v>760695</v>
      </c>
      <c r="X527" s="15">
        <f t="shared" si="882"/>
        <v>0</v>
      </c>
      <c r="Y527" s="15">
        <f>Y530+Y528</f>
        <v>0</v>
      </c>
      <c r="Z527" s="15">
        <f>Z530+Z528</f>
        <v>0</v>
      </c>
      <c r="AA527" s="15">
        <f>AA530+AA528</f>
        <v>0</v>
      </c>
      <c r="AB527" s="15">
        <f t="shared" si="883"/>
        <v>2359600.2000000002</v>
      </c>
      <c r="AC527" s="15">
        <f t="shared" si="884"/>
        <v>760695</v>
      </c>
      <c r="AD527" s="15">
        <f t="shared" si="885"/>
        <v>0</v>
      </c>
      <c r="AE527" s="15">
        <f>AE530+AE528</f>
        <v>0</v>
      </c>
      <c r="AF527" s="15">
        <f>AF530+AF528</f>
        <v>0</v>
      </c>
      <c r="AG527" s="15">
        <f>AG530+AG528</f>
        <v>0</v>
      </c>
      <c r="AH527" s="15">
        <f t="shared" si="886"/>
        <v>2359600.2000000002</v>
      </c>
      <c r="AI527" s="15">
        <f t="shared" si="887"/>
        <v>760695</v>
      </c>
      <c r="AJ527" s="15">
        <f t="shared" si="888"/>
        <v>0</v>
      </c>
      <c r="AK527" s="15">
        <f>AK530+AK528</f>
        <v>0</v>
      </c>
      <c r="AL527" s="15">
        <f>AL530+AL528</f>
        <v>0</v>
      </c>
      <c r="AM527" s="15">
        <f>AM530+AM528</f>
        <v>0</v>
      </c>
      <c r="AN527" s="15">
        <f t="shared" si="889"/>
        <v>2359600.2000000002</v>
      </c>
      <c r="AO527" s="15">
        <f>AO530+AO528</f>
        <v>0</v>
      </c>
      <c r="AP527" s="70">
        <f t="shared" si="875"/>
        <v>2359600.2000000002</v>
      </c>
      <c r="AQ527" s="15">
        <f t="shared" si="890"/>
        <v>760695</v>
      </c>
      <c r="AR527" s="15">
        <f>AR530+AR528</f>
        <v>0</v>
      </c>
      <c r="AS527" s="70">
        <f t="shared" si="876"/>
        <v>760695</v>
      </c>
      <c r="AT527" s="73">
        <f t="shared" si="891"/>
        <v>0</v>
      </c>
      <c r="AU527" s="15">
        <f>AU530+AU528</f>
        <v>0</v>
      </c>
      <c r="AV527" s="24"/>
    </row>
    <row r="528" spans="1:49" ht="31.2" x14ac:dyDescent="0.3">
      <c r="A528" s="61" t="s">
        <v>368</v>
      </c>
      <c r="B528" s="62" t="s">
        <v>48</v>
      </c>
      <c r="C528" s="61"/>
      <c r="D528" s="61"/>
      <c r="E528" s="63" t="s">
        <v>49</v>
      </c>
      <c r="F528" s="15">
        <f t="shared" ref="F528:K528" si="939">F529</f>
        <v>2127891.1</v>
      </c>
      <c r="G528" s="15">
        <f t="shared" si="939"/>
        <v>674703.5</v>
      </c>
      <c r="H528" s="15">
        <f t="shared" si="939"/>
        <v>0</v>
      </c>
      <c r="I528" s="15">
        <f t="shared" si="939"/>
        <v>0</v>
      </c>
      <c r="J528" s="15">
        <f t="shared" si="939"/>
        <v>0</v>
      </c>
      <c r="K528" s="15">
        <f t="shared" si="939"/>
        <v>0</v>
      </c>
      <c r="L528" s="15">
        <f t="shared" si="896"/>
        <v>2127891.1</v>
      </c>
      <c r="M528" s="15">
        <f t="shared" si="897"/>
        <v>674703.5</v>
      </c>
      <c r="N528" s="15">
        <f t="shared" si="898"/>
        <v>0</v>
      </c>
      <c r="O528" s="15">
        <f>O529</f>
        <v>0</v>
      </c>
      <c r="P528" s="15">
        <f>P529</f>
        <v>0</v>
      </c>
      <c r="Q528" s="15">
        <f>Q529</f>
        <v>0</v>
      </c>
      <c r="R528" s="15">
        <f t="shared" si="877"/>
        <v>2127891.1</v>
      </c>
      <c r="S528" s="15">
        <f t="shared" si="878"/>
        <v>674703.5</v>
      </c>
      <c r="T528" s="15">
        <f t="shared" si="879"/>
        <v>0</v>
      </c>
      <c r="U528" s="15">
        <f>U529</f>
        <v>0</v>
      </c>
      <c r="V528" s="15">
        <f t="shared" si="880"/>
        <v>2127891.1</v>
      </c>
      <c r="W528" s="15">
        <f t="shared" si="881"/>
        <v>674703.5</v>
      </c>
      <c r="X528" s="15">
        <f t="shared" si="882"/>
        <v>0</v>
      </c>
      <c r="Y528" s="15">
        <f>Y529</f>
        <v>0</v>
      </c>
      <c r="Z528" s="15">
        <f>Z529</f>
        <v>0</v>
      </c>
      <c r="AA528" s="15">
        <f>AA529</f>
        <v>0</v>
      </c>
      <c r="AB528" s="15">
        <f t="shared" si="883"/>
        <v>2127891.1</v>
      </c>
      <c r="AC528" s="15">
        <f t="shared" si="884"/>
        <v>674703.5</v>
      </c>
      <c r="AD528" s="15">
        <f t="shared" si="885"/>
        <v>0</v>
      </c>
      <c r="AE528" s="15">
        <f>AE529</f>
        <v>0</v>
      </c>
      <c r="AF528" s="15">
        <f>AF529</f>
        <v>0</v>
      </c>
      <c r="AG528" s="15">
        <f>AG529</f>
        <v>0</v>
      </c>
      <c r="AH528" s="15">
        <f t="shared" si="886"/>
        <v>2127891.1</v>
      </c>
      <c r="AI528" s="15">
        <f t="shared" si="887"/>
        <v>674703.5</v>
      </c>
      <c r="AJ528" s="15">
        <f t="shared" si="888"/>
        <v>0</v>
      </c>
      <c r="AK528" s="15">
        <f>AK529</f>
        <v>0</v>
      </c>
      <c r="AL528" s="15">
        <f>AL529</f>
        <v>0</v>
      </c>
      <c r="AM528" s="15">
        <f>AM529</f>
        <v>0</v>
      </c>
      <c r="AN528" s="15">
        <f t="shared" si="889"/>
        <v>2127891.1</v>
      </c>
      <c r="AO528" s="15">
        <f>AO529</f>
        <v>0</v>
      </c>
      <c r="AP528" s="70">
        <f t="shared" si="875"/>
        <v>2127891.1</v>
      </c>
      <c r="AQ528" s="15">
        <f t="shared" si="890"/>
        <v>674703.5</v>
      </c>
      <c r="AR528" s="15">
        <f>AR529</f>
        <v>0</v>
      </c>
      <c r="AS528" s="70">
        <f t="shared" si="876"/>
        <v>674703.5</v>
      </c>
      <c r="AT528" s="73">
        <f t="shared" si="891"/>
        <v>0</v>
      </c>
      <c r="AU528" s="15">
        <f>AU529</f>
        <v>0</v>
      </c>
      <c r="AV528" s="24"/>
    </row>
    <row r="529" spans="1:48" x14ac:dyDescent="0.3">
      <c r="A529" s="61" t="s">
        <v>368</v>
      </c>
      <c r="B529" s="62">
        <v>200</v>
      </c>
      <c r="C529" s="61" t="s">
        <v>65</v>
      </c>
      <c r="D529" s="61" t="s">
        <v>288</v>
      </c>
      <c r="E529" s="63" t="s">
        <v>339</v>
      </c>
      <c r="F529" s="15">
        <f>10142.4+2117748.7</f>
        <v>2127891.1</v>
      </c>
      <c r="G529" s="15">
        <v>674703.5</v>
      </c>
      <c r="H529" s="15"/>
      <c r="I529" s="15"/>
      <c r="J529" s="15"/>
      <c r="K529" s="15"/>
      <c r="L529" s="15">
        <f t="shared" si="896"/>
        <v>2127891.1</v>
      </c>
      <c r="M529" s="15">
        <f t="shared" si="897"/>
        <v>674703.5</v>
      </c>
      <c r="N529" s="15">
        <f t="shared" si="898"/>
        <v>0</v>
      </c>
      <c r="O529" s="15"/>
      <c r="P529" s="15"/>
      <c r="Q529" s="15"/>
      <c r="R529" s="15">
        <f t="shared" si="877"/>
        <v>2127891.1</v>
      </c>
      <c r="S529" s="15">
        <f t="shared" si="878"/>
        <v>674703.5</v>
      </c>
      <c r="T529" s="15">
        <f t="shared" si="879"/>
        <v>0</v>
      </c>
      <c r="U529" s="15"/>
      <c r="V529" s="15">
        <f t="shared" si="880"/>
        <v>2127891.1</v>
      </c>
      <c r="W529" s="15">
        <f t="shared" si="881"/>
        <v>674703.5</v>
      </c>
      <c r="X529" s="15">
        <f t="shared" si="882"/>
        <v>0</v>
      </c>
      <c r="Y529" s="15"/>
      <c r="Z529" s="15"/>
      <c r="AA529" s="15"/>
      <c r="AB529" s="15">
        <f t="shared" si="883"/>
        <v>2127891.1</v>
      </c>
      <c r="AC529" s="15">
        <f t="shared" si="884"/>
        <v>674703.5</v>
      </c>
      <c r="AD529" s="15">
        <f t="shared" si="885"/>
        <v>0</v>
      </c>
      <c r="AE529" s="15"/>
      <c r="AF529" s="15"/>
      <c r="AG529" s="15"/>
      <c r="AH529" s="15">
        <f t="shared" si="886"/>
        <v>2127891.1</v>
      </c>
      <c r="AI529" s="15">
        <f t="shared" si="887"/>
        <v>674703.5</v>
      </c>
      <c r="AJ529" s="15">
        <f t="shared" si="888"/>
        <v>0</v>
      </c>
      <c r="AK529" s="15"/>
      <c r="AL529" s="15"/>
      <c r="AM529" s="15"/>
      <c r="AN529" s="15">
        <f t="shared" si="889"/>
        <v>2127891.1</v>
      </c>
      <c r="AO529" s="15"/>
      <c r="AP529" s="70">
        <f t="shared" si="875"/>
        <v>2127891.1</v>
      </c>
      <c r="AQ529" s="15">
        <f t="shared" si="890"/>
        <v>674703.5</v>
      </c>
      <c r="AR529" s="15"/>
      <c r="AS529" s="70">
        <f t="shared" si="876"/>
        <v>674703.5</v>
      </c>
      <c r="AT529" s="73">
        <f t="shared" si="891"/>
        <v>0</v>
      </c>
      <c r="AU529" s="15"/>
      <c r="AV529" s="24"/>
    </row>
    <row r="530" spans="1:48" ht="46.8" x14ac:dyDescent="0.3">
      <c r="A530" s="61" t="s">
        <v>368</v>
      </c>
      <c r="B530" s="62" t="s">
        <v>55</v>
      </c>
      <c r="C530" s="61"/>
      <c r="D530" s="61"/>
      <c r="E530" s="63" t="s">
        <v>56</v>
      </c>
      <c r="F530" s="15">
        <f t="shared" si="917"/>
        <v>231709.1</v>
      </c>
      <c r="G530" s="15">
        <f t="shared" si="918"/>
        <v>85991.5</v>
      </c>
      <c r="H530" s="15">
        <f t="shared" si="919"/>
        <v>0</v>
      </c>
      <c r="I530" s="15">
        <f>I531</f>
        <v>0</v>
      </c>
      <c r="J530" s="15">
        <f>J531</f>
        <v>0</v>
      </c>
      <c r="K530" s="15">
        <f>K531</f>
        <v>0</v>
      </c>
      <c r="L530" s="15">
        <f t="shared" si="896"/>
        <v>231709.1</v>
      </c>
      <c r="M530" s="15">
        <f t="shared" si="897"/>
        <v>85991.5</v>
      </c>
      <c r="N530" s="15">
        <f t="shared" si="898"/>
        <v>0</v>
      </c>
      <c r="O530" s="15">
        <f>O531</f>
        <v>0</v>
      </c>
      <c r="P530" s="15">
        <f>P531</f>
        <v>0</v>
      </c>
      <c r="Q530" s="15">
        <f>Q531</f>
        <v>0</v>
      </c>
      <c r="R530" s="15">
        <f t="shared" si="877"/>
        <v>231709.1</v>
      </c>
      <c r="S530" s="15">
        <f t="shared" si="878"/>
        <v>85991.5</v>
      </c>
      <c r="T530" s="15">
        <f t="shared" si="879"/>
        <v>0</v>
      </c>
      <c r="U530" s="15">
        <f>U531</f>
        <v>0</v>
      </c>
      <c r="V530" s="15">
        <f t="shared" si="880"/>
        <v>231709.1</v>
      </c>
      <c r="W530" s="15">
        <f t="shared" si="881"/>
        <v>85991.5</v>
      </c>
      <c r="X530" s="15">
        <f t="shared" si="882"/>
        <v>0</v>
      </c>
      <c r="Y530" s="15">
        <f>Y531</f>
        <v>0</v>
      </c>
      <c r="Z530" s="15">
        <f>Z531</f>
        <v>0</v>
      </c>
      <c r="AA530" s="15">
        <f>AA531</f>
        <v>0</v>
      </c>
      <c r="AB530" s="15">
        <f t="shared" si="883"/>
        <v>231709.1</v>
      </c>
      <c r="AC530" s="15">
        <f t="shared" si="884"/>
        <v>85991.5</v>
      </c>
      <c r="AD530" s="15">
        <f t="shared" si="885"/>
        <v>0</v>
      </c>
      <c r="AE530" s="15">
        <f>AE531</f>
        <v>0</v>
      </c>
      <c r="AF530" s="15">
        <f>AF531</f>
        <v>0</v>
      </c>
      <c r="AG530" s="15">
        <f>AG531</f>
        <v>0</v>
      </c>
      <c r="AH530" s="15">
        <f t="shared" si="886"/>
        <v>231709.1</v>
      </c>
      <c r="AI530" s="15">
        <f t="shared" si="887"/>
        <v>85991.5</v>
      </c>
      <c r="AJ530" s="15">
        <f t="shared" si="888"/>
        <v>0</v>
      </c>
      <c r="AK530" s="15">
        <f>AK531</f>
        <v>0</v>
      </c>
      <c r="AL530" s="15">
        <f>AL531</f>
        <v>0</v>
      </c>
      <c r="AM530" s="15">
        <f>AM531</f>
        <v>0</v>
      </c>
      <c r="AN530" s="15">
        <f t="shared" si="889"/>
        <v>231709.1</v>
      </c>
      <c r="AO530" s="15">
        <f>AO531</f>
        <v>0</v>
      </c>
      <c r="AP530" s="70">
        <f t="shared" si="875"/>
        <v>231709.1</v>
      </c>
      <c r="AQ530" s="15">
        <f t="shared" si="890"/>
        <v>85991.5</v>
      </c>
      <c r="AR530" s="15">
        <f>AR531</f>
        <v>0</v>
      </c>
      <c r="AS530" s="70">
        <f t="shared" si="876"/>
        <v>85991.5</v>
      </c>
      <c r="AT530" s="73">
        <f t="shared" si="891"/>
        <v>0</v>
      </c>
      <c r="AU530" s="15">
        <f>AU531</f>
        <v>0</v>
      </c>
      <c r="AV530" s="24"/>
    </row>
    <row r="531" spans="1:48" x14ac:dyDescent="0.3">
      <c r="A531" s="61" t="s">
        <v>368</v>
      </c>
      <c r="B531" s="62" t="s">
        <v>55</v>
      </c>
      <c r="C531" s="61" t="s">
        <v>65</v>
      </c>
      <c r="D531" s="61" t="s">
        <v>288</v>
      </c>
      <c r="E531" s="63" t="s">
        <v>339</v>
      </c>
      <c r="F531" s="15">
        <f>241851.5-10142.4</f>
        <v>231709.1</v>
      </c>
      <c r="G531" s="15">
        <v>85991.5</v>
      </c>
      <c r="H531" s="15"/>
      <c r="I531" s="15"/>
      <c r="J531" s="15"/>
      <c r="K531" s="15"/>
      <c r="L531" s="15">
        <f t="shared" si="896"/>
        <v>231709.1</v>
      </c>
      <c r="M531" s="15">
        <f t="shared" si="897"/>
        <v>85991.5</v>
      </c>
      <c r="N531" s="15">
        <f t="shared" si="898"/>
        <v>0</v>
      </c>
      <c r="O531" s="15"/>
      <c r="P531" s="15"/>
      <c r="Q531" s="15"/>
      <c r="R531" s="15">
        <f t="shared" si="877"/>
        <v>231709.1</v>
      </c>
      <c r="S531" s="15">
        <f t="shared" si="878"/>
        <v>85991.5</v>
      </c>
      <c r="T531" s="15">
        <f t="shared" si="879"/>
        <v>0</v>
      </c>
      <c r="U531" s="15"/>
      <c r="V531" s="15">
        <f t="shared" si="880"/>
        <v>231709.1</v>
      </c>
      <c r="W531" s="15">
        <f t="shared" si="881"/>
        <v>85991.5</v>
      </c>
      <c r="X531" s="15">
        <f t="shared" si="882"/>
        <v>0</v>
      </c>
      <c r="Y531" s="15"/>
      <c r="Z531" s="15"/>
      <c r="AA531" s="15"/>
      <c r="AB531" s="15">
        <f t="shared" si="883"/>
        <v>231709.1</v>
      </c>
      <c r="AC531" s="15">
        <f t="shared" si="884"/>
        <v>85991.5</v>
      </c>
      <c r="AD531" s="15">
        <f t="shared" si="885"/>
        <v>0</v>
      </c>
      <c r="AE531" s="15"/>
      <c r="AF531" s="15"/>
      <c r="AG531" s="15"/>
      <c r="AH531" s="15">
        <f t="shared" si="886"/>
        <v>231709.1</v>
      </c>
      <c r="AI531" s="15">
        <f t="shared" si="887"/>
        <v>85991.5</v>
      </c>
      <c r="AJ531" s="15">
        <f t="shared" si="888"/>
        <v>0</v>
      </c>
      <c r="AK531" s="15"/>
      <c r="AL531" s="15"/>
      <c r="AM531" s="15"/>
      <c r="AN531" s="15">
        <f t="shared" si="889"/>
        <v>231709.1</v>
      </c>
      <c r="AO531" s="15"/>
      <c r="AP531" s="70">
        <f t="shared" si="875"/>
        <v>231709.1</v>
      </c>
      <c r="AQ531" s="15">
        <f t="shared" si="890"/>
        <v>85991.5</v>
      </c>
      <c r="AR531" s="15"/>
      <c r="AS531" s="70">
        <f t="shared" si="876"/>
        <v>85991.5</v>
      </c>
      <c r="AT531" s="73">
        <f t="shared" si="891"/>
        <v>0</v>
      </c>
      <c r="AU531" s="15"/>
      <c r="AV531" s="24"/>
    </row>
    <row r="532" spans="1:48" ht="31.2" x14ac:dyDescent="0.3">
      <c r="A532" s="61" t="s">
        <v>370</v>
      </c>
      <c r="B532" s="62"/>
      <c r="C532" s="61"/>
      <c r="D532" s="61"/>
      <c r="E532" s="63" t="s">
        <v>371</v>
      </c>
      <c r="F532" s="15">
        <f t="shared" ref="F532:K532" si="940">F533+F536+F539</f>
        <v>518016.8</v>
      </c>
      <c r="G532" s="15">
        <f t="shared" si="940"/>
        <v>528205.19999999995</v>
      </c>
      <c r="H532" s="15">
        <f t="shared" si="940"/>
        <v>528748.4</v>
      </c>
      <c r="I532" s="15">
        <f t="shared" si="940"/>
        <v>0</v>
      </c>
      <c r="J532" s="15">
        <f t="shared" si="940"/>
        <v>0</v>
      </c>
      <c r="K532" s="15">
        <f t="shared" si="940"/>
        <v>0</v>
      </c>
      <c r="L532" s="15">
        <f t="shared" si="896"/>
        <v>518016.8</v>
      </c>
      <c r="M532" s="15">
        <f t="shared" si="897"/>
        <v>528205.19999999995</v>
      </c>
      <c r="N532" s="15">
        <f t="shared" si="898"/>
        <v>528748.4</v>
      </c>
      <c r="O532" s="15">
        <f>O533+O536+O539</f>
        <v>0</v>
      </c>
      <c r="P532" s="15">
        <f>P533+P536+P539</f>
        <v>0</v>
      </c>
      <c r="Q532" s="15">
        <f>Q533+Q536+Q539</f>
        <v>0</v>
      </c>
      <c r="R532" s="15">
        <f t="shared" si="877"/>
        <v>518016.8</v>
      </c>
      <c r="S532" s="15">
        <f t="shared" si="878"/>
        <v>528205.19999999995</v>
      </c>
      <c r="T532" s="15">
        <f t="shared" si="879"/>
        <v>528748.4</v>
      </c>
      <c r="U532" s="15">
        <f>U533+U536+U539</f>
        <v>0</v>
      </c>
      <c r="V532" s="15">
        <f t="shared" si="880"/>
        <v>518016.8</v>
      </c>
      <c r="W532" s="15">
        <f t="shared" si="881"/>
        <v>528205.19999999995</v>
      </c>
      <c r="X532" s="15">
        <f t="shared" si="882"/>
        <v>528748.4</v>
      </c>
      <c r="Y532" s="15">
        <f>Y533+Y536+Y539</f>
        <v>0</v>
      </c>
      <c r="Z532" s="15">
        <f>Z533+Z536+Z539</f>
        <v>0</v>
      </c>
      <c r="AA532" s="15">
        <f>AA533+AA536+AA539</f>
        <v>0</v>
      </c>
      <c r="AB532" s="15">
        <f t="shared" si="883"/>
        <v>518016.8</v>
      </c>
      <c r="AC532" s="15">
        <f t="shared" si="884"/>
        <v>528205.19999999995</v>
      </c>
      <c r="AD532" s="15">
        <f t="shared" si="885"/>
        <v>528748.4</v>
      </c>
      <c r="AE532" s="15">
        <f>AE533+AE536+AE539</f>
        <v>0</v>
      </c>
      <c r="AF532" s="15">
        <f>AF533+AF536+AF539</f>
        <v>0</v>
      </c>
      <c r="AG532" s="15">
        <f>AG533+AG536+AG539</f>
        <v>0</v>
      </c>
      <c r="AH532" s="15">
        <f t="shared" si="886"/>
        <v>518016.8</v>
      </c>
      <c r="AI532" s="15">
        <f t="shared" si="887"/>
        <v>528205.19999999995</v>
      </c>
      <c r="AJ532" s="15">
        <f t="shared" si="888"/>
        <v>528748.4</v>
      </c>
      <c r="AK532" s="15">
        <f>AK533+AK536+AK539</f>
        <v>0</v>
      </c>
      <c r="AL532" s="15">
        <f>AL533+AL536+AL539</f>
        <v>0</v>
      </c>
      <c r="AM532" s="15">
        <f>AM533+AM536+AM539</f>
        <v>0</v>
      </c>
      <c r="AN532" s="15">
        <f t="shared" si="889"/>
        <v>518016.8</v>
      </c>
      <c r="AO532" s="15">
        <f>AO533+AO536+AO539</f>
        <v>0</v>
      </c>
      <c r="AP532" s="70">
        <f t="shared" si="875"/>
        <v>518016.8</v>
      </c>
      <c r="AQ532" s="15">
        <f t="shared" si="890"/>
        <v>528205.19999999995</v>
      </c>
      <c r="AR532" s="15">
        <f>AR533+AR536+AR539</f>
        <v>0</v>
      </c>
      <c r="AS532" s="70">
        <f t="shared" si="876"/>
        <v>528205.19999999995</v>
      </c>
      <c r="AT532" s="73">
        <f t="shared" si="891"/>
        <v>528748.4</v>
      </c>
      <c r="AU532" s="15">
        <f>AU533+AU536+AU539</f>
        <v>0</v>
      </c>
      <c r="AV532" s="24"/>
    </row>
    <row r="533" spans="1:48" ht="187.2" x14ac:dyDescent="0.3">
      <c r="A533" s="61" t="s">
        <v>372</v>
      </c>
      <c r="B533" s="62"/>
      <c r="C533" s="61"/>
      <c r="D533" s="61"/>
      <c r="E533" s="63" t="s">
        <v>373</v>
      </c>
      <c r="F533" s="15">
        <f t="shared" ref="F533:F542" si="941">F534</f>
        <v>9789</v>
      </c>
      <c r="G533" s="15">
        <f t="shared" ref="G533:G542" si="942">G534</f>
        <v>9789</v>
      </c>
      <c r="H533" s="15">
        <f t="shared" ref="H533:H542" si="943">H534</f>
        <v>9789</v>
      </c>
      <c r="I533" s="15">
        <f t="shared" ref="I533:I542" si="944">I534</f>
        <v>0</v>
      </c>
      <c r="J533" s="15">
        <f t="shared" ref="J533:J542" si="945">J534</f>
        <v>0</v>
      </c>
      <c r="K533" s="15">
        <f t="shared" ref="K533:K542" si="946">K534</f>
        <v>0</v>
      </c>
      <c r="L533" s="15">
        <f t="shared" si="896"/>
        <v>9789</v>
      </c>
      <c r="M533" s="15">
        <f t="shared" si="897"/>
        <v>9789</v>
      </c>
      <c r="N533" s="15">
        <f t="shared" si="898"/>
        <v>9789</v>
      </c>
      <c r="O533" s="15">
        <f t="shared" ref="O533:O542" si="947">O534</f>
        <v>0</v>
      </c>
      <c r="P533" s="15">
        <f t="shared" ref="P533:P542" si="948">P534</f>
        <v>0</v>
      </c>
      <c r="Q533" s="15">
        <f t="shared" ref="Q533:Q542" si="949">Q534</f>
        <v>0</v>
      </c>
      <c r="R533" s="15">
        <f t="shared" si="877"/>
        <v>9789</v>
      </c>
      <c r="S533" s="15">
        <f t="shared" si="878"/>
        <v>9789</v>
      </c>
      <c r="T533" s="15">
        <f t="shared" si="879"/>
        <v>9789</v>
      </c>
      <c r="U533" s="15">
        <f t="shared" ref="U533:U542" si="950">U534</f>
        <v>0</v>
      </c>
      <c r="V533" s="15">
        <f t="shared" si="880"/>
        <v>9789</v>
      </c>
      <c r="W533" s="15">
        <f t="shared" si="881"/>
        <v>9789</v>
      </c>
      <c r="X533" s="15">
        <f t="shared" si="882"/>
        <v>9789</v>
      </c>
      <c r="Y533" s="15">
        <f t="shared" ref="Y533:Y542" si="951">Y534</f>
        <v>0</v>
      </c>
      <c r="Z533" s="15">
        <f t="shared" ref="Z533:Z542" si="952">Z534</f>
        <v>0</v>
      </c>
      <c r="AA533" s="15">
        <f t="shared" ref="AA533:AA542" si="953">AA534</f>
        <v>0</v>
      </c>
      <c r="AB533" s="15">
        <f t="shared" si="883"/>
        <v>9789</v>
      </c>
      <c r="AC533" s="15">
        <f t="shared" si="884"/>
        <v>9789</v>
      </c>
      <c r="AD533" s="15">
        <f t="shared" si="885"/>
        <v>9789</v>
      </c>
      <c r="AE533" s="15">
        <f t="shared" ref="AE533:AE542" si="954">AE534</f>
        <v>0</v>
      </c>
      <c r="AF533" s="15">
        <f t="shared" ref="AF533:AF542" si="955">AF534</f>
        <v>0</v>
      </c>
      <c r="AG533" s="15">
        <f t="shared" ref="AG533:AG542" si="956">AG534</f>
        <v>0</v>
      </c>
      <c r="AH533" s="15">
        <f t="shared" si="886"/>
        <v>9789</v>
      </c>
      <c r="AI533" s="15">
        <f t="shared" si="887"/>
        <v>9789</v>
      </c>
      <c r="AJ533" s="15">
        <f t="shared" si="888"/>
        <v>9789</v>
      </c>
      <c r="AK533" s="15">
        <f t="shared" ref="AK533:AK542" si="957">AK534</f>
        <v>0</v>
      </c>
      <c r="AL533" s="15">
        <f t="shared" ref="AL533:AL542" si="958">AL534</f>
        <v>0</v>
      </c>
      <c r="AM533" s="15">
        <f t="shared" ref="AM533:AM542" si="959">AM534</f>
        <v>0</v>
      </c>
      <c r="AN533" s="15">
        <f t="shared" si="889"/>
        <v>9789</v>
      </c>
      <c r="AO533" s="15">
        <f t="shared" ref="AO533:AO542" si="960">AO534</f>
        <v>0</v>
      </c>
      <c r="AP533" s="70">
        <f t="shared" si="875"/>
        <v>9789</v>
      </c>
      <c r="AQ533" s="15">
        <f t="shared" si="890"/>
        <v>9789</v>
      </c>
      <c r="AR533" s="15">
        <f t="shared" ref="AR533:AU542" si="961">AR534</f>
        <v>0</v>
      </c>
      <c r="AS533" s="70">
        <f t="shared" si="876"/>
        <v>9789</v>
      </c>
      <c r="AT533" s="73">
        <f t="shared" si="891"/>
        <v>9789</v>
      </c>
      <c r="AU533" s="15">
        <f t="shared" si="961"/>
        <v>0</v>
      </c>
      <c r="AV533" s="24"/>
    </row>
    <row r="534" spans="1:48" ht="46.8" x14ac:dyDescent="0.3">
      <c r="A534" s="61" t="s">
        <v>372</v>
      </c>
      <c r="B534" s="62" t="s">
        <v>55</v>
      </c>
      <c r="C534" s="61"/>
      <c r="D534" s="61"/>
      <c r="E534" s="63" t="s">
        <v>56</v>
      </c>
      <c r="F534" s="15">
        <f t="shared" si="941"/>
        <v>9789</v>
      </c>
      <c r="G534" s="15">
        <f t="shared" si="942"/>
        <v>9789</v>
      </c>
      <c r="H534" s="15">
        <f t="shared" si="943"/>
        <v>9789</v>
      </c>
      <c r="I534" s="15">
        <f t="shared" si="944"/>
        <v>0</v>
      </c>
      <c r="J534" s="15">
        <f t="shared" si="945"/>
        <v>0</v>
      </c>
      <c r="K534" s="15">
        <f t="shared" si="946"/>
        <v>0</v>
      </c>
      <c r="L534" s="15">
        <f t="shared" si="896"/>
        <v>9789</v>
      </c>
      <c r="M534" s="15">
        <f t="shared" si="897"/>
        <v>9789</v>
      </c>
      <c r="N534" s="15">
        <f t="shared" si="898"/>
        <v>9789</v>
      </c>
      <c r="O534" s="15">
        <f t="shared" si="947"/>
        <v>0</v>
      </c>
      <c r="P534" s="15">
        <f t="shared" si="948"/>
        <v>0</v>
      </c>
      <c r="Q534" s="15">
        <f t="shared" si="949"/>
        <v>0</v>
      </c>
      <c r="R534" s="15">
        <f t="shared" si="877"/>
        <v>9789</v>
      </c>
      <c r="S534" s="15">
        <f t="shared" si="878"/>
        <v>9789</v>
      </c>
      <c r="T534" s="15">
        <f t="shared" si="879"/>
        <v>9789</v>
      </c>
      <c r="U534" s="15">
        <f t="shared" si="950"/>
        <v>0</v>
      </c>
      <c r="V534" s="15">
        <f t="shared" si="880"/>
        <v>9789</v>
      </c>
      <c r="W534" s="15">
        <f t="shared" si="881"/>
        <v>9789</v>
      </c>
      <c r="X534" s="15">
        <f t="shared" si="882"/>
        <v>9789</v>
      </c>
      <c r="Y534" s="15">
        <f t="shared" si="951"/>
        <v>0</v>
      </c>
      <c r="Z534" s="15">
        <f t="shared" si="952"/>
        <v>0</v>
      </c>
      <c r="AA534" s="15">
        <f t="shared" si="953"/>
        <v>0</v>
      </c>
      <c r="AB534" s="15">
        <f t="shared" si="883"/>
        <v>9789</v>
      </c>
      <c r="AC534" s="15">
        <f t="shared" si="884"/>
        <v>9789</v>
      </c>
      <c r="AD534" s="15">
        <f t="shared" si="885"/>
        <v>9789</v>
      </c>
      <c r="AE534" s="15">
        <f t="shared" si="954"/>
        <v>0</v>
      </c>
      <c r="AF534" s="15">
        <f t="shared" si="955"/>
        <v>0</v>
      </c>
      <c r="AG534" s="15">
        <f t="shared" si="956"/>
        <v>0</v>
      </c>
      <c r="AH534" s="15">
        <f t="shared" si="886"/>
        <v>9789</v>
      </c>
      <c r="AI534" s="15">
        <f t="shared" si="887"/>
        <v>9789</v>
      </c>
      <c r="AJ534" s="15">
        <f t="shared" si="888"/>
        <v>9789</v>
      </c>
      <c r="AK534" s="15">
        <f t="shared" si="957"/>
        <v>0</v>
      </c>
      <c r="AL534" s="15">
        <f t="shared" si="958"/>
        <v>0</v>
      </c>
      <c r="AM534" s="15">
        <f t="shared" si="959"/>
        <v>0</v>
      </c>
      <c r="AN534" s="15">
        <f t="shared" si="889"/>
        <v>9789</v>
      </c>
      <c r="AO534" s="15">
        <f t="shared" si="960"/>
        <v>0</v>
      </c>
      <c r="AP534" s="70">
        <f t="shared" si="875"/>
        <v>9789</v>
      </c>
      <c r="AQ534" s="15">
        <f t="shared" si="890"/>
        <v>9789</v>
      </c>
      <c r="AR534" s="15">
        <f t="shared" si="961"/>
        <v>0</v>
      </c>
      <c r="AS534" s="70">
        <f t="shared" si="876"/>
        <v>9789</v>
      </c>
      <c r="AT534" s="73">
        <f t="shared" si="891"/>
        <v>9789</v>
      </c>
      <c r="AU534" s="15">
        <f t="shared" si="961"/>
        <v>0</v>
      </c>
      <c r="AV534" s="24"/>
    </row>
    <row r="535" spans="1:48" x14ac:dyDescent="0.3">
      <c r="A535" s="61" t="s">
        <v>372</v>
      </c>
      <c r="B535" s="62" t="s">
        <v>55</v>
      </c>
      <c r="C535" s="61" t="s">
        <v>65</v>
      </c>
      <c r="D535" s="61" t="s">
        <v>288</v>
      </c>
      <c r="E535" s="63" t="s">
        <v>339</v>
      </c>
      <c r="F535" s="15">
        <v>9789</v>
      </c>
      <c r="G535" s="15">
        <v>9789</v>
      </c>
      <c r="H535" s="15">
        <v>9789</v>
      </c>
      <c r="I535" s="15"/>
      <c r="J535" s="15"/>
      <c r="K535" s="15"/>
      <c r="L535" s="15">
        <f t="shared" si="896"/>
        <v>9789</v>
      </c>
      <c r="M535" s="15">
        <f t="shared" si="897"/>
        <v>9789</v>
      </c>
      <c r="N535" s="15">
        <f t="shared" si="898"/>
        <v>9789</v>
      </c>
      <c r="O535" s="15"/>
      <c r="P535" s="15"/>
      <c r="Q535" s="15"/>
      <c r="R535" s="15">
        <f t="shared" si="877"/>
        <v>9789</v>
      </c>
      <c r="S535" s="15">
        <f t="shared" si="878"/>
        <v>9789</v>
      </c>
      <c r="T535" s="15">
        <f t="shared" si="879"/>
        <v>9789</v>
      </c>
      <c r="U535" s="15"/>
      <c r="V535" s="15">
        <f t="shared" si="880"/>
        <v>9789</v>
      </c>
      <c r="W535" s="15">
        <f t="shared" si="881"/>
        <v>9789</v>
      </c>
      <c r="X535" s="15">
        <f t="shared" si="882"/>
        <v>9789</v>
      </c>
      <c r="Y535" s="15"/>
      <c r="Z535" s="15"/>
      <c r="AA535" s="15"/>
      <c r="AB535" s="15">
        <f t="shared" si="883"/>
        <v>9789</v>
      </c>
      <c r="AC535" s="15">
        <f t="shared" si="884"/>
        <v>9789</v>
      </c>
      <c r="AD535" s="15">
        <f t="shared" si="885"/>
        <v>9789</v>
      </c>
      <c r="AE535" s="15"/>
      <c r="AF535" s="15"/>
      <c r="AG535" s="15"/>
      <c r="AH535" s="15">
        <f t="shared" si="886"/>
        <v>9789</v>
      </c>
      <c r="AI535" s="15">
        <f t="shared" si="887"/>
        <v>9789</v>
      </c>
      <c r="AJ535" s="15">
        <f t="shared" si="888"/>
        <v>9789</v>
      </c>
      <c r="AK535" s="15"/>
      <c r="AL535" s="15"/>
      <c r="AM535" s="15"/>
      <c r="AN535" s="15">
        <f t="shared" si="889"/>
        <v>9789</v>
      </c>
      <c r="AO535" s="15"/>
      <c r="AP535" s="70">
        <f t="shared" si="875"/>
        <v>9789</v>
      </c>
      <c r="AQ535" s="15">
        <f t="shared" si="890"/>
        <v>9789</v>
      </c>
      <c r="AR535" s="15"/>
      <c r="AS535" s="70">
        <f t="shared" si="876"/>
        <v>9789</v>
      </c>
      <c r="AT535" s="73">
        <f t="shared" si="891"/>
        <v>9789</v>
      </c>
      <c r="AU535" s="15"/>
      <c r="AV535" s="24"/>
    </row>
    <row r="536" spans="1:48" ht="78" x14ac:dyDescent="0.3">
      <c r="A536" s="61" t="s">
        <v>374</v>
      </c>
      <c r="B536" s="62"/>
      <c r="C536" s="61"/>
      <c r="D536" s="61"/>
      <c r="E536" s="63" t="s">
        <v>375</v>
      </c>
      <c r="F536" s="15">
        <f t="shared" si="941"/>
        <v>35738.5</v>
      </c>
      <c r="G536" s="15">
        <f t="shared" si="942"/>
        <v>46319.1</v>
      </c>
      <c r="H536" s="15">
        <f t="shared" si="943"/>
        <v>46870.9</v>
      </c>
      <c r="I536" s="15">
        <f t="shared" si="944"/>
        <v>0</v>
      </c>
      <c r="J536" s="15">
        <f t="shared" si="945"/>
        <v>0</v>
      </c>
      <c r="K536" s="15">
        <f t="shared" si="946"/>
        <v>0</v>
      </c>
      <c r="L536" s="15">
        <f t="shared" si="896"/>
        <v>35738.5</v>
      </c>
      <c r="M536" s="15">
        <f t="shared" si="897"/>
        <v>46319.1</v>
      </c>
      <c r="N536" s="15">
        <f t="shared" si="898"/>
        <v>46870.9</v>
      </c>
      <c r="O536" s="15">
        <f t="shared" si="947"/>
        <v>0</v>
      </c>
      <c r="P536" s="15">
        <f t="shared" si="948"/>
        <v>0</v>
      </c>
      <c r="Q536" s="15">
        <f t="shared" si="949"/>
        <v>0</v>
      </c>
      <c r="R536" s="15">
        <f t="shared" si="877"/>
        <v>35738.5</v>
      </c>
      <c r="S536" s="15">
        <f t="shared" si="878"/>
        <v>46319.1</v>
      </c>
      <c r="T536" s="15">
        <f t="shared" si="879"/>
        <v>46870.9</v>
      </c>
      <c r="U536" s="15">
        <f t="shared" si="950"/>
        <v>0</v>
      </c>
      <c r="V536" s="15">
        <f t="shared" si="880"/>
        <v>35738.5</v>
      </c>
      <c r="W536" s="15">
        <f t="shared" si="881"/>
        <v>46319.1</v>
      </c>
      <c r="X536" s="15">
        <f t="shared" si="882"/>
        <v>46870.9</v>
      </c>
      <c r="Y536" s="15">
        <f t="shared" si="951"/>
        <v>0</v>
      </c>
      <c r="Z536" s="15">
        <f t="shared" si="952"/>
        <v>0</v>
      </c>
      <c r="AA536" s="15">
        <f t="shared" si="953"/>
        <v>0</v>
      </c>
      <c r="AB536" s="15">
        <f t="shared" si="883"/>
        <v>35738.5</v>
      </c>
      <c r="AC536" s="15">
        <f t="shared" si="884"/>
        <v>46319.1</v>
      </c>
      <c r="AD536" s="15">
        <f t="shared" si="885"/>
        <v>46870.9</v>
      </c>
      <c r="AE536" s="15">
        <f t="shared" si="954"/>
        <v>0</v>
      </c>
      <c r="AF536" s="15">
        <f t="shared" si="955"/>
        <v>0</v>
      </c>
      <c r="AG536" s="15">
        <f t="shared" si="956"/>
        <v>0</v>
      </c>
      <c r="AH536" s="15">
        <f t="shared" si="886"/>
        <v>35738.5</v>
      </c>
      <c r="AI536" s="15">
        <f t="shared" si="887"/>
        <v>46319.1</v>
      </c>
      <c r="AJ536" s="15">
        <f t="shared" si="888"/>
        <v>46870.9</v>
      </c>
      <c r="AK536" s="15">
        <f t="shared" si="957"/>
        <v>0</v>
      </c>
      <c r="AL536" s="15">
        <f t="shared" si="958"/>
        <v>0</v>
      </c>
      <c r="AM536" s="15">
        <f t="shared" si="959"/>
        <v>0</v>
      </c>
      <c r="AN536" s="15">
        <f t="shared" si="889"/>
        <v>35738.5</v>
      </c>
      <c r="AO536" s="15">
        <f t="shared" si="960"/>
        <v>0</v>
      </c>
      <c r="AP536" s="70">
        <f t="shared" si="875"/>
        <v>35738.5</v>
      </c>
      <c r="AQ536" s="15">
        <f t="shared" si="890"/>
        <v>46319.1</v>
      </c>
      <c r="AR536" s="15">
        <f t="shared" si="961"/>
        <v>0</v>
      </c>
      <c r="AS536" s="70">
        <f t="shared" si="876"/>
        <v>46319.1</v>
      </c>
      <c r="AT536" s="73">
        <f t="shared" si="891"/>
        <v>46870.9</v>
      </c>
      <c r="AU536" s="15">
        <f t="shared" si="961"/>
        <v>0</v>
      </c>
      <c r="AV536" s="24"/>
    </row>
    <row r="537" spans="1:48" ht="46.8" x14ac:dyDescent="0.3">
      <c r="A537" s="61" t="s">
        <v>374</v>
      </c>
      <c r="B537" s="62" t="s">
        <v>55</v>
      </c>
      <c r="C537" s="61"/>
      <c r="D537" s="61"/>
      <c r="E537" s="63" t="s">
        <v>56</v>
      </c>
      <c r="F537" s="15">
        <f t="shared" si="941"/>
        <v>35738.5</v>
      </c>
      <c r="G537" s="15">
        <f t="shared" si="942"/>
        <v>46319.1</v>
      </c>
      <c r="H537" s="15">
        <f t="shared" si="943"/>
        <v>46870.9</v>
      </c>
      <c r="I537" s="15">
        <f t="shared" si="944"/>
        <v>0</v>
      </c>
      <c r="J537" s="15">
        <f t="shared" si="945"/>
        <v>0</v>
      </c>
      <c r="K537" s="15">
        <f t="shared" si="946"/>
        <v>0</v>
      </c>
      <c r="L537" s="15">
        <f t="shared" si="896"/>
        <v>35738.5</v>
      </c>
      <c r="M537" s="15">
        <f t="shared" si="897"/>
        <v>46319.1</v>
      </c>
      <c r="N537" s="15">
        <f t="shared" si="898"/>
        <v>46870.9</v>
      </c>
      <c r="O537" s="15">
        <f t="shared" si="947"/>
        <v>0</v>
      </c>
      <c r="P537" s="15">
        <f t="shared" si="948"/>
        <v>0</v>
      </c>
      <c r="Q537" s="15">
        <f t="shared" si="949"/>
        <v>0</v>
      </c>
      <c r="R537" s="15">
        <f t="shared" si="877"/>
        <v>35738.5</v>
      </c>
      <c r="S537" s="15">
        <f t="shared" si="878"/>
        <v>46319.1</v>
      </c>
      <c r="T537" s="15">
        <f t="shared" si="879"/>
        <v>46870.9</v>
      </c>
      <c r="U537" s="15">
        <f t="shared" si="950"/>
        <v>0</v>
      </c>
      <c r="V537" s="15">
        <f t="shared" si="880"/>
        <v>35738.5</v>
      </c>
      <c r="W537" s="15">
        <f t="shared" si="881"/>
        <v>46319.1</v>
      </c>
      <c r="X537" s="15">
        <f t="shared" si="882"/>
        <v>46870.9</v>
      </c>
      <c r="Y537" s="15">
        <f t="shared" si="951"/>
        <v>0</v>
      </c>
      <c r="Z537" s="15">
        <f t="shared" si="952"/>
        <v>0</v>
      </c>
      <c r="AA537" s="15">
        <f t="shared" si="953"/>
        <v>0</v>
      </c>
      <c r="AB537" s="15">
        <f t="shared" si="883"/>
        <v>35738.5</v>
      </c>
      <c r="AC537" s="15">
        <f t="shared" si="884"/>
        <v>46319.1</v>
      </c>
      <c r="AD537" s="15">
        <f t="shared" si="885"/>
        <v>46870.9</v>
      </c>
      <c r="AE537" s="15">
        <f t="shared" si="954"/>
        <v>0</v>
      </c>
      <c r="AF537" s="15">
        <f t="shared" si="955"/>
        <v>0</v>
      </c>
      <c r="AG537" s="15">
        <f t="shared" si="956"/>
        <v>0</v>
      </c>
      <c r="AH537" s="15">
        <f t="shared" si="886"/>
        <v>35738.5</v>
      </c>
      <c r="AI537" s="15">
        <f t="shared" si="887"/>
        <v>46319.1</v>
      </c>
      <c r="AJ537" s="15">
        <f t="shared" si="888"/>
        <v>46870.9</v>
      </c>
      <c r="AK537" s="15">
        <f t="shared" si="957"/>
        <v>0</v>
      </c>
      <c r="AL537" s="15">
        <f t="shared" si="958"/>
        <v>0</v>
      </c>
      <c r="AM537" s="15">
        <f t="shared" si="959"/>
        <v>0</v>
      </c>
      <c r="AN537" s="15">
        <f t="shared" si="889"/>
        <v>35738.5</v>
      </c>
      <c r="AO537" s="15">
        <f t="shared" si="960"/>
        <v>0</v>
      </c>
      <c r="AP537" s="70">
        <f t="shared" si="875"/>
        <v>35738.5</v>
      </c>
      <c r="AQ537" s="15">
        <f t="shared" si="890"/>
        <v>46319.1</v>
      </c>
      <c r="AR537" s="15">
        <f t="shared" si="961"/>
        <v>0</v>
      </c>
      <c r="AS537" s="70">
        <f t="shared" si="876"/>
        <v>46319.1</v>
      </c>
      <c r="AT537" s="73">
        <f t="shared" si="891"/>
        <v>46870.9</v>
      </c>
      <c r="AU537" s="15">
        <f t="shared" si="961"/>
        <v>0</v>
      </c>
      <c r="AV537" s="24"/>
    </row>
    <row r="538" spans="1:48" x14ac:dyDescent="0.3">
      <c r="A538" s="61" t="s">
        <v>374</v>
      </c>
      <c r="B538" s="62" t="s">
        <v>55</v>
      </c>
      <c r="C538" s="61" t="s">
        <v>65</v>
      </c>
      <c r="D538" s="61" t="s">
        <v>288</v>
      </c>
      <c r="E538" s="63" t="s">
        <v>339</v>
      </c>
      <c r="F538" s="15">
        <v>35738.5</v>
      </c>
      <c r="G538" s="15">
        <v>46319.1</v>
      </c>
      <c r="H538" s="15">
        <v>46870.9</v>
      </c>
      <c r="I538" s="15"/>
      <c r="J538" s="15"/>
      <c r="K538" s="15"/>
      <c r="L538" s="15">
        <f t="shared" si="896"/>
        <v>35738.5</v>
      </c>
      <c r="M538" s="15">
        <f t="shared" si="897"/>
        <v>46319.1</v>
      </c>
      <c r="N538" s="15">
        <f t="shared" si="898"/>
        <v>46870.9</v>
      </c>
      <c r="O538" s="15"/>
      <c r="P538" s="15"/>
      <c r="Q538" s="15"/>
      <c r="R538" s="15">
        <f t="shared" si="877"/>
        <v>35738.5</v>
      </c>
      <c r="S538" s="15">
        <f t="shared" si="878"/>
        <v>46319.1</v>
      </c>
      <c r="T538" s="15">
        <f t="shared" si="879"/>
        <v>46870.9</v>
      </c>
      <c r="U538" s="15"/>
      <c r="V538" s="15">
        <f t="shared" si="880"/>
        <v>35738.5</v>
      </c>
      <c r="W538" s="15">
        <f t="shared" si="881"/>
        <v>46319.1</v>
      </c>
      <c r="X538" s="15">
        <f t="shared" si="882"/>
        <v>46870.9</v>
      </c>
      <c r="Y538" s="15"/>
      <c r="Z538" s="15"/>
      <c r="AA538" s="15"/>
      <c r="AB538" s="15">
        <f t="shared" si="883"/>
        <v>35738.5</v>
      </c>
      <c r="AC538" s="15">
        <f t="shared" si="884"/>
        <v>46319.1</v>
      </c>
      <c r="AD538" s="15">
        <f t="shared" si="885"/>
        <v>46870.9</v>
      </c>
      <c r="AE538" s="15"/>
      <c r="AF538" s="15"/>
      <c r="AG538" s="15"/>
      <c r="AH538" s="15">
        <f t="shared" si="886"/>
        <v>35738.5</v>
      </c>
      <c r="AI538" s="15">
        <f t="shared" si="887"/>
        <v>46319.1</v>
      </c>
      <c r="AJ538" s="15">
        <f t="shared" si="888"/>
        <v>46870.9</v>
      </c>
      <c r="AK538" s="15"/>
      <c r="AL538" s="15"/>
      <c r="AM538" s="15"/>
      <c r="AN538" s="15">
        <f t="shared" si="889"/>
        <v>35738.5</v>
      </c>
      <c r="AO538" s="15"/>
      <c r="AP538" s="70">
        <f t="shared" si="875"/>
        <v>35738.5</v>
      </c>
      <c r="AQ538" s="15">
        <f t="shared" si="890"/>
        <v>46319.1</v>
      </c>
      <c r="AR538" s="15"/>
      <c r="AS538" s="70">
        <f t="shared" si="876"/>
        <v>46319.1</v>
      </c>
      <c r="AT538" s="73">
        <f t="shared" si="891"/>
        <v>46870.9</v>
      </c>
      <c r="AU538" s="15"/>
      <c r="AV538" s="24"/>
    </row>
    <row r="539" spans="1:48" ht="124.8" x14ac:dyDescent="0.3">
      <c r="A539" s="61" t="s">
        <v>376</v>
      </c>
      <c r="B539" s="62"/>
      <c r="C539" s="61"/>
      <c r="D539" s="61"/>
      <c r="E539" s="63" t="s">
        <v>377</v>
      </c>
      <c r="F539" s="15">
        <f t="shared" si="941"/>
        <v>472489.3</v>
      </c>
      <c r="G539" s="15">
        <f t="shared" si="942"/>
        <v>472097.1</v>
      </c>
      <c r="H539" s="15">
        <f t="shared" si="943"/>
        <v>472088.5</v>
      </c>
      <c r="I539" s="15">
        <f t="shared" si="944"/>
        <v>0</v>
      </c>
      <c r="J539" s="15">
        <f t="shared" si="945"/>
        <v>0</v>
      </c>
      <c r="K539" s="15">
        <f t="shared" si="946"/>
        <v>0</v>
      </c>
      <c r="L539" s="15">
        <f t="shared" si="896"/>
        <v>472489.3</v>
      </c>
      <c r="M539" s="15">
        <f t="shared" si="897"/>
        <v>472097.1</v>
      </c>
      <c r="N539" s="15">
        <f t="shared" si="898"/>
        <v>472088.5</v>
      </c>
      <c r="O539" s="15">
        <f t="shared" si="947"/>
        <v>0</v>
      </c>
      <c r="P539" s="15">
        <f t="shared" si="948"/>
        <v>0</v>
      </c>
      <c r="Q539" s="15">
        <f t="shared" si="949"/>
        <v>0</v>
      </c>
      <c r="R539" s="15">
        <f t="shared" si="877"/>
        <v>472489.3</v>
      </c>
      <c r="S539" s="15">
        <f t="shared" si="878"/>
        <v>472097.1</v>
      </c>
      <c r="T539" s="15">
        <f t="shared" si="879"/>
        <v>472088.5</v>
      </c>
      <c r="U539" s="15">
        <f t="shared" si="950"/>
        <v>0</v>
      </c>
      <c r="V539" s="15">
        <f t="shared" si="880"/>
        <v>472489.3</v>
      </c>
      <c r="W539" s="15">
        <f t="shared" si="881"/>
        <v>472097.1</v>
      </c>
      <c r="X539" s="15">
        <f t="shared" si="882"/>
        <v>472088.5</v>
      </c>
      <c r="Y539" s="15">
        <f t="shared" si="951"/>
        <v>0</v>
      </c>
      <c r="Z539" s="15">
        <f t="shared" si="952"/>
        <v>0</v>
      </c>
      <c r="AA539" s="15">
        <f t="shared" si="953"/>
        <v>0</v>
      </c>
      <c r="AB539" s="15">
        <f t="shared" si="883"/>
        <v>472489.3</v>
      </c>
      <c r="AC539" s="15">
        <f t="shared" si="884"/>
        <v>472097.1</v>
      </c>
      <c r="AD539" s="15">
        <f t="shared" si="885"/>
        <v>472088.5</v>
      </c>
      <c r="AE539" s="15">
        <f t="shared" si="954"/>
        <v>0</v>
      </c>
      <c r="AF539" s="15">
        <f t="shared" si="955"/>
        <v>0</v>
      </c>
      <c r="AG539" s="15">
        <f t="shared" si="956"/>
        <v>0</v>
      </c>
      <c r="AH539" s="15">
        <f t="shared" si="886"/>
        <v>472489.3</v>
      </c>
      <c r="AI539" s="15">
        <f t="shared" si="887"/>
        <v>472097.1</v>
      </c>
      <c r="AJ539" s="15">
        <f t="shared" si="888"/>
        <v>472088.5</v>
      </c>
      <c r="AK539" s="15">
        <f t="shared" si="957"/>
        <v>0</v>
      </c>
      <c r="AL539" s="15">
        <f t="shared" si="958"/>
        <v>0</v>
      </c>
      <c r="AM539" s="15">
        <f t="shared" si="959"/>
        <v>0</v>
      </c>
      <c r="AN539" s="15">
        <f t="shared" si="889"/>
        <v>472489.3</v>
      </c>
      <c r="AO539" s="15">
        <f t="shared" si="960"/>
        <v>0</v>
      </c>
      <c r="AP539" s="70">
        <f t="shared" si="875"/>
        <v>472489.3</v>
      </c>
      <c r="AQ539" s="15">
        <f t="shared" si="890"/>
        <v>472097.1</v>
      </c>
      <c r="AR539" s="15">
        <f t="shared" si="961"/>
        <v>0</v>
      </c>
      <c r="AS539" s="70">
        <f t="shared" si="876"/>
        <v>472097.1</v>
      </c>
      <c r="AT539" s="73">
        <f t="shared" si="891"/>
        <v>472088.5</v>
      </c>
      <c r="AU539" s="15">
        <f t="shared" si="961"/>
        <v>0</v>
      </c>
      <c r="AV539" s="24"/>
    </row>
    <row r="540" spans="1:48" ht="46.8" x14ac:dyDescent="0.3">
      <c r="A540" s="61" t="s">
        <v>376</v>
      </c>
      <c r="B540" s="62" t="s">
        <v>55</v>
      </c>
      <c r="C540" s="61"/>
      <c r="D540" s="61"/>
      <c r="E540" s="63" t="s">
        <v>56</v>
      </c>
      <c r="F540" s="15">
        <f t="shared" si="941"/>
        <v>472489.3</v>
      </c>
      <c r="G540" s="15">
        <f t="shared" si="942"/>
        <v>472097.1</v>
      </c>
      <c r="H540" s="15">
        <f t="shared" si="943"/>
        <v>472088.5</v>
      </c>
      <c r="I540" s="15">
        <f t="shared" si="944"/>
        <v>0</v>
      </c>
      <c r="J540" s="15">
        <f t="shared" si="945"/>
        <v>0</v>
      </c>
      <c r="K540" s="15">
        <f t="shared" si="946"/>
        <v>0</v>
      </c>
      <c r="L540" s="15">
        <f t="shared" si="896"/>
        <v>472489.3</v>
      </c>
      <c r="M540" s="15">
        <f t="shared" si="897"/>
        <v>472097.1</v>
      </c>
      <c r="N540" s="15">
        <f t="shared" si="898"/>
        <v>472088.5</v>
      </c>
      <c r="O540" s="15">
        <f t="shared" si="947"/>
        <v>0</v>
      </c>
      <c r="P540" s="15">
        <f t="shared" si="948"/>
        <v>0</v>
      </c>
      <c r="Q540" s="15">
        <f t="shared" si="949"/>
        <v>0</v>
      </c>
      <c r="R540" s="15">
        <f t="shared" si="877"/>
        <v>472489.3</v>
      </c>
      <c r="S540" s="15">
        <f t="shared" si="878"/>
        <v>472097.1</v>
      </c>
      <c r="T540" s="15">
        <f t="shared" si="879"/>
        <v>472088.5</v>
      </c>
      <c r="U540" s="15">
        <f t="shared" si="950"/>
        <v>0</v>
      </c>
      <c r="V540" s="15">
        <f t="shared" si="880"/>
        <v>472489.3</v>
      </c>
      <c r="W540" s="15">
        <f t="shared" si="881"/>
        <v>472097.1</v>
      </c>
      <c r="X540" s="15">
        <f t="shared" si="882"/>
        <v>472088.5</v>
      </c>
      <c r="Y540" s="15">
        <f t="shared" si="951"/>
        <v>0</v>
      </c>
      <c r="Z540" s="15">
        <f t="shared" si="952"/>
        <v>0</v>
      </c>
      <c r="AA540" s="15">
        <f t="shared" si="953"/>
        <v>0</v>
      </c>
      <c r="AB540" s="15">
        <f t="shared" si="883"/>
        <v>472489.3</v>
      </c>
      <c r="AC540" s="15">
        <f t="shared" si="884"/>
        <v>472097.1</v>
      </c>
      <c r="AD540" s="15">
        <f t="shared" si="885"/>
        <v>472088.5</v>
      </c>
      <c r="AE540" s="15">
        <f t="shared" si="954"/>
        <v>0</v>
      </c>
      <c r="AF540" s="15">
        <f t="shared" si="955"/>
        <v>0</v>
      </c>
      <c r="AG540" s="15">
        <f t="shared" si="956"/>
        <v>0</v>
      </c>
      <c r="AH540" s="15">
        <f t="shared" si="886"/>
        <v>472489.3</v>
      </c>
      <c r="AI540" s="15">
        <f t="shared" si="887"/>
        <v>472097.1</v>
      </c>
      <c r="AJ540" s="15">
        <f t="shared" si="888"/>
        <v>472088.5</v>
      </c>
      <c r="AK540" s="15">
        <f t="shared" si="957"/>
        <v>0</v>
      </c>
      <c r="AL540" s="15">
        <f t="shared" si="958"/>
        <v>0</v>
      </c>
      <c r="AM540" s="15">
        <f t="shared" si="959"/>
        <v>0</v>
      </c>
      <c r="AN540" s="15">
        <f t="shared" si="889"/>
        <v>472489.3</v>
      </c>
      <c r="AO540" s="15">
        <f t="shared" si="960"/>
        <v>0</v>
      </c>
      <c r="AP540" s="70">
        <f t="shared" si="875"/>
        <v>472489.3</v>
      </c>
      <c r="AQ540" s="15">
        <f t="shared" si="890"/>
        <v>472097.1</v>
      </c>
      <c r="AR540" s="15">
        <f t="shared" si="961"/>
        <v>0</v>
      </c>
      <c r="AS540" s="70">
        <f t="shared" si="876"/>
        <v>472097.1</v>
      </c>
      <c r="AT540" s="73">
        <f t="shared" si="891"/>
        <v>472088.5</v>
      </c>
      <c r="AU540" s="15">
        <f t="shared" si="961"/>
        <v>0</v>
      </c>
      <c r="AV540" s="24"/>
    </row>
    <row r="541" spans="1:48" x14ac:dyDescent="0.3">
      <c r="A541" s="61" t="s">
        <v>376</v>
      </c>
      <c r="B541" s="62" t="s">
        <v>55</v>
      </c>
      <c r="C541" s="61" t="s">
        <v>65</v>
      </c>
      <c r="D541" s="61" t="s">
        <v>288</v>
      </c>
      <c r="E541" s="63" t="s">
        <v>339</v>
      </c>
      <c r="F541" s="15">
        <v>472489.3</v>
      </c>
      <c r="G541" s="15">
        <v>472097.1</v>
      </c>
      <c r="H541" s="15">
        <v>472088.5</v>
      </c>
      <c r="I541" s="15"/>
      <c r="J541" s="15"/>
      <c r="K541" s="15"/>
      <c r="L541" s="15">
        <f t="shared" si="896"/>
        <v>472489.3</v>
      </c>
      <c r="M541" s="15">
        <f t="shared" si="897"/>
        <v>472097.1</v>
      </c>
      <c r="N541" s="15">
        <f t="shared" si="898"/>
        <v>472088.5</v>
      </c>
      <c r="O541" s="15"/>
      <c r="P541" s="15"/>
      <c r="Q541" s="15"/>
      <c r="R541" s="15">
        <f t="shared" si="877"/>
        <v>472489.3</v>
      </c>
      <c r="S541" s="15">
        <f t="shared" si="878"/>
        <v>472097.1</v>
      </c>
      <c r="T541" s="15">
        <f t="shared" si="879"/>
        <v>472088.5</v>
      </c>
      <c r="U541" s="15"/>
      <c r="V541" s="15">
        <f t="shared" si="880"/>
        <v>472489.3</v>
      </c>
      <c r="W541" s="15">
        <f t="shared" si="881"/>
        <v>472097.1</v>
      </c>
      <c r="X541" s="15">
        <f t="shared" si="882"/>
        <v>472088.5</v>
      </c>
      <c r="Y541" s="15"/>
      <c r="Z541" s="15"/>
      <c r="AA541" s="15"/>
      <c r="AB541" s="15">
        <f t="shared" si="883"/>
        <v>472489.3</v>
      </c>
      <c r="AC541" s="15">
        <f t="shared" si="884"/>
        <v>472097.1</v>
      </c>
      <c r="AD541" s="15">
        <f t="shared" si="885"/>
        <v>472088.5</v>
      </c>
      <c r="AE541" s="15"/>
      <c r="AF541" s="15"/>
      <c r="AG541" s="15"/>
      <c r="AH541" s="15">
        <f t="shared" si="886"/>
        <v>472489.3</v>
      </c>
      <c r="AI541" s="15">
        <f t="shared" si="887"/>
        <v>472097.1</v>
      </c>
      <c r="AJ541" s="15">
        <f t="shared" si="888"/>
        <v>472088.5</v>
      </c>
      <c r="AK541" s="15"/>
      <c r="AL541" s="15"/>
      <c r="AM541" s="15"/>
      <c r="AN541" s="15">
        <f t="shared" si="889"/>
        <v>472489.3</v>
      </c>
      <c r="AO541" s="15"/>
      <c r="AP541" s="70">
        <f t="shared" si="875"/>
        <v>472489.3</v>
      </c>
      <c r="AQ541" s="15">
        <f t="shared" si="890"/>
        <v>472097.1</v>
      </c>
      <c r="AR541" s="15"/>
      <c r="AS541" s="70">
        <f t="shared" si="876"/>
        <v>472097.1</v>
      </c>
      <c r="AT541" s="73">
        <f t="shared" si="891"/>
        <v>472088.5</v>
      </c>
      <c r="AU541" s="15"/>
      <c r="AV541" s="24"/>
    </row>
    <row r="542" spans="1:48" x14ac:dyDescent="0.3">
      <c r="A542" s="61" t="s">
        <v>378</v>
      </c>
      <c r="B542" s="62"/>
      <c r="C542" s="61"/>
      <c r="D542" s="61"/>
      <c r="E542" s="63" t="s">
        <v>379</v>
      </c>
      <c r="F542" s="15">
        <f t="shared" si="941"/>
        <v>85273</v>
      </c>
      <c r="G542" s="15">
        <f t="shared" si="942"/>
        <v>337454.39999999997</v>
      </c>
      <c r="H542" s="15">
        <f t="shared" si="943"/>
        <v>0</v>
      </c>
      <c r="I542" s="15">
        <f t="shared" si="944"/>
        <v>0</v>
      </c>
      <c r="J542" s="15">
        <f t="shared" si="945"/>
        <v>0</v>
      </c>
      <c r="K542" s="15">
        <f t="shared" si="946"/>
        <v>0</v>
      </c>
      <c r="L542" s="15">
        <f t="shared" si="896"/>
        <v>85273</v>
      </c>
      <c r="M542" s="15">
        <f t="shared" si="897"/>
        <v>337454.39999999997</v>
      </c>
      <c r="N542" s="15">
        <f t="shared" si="898"/>
        <v>0</v>
      </c>
      <c r="O542" s="15">
        <f t="shared" si="947"/>
        <v>0</v>
      </c>
      <c r="P542" s="15">
        <f t="shared" si="948"/>
        <v>0</v>
      </c>
      <c r="Q542" s="15">
        <f t="shared" si="949"/>
        <v>0</v>
      </c>
      <c r="R542" s="15">
        <f t="shared" si="877"/>
        <v>85273</v>
      </c>
      <c r="S542" s="15">
        <f t="shared" si="878"/>
        <v>337454.39999999997</v>
      </c>
      <c r="T542" s="15">
        <f t="shared" si="879"/>
        <v>0</v>
      </c>
      <c r="U542" s="15">
        <f t="shared" si="950"/>
        <v>0</v>
      </c>
      <c r="V542" s="15">
        <f t="shared" si="880"/>
        <v>85273</v>
      </c>
      <c r="W542" s="15">
        <f t="shared" si="881"/>
        <v>337454.39999999997</v>
      </c>
      <c r="X542" s="15">
        <f t="shared" si="882"/>
        <v>0</v>
      </c>
      <c r="Y542" s="15">
        <f t="shared" si="951"/>
        <v>0</v>
      </c>
      <c r="Z542" s="15">
        <f t="shared" si="952"/>
        <v>0</v>
      </c>
      <c r="AA542" s="15">
        <f t="shared" si="953"/>
        <v>0</v>
      </c>
      <c r="AB542" s="15">
        <f t="shared" si="883"/>
        <v>85273</v>
      </c>
      <c r="AC542" s="15">
        <f t="shared" si="884"/>
        <v>337454.39999999997</v>
      </c>
      <c r="AD542" s="15">
        <f t="shared" si="885"/>
        <v>0</v>
      </c>
      <c r="AE542" s="15">
        <f t="shared" si="954"/>
        <v>0</v>
      </c>
      <c r="AF542" s="15">
        <f t="shared" si="955"/>
        <v>0</v>
      </c>
      <c r="AG542" s="15">
        <f t="shared" si="956"/>
        <v>0</v>
      </c>
      <c r="AH542" s="15">
        <f t="shared" si="886"/>
        <v>85273</v>
      </c>
      <c r="AI542" s="15">
        <f t="shared" si="887"/>
        <v>337454.39999999997</v>
      </c>
      <c r="AJ542" s="15">
        <f t="shared" si="888"/>
        <v>0</v>
      </c>
      <c r="AK542" s="15">
        <f t="shared" si="957"/>
        <v>0</v>
      </c>
      <c r="AL542" s="15">
        <f t="shared" si="958"/>
        <v>0</v>
      </c>
      <c r="AM542" s="15">
        <f t="shared" si="959"/>
        <v>0</v>
      </c>
      <c r="AN542" s="15">
        <f t="shared" si="889"/>
        <v>85273</v>
      </c>
      <c r="AO542" s="15">
        <f t="shared" si="960"/>
        <v>0</v>
      </c>
      <c r="AP542" s="70">
        <f t="shared" si="875"/>
        <v>85273</v>
      </c>
      <c r="AQ542" s="15">
        <f t="shared" si="890"/>
        <v>337454.39999999997</v>
      </c>
      <c r="AR542" s="15">
        <f t="shared" si="961"/>
        <v>0</v>
      </c>
      <c r="AS542" s="70">
        <f t="shared" si="876"/>
        <v>337454.39999999997</v>
      </c>
      <c r="AT542" s="73">
        <f t="shared" si="891"/>
        <v>0</v>
      </c>
      <c r="AU542" s="15">
        <f t="shared" si="961"/>
        <v>0</v>
      </c>
      <c r="AV542" s="24"/>
    </row>
    <row r="543" spans="1:48" ht="78" x14ac:dyDescent="0.3">
      <c r="A543" s="61" t="s">
        <v>380</v>
      </c>
      <c r="B543" s="62"/>
      <c r="C543" s="61"/>
      <c r="D543" s="61"/>
      <c r="E543" s="63" t="s">
        <v>381</v>
      </c>
      <c r="F543" s="15">
        <f t="shared" ref="F543:K543" si="962">F544+F546</f>
        <v>85273</v>
      </c>
      <c r="G543" s="15">
        <f t="shared" si="962"/>
        <v>337454.39999999997</v>
      </c>
      <c r="H543" s="15">
        <f t="shared" si="962"/>
        <v>0</v>
      </c>
      <c r="I543" s="15">
        <f t="shared" si="962"/>
        <v>0</v>
      </c>
      <c r="J543" s="15">
        <f t="shared" si="962"/>
        <v>0</v>
      </c>
      <c r="K543" s="15">
        <f t="shared" si="962"/>
        <v>0</v>
      </c>
      <c r="L543" s="15">
        <f t="shared" si="896"/>
        <v>85273</v>
      </c>
      <c r="M543" s="15">
        <f t="shared" si="897"/>
        <v>337454.39999999997</v>
      </c>
      <c r="N543" s="15">
        <f t="shared" si="898"/>
        <v>0</v>
      </c>
      <c r="O543" s="15">
        <f>O544+O546</f>
        <v>0</v>
      </c>
      <c r="P543" s="15">
        <f>P544+P546</f>
        <v>0</v>
      </c>
      <c r="Q543" s="15">
        <f>Q544+Q546</f>
        <v>0</v>
      </c>
      <c r="R543" s="15">
        <f t="shared" si="877"/>
        <v>85273</v>
      </c>
      <c r="S543" s="15">
        <f t="shared" si="878"/>
        <v>337454.39999999997</v>
      </c>
      <c r="T543" s="15">
        <f t="shared" si="879"/>
        <v>0</v>
      </c>
      <c r="U543" s="15">
        <f>U544+U546</f>
        <v>0</v>
      </c>
      <c r="V543" s="15">
        <f t="shared" si="880"/>
        <v>85273</v>
      </c>
      <c r="W543" s="15">
        <f t="shared" si="881"/>
        <v>337454.39999999997</v>
      </c>
      <c r="X543" s="15">
        <f t="shared" si="882"/>
        <v>0</v>
      </c>
      <c r="Y543" s="15">
        <f>Y544+Y546</f>
        <v>0</v>
      </c>
      <c r="Z543" s="15">
        <f>Z544+Z546</f>
        <v>0</v>
      </c>
      <c r="AA543" s="15">
        <f>AA544+AA546</f>
        <v>0</v>
      </c>
      <c r="AB543" s="15">
        <f t="shared" si="883"/>
        <v>85273</v>
      </c>
      <c r="AC543" s="15">
        <f t="shared" si="884"/>
        <v>337454.39999999997</v>
      </c>
      <c r="AD543" s="15">
        <f t="shared" si="885"/>
        <v>0</v>
      </c>
      <c r="AE543" s="15">
        <f>AE544+AE546</f>
        <v>0</v>
      </c>
      <c r="AF543" s="15">
        <f>AF544+AF546</f>
        <v>0</v>
      </c>
      <c r="AG543" s="15">
        <f>AG544+AG546</f>
        <v>0</v>
      </c>
      <c r="AH543" s="15">
        <f t="shared" si="886"/>
        <v>85273</v>
      </c>
      <c r="AI543" s="15">
        <f t="shared" si="887"/>
        <v>337454.39999999997</v>
      </c>
      <c r="AJ543" s="15">
        <f t="shared" si="888"/>
        <v>0</v>
      </c>
      <c r="AK543" s="15">
        <f>AK544+AK546</f>
        <v>0</v>
      </c>
      <c r="AL543" s="15">
        <f>AL544+AL546</f>
        <v>0</v>
      </c>
      <c r="AM543" s="15">
        <f>AM544+AM546</f>
        <v>0</v>
      </c>
      <c r="AN543" s="15">
        <f t="shared" si="889"/>
        <v>85273</v>
      </c>
      <c r="AO543" s="15">
        <f>AO544+AO546</f>
        <v>0</v>
      </c>
      <c r="AP543" s="70">
        <f t="shared" si="875"/>
        <v>85273</v>
      </c>
      <c r="AQ543" s="15">
        <f t="shared" si="890"/>
        <v>337454.39999999997</v>
      </c>
      <c r="AR543" s="15">
        <f>AR544+AR546</f>
        <v>0</v>
      </c>
      <c r="AS543" s="70">
        <f t="shared" si="876"/>
        <v>337454.39999999997</v>
      </c>
      <c r="AT543" s="73">
        <f t="shared" si="891"/>
        <v>0</v>
      </c>
      <c r="AU543" s="15">
        <f>AU544+AU546</f>
        <v>0</v>
      </c>
      <c r="AV543" s="24"/>
    </row>
    <row r="544" spans="1:48" ht="31.2" x14ac:dyDescent="0.3">
      <c r="A544" s="61" t="s">
        <v>380</v>
      </c>
      <c r="B544" s="62" t="s">
        <v>48</v>
      </c>
      <c r="C544" s="61"/>
      <c r="D544" s="61"/>
      <c r="E544" s="63" t="s">
        <v>49</v>
      </c>
      <c r="F544" s="15">
        <f t="shared" ref="F544:K544" si="963">F545</f>
        <v>79333.2</v>
      </c>
      <c r="G544" s="15">
        <f t="shared" si="963"/>
        <v>315477.09999999998</v>
      </c>
      <c r="H544" s="15">
        <f t="shared" si="963"/>
        <v>0</v>
      </c>
      <c r="I544" s="15">
        <f t="shared" si="963"/>
        <v>0</v>
      </c>
      <c r="J544" s="15">
        <f t="shared" si="963"/>
        <v>0</v>
      </c>
      <c r="K544" s="15">
        <f t="shared" si="963"/>
        <v>0</v>
      </c>
      <c r="L544" s="15">
        <f t="shared" si="896"/>
        <v>79333.2</v>
      </c>
      <c r="M544" s="15">
        <f t="shared" si="897"/>
        <v>315477.09999999998</v>
      </c>
      <c r="N544" s="15">
        <f t="shared" si="898"/>
        <v>0</v>
      </c>
      <c r="O544" s="15">
        <f>O545</f>
        <v>0</v>
      </c>
      <c r="P544" s="15">
        <f>P545</f>
        <v>0</v>
      </c>
      <c r="Q544" s="15">
        <f>Q545</f>
        <v>0</v>
      </c>
      <c r="R544" s="15">
        <f t="shared" si="877"/>
        <v>79333.2</v>
      </c>
      <c r="S544" s="15">
        <f t="shared" si="878"/>
        <v>315477.09999999998</v>
      </c>
      <c r="T544" s="15">
        <f t="shared" si="879"/>
        <v>0</v>
      </c>
      <c r="U544" s="15">
        <f>U545</f>
        <v>0</v>
      </c>
      <c r="V544" s="15">
        <f t="shared" si="880"/>
        <v>79333.2</v>
      </c>
      <c r="W544" s="15">
        <f t="shared" si="881"/>
        <v>315477.09999999998</v>
      </c>
      <c r="X544" s="15">
        <f t="shared" si="882"/>
        <v>0</v>
      </c>
      <c r="Y544" s="15">
        <f>Y545</f>
        <v>0</v>
      </c>
      <c r="Z544" s="15">
        <f>Z545</f>
        <v>0</v>
      </c>
      <c r="AA544" s="15">
        <f>AA545</f>
        <v>0</v>
      </c>
      <c r="AB544" s="15">
        <f t="shared" si="883"/>
        <v>79333.2</v>
      </c>
      <c r="AC544" s="15">
        <f t="shared" si="884"/>
        <v>315477.09999999998</v>
      </c>
      <c r="AD544" s="15">
        <f t="shared" si="885"/>
        <v>0</v>
      </c>
      <c r="AE544" s="15">
        <f>AE545</f>
        <v>0</v>
      </c>
      <c r="AF544" s="15">
        <f>AF545</f>
        <v>0</v>
      </c>
      <c r="AG544" s="15">
        <f>AG545</f>
        <v>0</v>
      </c>
      <c r="AH544" s="15">
        <f t="shared" si="886"/>
        <v>79333.2</v>
      </c>
      <c r="AI544" s="15">
        <f t="shared" si="887"/>
        <v>315477.09999999998</v>
      </c>
      <c r="AJ544" s="15">
        <f t="shared" si="888"/>
        <v>0</v>
      </c>
      <c r="AK544" s="15">
        <f>AK545</f>
        <v>0</v>
      </c>
      <c r="AL544" s="15">
        <f>AL545</f>
        <v>0</v>
      </c>
      <c r="AM544" s="15">
        <f>AM545</f>
        <v>0</v>
      </c>
      <c r="AN544" s="15">
        <f t="shared" si="889"/>
        <v>79333.2</v>
      </c>
      <c r="AO544" s="15">
        <f>AO545</f>
        <v>0</v>
      </c>
      <c r="AP544" s="70">
        <f t="shared" si="875"/>
        <v>79333.2</v>
      </c>
      <c r="AQ544" s="15">
        <f t="shared" si="890"/>
        <v>315477.09999999998</v>
      </c>
      <c r="AR544" s="15">
        <f>AR545</f>
        <v>0</v>
      </c>
      <c r="AS544" s="70">
        <f t="shared" si="876"/>
        <v>315477.09999999998</v>
      </c>
      <c r="AT544" s="73">
        <f t="shared" si="891"/>
        <v>0</v>
      </c>
      <c r="AU544" s="15">
        <f>AU545</f>
        <v>0</v>
      </c>
      <c r="AV544" s="24"/>
    </row>
    <row r="545" spans="1:49" x14ac:dyDescent="0.3">
      <c r="A545" s="61" t="s">
        <v>380</v>
      </c>
      <c r="B545" s="62">
        <v>200</v>
      </c>
      <c r="C545" s="61" t="s">
        <v>65</v>
      </c>
      <c r="D545" s="61" t="s">
        <v>31</v>
      </c>
      <c r="E545" s="63" t="s">
        <v>382</v>
      </c>
      <c r="F545" s="15">
        <v>79333.2</v>
      </c>
      <c r="G545" s="15">
        <v>315477.09999999998</v>
      </c>
      <c r="H545" s="15"/>
      <c r="I545" s="15"/>
      <c r="J545" s="15"/>
      <c r="K545" s="15"/>
      <c r="L545" s="15">
        <f t="shared" si="896"/>
        <v>79333.2</v>
      </c>
      <c r="M545" s="15">
        <f t="shared" si="897"/>
        <v>315477.09999999998</v>
      </c>
      <c r="N545" s="15">
        <f t="shared" si="898"/>
        <v>0</v>
      </c>
      <c r="O545" s="15"/>
      <c r="P545" s="15"/>
      <c r="Q545" s="15"/>
      <c r="R545" s="15">
        <f t="shared" si="877"/>
        <v>79333.2</v>
      </c>
      <c r="S545" s="15">
        <f t="shared" si="878"/>
        <v>315477.09999999998</v>
      </c>
      <c r="T545" s="15">
        <f t="shared" si="879"/>
        <v>0</v>
      </c>
      <c r="U545" s="15"/>
      <c r="V545" s="15">
        <f t="shared" si="880"/>
        <v>79333.2</v>
      </c>
      <c r="W545" s="15">
        <f t="shared" si="881"/>
        <v>315477.09999999998</v>
      </c>
      <c r="X545" s="15">
        <f t="shared" si="882"/>
        <v>0</v>
      </c>
      <c r="Y545" s="15"/>
      <c r="Z545" s="15"/>
      <c r="AA545" s="15"/>
      <c r="AB545" s="15">
        <f t="shared" si="883"/>
        <v>79333.2</v>
      </c>
      <c r="AC545" s="15">
        <f t="shared" si="884"/>
        <v>315477.09999999998</v>
      </c>
      <c r="AD545" s="15">
        <f t="shared" si="885"/>
        <v>0</v>
      </c>
      <c r="AE545" s="15"/>
      <c r="AF545" s="15"/>
      <c r="AG545" s="15"/>
      <c r="AH545" s="15">
        <f t="shared" si="886"/>
        <v>79333.2</v>
      </c>
      <c r="AI545" s="15">
        <f t="shared" si="887"/>
        <v>315477.09999999998</v>
      </c>
      <c r="AJ545" s="15">
        <f t="shared" si="888"/>
        <v>0</v>
      </c>
      <c r="AK545" s="15"/>
      <c r="AL545" s="15"/>
      <c r="AM545" s="15"/>
      <c r="AN545" s="15">
        <f t="shared" si="889"/>
        <v>79333.2</v>
      </c>
      <c r="AO545" s="15"/>
      <c r="AP545" s="70">
        <f t="shared" si="875"/>
        <v>79333.2</v>
      </c>
      <c r="AQ545" s="15">
        <f t="shared" si="890"/>
        <v>315477.09999999998</v>
      </c>
      <c r="AR545" s="15"/>
      <c r="AS545" s="70">
        <f t="shared" si="876"/>
        <v>315477.09999999998</v>
      </c>
      <c r="AT545" s="73">
        <f t="shared" si="891"/>
        <v>0</v>
      </c>
      <c r="AU545" s="15"/>
      <c r="AV545" s="24"/>
    </row>
    <row r="546" spans="1:49" ht="46.8" x14ac:dyDescent="0.3">
      <c r="A546" s="61" t="s">
        <v>380</v>
      </c>
      <c r="B546" s="62" t="s">
        <v>55</v>
      </c>
      <c r="C546" s="61"/>
      <c r="D546" s="61"/>
      <c r="E546" s="63" t="s">
        <v>56</v>
      </c>
      <c r="F546" s="15">
        <f t="shared" ref="F546:K546" si="964">F547</f>
        <v>5939.8</v>
      </c>
      <c r="G546" s="15">
        <f t="shared" si="964"/>
        <v>21977.300000000003</v>
      </c>
      <c r="H546" s="15">
        <f t="shared" si="964"/>
        <v>0</v>
      </c>
      <c r="I546" s="15">
        <f t="shared" si="964"/>
        <v>0</v>
      </c>
      <c r="J546" s="15">
        <f t="shared" si="964"/>
        <v>0</v>
      </c>
      <c r="K546" s="15">
        <f t="shared" si="964"/>
        <v>0</v>
      </c>
      <c r="L546" s="15">
        <f t="shared" si="896"/>
        <v>5939.8</v>
      </c>
      <c r="M546" s="15">
        <f t="shared" si="897"/>
        <v>21977.300000000003</v>
      </c>
      <c r="N546" s="15">
        <f t="shared" si="898"/>
        <v>0</v>
      </c>
      <c r="O546" s="15">
        <f>O547</f>
        <v>0</v>
      </c>
      <c r="P546" s="15">
        <f>P547</f>
        <v>0</v>
      </c>
      <c r="Q546" s="15">
        <f>Q547</f>
        <v>0</v>
      </c>
      <c r="R546" s="15">
        <f t="shared" si="877"/>
        <v>5939.8</v>
      </c>
      <c r="S546" s="15">
        <f t="shared" si="878"/>
        <v>21977.300000000003</v>
      </c>
      <c r="T546" s="15">
        <f t="shared" si="879"/>
        <v>0</v>
      </c>
      <c r="U546" s="15">
        <f>U547</f>
        <v>0</v>
      </c>
      <c r="V546" s="15">
        <f t="shared" si="880"/>
        <v>5939.8</v>
      </c>
      <c r="W546" s="15">
        <f t="shared" si="881"/>
        <v>21977.300000000003</v>
      </c>
      <c r="X546" s="15">
        <f t="shared" si="882"/>
        <v>0</v>
      </c>
      <c r="Y546" s="15">
        <f>Y547</f>
        <v>0</v>
      </c>
      <c r="Z546" s="15">
        <f>Z547</f>
        <v>0</v>
      </c>
      <c r="AA546" s="15">
        <f>AA547</f>
        <v>0</v>
      </c>
      <c r="AB546" s="15">
        <f t="shared" si="883"/>
        <v>5939.8</v>
      </c>
      <c r="AC546" s="15">
        <f t="shared" si="884"/>
        <v>21977.300000000003</v>
      </c>
      <c r="AD546" s="15">
        <f t="shared" si="885"/>
        <v>0</v>
      </c>
      <c r="AE546" s="15">
        <f>AE547</f>
        <v>0</v>
      </c>
      <c r="AF546" s="15">
        <f>AF547</f>
        <v>0</v>
      </c>
      <c r="AG546" s="15">
        <f>AG547</f>
        <v>0</v>
      </c>
      <c r="AH546" s="15">
        <f t="shared" si="886"/>
        <v>5939.8</v>
      </c>
      <c r="AI546" s="15">
        <f t="shared" si="887"/>
        <v>21977.300000000003</v>
      </c>
      <c r="AJ546" s="15">
        <f t="shared" si="888"/>
        <v>0</v>
      </c>
      <c r="AK546" s="15">
        <f>AK547</f>
        <v>0</v>
      </c>
      <c r="AL546" s="15">
        <f>AL547</f>
        <v>0</v>
      </c>
      <c r="AM546" s="15">
        <f>AM547</f>
        <v>0</v>
      </c>
      <c r="AN546" s="15">
        <f t="shared" si="889"/>
        <v>5939.8</v>
      </c>
      <c r="AO546" s="15">
        <f>AO547</f>
        <v>0</v>
      </c>
      <c r="AP546" s="70">
        <f t="shared" si="875"/>
        <v>5939.8</v>
      </c>
      <c r="AQ546" s="15">
        <f t="shared" si="890"/>
        <v>21977.300000000003</v>
      </c>
      <c r="AR546" s="15">
        <f>AR547</f>
        <v>0</v>
      </c>
      <c r="AS546" s="70">
        <f t="shared" si="876"/>
        <v>21977.300000000003</v>
      </c>
      <c r="AT546" s="73">
        <f t="shared" si="891"/>
        <v>0</v>
      </c>
      <c r="AU546" s="15">
        <f>AU547</f>
        <v>0</v>
      </c>
      <c r="AV546" s="24"/>
    </row>
    <row r="547" spans="1:49" x14ac:dyDescent="0.3">
      <c r="A547" s="61" t="s">
        <v>380</v>
      </c>
      <c r="B547" s="62" t="s">
        <v>55</v>
      </c>
      <c r="C547" s="61" t="s">
        <v>65</v>
      </c>
      <c r="D547" s="61" t="s">
        <v>31</v>
      </c>
      <c r="E547" s="63" t="s">
        <v>382</v>
      </c>
      <c r="F547" s="15">
        <v>5939.8</v>
      </c>
      <c r="G547" s="15">
        <v>21977.300000000003</v>
      </c>
      <c r="H547" s="15"/>
      <c r="I547" s="15"/>
      <c r="J547" s="15"/>
      <c r="K547" s="15"/>
      <c r="L547" s="15">
        <f t="shared" si="896"/>
        <v>5939.8</v>
      </c>
      <c r="M547" s="15">
        <f t="shared" si="897"/>
        <v>21977.300000000003</v>
      </c>
      <c r="N547" s="15">
        <f t="shared" si="898"/>
        <v>0</v>
      </c>
      <c r="O547" s="15"/>
      <c r="P547" s="15"/>
      <c r="Q547" s="15"/>
      <c r="R547" s="15">
        <f t="shared" si="877"/>
        <v>5939.8</v>
      </c>
      <c r="S547" s="15">
        <f t="shared" si="878"/>
        <v>21977.300000000003</v>
      </c>
      <c r="T547" s="15">
        <f t="shared" si="879"/>
        <v>0</v>
      </c>
      <c r="U547" s="15"/>
      <c r="V547" s="15">
        <f t="shared" si="880"/>
        <v>5939.8</v>
      </c>
      <c r="W547" s="15">
        <f t="shared" si="881"/>
        <v>21977.300000000003</v>
      </c>
      <c r="X547" s="15">
        <f t="shared" si="882"/>
        <v>0</v>
      </c>
      <c r="Y547" s="15"/>
      <c r="Z547" s="15"/>
      <c r="AA547" s="15"/>
      <c r="AB547" s="15">
        <f t="shared" si="883"/>
        <v>5939.8</v>
      </c>
      <c r="AC547" s="15">
        <f t="shared" si="884"/>
        <v>21977.300000000003</v>
      </c>
      <c r="AD547" s="15">
        <f t="shared" si="885"/>
        <v>0</v>
      </c>
      <c r="AE547" s="15"/>
      <c r="AF547" s="15"/>
      <c r="AG547" s="15"/>
      <c r="AH547" s="15">
        <f t="shared" si="886"/>
        <v>5939.8</v>
      </c>
      <c r="AI547" s="15">
        <f t="shared" si="887"/>
        <v>21977.300000000003</v>
      </c>
      <c r="AJ547" s="15">
        <f t="shared" si="888"/>
        <v>0</v>
      </c>
      <c r="AK547" s="15"/>
      <c r="AL547" s="15"/>
      <c r="AM547" s="15"/>
      <c r="AN547" s="15">
        <f t="shared" si="889"/>
        <v>5939.8</v>
      </c>
      <c r="AO547" s="15"/>
      <c r="AP547" s="70">
        <f t="shared" ref="AP547:AP549" si="965">AN547+AO547</f>
        <v>5939.8</v>
      </c>
      <c r="AQ547" s="15">
        <f t="shared" si="890"/>
        <v>21977.300000000003</v>
      </c>
      <c r="AR547" s="15"/>
      <c r="AS547" s="70">
        <f t="shared" ref="AS547:AS549" si="966">AQ547+AR547</f>
        <v>21977.300000000003</v>
      </c>
      <c r="AT547" s="73">
        <f t="shared" si="891"/>
        <v>0</v>
      </c>
      <c r="AU547" s="15"/>
      <c r="AV547" s="24"/>
    </row>
    <row r="548" spans="1:49" s="75" customFormat="1" ht="31.2" x14ac:dyDescent="0.3">
      <c r="A548" s="58" t="s">
        <v>383</v>
      </c>
      <c r="B548" s="59"/>
      <c r="C548" s="58"/>
      <c r="D548" s="58"/>
      <c r="E548" s="60" t="s">
        <v>259</v>
      </c>
      <c r="F548" s="21">
        <f t="shared" ref="F548:K548" si="967">F549+F574</f>
        <v>1987983.5</v>
      </c>
      <c r="G548" s="21">
        <f t="shared" si="967"/>
        <v>1683516.7000000002</v>
      </c>
      <c r="H548" s="21">
        <f t="shared" si="967"/>
        <v>0</v>
      </c>
      <c r="I548" s="21">
        <f t="shared" si="967"/>
        <v>0</v>
      </c>
      <c r="J548" s="21">
        <f t="shared" si="967"/>
        <v>0</v>
      </c>
      <c r="K548" s="21">
        <f t="shared" si="967"/>
        <v>0</v>
      </c>
      <c r="L548" s="21">
        <f t="shared" si="896"/>
        <v>1987983.5</v>
      </c>
      <c r="M548" s="21">
        <f t="shared" si="897"/>
        <v>1683516.7000000002</v>
      </c>
      <c r="N548" s="21">
        <f t="shared" si="898"/>
        <v>0</v>
      </c>
      <c r="O548" s="21">
        <f>O549+O574</f>
        <v>7540.8939500000006</v>
      </c>
      <c r="P548" s="21">
        <f>P549+P574</f>
        <v>0</v>
      </c>
      <c r="Q548" s="21">
        <f>Q549+Q574</f>
        <v>0</v>
      </c>
      <c r="R548" s="21">
        <f t="shared" si="877"/>
        <v>1995524.3939499999</v>
      </c>
      <c r="S548" s="21">
        <f t="shared" si="878"/>
        <v>1683516.7000000002</v>
      </c>
      <c r="T548" s="21">
        <f t="shared" si="879"/>
        <v>0</v>
      </c>
      <c r="U548" s="21">
        <f>U549+U574</f>
        <v>0</v>
      </c>
      <c r="V548" s="21">
        <f t="shared" si="880"/>
        <v>1995524.3939499999</v>
      </c>
      <c r="W548" s="21">
        <f t="shared" si="881"/>
        <v>1683516.7000000002</v>
      </c>
      <c r="X548" s="21">
        <f t="shared" si="882"/>
        <v>0</v>
      </c>
      <c r="Y548" s="21">
        <f>Y549+Y574</f>
        <v>0</v>
      </c>
      <c r="Z548" s="21">
        <f>Z549+Z574</f>
        <v>-2.8000000000000001E-2</v>
      </c>
      <c r="AA548" s="21">
        <f>AA549+AA574</f>
        <v>0</v>
      </c>
      <c r="AB548" s="21">
        <f t="shared" si="883"/>
        <v>1995524.3939499999</v>
      </c>
      <c r="AC548" s="21">
        <f t="shared" si="884"/>
        <v>1683516.6720000003</v>
      </c>
      <c r="AD548" s="21">
        <f t="shared" si="885"/>
        <v>0</v>
      </c>
      <c r="AE548" s="21">
        <f>AE549+AE574</f>
        <v>0</v>
      </c>
      <c r="AF548" s="21">
        <f>AF549+AF574</f>
        <v>0</v>
      </c>
      <c r="AG548" s="21">
        <f>AG549+AG574</f>
        <v>0</v>
      </c>
      <c r="AH548" s="21">
        <f t="shared" si="886"/>
        <v>1995524.3939499999</v>
      </c>
      <c r="AI548" s="21">
        <f t="shared" si="887"/>
        <v>1683516.6720000003</v>
      </c>
      <c r="AJ548" s="21">
        <f t="shared" si="888"/>
        <v>0</v>
      </c>
      <c r="AK548" s="21">
        <f>AK549+AK574</f>
        <v>-581.11699999999996</v>
      </c>
      <c r="AL548" s="21">
        <f>AL549+AL574</f>
        <v>-79926.399999999994</v>
      </c>
      <c r="AM548" s="21">
        <f>AM549+AM574</f>
        <v>0</v>
      </c>
      <c r="AN548" s="21">
        <f t="shared" si="889"/>
        <v>1994943.2769499999</v>
      </c>
      <c r="AO548" s="21">
        <f>AO549+AO574</f>
        <v>0</v>
      </c>
      <c r="AP548" s="69">
        <f t="shared" si="965"/>
        <v>1994943.2769499999</v>
      </c>
      <c r="AQ548" s="21">
        <f t="shared" si="890"/>
        <v>1603590.2720000003</v>
      </c>
      <c r="AR548" s="21">
        <f>AR549+AR574</f>
        <v>0</v>
      </c>
      <c r="AS548" s="69">
        <f t="shared" si="966"/>
        <v>1603590.2720000003</v>
      </c>
      <c r="AT548" s="72">
        <f t="shared" si="891"/>
        <v>0</v>
      </c>
      <c r="AU548" s="21">
        <f>AU549+AU574</f>
        <v>0</v>
      </c>
      <c r="AV548" s="22"/>
      <c r="AW548" s="17"/>
    </row>
    <row r="549" spans="1:49" ht="31.2" x14ac:dyDescent="0.3">
      <c r="A549" s="61" t="s">
        <v>384</v>
      </c>
      <c r="B549" s="62"/>
      <c r="C549" s="61"/>
      <c r="D549" s="61"/>
      <c r="E549" s="63" t="s">
        <v>385</v>
      </c>
      <c r="F549" s="15">
        <f t="shared" ref="F549:K549" si="968">F553+F556+F559+F550+F568</f>
        <v>1838606.5</v>
      </c>
      <c r="G549" s="15">
        <f t="shared" si="968"/>
        <v>1683516.7000000002</v>
      </c>
      <c r="H549" s="15">
        <f t="shared" si="968"/>
        <v>0</v>
      </c>
      <c r="I549" s="15">
        <f t="shared" si="968"/>
        <v>0</v>
      </c>
      <c r="J549" s="15">
        <f t="shared" si="968"/>
        <v>0</v>
      </c>
      <c r="K549" s="15">
        <f t="shared" si="968"/>
        <v>0</v>
      </c>
      <c r="L549" s="15">
        <f t="shared" si="896"/>
        <v>1838606.5</v>
      </c>
      <c r="M549" s="15">
        <f t="shared" si="897"/>
        <v>1683516.7000000002</v>
      </c>
      <c r="N549" s="15">
        <f t="shared" si="898"/>
        <v>0</v>
      </c>
      <c r="O549" s="15">
        <f>O553+O556+O559+O550+O568+O562</f>
        <v>7540.8939500000006</v>
      </c>
      <c r="P549" s="15">
        <f>P553+P556+P559+P550+P568+P562</f>
        <v>0</v>
      </c>
      <c r="Q549" s="15">
        <f>Q553+Q556+Q559+Q550+Q568+Q562</f>
        <v>0</v>
      </c>
      <c r="R549" s="15">
        <f t="shared" ref="R549:R612" si="969">L549+O549</f>
        <v>1846147.3939499999</v>
      </c>
      <c r="S549" s="15">
        <f t="shared" ref="S549:S612" si="970">M549+P549</f>
        <v>1683516.7000000002</v>
      </c>
      <c r="T549" s="15">
        <f t="shared" ref="T549:T612" si="971">N549+Q549</f>
        <v>0</v>
      </c>
      <c r="U549" s="15">
        <f>U553+U556+U559+U550+U568+U562</f>
        <v>0</v>
      </c>
      <c r="V549" s="15">
        <f t="shared" ref="V549:V612" si="972">R549+U549</f>
        <v>1846147.3939499999</v>
      </c>
      <c r="W549" s="15">
        <f t="shared" ref="W549:W612" si="973">S549</f>
        <v>1683516.7000000002</v>
      </c>
      <c r="X549" s="15">
        <f t="shared" ref="X549:X612" si="974">T549</f>
        <v>0</v>
      </c>
      <c r="Y549" s="15">
        <f>Y553+Y556+Y559+Y550+Y568+Y562+Y565</f>
        <v>0</v>
      </c>
      <c r="Z549" s="15">
        <f>Z553+Z556+Z559+Z550+Z568+Z562+Z565</f>
        <v>-2.8000000000000001E-2</v>
      </c>
      <c r="AA549" s="15">
        <f>AA553+AA556+AA559+AA550+AA568+AA562+AA565</f>
        <v>0</v>
      </c>
      <c r="AB549" s="15">
        <f t="shared" ref="AB549:AB612" si="975">V549+Y549</f>
        <v>1846147.3939499999</v>
      </c>
      <c r="AC549" s="15">
        <f t="shared" ref="AC549:AC612" si="976">W549+Z549</f>
        <v>1683516.6720000003</v>
      </c>
      <c r="AD549" s="15">
        <f t="shared" ref="AD549:AD612" si="977">X549+AA549</f>
        <v>0</v>
      </c>
      <c r="AE549" s="15">
        <f>AE553+AE556+AE559+AE550+AE568+AE562+AE565</f>
        <v>0</v>
      </c>
      <c r="AF549" s="15">
        <f>AF553+AF556+AF559+AF550+AF568+AF562+AF565</f>
        <v>0</v>
      </c>
      <c r="AG549" s="15">
        <f>AG553+AG556+AG559+AG550+AG568+AG562+AG565</f>
        <v>0</v>
      </c>
      <c r="AH549" s="15">
        <f t="shared" ref="AH549:AH612" si="978">AB549+AE549</f>
        <v>1846147.3939499999</v>
      </c>
      <c r="AI549" s="15">
        <f t="shared" ref="AI549:AI612" si="979">AC549+AF549</f>
        <v>1683516.6720000003</v>
      </c>
      <c r="AJ549" s="15">
        <f t="shared" ref="AJ549:AJ612" si="980">AD549+AG549</f>
        <v>0</v>
      </c>
      <c r="AK549" s="15">
        <f>AK553+AK556+AK559+AK550+AK568+AK562+AK565</f>
        <v>-581.11699999999996</v>
      </c>
      <c r="AL549" s="15">
        <f>AL553+AL556+AL559+AL550+AL568+AL562+AL565</f>
        <v>-79926.399999999994</v>
      </c>
      <c r="AM549" s="15">
        <f>AM553+AM556+AM559+AM550+AM568+AM562+AM565</f>
        <v>0</v>
      </c>
      <c r="AN549" s="15">
        <f t="shared" ref="AN549:AN612" si="981">AH549+AK549</f>
        <v>1845566.2769499999</v>
      </c>
      <c r="AO549" s="15">
        <f>AO553+AO556+AO559+AO550+AO568+AO562+AO565</f>
        <v>0</v>
      </c>
      <c r="AP549" s="70">
        <f t="shared" si="965"/>
        <v>1845566.2769499999</v>
      </c>
      <c r="AQ549" s="15">
        <f t="shared" ref="AQ549:AQ612" si="982">AI549+AL549</f>
        <v>1603590.2720000003</v>
      </c>
      <c r="AR549" s="15">
        <f>AR553+AR556+AR559+AR550+AR568+AR562+AR565</f>
        <v>0</v>
      </c>
      <c r="AS549" s="70">
        <f t="shared" si="966"/>
        <v>1603590.2720000003</v>
      </c>
      <c r="AT549" s="73">
        <f t="shared" ref="AT549:AT612" si="983">AJ549+AM549</f>
        <v>0</v>
      </c>
      <c r="AU549" s="15">
        <f>AU553+AU556+AU559+AU550+AU568+AU562+AU565</f>
        <v>0</v>
      </c>
      <c r="AV549" s="24"/>
    </row>
    <row r="550" spans="1:49" s="1" customFormat="1" ht="31.2" hidden="1" x14ac:dyDescent="0.3">
      <c r="A550" s="10" t="s">
        <v>386</v>
      </c>
      <c r="B550" s="11"/>
      <c r="C550" s="10"/>
      <c r="D550" s="10"/>
      <c r="E550" s="23" t="s">
        <v>387</v>
      </c>
      <c r="F550" s="15">
        <f t="shared" ref="F550:F586" si="984">F551</f>
        <v>581.1</v>
      </c>
      <c r="G550" s="15">
        <f t="shared" ref="G550:G586" si="985">G551</f>
        <v>0</v>
      </c>
      <c r="H550" s="15">
        <f t="shared" ref="H550:H586" si="986">H551</f>
        <v>0</v>
      </c>
      <c r="I550" s="15">
        <f t="shared" ref="I550:I560" si="987">I551</f>
        <v>0</v>
      </c>
      <c r="J550" s="15">
        <f t="shared" ref="J550:J560" si="988">J551</f>
        <v>0</v>
      </c>
      <c r="K550" s="15">
        <f t="shared" ref="K550:K560" si="989">K551</f>
        <v>0</v>
      </c>
      <c r="L550" s="15">
        <f t="shared" si="896"/>
        <v>581.1</v>
      </c>
      <c r="M550" s="15">
        <f t="shared" si="897"/>
        <v>0</v>
      </c>
      <c r="N550" s="15">
        <f t="shared" si="898"/>
        <v>0</v>
      </c>
      <c r="O550" s="15">
        <f t="shared" ref="O550:O563" si="990">O551</f>
        <v>1.6619999999999999E-2</v>
      </c>
      <c r="P550" s="15">
        <f t="shared" ref="P550:P563" si="991">P551</f>
        <v>0</v>
      </c>
      <c r="Q550" s="15">
        <f t="shared" ref="Q550:Q563" si="992">Q551</f>
        <v>0</v>
      </c>
      <c r="R550" s="15">
        <f t="shared" si="969"/>
        <v>581.11662000000001</v>
      </c>
      <c r="S550" s="15">
        <f t="shared" si="970"/>
        <v>0</v>
      </c>
      <c r="T550" s="15">
        <f t="shared" si="971"/>
        <v>0</v>
      </c>
      <c r="U550" s="15">
        <f t="shared" ref="U550:U563" si="993">U551</f>
        <v>0</v>
      </c>
      <c r="V550" s="15">
        <f t="shared" si="972"/>
        <v>581.11662000000001</v>
      </c>
      <c r="W550" s="15">
        <f t="shared" si="973"/>
        <v>0</v>
      </c>
      <c r="X550" s="15">
        <f t="shared" si="974"/>
        <v>0</v>
      </c>
      <c r="Y550" s="15">
        <f t="shared" ref="Y550:Y566" si="994">Y551</f>
        <v>0</v>
      </c>
      <c r="Z550" s="15">
        <f t="shared" ref="Z550:Z566" si="995">Z551</f>
        <v>0</v>
      </c>
      <c r="AA550" s="15">
        <f t="shared" ref="AA550:AA566" si="996">AA551</f>
        <v>0</v>
      </c>
      <c r="AB550" s="15">
        <f t="shared" si="975"/>
        <v>581.11662000000001</v>
      </c>
      <c r="AC550" s="15">
        <f t="shared" si="976"/>
        <v>0</v>
      </c>
      <c r="AD550" s="15">
        <f t="shared" si="977"/>
        <v>0</v>
      </c>
      <c r="AE550" s="15">
        <f t="shared" ref="AE550:AE566" si="997">AE551</f>
        <v>0</v>
      </c>
      <c r="AF550" s="15">
        <f t="shared" ref="AF550:AF566" si="998">AF551</f>
        <v>0</v>
      </c>
      <c r="AG550" s="15">
        <f t="shared" ref="AG550:AG566" si="999">AG551</f>
        <v>0</v>
      </c>
      <c r="AH550" s="15">
        <f t="shared" si="978"/>
        <v>581.11662000000001</v>
      </c>
      <c r="AI550" s="15">
        <f t="shared" si="979"/>
        <v>0</v>
      </c>
      <c r="AJ550" s="15">
        <f t="shared" si="980"/>
        <v>0</v>
      </c>
      <c r="AK550" s="15">
        <f t="shared" ref="AK550:AK566" si="1000">AK551</f>
        <v>-581.11699999999996</v>
      </c>
      <c r="AL550" s="15">
        <f t="shared" ref="AL550:AL566" si="1001">AL551</f>
        <v>0</v>
      </c>
      <c r="AM550" s="15">
        <f t="shared" ref="AM550:AM566" si="1002">AM551</f>
        <v>0</v>
      </c>
      <c r="AN550" s="15">
        <f t="shared" si="981"/>
        <v>-3.7999999995008693E-4</v>
      </c>
      <c r="AO550" s="15">
        <f t="shared" ref="AO550:AO566" si="1003">AO551</f>
        <v>0</v>
      </c>
      <c r="AP550" s="15"/>
      <c r="AQ550" s="15">
        <f t="shared" si="982"/>
        <v>0</v>
      </c>
      <c r="AR550" s="15">
        <f t="shared" ref="AR550:AU566" si="1004">AR551</f>
        <v>0</v>
      </c>
      <c r="AS550" s="15"/>
      <c r="AT550" s="15">
        <f t="shared" si="983"/>
        <v>0</v>
      </c>
      <c r="AU550" s="15">
        <f t="shared" si="1004"/>
        <v>0</v>
      </c>
      <c r="AV550" s="22">
        <v>0</v>
      </c>
    </row>
    <row r="551" spans="1:49" s="1" customFormat="1" ht="46.8" hidden="1" x14ac:dyDescent="0.3">
      <c r="A551" s="10" t="s">
        <v>386</v>
      </c>
      <c r="B551" s="11" t="s">
        <v>29</v>
      </c>
      <c r="C551" s="10"/>
      <c r="D551" s="10"/>
      <c r="E551" s="23" t="s">
        <v>30</v>
      </c>
      <c r="F551" s="15">
        <f t="shared" si="984"/>
        <v>581.1</v>
      </c>
      <c r="G551" s="15">
        <f t="shared" si="985"/>
        <v>0</v>
      </c>
      <c r="H551" s="15">
        <f t="shared" si="986"/>
        <v>0</v>
      </c>
      <c r="I551" s="15">
        <f t="shared" si="987"/>
        <v>0</v>
      </c>
      <c r="J551" s="15">
        <f t="shared" si="988"/>
        <v>0</v>
      </c>
      <c r="K551" s="15">
        <f t="shared" si="989"/>
        <v>0</v>
      </c>
      <c r="L551" s="15">
        <f t="shared" si="896"/>
        <v>581.1</v>
      </c>
      <c r="M551" s="15">
        <f t="shared" si="897"/>
        <v>0</v>
      </c>
      <c r="N551" s="15">
        <f t="shared" si="898"/>
        <v>0</v>
      </c>
      <c r="O551" s="15">
        <f t="shared" si="990"/>
        <v>1.6619999999999999E-2</v>
      </c>
      <c r="P551" s="15">
        <f t="shared" si="991"/>
        <v>0</v>
      </c>
      <c r="Q551" s="15">
        <f t="shared" si="992"/>
        <v>0</v>
      </c>
      <c r="R551" s="15">
        <f t="shared" si="969"/>
        <v>581.11662000000001</v>
      </c>
      <c r="S551" s="15">
        <f t="shared" si="970"/>
        <v>0</v>
      </c>
      <c r="T551" s="15">
        <f t="shared" si="971"/>
        <v>0</v>
      </c>
      <c r="U551" s="15">
        <f t="shared" si="993"/>
        <v>0</v>
      </c>
      <c r="V551" s="15">
        <f t="shared" si="972"/>
        <v>581.11662000000001</v>
      </c>
      <c r="W551" s="15">
        <f t="shared" si="973"/>
        <v>0</v>
      </c>
      <c r="X551" s="15">
        <f t="shared" si="974"/>
        <v>0</v>
      </c>
      <c r="Y551" s="15">
        <f t="shared" si="994"/>
        <v>0</v>
      </c>
      <c r="Z551" s="15">
        <f t="shared" si="995"/>
        <v>0</v>
      </c>
      <c r="AA551" s="15">
        <f t="shared" si="996"/>
        <v>0</v>
      </c>
      <c r="AB551" s="15">
        <f t="shared" si="975"/>
        <v>581.11662000000001</v>
      </c>
      <c r="AC551" s="15">
        <f t="shared" si="976"/>
        <v>0</v>
      </c>
      <c r="AD551" s="15">
        <f t="shared" si="977"/>
        <v>0</v>
      </c>
      <c r="AE551" s="15">
        <f t="shared" si="997"/>
        <v>0</v>
      </c>
      <c r="AF551" s="15">
        <f t="shared" si="998"/>
        <v>0</v>
      </c>
      <c r="AG551" s="15">
        <f t="shared" si="999"/>
        <v>0</v>
      </c>
      <c r="AH551" s="15">
        <f t="shared" si="978"/>
        <v>581.11662000000001</v>
      </c>
      <c r="AI551" s="15">
        <f t="shared" si="979"/>
        <v>0</v>
      </c>
      <c r="AJ551" s="15">
        <f t="shared" si="980"/>
        <v>0</v>
      </c>
      <c r="AK551" s="15">
        <f t="shared" si="1000"/>
        <v>-581.11699999999996</v>
      </c>
      <c r="AL551" s="15">
        <f t="shared" si="1001"/>
        <v>0</v>
      </c>
      <c r="AM551" s="15">
        <f t="shared" si="1002"/>
        <v>0</v>
      </c>
      <c r="AN551" s="15">
        <f t="shared" si="981"/>
        <v>-3.7999999995008693E-4</v>
      </c>
      <c r="AO551" s="15">
        <f t="shared" si="1003"/>
        <v>0</v>
      </c>
      <c r="AP551" s="15"/>
      <c r="AQ551" s="15">
        <f t="shared" si="982"/>
        <v>0</v>
      </c>
      <c r="AR551" s="15">
        <f t="shared" si="1004"/>
        <v>0</v>
      </c>
      <c r="AS551" s="15"/>
      <c r="AT551" s="15">
        <f t="shared" si="983"/>
        <v>0</v>
      </c>
      <c r="AU551" s="15">
        <f t="shared" si="1004"/>
        <v>0</v>
      </c>
      <c r="AV551" s="22">
        <v>0</v>
      </c>
    </row>
    <row r="552" spans="1:49" s="1" customFormat="1" hidden="1" x14ac:dyDescent="0.3">
      <c r="A552" s="10" t="s">
        <v>386</v>
      </c>
      <c r="B552" s="11">
        <v>400</v>
      </c>
      <c r="C552" s="10" t="s">
        <v>65</v>
      </c>
      <c r="D552" s="10" t="s">
        <v>288</v>
      </c>
      <c r="E552" s="23" t="s">
        <v>339</v>
      </c>
      <c r="F552" s="15">
        <v>581.1</v>
      </c>
      <c r="G552" s="15"/>
      <c r="H552" s="15"/>
      <c r="I552" s="15"/>
      <c r="J552" s="15"/>
      <c r="K552" s="15"/>
      <c r="L552" s="15">
        <f t="shared" si="896"/>
        <v>581.1</v>
      </c>
      <c r="M552" s="15">
        <f t="shared" si="897"/>
        <v>0</v>
      </c>
      <c r="N552" s="15">
        <f t="shared" si="898"/>
        <v>0</v>
      </c>
      <c r="O552" s="15">
        <v>1.6619999999999999E-2</v>
      </c>
      <c r="P552" s="15"/>
      <c r="Q552" s="15"/>
      <c r="R552" s="15">
        <f t="shared" si="969"/>
        <v>581.11662000000001</v>
      </c>
      <c r="S552" s="15">
        <f t="shared" si="970"/>
        <v>0</v>
      </c>
      <c r="T552" s="15">
        <f t="shared" si="971"/>
        <v>0</v>
      </c>
      <c r="U552" s="15"/>
      <c r="V552" s="15">
        <f t="shared" si="972"/>
        <v>581.11662000000001</v>
      </c>
      <c r="W552" s="15">
        <f t="shared" si="973"/>
        <v>0</v>
      </c>
      <c r="X552" s="15">
        <f t="shared" si="974"/>
        <v>0</v>
      </c>
      <c r="Y552" s="15"/>
      <c r="Z552" s="15"/>
      <c r="AA552" s="15"/>
      <c r="AB552" s="15">
        <f t="shared" si="975"/>
        <v>581.11662000000001</v>
      </c>
      <c r="AC552" s="15">
        <f t="shared" si="976"/>
        <v>0</v>
      </c>
      <c r="AD552" s="15">
        <f t="shared" si="977"/>
        <v>0</v>
      </c>
      <c r="AE552" s="15"/>
      <c r="AF552" s="15"/>
      <c r="AG552" s="15"/>
      <c r="AH552" s="15">
        <f t="shared" si="978"/>
        <v>581.11662000000001</v>
      </c>
      <c r="AI552" s="15">
        <f t="shared" si="979"/>
        <v>0</v>
      </c>
      <c r="AJ552" s="15">
        <f t="shared" si="980"/>
        <v>0</v>
      </c>
      <c r="AK552" s="15">
        <v>-581.11699999999996</v>
      </c>
      <c r="AL552" s="15"/>
      <c r="AM552" s="15"/>
      <c r="AN552" s="15">
        <f t="shared" si="981"/>
        <v>-3.7999999995008693E-4</v>
      </c>
      <c r="AO552" s="15"/>
      <c r="AP552" s="15"/>
      <c r="AQ552" s="15">
        <f t="shared" si="982"/>
        <v>0</v>
      </c>
      <c r="AR552" s="15"/>
      <c r="AS552" s="15"/>
      <c r="AT552" s="15">
        <f t="shared" si="983"/>
        <v>0</v>
      </c>
      <c r="AU552" s="15"/>
      <c r="AV552" s="22">
        <v>0</v>
      </c>
    </row>
    <row r="553" spans="1:49" ht="46.8" x14ac:dyDescent="0.3">
      <c r="A553" s="61" t="s">
        <v>388</v>
      </c>
      <c r="B553" s="62"/>
      <c r="C553" s="61"/>
      <c r="D553" s="61"/>
      <c r="E553" s="63" t="s">
        <v>389</v>
      </c>
      <c r="F553" s="15">
        <f t="shared" si="984"/>
        <v>847.3</v>
      </c>
      <c r="G553" s="15">
        <f t="shared" si="985"/>
        <v>331205.40000000002</v>
      </c>
      <c r="H553" s="15">
        <f t="shared" si="986"/>
        <v>0</v>
      </c>
      <c r="I553" s="15">
        <f t="shared" si="987"/>
        <v>0</v>
      </c>
      <c r="J553" s="15">
        <f t="shared" si="988"/>
        <v>0</v>
      </c>
      <c r="K553" s="15">
        <f t="shared" si="989"/>
        <v>0</v>
      </c>
      <c r="L553" s="15">
        <f t="shared" si="896"/>
        <v>847.3</v>
      </c>
      <c r="M553" s="15">
        <f t="shared" si="897"/>
        <v>331205.40000000002</v>
      </c>
      <c r="N553" s="15">
        <f t="shared" si="898"/>
        <v>0</v>
      </c>
      <c r="O553" s="15">
        <f t="shared" si="990"/>
        <v>0</v>
      </c>
      <c r="P553" s="15">
        <f t="shared" si="991"/>
        <v>0</v>
      </c>
      <c r="Q553" s="15">
        <f t="shared" si="992"/>
        <v>0</v>
      </c>
      <c r="R553" s="15">
        <f t="shared" si="969"/>
        <v>847.3</v>
      </c>
      <c r="S553" s="15">
        <f t="shared" si="970"/>
        <v>331205.40000000002</v>
      </c>
      <c r="T553" s="15">
        <f t="shared" si="971"/>
        <v>0</v>
      </c>
      <c r="U553" s="15">
        <f t="shared" si="993"/>
        <v>0</v>
      </c>
      <c r="V553" s="15">
        <f t="shared" si="972"/>
        <v>847.3</v>
      </c>
      <c r="W553" s="15">
        <f t="shared" si="973"/>
        <v>331205.40000000002</v>
      </c>
      <c r="X553" s="15">
        <f t="shared" si="974"/>
        <v>0</v>
      </c>
      <c r="Y553" s="15">
        <f t="shared" si="994"/>
        <v>0</v>
      </c>
      <c r="Z553" s="15">
        <f t="shared" si="995"/>
        <v>-2.9000000000000001E-2</v>
      </c>
      <c r="AA553" s="15">
        <f t="shared" si="996"/>
        <v>0</v>
      </c>
      <c r="AB553" s="15">
        <f t="shared" si="975"/>
        <v>847.3</v>
      </c>
      <c r="AC553" s="15">
        <f t="shared" si="976"/>
        <v>331205.37100000004</v>
      </c>
      <c r="AD553" s="15">
        <f t="shared" si="977"/>
        <v>0</v>
      </c>
      <c r="AE553" s="15">
        <f t="shared" si="997"/>
        <v>0</v>
      </c>
      <c r="AF553" s="15">
        <f t="shared" si="998"/>
        <v>0</v>
      </c>
      <c r="AG553" s="15">
        <f t="shared" si="999"/>
        <v>0</v>
      </c>
      <c r="AH553" s="15">
        <f t="shared" si="978"/>
        <v>847.3</v>
      </c>
      <c r="AI553" s="15">
        <f t="shared" si="979"/>
        <v>331205.37100000004</v>
      </c>
      <c r="AJ553" s="15">
        <f t="shared" si="980"/>
        <v>0</v>
      </c>
      <c r="AK553" s="15">
        <f t="shared" si="1000"/>
        <v>0</v>
      </c>
      <c r="AL553" s="15">
        <f t="shared" si="1001"/>
        <v>-79926.399999999994</v>
      </c>
      <c r="AM553" s="15">
        <f t="shared" si="1002"/>
        <v>0</v>
      </c>
      <c r="AN553" s="15">
        <f t="shared" si="981"/>
        <v>847.3</v>
      </c>
      <c r="AO553" s="15">
        <f t="shared" si="1003"/>
        <v>0</v>
      </c>
      <c r="AP553" s="70">
        <f t="shared" ref="AP553:AP575" si="1005">AN553+AO553</f>
        <v>847.3</v>
      </c>
      <c r="AQ553" s="15">
        <f t="shared" si="982"/>
        <v>251278.97100000005</v>
      </c>
      <c r="AR553" s="15">
        <f t="shared" si="1004"/>
        <v>0</v>
      </c>
      <c r="AS553" s="70">
        <f t="shared" ref="AS553:AS575" si="1006">AQ553+AR553</f>
        <v>251278.97100000005</v>
      </c>
      <c r="AT553" s="73">
        <f t="shared" si="983"/>
        <v>0</v>
      </c>
      <c r="AU553" s="15">
        <f t="shared" si="1004"/>
        <v>0</v>
      </c>
      <c r="AV553" s="24"/>
    </row>
    <row r="554" spans="1:49" ht="46.8" x14ac:dyDescent="0.3">
      <c r="A554" s="61" t="s">
        <v>388</v>
      </c>
      <c r="B554" s="62" t="s">
        <v>29</v>
      </c>
      <c r="C554" s="61"/>
      <c r="D554" s="61"/>
      <c r="E554" s="63" t="s">
        <v>30</v>
      </c>
      <c r="F554" s="15">
        <f t="shared" si="984"/>
        <v>847.3</v>
      </c>
      <c r="G554" s="15">
        <f t="shared" si="985"/>
        <v>331205.40000000002</v>
      </c>
      <c r="H554" s="15">
        <f t="shared" si="986"/>
        <v>0</v>
      </c>
      <c r="I554" s="15">
        <f t="shared" si="987"/>
        <v>0</v>
      </c>
      <c r="J554" s="15">
        <f t="shared" si="988"/>
        <v>0</v>
      </c>
      <c r="K554" s="15">
        <f t="shared" si="989"/>
        <v>0</v>
      </c>
      <c r="L554" s="15">
        <f t="shared" si="896"/>
        <v>847.3</v>
      </c>
      <c r="M554" s="15">
        <f t="shared" si="897"/>
        <v>331205.40000000002</v>
      </c>
      <c r="N554" s="15">
        <f t="shared" si="898"/>
        <v>0</v>
      </c>
      <c r="O554" s="15">
        <f t="shared" si="990"/>
        <v>0</v>
      </c>
      <c r="P554" s="15">
        <f t="shared" si="991"/>
        <v>0</v>
      </c>
      <c r="Q554" s="15">
        <f t="shared" si="992"/>
        <v>0</v>
      </c>
      <c r="R554" s="15">
        <f t="shared" si="969"/>
        <v>847.3</v>
      </c>
      <c r="S554" s="15">
        <f t="shared" si="970"/>
        <v>331205.40000000002</v>
      </c>
      <c r="T554" s="15">
        <f t="shared" si="971"/>
        <v>0</v>
      </c>
      <c r="U554" s="15">
        <f t="shared" si="993"/>
        <v>0</v>
      </c>
      <c r="V554" s="15">
        <f t="shared" si="972"/>
        <v>847.3</v>
      </c>
      <c r="W554" s="15">
        <f t="shared" si="973"/>
        <v>331205.40000000002</v>
      </c>
      <c r="X554" s="15">
        <f t="shared" si="974"/>
        <v>0</v>
      </c>
      <c r="Y554" s="15">
        <f t="shared" si="994"/>
        <v>0</v>
      </c>
      <c r="Z554" s="15">
        <f t="shared" si="995"/>
        <v>-2.9000000000000001E-2</v>
      </c>
      <c r="AA554" s="15">
        <f t="shared" si="996"/>
        <v>0</v>
      </c>
      <c r="AB554" s="15">
        <f t="shared" si="975"/>
        <v>847.3</v>
      </c>
      <c r="AC554" s="15">
        <f t="shared" si="976"/>
        <v>331205.37100000004</v>
      </c>
      <c r="AD554" s="15">
        <f t="shared" si="977"/>
        <v>0</v>
      </c>
      <c r="AE554" s="15">
        <f t="shared" si="997"/>
        <v>0</v>
      </c>
      <c r="AF554" s="15">
        <f t="shared" si="998"/>
        <v>0</v>
      </c>
      <c r="AG554" s="15">
        <f t="shared" si="999"/>
        <v>0</v>
      </c>
      <c r="AH554" s="15">
        <f t="shared" si="978"/>
        <v>847.3</v>
      </c>
      <c r="AI554" s="15">
        <f t="shared" si="979"/>
        <v>331205.37100000004</v>
      </c>
      <c r="AJ554" s="15">
        <f t="shared" si="980"/>
        <v>0</v>
      </c>
      <c r="AK554" s="15">
        <f t="shared" si="1000"/>
        <v>0</v>
      </c>
      <c r="AL554" s="15">
        <f t="shared" si="1001"/>
        <v>-79926.399999999994</v>
      </c>
      <c r="AM554" s="15">
        <f t="shared" si="1002"/>
        <v>0</v>
      </c>
      <c r="AN554" s="15">
        <f t="shared" si="981"/>
        <v>847.3</v>
      </c>
      <c r="AO554" s="15">
        <f t="shared" si="1003"/>
        <v>0</v>
      </c>
      <c r="AP554" s="70">
        <f t="shared" si="1005"/>
        <v>847.3</v>
      </c>
      <c r="AQ554" s="15">
        <f t="shared" si="982"/>
        <v>251278.97100000005</v>
      </c>
      <c r="AR554" s="15">
        <f t="shared" si="1004"/>
        <v>0</v>
      </c>
      <c r="AS554" s="70">
        <f t="shared" si="1006"/>
        <v>251278.97100000005</v>
      </c>
      <c r="AT554" s="73">
        <f t="shared" si="983"/>
        <v>0</v>
      </c>
      <c r="AU554" s="15">
        <f t="shared" si="1004"/>
        <v>0</v>
      </c>
      <c r="AV554" s="24"/>
    </row>
    <row r="555" spans="1:49" x14ac:dyDescent="0.3">
      <c r="A555" s="61" t="s">
        <v>388</v>
      </c>
      <c r="B555" s="62">
        <v>400</v>
      </c>
      <c r="C555" s="61" t="s">
        <v>65</v>
      </c>
      <c r="D555" s="61" t="s">
        <v>288</v>
      </c>
      <c r="E555" s="63" t="s">
        <v>339</v>
      </c>
      <c r="F555" s="15">
        <v>847.3</v>
      </c>
      <c r="G555" s="15">
        <v>331205.40000000002</v>
      </c>
      <c r="H555" s="15"/>
      <c r="I555" s="15"/>
      <c r="J555" s="15"/>
      <c r="K555" s="15"/>
      <c r="L555" s="15">
        <f t="shared" si="896"/>
        <v>847.3</v>
      </c>
      <c r="M555" s="15">
        <f t="shared" si="897"/>
        <v>331205.40000000002</v>
      </c>
      <c r="N555" s="15">
        <f t="shared" si="898"/>
        <v>0</v>
      </c>
      <c r="O555" s="15"/>
      <c r="P555" s="15"/>
      <c r="Q555" s="15"/>
      <c r="R555" s="15">
        <f t="shared" si="969"/>
        <v>847.3</v>
      </c>
      <c r="S555" s="15">
        <f t="shared" si="970"/>
        <v>331205.40000000002</v>
      </c>
      <c r="T555" s="15">
        <f t="shared" si="971"/>
        <v>0</v>
      </c>
      <c r="U555" s="15"/>
      <c r="V555" s="15">
        <f t="shared" si="972"/>
        <v>847.3</v>
      </c>
      <c r="W555" s="15">
        <f t="shared" si="973"/>
        <v>331205.40000000002</v>
      </c>
      <c r="X555" s="15">
        <f t="shared" si="974"/>
        <v>0</v>
      </c>
      <c r="Y555" s="15"/>
      <c r="Z555" s="15">
        <v>-2.9000000000000001E-2</v>
      </c>
      <c r="AA555" s="15"/>
      <c r="AB555" s="15">
        <f t="shared" si="975"/>
        <v>847.3</v>
      </c>
      <c r="AC555" s="15">
        <f t="shared" si="976"/>
        <v>331205.37100000004</v>
      </c>
      <c r="AD555" s="15">
        <f t="shared" si="977"/>
        <v>0</v>
      </c>
      <c r="AE555" s="15"/>
      <c r="AF555" s="15"/>
      <c r="AG555" s="15"/>
      <c r="AH555" s="15">
        <f t="shared" si="978"/>
        <v>847.3</v>
      </c>
      <c r="AI555" s="15">
        <f t="shared" si="979"/>
        <v>331205.37100000004</v>
      </c>
      <c r="AJ555" s="15">
        <f t="shared" si="980"/>
        <v>0</v>
      </c>
      <c r="AK555" s="15"/>
      <c r="AL555" s="15">
        <v>-79926.399999999994</v>
      </c>
      <c r="AM555" s="15"/>
      <c r="AN555" s="15">
        <f t="shared" si="981"/>
        <v>847.3</v>
      </c>
      <c r="AO555" s="15"/>
      <c r="AP555" s="70">
        <f t="shared" si="1005"/>
        <v>847.3</v>
      </c>
      <c r="AQ555" s="15">
        <f t="shared" si="982"/>
        <v>251278.97100000005</v>
      </c>
      <c r="AR555" s="15"/>
      <c r="AS555" s="70">
        <f t="shared" si="1006"/>
        <v>251278.97100000005</v>
      </c>
      <c r="AT555" s="73">
        <f t="shared" si="983"/>
        <v>0</v>
      </c>
      <c r="AU555" s="15"/>
      <c r="AV555" s="24"/>
    </row>
    <row r="556" spans="1:49" ht="31.2" x14ac:dyDescent="0.3">
      <c r="A556" s="61" t="s">
        <v>390</v>
      </c>
      <c r="B556" s="62"/>
      <c r="C556" s="61"/>
      <c r="D556" s="61"/>
      <c r="E556" s="63" t="s">
        <v>391</v>
      </c>
      <c r="F556" s="15">
        <f t="shared" si="984"/>
        <v>836.3</v>
      </c>
      <c r="G556" s="15">
        <f t="shared" si="985"/>
        <v>1077.5</v>
      </c>
      <c r="H556" s="15">
        <f t="shared" si="986"/>
        <v>0</v>
      </c>
      <c r="I556" s="15">
        <f t="shared" si="987"/>
        <v>0</v>
      </c>
      <c r="J556" s="15">
        <f t="shared" si="988"/>
        <v>0</v>
      </c>
      <c r="K556" s="15">
        <f t="shared" si="989"/>
        <v>0</v>
      </c>
      <c r="L556" s="15">
        <f t="shared" si="896"/>
        <v>836.3</v>
      </c>
      <c r="M556" s="15">
        <f t="shared" si="897"/>
        <v>1077.5</v>
      </c>
      <c r="N556" s="15">
        <f t="shared" si="898"/>
        <v>0</v>
      </c>
      <c r="O556" s="15">
        <f t="shared" si="990"/>
        <v>7540.8158800000001</v>
      </c>
      <c r="P556" s="15">
        <f t="shared" si="991"/>
        <v>0</v>
      </c>
      <c r="Q556" s="15">
        <f t="shared" si="992"/>
        <v>0</v>
      </c>
      <c r="R556" s="15">
        <f t="shared" si="969"/>
        <v>8377.1158799999994</v>
      </c>
      <c r="S556" s="15">
        <f t="shared" si="970"/>
        <v>1077.5</v>
      </c>
      <c r="T556" s="15">
        <f t="shared" si="971"/>
        <v>0</v>
      </c>
      <c r="U556" s="15">
        <f t="shared" si="993"/>
        <v>0</v>
      </c>
      <c r="V556" s="15">
        <f t="shared" si="972"/>
        <v>8377.1158799999994</v>
      </c>
      <c r="W556" s="15">
        <f t="shared" si="973"/>
        <v>1077.5</v>
      </c>
      <c r="X556" s="15">
        <f t="shared" si="974"/>
        <v>0</v>
      </c>
      <c r="Y556" s="15">
        <f t="shared" si="994"/>
        <v>0</v>
      </c>
      <c r="Z556" s="15">
        <f t="shared" si="995"/>
        <v>0</v>
      </c>
      <c r="AA556" s="15">
        <f t="shared" si="996"/>
        <v>0</v>
      </c>
      <c r="AB556" s="15">
        <f t="shared" si="975"/>
        <v>8377.1158799999994</v>
      </c>
      <c r="AC556" s="15">
        <f t="shared" si="976"/>
        <v>1077.5</v>
      </c>
      <c r="AD556" s="15">
        <f t="shared" si="977"/>
        <v>0</v>
      </c>
      <c r="AE556" s="15">
        <f t="shared" si="997"/>
        <v>0</v>
      </c>
      <c r="AF556" s="15">
        <f t="shared" si="998"/>
        <v>0</v>
      </c>
      <c r="AG556" s="15">
        <f t="shared" si="999"/>
        <v>0</v>
      </c>
      <c r="AH556" s="15">
        <f t="shared" si="978"/>
        <v>8377.1158799999994</v>
      </c>
      <c r="AI556" s="15">
        <f t="shared" si="979"/>
        <v>1077.5</v>
      </c>
      <c r="AJ556" s="15">
        <f t="shared" si="980"/>
        <v>0</v>
      </c>
      <c r="AK556" s="15">
        <f t="shared" si="1000"/>
        <v>0</v>
      </c>
      <c r="AL556" s="15">
        <f t="shared" si="1001"/>
        <v>0</v>
      </c>
      <c r="AM556" s="15">
        <f t="shared" si="1002"/>
        <v>0</v>
      </c>
      <c r="AN556" s="15">
        <f t="shared" si="981"/>
        <v>8377.1158799999994</v>
      </c>
      <c r="AO556" s="15">
        <f t="shared" si="1003"/>
        <v>0</v>
      </c>
      <c r="AP556" s="70">
        <f t="shared" si="1005"/>
        <v>8377.1158799999994</v>
      </c>
      <c r="AQ556" s="15">
        <f t="shared" si="982"/>
        <v>1077.5</v>
      </c>
      <c r="AR556" s="15">
        <f t="shared" si="1004"/>
        <v>0</v>
      </c>
      <c r="AS556" s="70">
        <f t="shared" si="1006"/>
        <v>1077.5</v>
      </c>
      <c r="AT556" s="73">
        <f t="shared" si="983"/>
        <v>0</v>
      </c>
      <c r="AU556" s="15">
        <f t="shared" si="1004"/>
        <v>0</v>
      </c>
      <c r="AV556" s="24"/>
    </row>
    <row r="557" spans="1:49" ht="46.8" x14ac:dyDescent="0.3">
      <c r="A557" s="61" t="s">
        <v>390</v>
      </c>
      <c r="B557" s="62" t="s">
        <v>29</v>
      </c>
      <c r="C557" s="61"/>
      <c r="D557" s="61"/>
      <c r="E557" s="63" t="s">
        <v>30</v>
      </c>
      <c r="F557" s="15">
        <f t="shared" si="984"/>
        <v>836.3</v>
      </c>
      <c r="G557" s="15">
        <f t="shared" si="985"/>
        <v>1077.5</v>
      </c>
      <c r="H557" s="15">
        <f t="shared" si="986"/>
        <v>0</v>
      </c>
      <c r="I557" s="15">
        <f t="shared" si="987"/>
        <v>0</v>
      </c>
      <c r="J557" s="15">
        <f t="shared" si="988"/>
        <v>0</v>
      </c>
      <c r="K557" s="15">
        <f t="shared" si="989"/>
        <v>0</v>
      </c>
      <c r="L557" s="15">
        <f t="shared" si="896"/>
        <v>836.3</v>
      </c>
      <c r="M557" s="15">
        <f t="shared" si="897"/>
        <v>1077.5</v>
      </c>
      <c r="N557" s="15">
        <f t="shared" si="898"/>
        <v>0</v>
      </c>
      <c r="O557" s="15">
        <f t="shared" si="990"/>
        <v>7540.8158800000001</v>
      </c>
      <c r="P557" s="15">
        <f t="shared" si="991"/>
        <v>0</v>
      </c>
      <c r="Q557" s="15">
        <f t="shared" si="992"/>
        <v>0</v>
      </c>
      <c r="R557" s="15">
        <f t="shared" si="969"/>
        <v>8377.1158799999994</v>
      </c>
      <c r="S557" s="15">
        <f t="shared" si="970"/>
        <v>1077.5</v>
      </c>
      <c r="T557" s="15">
        <f t="shared" si="971"/>
        <v>0</v>
      </c>
      <c r="U557" s="15">
        <f t="shared" si="993"/>
        <v>0</v>
      </c>
      <c r="V557" s="15">
        <f t="shared" si="972"/>
        <v>8377.1158799999994</v>
      </c>
      <c r="W557" s="15">
        <f t="shared" si="973"/>
        <v>1077.5</v>
      </c>
      <c r="X557" s="15">
        <f t="shared" si="974"/>
        <v>0</v>
      </c>
      <c r="Y557" s="15">
        <f t="shared" si="994"/>
        <v>0</v>
      </c>
      <c r="Z557" s="15">
        <f t="shared" si="995"/>
        <v>0</v>
      </c>
      <c r="AA557" s="15">
        <f t="shared" si="996"/>
        <v>0</v>
      </c>
      <c r="AB557" s="15">
        <f t="shared" si="975"/>
        <v>8377.1158799999994</v>
      </c>
      <c r="AC557" s="15">
        <f t="shared" si="976"/>
        <v>1077.5</v>
      </c>
      <c r="AD557" s="15">
        <f t="shared" si="977"/>
        <v>0</v>
      </c>
      <c r="AE557" s="15">
        <f t="shared" si="997"/>
        <v>0</v>
      </c>
      <c r="AF557" s="15">
        <f t="shared" si="998"/>
        <v>0</v>
      </c>
      <c r="AG557" s="15">
        <f t="shared" si="999"/>
        <v>0</v>
      </c>
      <c r="AH557" s="15">
        <f t="shared" si="978"/>
        <v>8377.1158799999994</v>
      </c>
      <c r="AI557" s="15">
        <f t="shared" si="979"/>
        <v>1077.5</v>
      </c>
      <c r="AJ557" s="15">
        <f t="shared" si="980"/>
        <v>0</v>
      </c>
      <c r="AK557" s="15">
        <f t="shared" si="1000"/>
        <v>0</v>
      </c>
      <c r="AL557" s="15">
        <f t="shared" si="1001"/>
        <v>0</v>
      </c>
      <c r="AM557" s="15">
        <f t="shared" si="1002"/>
        <v>0</v>
      </c>
      <c r="AN557" s="15">
        <f t="shared" si="981"/>
        <v>8377.1158799999994</v>
      </c>
      <c r="AO557" s="15">
        <f t="shared" si="1003"/>
        <v>0</v>
      </c>
      <c r="AP557" s="70">
        <f t="shared" si="1005"/>
        <v>8377.1158799999994</v>
      </c>
      <c r="AQ557" s="15">
        <f t="shared" si="982"/>
        <v>1077.5</v>
      </c>
      <c r="AR557" s="15">
        <f t="shared" si="1004"/>
        <v>0</v>
      </c>
      <c r="AS557" s="70">
        <f t="shared" si="1006"/>
        <v>1077.5</v>
      </c>
      <c r="AT557" s="73">
        <f t="shared" si="983"/>
        <v>0</v>
      </c>
      <c r="AU557" s="15">
        <f t="shared" si="1004"/>
        <v>0</v>
      </c>
      <c r="AV557" s="24"/>
    </row>
    <row r="558" spans="1:49" x14ac:dyDescent="0.3">
      <c r="A558" s="61" t="s">
        <v>390</v>
      </c>
      <c r="B558" s="62">
        <v>400</v>
      </c>
      <c r="C558" s="61" t="s">
        <v>65</v>
      </c>
      <c r="D558" s="61" t="s">
        <v>288</v>
      </c>
      <c r="E558" s="63" t="s">
        <v>339</v>
      </c>
      <c r="F558" s="15">
        <v>836.3</v>
      </c>
      <c r="G558" s="15">
        <v>1077.5</v>
      </c>
      <c r="H558" s="15"/>
      <c r="I558" s="15"/>
      <c r="J558" s="15"/>
      <c r="K558" s="15"/>
      <c r="L558" s="15">
        <f t="shared" si="896"/>
        <v>836.3</v>
      </c>
      <c r="M558" s="15">
        <f t="shared" si="897"/>
        <v>1077.5</v>
      </c>
      <c r="N558" s="15">
        <f t="shared" si="898"/>
        <v>0</v>
      </c>
      <c r="O558" s="15">
        <v>7540.8158800000001</v>
      </c>
      <c r="P558" s="15"/>
      <c r="Q558" s="15"/>
      <c r="R558" s="15">
        <f t="shared" si="969"/>
        <v>8377.1158799999994</v>
      </c>
      <c r="S558" s="15">
        <f t="shared" si="970"/>
        <v>1077.5</v>
      </c>
      <c r="T558" s="15">
        <f t="shared" si="971"/>
        <v>0</v>
      </c>
      <c r="U558" s="15"/>
      <c r="V558" s="15">
        <f t="shared" si="972"/>
        <v>8377.1158799999994</v>
      </c>
      <c r="W558" s="15">
        <f t="shared" si="973"/>
        <v>1077.5</v>
      </c>
      <c r="X558" s="15">
        <f t="shared" si="974"/>
        <v>0</v>
      </c>
      <c r="Y558" s="15"/>
      <c r="Z558" s="15"/>
      <c r="AA558" s="15"/>
      <c r="AB558" s="15">
        <f t="shared" si="975"/>
        <v>8377.1158799999994</v>
      </c>
      <c r="AC558" s="15">
        <f t="shared" si="976"/>
        <v>1077.5</v>
      </c>
      <c r="AD558" s="15">
        <f t="shared" si="977"/>
        <v>0</v>
      </c>
      <c r="AE558" s="15"/>
      <c r="AF558" s="15"/>
      <c r="AG558" s="15"/>
      <c r="AH558" s="15">
        <f t="shared" si="978"/>
        <v>8377.1158799999994</v>
      </c>
      <c r="AI558" s="15">
        <f t="shared" si="979"/>
        <v>1077.5</v>
      </c>
      <c r="AJ558" s="15">
        <f t="shared" si="980"/>
        <v>0</v>
      </c>
      <c r="AK558" s="15"/>
      <c r="AL558" s="15"/>
      <c r="AM558" s="15"/>
      <c r="AN558" s="15">
        <f t="shared" si="981"/>
        <v>8377.1158799999994</v>
      </c>
      <c r="AO558" s="15"/>
      <c r="AP558" s="70">
        <f t="shared" si="1005"/>
        <v>8377.1158799999994</v>
      </c>
      <c r="AQ558" s="15">
        <f t="shared" si="982"/>
        <v>1077.5</v>
      </c>
      <c r="AR558" s="15"/>
      <c r="AS558" s="70">
        <f t="shared" si="1006"/>
        <v>1077.5</v>
      </c>
      <c r="AT558" s="73">
        <f t="shared" si="983"/>
        <v>0</v>
      </c>
      <c r="AU558" s="15"/>
      <c r="AV558" s="24"/>
    </row>
    <row r="559" spans="1:49" ht="109.2" x14ac:dyDescent="0.3">
      <c r="A559" s="61" t="s">
        <v>392</v>
      </c>
      <c r="B559" s="62"/>
      <c r="C559" s="61"/>
      <c r="D559" s="61"/>
      <c r="E559" s="63" t="s">
        <v>393</v>
      </c>
      <c r="F559" s="15">
        <f t="shared" si="984"/>
        <v>1681950.4</v>
      </c>
      <c r="G559" s="15">
        <f t="shared" si="985"/>
        <v>1351233.8</v>
      </c>
      <c r="H559" s="15">
        <f t="shared" si="986"/>
        <v>0</v>
      </c>
      <c r="I559" s="15">
        <f t="shared" si="987"/>
        <v>0</v>
      </c>
      <c r="J559" s="15">
        <f t="shared" si="988"/>
        <v>0</v>
      </c>
      <c r="K559" s="15">
        <f t="shared" si="989"/>
        <v>0</v>
      </c>
      <c r="L559" s="15">
        <f t="shared" ref="L559:L622" si="1007">F559+I559</f>
        <v>1681950.4</v>
      </c>
      <c r="M559" s="15">
        <f t="shared" ref="M559:M622" si="1008">G559+J559</f>
        <v>1351233.8</v>
      </c>
      <c r="N559" s="15">
        <f t="shared" ref="N559:N622" si="1009">H559+K559</f>
        <v>0</v>
      </c>
      <c r="O559" s="15">
        <f t="shared" si="990"/>
        <v>0</v>
      </c>
      <c r="P559" s="15">
        <f t="shared" si="991"/>
        <v>0</v>
      </c>
      <c r="Q559" s="15">
        <f t="shared" si="992"/>
        <v>0</v>
      </c>
      <c r="R559" s="15">
        <f t="shared" si="969"/>
        <v>1681950.4</v>
      </c>
      <c r="S559" s="15">
        <f t="shared" si="970"/>
        <v>1351233.8</v>
      </c>
      <c r="T559" s="15">
        <f t="shared" si="971"/>
        <v>0</v>
      </c>
      <c r="U559" s="15">
        <f t="shared" si="993"/>
        <v>0</v>
      </c>
      <c r="V559" s="15">
        <f t="shared" si="972"/>
        <v>1681950.4</v>
      </c>
      <c r="W559" s="15">
        <f t="shared" si="973"/>
        <v>1351233.8</v>
      </c>
      <c r="X559" s="15">
        <f t="shared" si="974"/>
        <v>0</v>
      </c>
      <c r="Y559" s="15">
        <f t="shared" si="994"/>
        <v>0</v>
      </c>
      <c r="Z559" s="15">
        <f t="shared" si="995"/>
        <v>0</v>
      </c>
      <c r="AA559" s="15">
        <f t="shared" si="996"/>
        <v>0</v>
      </c>
      <c r="AB559" s="15">
        <f t="shared" si="975"/>
        <v>1681950.4</v>
      </c>
      <c r="AC559" s="15">
        <f t="shared" si="976"/>
        <v>1351233.8</v>
      </c>
      <c r="AD559" s="15">
        <f t="shared" si="977"/>
        <v>0</v>
      </c>
      <c r="AE559" s="15">
        <f t="shared" si="997"/>
        <v>0</v>
      </c>
      <c r="AF559" s="15">
        <f t="shared" si="998"/>
        <v>0</v>
      </c>
      <c r="AG559" s="15">
        <f t="shared" si="999"/>
        <v>0</v>
      </c>
      <c r="AH559" s="15">
        <f t="shared" si="978"/>
        <v>1681950.4</v>
      </c>
      <c r="AI559" s="15">
        <f t="shared" si="979"/>
        <v>1351233.8</v>
      </c>
      <c r="AJ559" s="15">
        <f t="shared" si="980"/>
        <v>0</v>
      </c>
      <c r="AK559" s="15">
        <f t="shared" si="1000"/>
        <v>0</v>
      </c>
      <c r="AL559" s="15">
        <f t="shared" si="1001"/>
        <v>0</v>
      </c>
      <c r="AM559" s="15">
        <f t="shared" si="1002"/>
        <v>0</v>
      </c>
      <c r="AN559" s="15">
        <f t="shared" si="981"/>
        <v>1681950.4</v>
      </c>
      <c r="AO559" s="15">
        <f t="shared" si="1003"/>
        <v>0</v>
      </c>
      <c r="AP559" s="70">
        <f t="shared" si="1005"/>
        <v>1681950.4</v>
      </c>
      <c r="AQ559" s="15">
        <f t="shared" si="982"/>
        <v>1351233.8</v>
      </c>
      <c r="AR559" s="15">
        <f t="shared" si="1004"/>
        <v>0</v>
      </c>
      <c r="AS559" s="70">
        <f t="shared" si="1006"/>
        <v>1351233.8</v>
      </c>
      <c r="AT559" s="73">
        <f t="shared" si="983"/>
        <v>0</v>
      </c>
      <c r="AU559" s="15">
        <f t="shared" si="1004"/>
        <v>0</v>
      </c>
      <c r="AV559" s="24"/>
    </row>
    <row r="560" spans="1:49" ht="46.8" x14ac:dyDescent="0.3">
      <c r="A560" s="61" t="s">
        <v>392</v>
      </c>
      <c r="B560" s="62" t="s">
        <v>29</v>
      </c>
      <c r="C560" s="61"/>
      <c r="D560" s="61"/>
      <c r="E560" s="63" t="s">
        <v>30</v>
      </c>
      <c r="F560" s="15">
        <f t="shared" si="984"/>
        <v>1681950.4</v>
      </c>
      <c r="G560" s="15">
        <f t="shared" si="985"/>
        <v>1351233.8</v>
      </c>
      <c r="H560" s="15">
        <f t="shared" si="986"/>
        <v>0</v>
      </c>
      <c r="I560" s="15">
        <f t="shared" si="987"/>
        <v>0</v>
      </c>
      <c r="J560" s="15">
        <f t="shared" si="988"/>
        <v>0</v>
      </c>
      <c r="K560" s="15">
        <f t="shared" si="989"/>
        <v>0</v>
      </c>
      <c r="L560" s="15">
        <f t="shared" si="1007"/>
        <v>1681950.4</v>
      </c>
      <c r="M560" s="15">
        <f t="shared" si="1008"/>
        <v>1351233.8</v>
      </c>
      <c r="N560" s="15">
        <f t="shared" si="1009"/>
        <v>0</v>
      </c>
      <c r="O560" s="15">
        <f t="shared" si="990"/>
        <v>0</v>
      </c>
      <c r="P560" s="15">
        <f t="shared" si="991"/>
        <v>0</v>
      </c>
      <c r="Q560" s="15">
        <f t="shared" si="992"/>
        <v>0</v>
      </c>
      <c r="R560" s="15">
        <f t="shared" si="969"/>
        <v>1681950.4</v>
      </c>
      <c r="S560" s="15">
        <f t="shared" si="970"/>
        <v>1351233.8</v>
      </c>
      <c r="T560" s="15">
        <f t="shared" si="971"/>
        <v>0</v>
      </c>
      <c r="U560" s="15">
        <f t="shared" si="993"/>
        <v>0</v>
      </c>
      <c r="V560" s="15">
        <f t="shared" si="972"/>
        <v>1681950.4</v>
      </c>
      <c r="W560" s="15">
        <f t="shared" si="973"/>
        <v>1351233.8</v>
      </c>
      <c r="X560" s="15">
        <f t="shared" si="974"/>
        <v>0</v>
      </c>
      <c r="Y560" s="15">
        <f t="shared" si="994"/>
        <v>0</v>
      </c>
      <c r="Z560" s="15">
        <f t="shared" si="995"/>
        <v>0</v>
      </c>
      <c r="AA560" s="15">
        <f t="shared" si="996"/>
        <v>0</v>
      </c>
      <c r="AB560" s="15">
        <f t="shared" si="975"/>
        <v>1681950.4</v>
      </c>
      <c r="AC560" s="15">
        <f t="shared" si="976"/>
        <v>1351233.8</v>
      </c>
      <c r="AD560" s="15">
        <f t="shared" si="977"/>
        <v>0</v>
      </c>
      <c r="AE560" s="15">
        <f t="shared" si="997"/>
        <v>0</v>
      </c>
      <c r="AF560" s="15">
        <f t="shared" si="998"/>
        <v>0</v>
      </c>
      <c r="AG560" s="15">
        <f t="shared" si="999"/>
        <v>0</v>
      </c>
      <c r="AH560" s="15">
        <f t="shared" si="978"/>
        <v>1681950.4</v>
      </c>
      <c r="AI560" s="15">
        <f t="shared" si="979"/>
        <v>1351233.8</v>
      </c>
      <c r="AJ560" s="15">
        <f t="shared" si="980"/>
        <v>0</v>
      </c>
      <c r="AK560" s="15">
        <f t="shared" si="1000"/>
        <v>0</v>
      </c>
      <c r="AL560" s="15">
        <f t="shared" si="1001"/>
        <v>0</v>
      </c>
      <c r="AM560" s="15">
        <f t="shared" si="1002"/>
        <v>0</v>
      </c>
      <c r="AN560" s="15">
        <f t="shared" si="981"/>
        <v>1681950.4</v>
      </c>
      <c r="AO560" s="15">
        <f t="shared" si="1003"/>
        <v>0</v>
      </c>
      <c r="AP560" s="70">
        <f t="shared" si="1005"/>
        <v>1681950.4</v>
      </c>
      <c r="AQ560" s="15">
        <f t="shared" si="982"/>
        <v>1351233.8</v>
      </c>
      <c r="AR560" s="15">
        <f t="shared" si="1004"/>
        <v>0</v>
      </c>
      <c r="AS560" s="70">
        <f t="shared" si="1006"/>
        <v>1351233.8</v>
      </c>
      <c r="AT560" s="73">
        <f t="shared" si="983"/>
        <v>0</v>
      </c>
      <c r="AU560" s="15">
        <f t="shared" si="1004"/>
        <v>0</v>
      </c>
      <c r="AV560" s="24"/>
    </row>
    <row r="561" spans="1:48" x14ac:dyDescent="0.3">
      <c r="A561" s="61" t="s">
        <v>392</v>
      </c>
      <c r="B561" s="62">
        <v>400</v>
      </c>
      <c r="C561" s="61" t="s">
        <v>65</v>
      </c>
      <c r="D561" s="61" t="s">
        <v>288</v>
      </c>
      <c r="E561" s="63" t="s">
        <v>339</v>
      </c>
      <c r="F561" s="15">
        <v>1681950.4</v>
      </c>
      <c r="G561" s="15">
        <v>1351233.8</v>
      </c>
      <c r="H561" s="15"/>
      <c r="I561" s="15"/>
      <c r="J561" s="15"/>
      <c r="K561" s="15"/>
      <c r="L561" s="15">
        <f t="shared" si="1007"/>
        <v>1681950.4</v>
      </c>
      <c r="M561" s="15">
        <f t="shared" si="1008"/>
        <v>1351233.8</v>
      </c>
      <c r="N561" s="15">
        <f t="shared" si="1009"/>
        <v>0</v>
      </c>
      <c r="O561" s="15"/>
      <c r="P561" s="15"/>
      <c r="Q561" s="15"/>
      <c r="R561" s="15">
        <f t="shared" si="969"/>
        <v>1681950.4</v>
      </c>
      <c r="S561" s="15">
        <f t="shared" si="970"/>
        <v>1351233.8</v>
      </c>
      <c r="T561" s="15">
        <f t="shared" si="971"/>
        <v>0</v>
      </c>
      <c r="U561" s="15"/>
      <c r="V561" s="15">
        <f t="shared" si="972"/>
        <v>1681950.4</v>
      </c>
      <c r="W561" s="15">
        <f t="shared" si="973"/>
        <v>1351233.8</v>
      </c>
      <c r="X561" s="15">
        <f t="shared" si="974"/>
        <v>0</v>
      </c>
      <c r="Y561" s="15"/>
      <c r="Z561" s="15"/>
      <c r="AA561" s="15"/>
      <c r="AB561" s="15">
        <f t="shared" si="975"/>
        <v>1681950.4</v>
      </c>
      <c r="AC561" s="15">
        <f t="shared" si="976"/>
        <v>1351233.8</v>
      </c>
      <c r="AD561" s="15">
        <f t="shared" si="977"/>
        <v>0</v>
      </c>
      <c r="AE561" s="15"/>
      <c r="AF561" s="15"/>
      <c r="AG561" s="15"/>
      <c r="AH561" s="15">
        <f t="shared" si="978"/>
        <v>1681950.4</v>
      </c>
      <c r="AI561" s="15">
        <f t="shared" si="979"/>
        <v>1351233.8</v>
      </c>
      <c r="AJ561" s="15">
        <f t="shared" si="980"/>
        <v>0</v>
      </c>
      <c r="AK561" s="15"/>
      <c r="AL561" s="15"/>
      <c r="AM561" s="15"/>
      <c r="AN561" s="15">
        <f t="shared" si="981"/>
        <v>1681950.4</v>
      </c>
      <c r="AO561" s="15"/>
      <c r="AP561" s="70">
        <f t="shared" si="1005"/>
        <v>1681950.4</v>
      </c>
      <c r="AQ561" s="15">
        <f t="shared" si="982"/>
        <v>1351233.8</v>
      </c>
      <c r="AR561" s="15"/>
      <c r="AS561" s="70">
        <f t="shared" si="1006"/>
        <v>1351233.8</v>
      </c>
      <c r="AT561" s="73">
        <f t="shared" si="983"/>
        <v>0</v>
      </c>
      <c r="AU561" s="15"/>
      <c r="AV561" s="24"/>
    </row>
    <row r="562" spans="1:48" ht="140.4" x14ac:dyDescent="0.3">
      <c r="A562" s="61" t="s">
        <v>394</v>
      </c>
      <c r="B562" s="62"/>
      <c r="C562" s="61"/>
      <c r="D562" s="61"/>
      <c r="E562" s="64" t="s">
        <v>395</v>
      </c>
      <c r="F562" s="15"/>
      <c r="G562" s="15"/>
      <c r="H562" s="15"/>
      <c r="I562" s="15"/>
      <c r="J562" s="15"/>
      <c r="K562" s="15"/>
      <c r="L562" s="15"/>
      <c r="M562" s="15"/>
      <c r="N562" s="15"/>
      <c r="O562" s="15">
        <f t="shared" si="990"/>
        <v>6.1449999999999998E-2</v>
      </c>
      <c r="P562" s="15">
        <f t="shared" si="991"/>
        <v>0</v>
      </c>
      <c r="Q562" s="15">
        <f t="shared" si="992"/>
        <v>0</v>
      </c>
      <c r="R562" s="15">
        <f t="shared" si="969"/>
        <v>6.1449999999999998E-2</v>
      </c>
      <c r="S562" s="15">
        <f t="shared" si="970"/>
        <v>0</v>
      </c>
      <c r="T562" s="15">
        <f t="shared" si="971"/>
        <v>0</v>
      </c>
      <c r="U562" s="15">
        <f t="shared" si="993"/>
        <v>0</v>
      </c>
      <c r="V562" s="15">
        <f t="shared" si="972"/>
        <v>6.1449999999999998E-2</v>
      </c>
      <c r="W562" s="15">
        <f t="shared" si="973"/>
        <v>0</v>
      </c>
      <c r="X562" s="15">
        <f t="shared" si="974"/>
        <v>0</v>
      </c>
      <c r="Y562" s="15">
        <f t="shared" si="994"/>
        <v>0</v>
      </c>
      <c r="Z562" s="15">
        <f t="shared" si="995"/>
        <v>0</v>
      </c>
      <c r="AA562" s="15">
        <f t="shared" si="996"/>
        <v>0</v>
      </c>
      <c r="AB562" s="15">
        <f t="shared" si="975"/>
        <v>6.1449999999999998E-2</v>
      </c>
      <c r="AC562" s="15">
        <f t="shared" si="976"/>
        <v>0</v>
      </c>
      <c r="AD562" s="15">
        <f t="shared" si="977"/>
        <v>0</v>
      </c>
      <c r="AE562" s="15">
        <f t="shared" si="997"/>
        <v>0</v>
      </c>
      <c r="AF562" s="15">
        <f t="shared" si="998"/>
        <v>0</v>
      </c>
      <c r="AG562" s="15">
        <f t="shared" si="999"/>
        <v>0</v>
      </c>
      <c r="AH562" s="15">
        <f t="shared" si="978"/>
        <v>6.1449999999999998E-2</v>
      </c>
      <c r="AI562" s="15">
        <f t="shared" si="979"/>
        <v>0</v>
      </c>
      <c r="AJ562" s="15">
        <f t="shared" si="980"/>
        <v>0</v>
      </c>
      <c r="AK562" s="15">
        <f t="shared" si="1000"/>
        <v>0</v>
      </c>
      <c r="AL562" s="15">
        <f t="shared" si="1001"/>
        <v>0</v>
      </c>
      <c r="AM562" s="15">
        <f t="shared" si="1002"/>
        <v>0</v>
      </c>
      <c r="AN562" s="15">
        <f t="shared" si="981"/>
        <v>6.1449999999999998E-2</v>
      </c>
      <c r="AO562" s="15">
        <f t="shared" si="1003"/>
        <v>0</v>
      </c>
      <c r="AP562" s="70">
        <f t="shared" si="1005"/>
        <v>6.1449999999999998E-2</v>
      </c>
      <c r="AQ562" s="15">
        <f t="shared" si="982"/>
        <v>0</v>
      </c>
      <c r="AR562" s="15">
        <f t="shared" si="1004"/>
        <v>0</v>
      </c>
      <c r="AS562" s="70">
        <f t="shared" si="1006"/>
        <v>0</v>
      </c>
      <c r="AT562" s="73">
        <f t="shared" si="983"/>
        <v>0</v>
      </c>
      <c r="AU562" s="15">
        <f t="shared" si="1004"/>
        <v>0</v>
      </c>
      <c r="AV562" s="24"/>
    </row>
    <row r="563" spans="1:48" ht="46.8" x14ac:dyDescent="0.3">
      <c r="A563" s="61" t="s">
        <v>394</v>
      </c>
      <c r="B563" s="62" t="s">
        <v>29</v>
      </c>
      <c r="C563" s="61"/>
      <c r="D563" s="61"/>
      <c r="E563" s="63" t="s">
        <v>30</v>
      </c>
      <c r="F563" s="15"/>
      <c r="G563" s="15"/>
      <c r="H563" s="15"/>
      <c r="I563" s="15"/>
      <c r="J563" s="15"/>
      <c r="K563" s="15"/>
      <c r="L563" s="15"/>
      <c r="M563" s="15"/>
      <c r="N563" s="15"/>
      <c r="O563" s="15">
        <f t="shared" si="990"/>
        <v>6.1449999999999998E-2</v>
      </c>
      <c r="P563" s="15">
        <f t="shared" si="991"/>
        <v>0</v>
      </c>
      <c r="Q563" s="15">
        <f t="shared" si="992"/>
        <v>0</v>
      </c>
      <c r="R563" s="15">
        <f t="shared" si="969"/>
        <v>6.1449999999999998E-2</v>
      </c>
      <c r="S563" s="15">
        <f t="shared" si="970"/>
        <v>0</v>
      </c>
      <c r="T563" s="15">
        <f t="shared" si="971"/>
        <v>0</v>
      </c>
      <c r="U563" s="15">
        <f t="shared" si="993"/>
        <v>0</v>
      </c>
      <c r="V563" s="15">
        <f t="shared" si="972"/>
        <v>6.1449999999999998E-2</v>
      </c>
      <c r="W563" s="15">
        <f t="shared" si="973"/>
        <v>0</v>
      </c>
      <c r="X563" s="15">
        <f t="shared" si="974"/>
        <v>0</v>
      </c>
      <c r="Y563" s="15">
        <f t="shared" si="994"/>
        <v>0</v>
      </c>
      <c r="Z563" s="15">
        <f t="shared" si="995"/>
        <v>0</v>
      </c>
      <c r="AA563" s="15">
        <f t="shared" si="996"/>
        <v>0</v>
      </c>
      <c r="AB563" s="15">
        <f t="shared" si="975"/>
        <v>6.1449999999999998E-2</v>
      </c>
      <c r="AC563" s="15">
        <f t="shared" si="976"/>
        <v>0</v>
      </c>
      <c r="AD563" s="15">
        <f t="shared" si="977"/>
        <v>0</v>
      </c>
      <c r="AE563" s="15">
        <f t="shared" si="997"/>
        <v>0</v>
      </c>
      <c r="AF563" s="15">
        <f t="shared" si="998"/>
        <v>0</v>
      </c>
      <c r="AG563" s="15">
        <f t="shared" si="999"/>
        <v>0</v>
      </c>
      <c r="AH563" s="15">
        <f t="shared" si="978"/>
        <v>6.1449999999999998E-2</v>
      </c>
      <c r="AI563" s="15">
        <f t="shared" si="979"/>
        <v>0</v>
      </c>
      <c r="AJ563" s="15">
        <f t="shared" si="980"/>
        <v>0</v>
      </c>
      <c r="AK563" s="15">
        <f t="shared" si="1000"/>
        <v>0</v>
      </c>
      <c r="AL563" s="15">
        <f t="shared" si="1001"/>
        <v>0</v>
      </c>
      <c r="AM563" s="15">
        <f t="shared" si="1002"/>
        <v>0</v>
      </c>
      <c r="AN563" s="15">
        <f t="shared" si="981"/>
        <v>6.1449999999999998E-2</v>
      </c>
      <c r="AO563" s="15">
        <f t="shared" si="1003"/>
        <v>0</v>
      </c>
      <c r="AP563" s="70">
        <f t="shared" si="1005"/>
        <v>6.1449999999999998E-2</v>
      </c>
      <c r="AQ563" s="15">
        <f t="shared" si="982"/>
        <v>0</v>
      </c>
      <c r="AR563" s="15">
        <f t="shared" si="1004"/>
        <v>0</v>
      </c>
      <c r="AS563" s="70">
        <f t="shared" si="1006"/>
        <v>0</v>
      </c>
      <c r="AT563" s="73">
        <f t="shared" si="983"/>
        <v>0</v>
      </c>
      <c r="AU563" s="15">
        <f t="shared" si="1004"/>
        <v>0</v>
      </c>
      <c r="AV563" s="24"/>
    </row>
    <row r="564" spans="1:48" x14ac:dyDescent="0.3">
      <c r="A564" s="61" t="s">
        <v>394</v>
      </c>
      <c r="B564" s="62">
        <v>400</v>
      </c>
      <c r="C564" s="61" t="s">
        <v>65</v>
      </c>
      <c r="D564" s="61" t="s">
        <v>288</v>
      </c>
      <c r="E564" s="63" t="s">
        <v>339</v>
      </c>
      <c r="F564" s="15"/>
      <c r="G564" s="15"/>
      <c r="H564" s="15"/>
      <c r="I564" s="15"/>
      <c r="J564" s="15"/>
      <c r="K564" s="15"/>
      <c r="L564" s="15"/>
      <c r="M564" s="15"/>
      <c r="N564" s="15"/>
      <c r="O564" s="15">
        <v>6.1449999999999998E-2</v>
      </c>
      <c r="P564" s="15"/>
      <c r="Q564" s="15"/>
      <c r="R564" s="15">
        <f t="shared" si="969"/>
        <v>6.1449999999999998E-2</v>
      </c>
      <c r="S564" s="15">
        <f t="shared" si="970"/>
        <v>0</v>
      </c>
      <c r="T564" s="15">
        <f t="shared" si="971"/>
        <v>0</v>
      </c>
      <c r="U564" s="15"/>
      <c r="V564" s="15">
        <f t="shared" si="972"/>
        <v>6.1449999999999998E-2</v>
      </c>
      <c r="W564" s="15">
        <f t="shared" si="973"/>
        <v>0</v>
      </c>
      <c r="X564" s="15">
        <f t="shared" si="974"/>
        <v>0</v>
      </c>
      <c r="Y564" s="15"/>
      <c r="Z564" s="15"/>
      <c r="AA564" s="15"/>
      <c r="AB564" s="15">
        <f t="shared" si="975"/>
        <v>6.1449999999999998E-2</v>
      </c>
      <c r="AC564" s="15">
        <f t="shared" si="976"/>
        <v>0</v>
      </c>
      <c r="AD564" s="15">
        <f t="shared" si="977"/>
        <v>0</v>
      </c>
      <c r="AE564" s="15"/>
      <c r="AF564" s="15"/>
      <c r="AG564" s="15"/>
      <c r="AH564" s="15">
        <f t="shared" si="978"/>
        <v>6.1449999999999998E-2</v>
      </c>
      <c r="AI564" s="15">
        <f t="shared" si="979"/>
        <v>0</v>
      </c>
      <c r="AJ564" s="15">
        <f t="shared" si="980"/>
        <v>0</v>
      </c>
      <c r="AK564" s="15"/>
      <c r="AL564" s="15"/>
      <c r="AM564" s="15"/>
      <c r="AN564" s="15">
        <f t="shared" si="981"/>
        <v>6.1449999999999998E-2</v>
      </c>
      <c r="AO564" s="15"/>
      <c r="AP564" s="70">
        <f t="shared" si="1005"/>
        <v>6.1449999999999998E-2</v>
      </c>
      <c r="AQ564" s="15">
        <f t="shared" si="982"/>
        <v>0</v>
      </c>
      <c r="AR564" s="15"/>
      <c r="AS564" s="70">
        <f t="shared" si="1006"/>
        <v>0</v>
      </c>
      <c r="AT564" s="73">
        <f t="shared" si="983"/>
        <v>0</v>
      </c>
      <c r="AU564" s="15"/>
      <c r="AV564" s="24"/>
    </row>
    <row r="565" spans="1:48" ht="140.4" x14ac:dyDescent="0.3">
      <c r="A565" s="61" t="s">
        <v>396</v>
      </c>
      <c r="B565" s="62"/>
      <c r="C565" s="61"/>
      <c r="D565" s="61"/>
      <c r="E565" s="64" t="s">
        <v>397</v>
      </c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>
        <f t="shared" si="994"/>
        <v>0</v>
      </c>
      <c r="Z565" s="15">
        <f t="shared" si="995"/>
        <v>1E-3</v>
      </c>
      <c r="AA565" s="15">
        <f t="shared" si="996"/>
        <v>0</v>
      </c>
      <c r="AB565" s="15">
        <f t="shared" si="975"/>
        <v>0</v>
      </c>
      <c r="AC565" s="15">
        <f t="shared" si="976"/>
        <v>1E-3</v>
      </c>
      <c r="AD565" s="15">
        <f t="shared" si="977"/>
        <v>0</v>
      </c>
      <c r="AE565" s="15">
        <f t="shared" si="997"/>
        <v>0</v>
      </c>
      <c r="AF565" s="15">
        <f t="shared" si="998"/>
        <v>0</v>
      </c>
      <c r="AG565" s="15">
        <f t="shared" si="999"/>
        <v>0</v>
      </c>
      <c r="AH565" s="15">
        <f t="shared" si="978"/>
        <v>0</v>
      </c>
      <c r="AI565" s="15">
        <f t="shared" si="979"/>
        <v>1E-3</v>
      </c>
      <c r="AJ565" s="15">
        <f t="shared" si="980"/>
        <v>0</v>
      </c>
      <c r="AK565" s="15">
        <f t="shared" si="1000"/>
        <v>0</v>
      </c>
      <c r="AL565" s="15">
        <f t="shared" si="1001"/>
        <v>0</v>
      </c>
      <c r="AM565" s="15">
        <f t="shared" si="1002"/>
        <v>0</v>
      </c>
      <c r="AN565" s="15">
        <f t="shared" si="981"/>
        <v>0</v>
      </c>
      <c r="AO565" s="15">
        <f t="shared" si="1003"/>
        <v>0</v>
      </c>
      <c r="AP565" s="70">
        <f t="shared" si="1005"/>
        <v>0</v>
      </c>
      <c r="AQ565" s="15">
        <f t="shared" si="982"/>
        <v>1E-3</v>
      </c>
      <c r="AR565" s="15">
        <f t="shared" si="1004"/>
        <v>0</v>
      </c>
      <c r="AS565" s="70">
        <f t="shared" si="1006"/>
        <v>1E-3</v>
      </c>
      <c r="AT565" s="73">
        <f t="shared" si="983"/>
        <v>0</v>
      </c>
      <c r="AU565" s="15">
        <f t="shared" si="1004"/>
        <v>0</v>
      </c>
      <c r="AV565" s="24"/>
    </row>
    <row r="566" spans="1:48" ht="46.8" x14ac:dyDescent="0.3">
      <c r="A566" s="61" t="s">
        <v>396</v>
      </c>
      <c r="B566" s="62" t="s">
        <v>29</v>
      </c>
      <c r="C566" s="61"/>
      <c r="D566" s="61"/>
      <c r="E566" s="63" t="s">
        <v>30</v>
      </c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>
        <f t="shared" si="994"/>
        <v>0</v>
      </c>
      <c r="Z566" s="15">
        <f t="shared" si="995"/>
        <v>1E-3</v>
      </c>
      <c r="AA566" s="15">
        <f t="shared" si="996"/>
        <v>0</v>
      </c>
      <c r="AB566" s="15">
        <f t="shared" si="975"/>
        <v>0</v>
      </c>
      <c r="AC566" s="15">
        <f t="shared" si="976"/>
        <v>1E-3</v>
      </c>
      <c r="AD566" s="15">
        <f t="shared" si="977"/>
        <v>0</v>
      </c>
      <c r="AE566" s="15">
        <f t="shared" si="997"/>
        <v>0</v>
      </c>
      <c r="AF566" s="15">
        <f t="shared" si="998"/>
        <v>0</v>
      </c>
      <c r="AG566" s="15">
        <f t="shared" si="999"/>
        <v>0</v>
      </c>
      <c r="AH566" s="15">
        <f t="shared" si="978"/>
        <v>0</v>
      </c>
      <c r="AI566" s="15">
        <f t="shared" si="979"/>
        <v>1E-3</v>
      </c>
      <c r="AJ566" s="15">
        <f t="shared" si="980"/>
        <v>0</v>
      </c>
      <c r="AK566" s="15">
        <f t="shared" si="1000"/>
        <v>0</v>
      </c>
      <c r="AL566" s="15">
        <f t="shared" si="1001"/>
        <v>0</v>
      </c>
      <c r="AM566" s="15">
        <f t="shared" si="1002"/>
        <v>0</v>
      </c>
      <c r="AN566" s="15">
        <f t="shared" si="981"/>
        <v>0</v>
      </c>
      <c r="AO566" s="15">
        <f t="shared" si="1003"/>
        <v>0</v>
      </c>
      <c r="AP566" s="70">
        <f t="shared" si="1005"/>
        <v>0</v>
      </c>
      <c r="AQ566" s="15">
        <f t="shared" si="982"/>
        <v>1E-3</v>
      </c>
      <c r="AR566" s="15">
        <f t="shared" si="1004"/>
        <v>0</v>
      </c>
      <c r="AS566" s="70">
        <f t="shared" si="1006"/>
        <v>1E-3</v>
      </c>
      <c r="AT566" s="73">
        <f t="shared" si="983"/>
        <v>0</v>
      </c>
      <c r="AU566" s="15">
        <f t="shared" si="1004"/>
        <v>0</v>
      </c>
      <c r="AV566" s="24"/>
    </row>
    <row r="567" spans="1:48" x14ac:dyDescent="0.3">
      <c r="A567" s="61" t="s">
        <v>396</v>
      </c>
      <c r="B567" s="62">
        <v>400</v>
      </c>
      <c r="C567" s="61" t="s">
        <v>65</v>
      </c>
      <c r="D567" s="61" t="s">
        <v>288</v>
      </c>
      <c r="E567" s="63" t="s">
        <v>339</v>
      </c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>
        <v>1E-3</v>
      </c>
      <c r="AA567" s="15"/>
      <c r="AB567" s="15">
        <f t="shared" si="975"/>
        <v>0</v>
      </c>
      <c r="AC567" s="15">
        <f t="shared" si="976"/>
        <v>1E-3</v>
      </c>
      <c r="AD567" s="15">
        <f t="shared" si="977"/>
        <v>0</v>
      </c>
      <c r="AE567" s="15"/>
      <c r="AF567" s="15"/>
      <c r="AG567" s="15"/>
      <c r="AH567" s="15">
        <f t="shared" si="978"/>
        <v>0</v>
      </c>
      <c r="AI567" s="15">
        <f t="shared" si="979"/>
        <v>1E-3</v>
      </c>
      <c r="AJ567" s="15">
        <f t="shared" si="980"/>
        <v>0</v>
      </c>
      <c r="AK567" s="15"/>
      <c r="AL567" s="15"/>
      <c r="AM567" s="15"/>
      <c r="AN567" s="15">
        <f t="shared" si="981"/>
        <v>0</v>
      </c>
      <c r="AO567" s="15"/>
      <c r="AP567" s="70">
        <f t="shared" si="1005"/>
        <v>0</v>
      </c>
      <c r="AQ567" s="15">
        <f t="shared" si="982"/>
        <v>1E-3</v>
      </c>
      <c r="AR567" s="15"/>
      <c r="AS567" s="70">
        <f t="shared" si="1006"/>
        <v>1E-3</v>
      </c>
      <c r="AT567" s="73">
        <f t="shared" si="983"/>
        <v>0</v>
      </c>
      <c r="AU567" s="15"/>
      <c r="AV567" s="24"/>
    </row>
    <row r="568" spans="1:48" ht="31.2" x14ac:dyDescent="0.3">
      <c r="A568" s="61" t="s">
        <v>398</v>
      </c>
      <c r="B568" s="62"/>
      <c r="C568" s="61"/>
      <c r="D568" s="61"/>
      <c r="E568" s="63" t="s">
        <v>399</v>
      </c>
      <c r="F568" s="15">
        <f t="shared" ref="F568:K568" si="1010">F569+F572</f>
        <v>154391.4</v>
      </c>
      <c r="G568" s="15">
        <f t="shared" si="1010"/>
        <v>0</v>
      </c>
      <c r="H568" s="15">
        <f t="shared" si="1010"/>
        <v>0</v>
      </c>
      <c r="I568" s="15">
        <f t="shared" si="1010"/>
        <v>0</v>
      </c>
      <c r="J568" s="15">
        <f t="shared" si="1010"/>
        <v>0</v>
      </c>
      <c r="K568" s="15">
        <f t="shared" si="1010"/>
        <v>0</v>
      </c>
      <c r="L568" s="15">
        <f t="shared" si="1007"/>
        <v>154391.4</v>
      </c>
      <c r="M568" s="15">
        <f t="shared" si="1008"/>
        <v>0</v>
      </c>
      <c r="N568" s="15">
        <f t="shared" si="1009"/>
        <v>0</v>
      </c>
      <c r="O568" s="15">
        <f>O569+O572</f>
        <v>0</v>
      </c>
      <c r="P568" s="15">
        <f>P569+P572</f>
        <v>0</v>
      </c>
      <c r="Q568" s="15">
        <f>Q569+Q572</f>
        <v>0</v>
      </c>
      <c r="R568" s="15">
        <f t="shared" si="969"/>
        <v>154391.4</v>
      </c>
      <c r="S568" s="15">
        <f t="shared" si="970"/>
        <v>0</v>
      </c>
      <c r="T568" s="15">
        <f t="shared" si="971"/>
        <v>0</v>
      </c>
      <c r="U568" s="15">
        <f>U569+U572</f>
        <v>0</v>
      </c>
      <c r="V568" s="15">
        <f t="shared" si="972"/>
        <v>154391.4</v>
      </c>
      <c r="W568" s="15">
        <f t="shared" si="973"/>
        <v>0</v>
      </c>
      <c r="X568" s="15">
        <f t="shared" si="974"/>
        <v>0</v>
      </c>
      <c r="Y568" s="15">
        <f>Y569+Y572</f>
        <v>0</v>
      </c>
      <c r="Z568" s="15">
        <f>Z569+Z572</f>
        <v>0</v>
      </c>
      <c r="AA568" s="15">
        <f>AA569+AA572</f>
        <v>0</v>
      </c>
      <c r="AB568" s="15">
        <f t="shared" si="975"/>
        <v>154391.4</v>
      </c>
      <c r="AC568" s="15">
        <f t="shared" si="976"/>
        <v>0</v>
      </c>
      <c r="AD568" s="15">
        <f t="shared" si="977"/>
        <v>0</v>
      </c>
      <c r="AE568" s="15">
        <f>AE569+AE572</f>
        <v>0</v>
      </c>
      <c r="AF568" s="15">
        <f>AF569+AF572</f>
        <v>0</v>
      </c>
      <c r="AG568" s="15">
        <f>AG569+AG572</f>
        <v>0</v>
      </c>
      <c r="AH568" s="15">
        <f t="shared" si="978"/>
        <v>154391.4</v>
      </c>
      <c r="AI568" s="15">
        <f t="shared" si="979"/>
        <v>0</v>
      </c>
      <c r="AJ568" s="15">
        <f t="shared" si="980"/>
        <v>0</v>
      </c>
      <c r="AK568" s="15">
        <f>AK569+AK572</f>
        <v>0</v>
      </c>
      <c r="AL568" s="15">
        <f>AL569+AL572</f>
        <v>0</v>
      </c>
      <c r="AM568" s="15">
        <f>AM569+AM572</f>
        <v>0</v>
      </c>
      <c r="AN568" s="15">
        <f t="shared" si="981"/>
        <v>154391.4</v>
      </c>
      <c r="AO568" s="15">
        <f>AO569+AO572</f>
        <v>0</v>
      </c>
      <c r="AP568" s="70">
        <f t="shared" si="1005"/>
        <v>154391.4</v>
      </c>
      <c r="AQ568" s="15">
        <f t="shared" si="982"/>
        <v>0</v>
      </c>
      <c r="AR568" s="15">
        <f>AR569+AR572</f>
        <v>0</v>
      </c>
      <c r="AS568" s="70">
        <f t="shared" si="1006"/>
        <v>0</v>
      </c>
      <c r="AT568" s="73">
        <f t="shared" si="983"/>
        <v>0</v>
      </c>
      <c r="AU568" s="15">
        <f>AU569+AU572</f>
        <v>0</v>
      </c>
      <c r="AV568" s="24"/>
    </row>
    <row r="569" spans="1:48" ht="31.2" x14ac:dyDescent="0.3">
      <c r="A569" s="61" t="s">
        <v>398</v>
      </c>
      <c r="B569" s="62" t="s">
        <v>48</v>
      </c>
      <c r="C569" s="61"/>
      <c r="D569" s="61"/>
      <c r="E569" s="63" t="s">
        <v>49</v>
      </c>
      <c r="F569" s="15">
        <f t="shared" ref="F569:K569" si="1011">F570+F571</f>
        <v>130103.2</v>
      </c>
      <c r="G569" s="15">
        <f t="shared" si="1011"/>
        <v>0</v>
      </c>
      <c r="H569" s="15">
        <f t="shared" si="1011"/>
        <v>0</v>
      </c>
      <c r="I569" s="15">
        <f t="shared" si="1011"/>
        <v>0</v>
      </c>
      <c r="J569" s="15">
        <f t="shared" si="1011"/>
        <v>0</v>
      </c>
      <c r="K569" s="15">
        <f t="shared" si="1011"/>
        <v>0</v>
      </c>
      <c r="L569" s="15">
        <f t="shared" si="1007"/>
        <v>130103.2</v>
      </c>
      <c r="M569" s="15">
        <f t="shared" si="1008"/>
        <v>0</v>
      </c>
      <c r="N569" s="15">
        <f t="shared" si="1009"/>
        <v>0</v>
      </c>
      <c r="O569" s="15">
        <f>O570+O571</f>
        <v>0</v>
      </c>
      <c r="P569" s="15">
        <f>P570+P571</f>
        <v>0</v>
      </c>
      <c r="Q569" s="15">
        <f>Q570+Q571</f>
        <v>0</v>
      </c>
      <c r="R569" s="15">
        <f t="shared" si="969"/>
        <v>130103.2</v>
      </c>
      <c r="S569" s="15">
        <f t="shared" si="970"/>
        <v>0</v>
      </c>
      <c r="T569" s="15">
        <f t="shared" si="971"/>
        <v>0</v>
      </c>
      <c r="U569" s="15">
        <f>U570+U571</f>
        <v>0</v>
      </c>
      <c r="V569" s="15">
        <f t="shared" si="972"/>
        <v>130103.2</v>
      </c>
      <c r="W569" s="15">
        <f t="shared" si="973"/>
        <v>0</v>
      </c>
      <c r="X569" s="15">
        <f t="shared" si="974"/>
        <v>0</v>
      </c>
      <c r="Y569" s="15">
        <f>Y570+Y571</f>
        <v>0</v>
      </c>
      <c r="Z569" s="15">
        <f>Z570+Z571</f>
        <v>0</v>
      </c>
      <c r="AA569" s="15">
        <f>AA570+AA571</f>
        <v>0</v>
      </c>
      <c r="AB569" s="15">
        <f t="shared" si="975"/>
        <v>130103.2</v>
      </c>
      <c r="AC569" s="15">
        <f t="shared" si="976"/>
        <v>0</v>
      </c>
      <c r="AD569" s="15">
        <f t="shared" si="977"/>
        <v>0</v>
      </c>
      <c r="AE569" s="15">
        <f>AE570+AE571</f>
        <v>0</v>
      </c>
      <c r="AF569" s="15">
        <f>AF570+AF571</f>
        <v>0</v>
      </c>
      <c r="AG569" s="15">
        <f>AG570+AG571</f>
        <v>0</v>
      </c>
      <c r="AH569" s="15">
        <f t="shared" si="978"/>
        <v>130103.2</v>
      </c>
      <c r="AI569" s="15">
        <f t="shared" si="979"/>
        <v>0</v>
      </c>
      <c r="AJ569" s="15">
        <f t="shared" si="980"/>
        <v>0</v>
      </c>
      <c r="AK569" s="15">
        <f>AK570+AK571</f>
        <v>0</v>
      </c>
      <c r="AL569" s="15">
        <f>AL570+AL571</f>
        <v>0</v>
      </c>
      <c r="AM569" s="15">
        <f>AM570+AM571</f>
        <v>0</v>
      </c>
      <c r="AN569" s="15">
        <f t="shared" si="981"/>
        <v>130103.2</v>
      </c>
      <c r="AO569" s="15">
        <f>AO570+AO571</f>
        <v>0</v>
      </c>
      <c r="AP569" s="70">
        <f t="shared" si="1005"/>
        <v>130103.2</v>
      </c>
      <c r="AQ569" s="15">
        <f t="shared" si="982"/>
        <v>0</v>
      </c>
      <c r="AR569" s="15">
        <f>AR570+AR571</f>
        <v>0</v>
      </c>
      <c r="AS569" s="70">
        <f t="shared" si="1006"/>
        <v>0</v>
      </c>
      <c r="AT569" s="73">
        <f t="shared" si="983"/>
        <v>0</v>
      </c>
      <c r="AU569" s="15">
        <f>AU570+AU571</f>
        <v>0</v>
      </c>
      <c r="AV569" s="24"/>
    </row>
    <row r="570" spans="1:48" x14ac:dyDescent="0.3">
      <c r="A570" s="61" t="s">
        <v>398</v>
      </c>
      <c r="B570" s="62">
        <v>200</v>
      </c>
      <c r="C570" s="61" t="s">
        <v>65</v>
      </c>
      <c r="D570" s="61" t="s">
        <v>31</v>
      </c>
      <c r="E570" s="63" t="s">
        <v>382</v>
      </c>
      <c r="F570" s="15">
        <f>5985</f>
        <v>5985</v>
      </c>
      <c r="G570" s="15"/>
      <c r="H570" s="15"/>
      <c r="I570" s="15"/>
      <c r="J570" s="15"/>
      <c r="K570" s="15"/>
      <c r="L570" s="15">
        <f t="shared" si="1007"/>
        <v>5985</v>
      </c>
      <c r="M570" s="15">
        <f t="shared" si="1008"/>
        <v>0</v>
      </c>
      <c r="N570" s="15">
        <f t="shared" si="1009"/>
        <v>0</v>
      </c>
      <c r="O570" s="15"/>
      <c r="P570" s="15"/>
      <c r="Q570" s="15"/>
      <c r="R570" s="15">
        <f t="shared" si="969"/>
        <v>5985</v>
      </c>
      <c r="S570" s="15">
        <f t="shared" si="970"/>
        <v>0</v>
      </c>
      <c r="T570" s="15">
        <f t="shared" si="971"/>
        <v>0</v>
      </c>
      <c r="U570" s="15"/>
      <c r="V570" s="15">
        <f t="shared" si="972"/>
        <v>5985</v>
      </c>
      <c r="W570" s="15">
        <f t="shared" si="973"/>
        <v>0</v>
      </c>
      <c r="X570" s="15">
        <f t="shared" si="974"/>
        <v>0</v>
      </c>
      <c r="Y570" s="15"/>
      <c r="Z570" s="15"/>
      <c r="AA570" s="15"/>
      <c r="AB570" s="15">
        <f t="shared" si="975"/>
        <v>5985</v>
      </c>
      <c r="AC570" s="15">
        <f t="shared" si="976"/>
        <v>0</v>
      </c>
      <c r="AD570" s="15">
        <f t="shared" si="977"/>
        <v>0</v>
      </c>
      <c r="AE570" s="15"/>
      <c r="AF570" s="15"/>
      <c r="AG570" s="15"/>
      <c r="AH570" s="15">
        <f t="shared" si="978"/>
        <v>5985</v>
      </c>
      <c r="AI570" s="15">
        <f t="shared" si="979"/>
        <v>0</v>
      </c>
      <c r="AJ570" s="15">
        <f t="shared" si="980"/>
        <v>0</v>
      </c>
      <c r="AK570" s="15"/>
      <c r="AL570" s="15"/>
      <c r="AM570" s="15"/>
      <c r="AN570" s="15">
        <f t="shared" si="981"/>
        <v>5985</v>
      </c>
      <c r="AO570" s="15"/>
      <c r="AP570" s="70">
        <f t="shared" si="1005"/>
        <v>5985</v>
      </c>
      <c r="AQ570" s="15">
        <f t="shared" si="982"/>
        <v>0</v>
      </c>
      <c r="AR570" s="15"/>
      <c r="AS570" s="70">
        <f t="shared" si="1006"/>
        <v>0</v>
      </c>
      <c r="AT570" s="73">
        <f t="shared" si="983"/>
        <v>0</v>
      </c>
      <c r="AU570" s="15"/>
      <c r="AV570" s="24"/>
    </row>
    <row r="571" spans="1:48" x14ac:dyDescent="0.3">
      <c r="A571" s="61" t="s">
        <v>398</v>
      </c>
      <c r="B571" s="62">
        <v>200</v>
      </c>
      <c r="C571" s="61" t="s">
        <v>65</v>
      </c>
      <c r="D571" s="61" t="s">
        <v>288</v>
      </c>
      <c r="E571" s="63" t="s">
        <v>339</v>
      </c>
      <c r="F571" s="15">
        <f>142334.4-12647.8-5568.4</f>
        <v>124118.2</v>
      </c>
      <c r="G571" s="15"/>
      <c r="H571" s="15"/>
      <c r="I571" s="15"/>
      <c r="J571" s="15"/>
      <c r="K571" s="15"/>
      <c r="L571" s="15">
        <f t="shared" si="1007"/>
        <v>124118.2</v>
      </c>
      <c r="M571" s="15">
        <f t="shared" si="1008"/>
        <v>0</v>
      </c>
      <c r="N571" s="15">
        <f t="shared" si="1009"/>
        <v>0</v>
      </c>
      <c r="O571" s="15"/>
      <c r="P571" s="15"/>
      <c r="Q571" s="15"/>
      <c r="R571" s="15">
        <f t="shared" si="969"/>
        <v>124118.2</v>
      </c>
      <c r="S571" s="15">
        <f t="shared" si="970"/>
        <v>0</v>
      </c>
      <c r="T571" s="15">
        <f t="shared" si="971"/>
        <v>0</v>
      </c>
      <c r="U571" s="15"/>
      <c r="V571" s="15">
        <f t="shared" si="972"/>
        <v>124118.2</v>
      </c>
      <c r="W571" s="15">
        <f t="shared" si="973"/>
        <v>0</v>
      </c>
      <c r="X571" s="15">
        <f t="shared" si="974"/>
        <v>0</v>
      </c>
      <c r="Y571" s="15"/>
      <c r="Z571" s="15"/>
      <c r="AA571" s="15"/>
      <c r="AB571" s="15">
        <f t="shared" si="975"/>
        <v>124118.2</v>
      </c>
      <c r="AC571" s="15">
        <f t="shared" si="976"/>
        <v>0</v>
      </c>
      <c r="AD571" s="15">
        <f t="shared" si="977"/>
        <v>0</v>
      </c>
      <c r="AE571" s="15"/>
      <c r="AF571" s="15"/>
      <c r="AG571" s="15"/>
      <c r="AH571" s="15">
        <f t="shared" si="978"/>
        <v>124118.2</v>
      </c>
      <c r="AI571" s="15">
        <f t="shared" si="979"/>
        <v>0</v>
      </c>
      <c r="AJ571" s="15">
        <f t="shared" si="980"/>
        <v>0</v>
      </c>
      <c r="AK571" s="15"/>
      <c r="AL571" s="15"/>
      <c r="AM571" s="15"/>
      <c r="AN571" s="15">
        <f t="shared" si="981"/>
        <v>124118.2</v>
      </c>
      <c r="AO571" s="15"/>
      <c r="AP571" s="70">
        <f t="shared" si="1005"/>
        <v>124118.2</v>
      </c>
      <c r="AQ571" s="15">
        <f t="shared" si="982"/>
        <v>0</v>
      </c>
      <c r="AR571" s="15"/>
      <c r="AS571" s="70">
        <f t="shared" si="1006"/>
        <v>0</v>
      </c>
      <c r="AT571" s="73">
        <f t="shared" si="983"/>
        <v>0</v>
      </c>
      <c r="AU571" s="15"/>
      <c r="AV571" s="24"/>
    </row>
    <row r="572" spans="1:48" ht="46.8" x14ac:dyDescent="0.3">
      <c r="A572" s="61" t="s">
        <v>398</v>
      </c>
      <c r="B572" s="62" t="s">
        <v>55</v>
      </c>
      <c r="C572" s="61"/>
      <c r="D572" s="61"/>
      <c r="E572" s="63" t="s">
        <v>56</v>
      </c>
      <c r="F572" s="15">
        <f t="shared" ref="F572:K572" si="1012">F573</f>
        <v>24288.199999999997</v>
      </c>
      <c r="G572" s="15">
        <f t="shared" si="1012"/>
        <v>0</v>
      </c>
      <c r="H572" s="15">
        <f t="shared" si="1012"/>
        <v>0</v>
      </c>
      <c r="I572" s="15">
        <f t="shared" si="1012"/>
        <v>0</v>
      </c>
      <c r="J572" s="15">
        <f t="shared" si="1012"/>
        <v>0</v>
      </c>
      <c r="K572" s="15">
        <f t="shared" si="1012"/>
        <v>0</v>
      </c>
      <c r="L572" s="15">
        <f t="shared" si="1007"/>
        <v>24288.199999999997</v>
      </c>
      <c r="M572" s="15">
        <f t="shared" si="1008"/>
        <v>0</v>
      </c>
      <c r="N572" s="15">
        <f t="shared" si="1009"/>
        <v>0</v>
      </c>
      <c r="O572" s="15">
        <f>O573</f>
        <v>0</v>
      </c>
      <c r="P572" s="15">
        <f>P573</f>
        <v>0</v>
      </c>
      <c r="Q572" s="15">
        <f>Q573</f>
        <v>0</v>
      </c>
      <c r="R572" s="15">
        <f t="shared" si="969"/>
        <v>24288.199999999997</v>
      </c>
      <c r="S572" s="15">
        <f t="shared" si="970"/>
        <v>0</v>
      </c>
      <c r="T572" s="15">
        <f t="shared" si="971"/>
        <v>0</v>
      </c>
      <c r="U572" s="15">
        <f>U573</f>
        <v>0</v>
      </c>
      <c r="V572" s="15">
        <f t="shared" si="972"/>
        <v>24288.199999999997</v>
      </c>
      <c r="W572" s="15">
        <f t="shared" si="973"/>
        <v>0</v>
      </c>
      <c r="X572" s="15">
        <f t="shared" si="974"/>
        <v>0</v>
      </c>
      <c r="Y572" s="15">
        <f>Y573</f>
        <v>0</v>
      </c>
      <c r="Z572" s="15">
        <f>Z573</f>
        <v>0</v>
      </c>
      <c r="AA572" s="15">
        <f>AA573</f>
        <v>0</v>
      </c>
      <c r="AB572" s="15">
        <f t="shared" si="975"/>
        <v>24288.199999999997</v>
      </c>
      <c r="AC572" s="15">
        <f t="shared" si="976"/>
        <v>0</v>
      </c>
      <c r="AD572" s="15">
        <f t="shared" si="977"/>
        <v>0</v>
      </c>
      <c r="AE572" s="15">
        <f>AE573</f>
        <v>0</v>
      </c>
      <c r="AF572" s="15">
        <f>AF573</f>
        <v>0</v>
      </c>
      <c r="AG572" s="15">
        <f>AG573</f>
        <v>0</v>
      </c>
      <c r="AH572" s="15">
        <f t="shared" si="978"/>
        <v>24288.199999999997</v>
      </c>
      <c r="AI572" s="15">
        <f t="shared" si="979"/>
        <v>0</v>
      </c>
      <c r="AJ572" s="15">
        <f t="shared" si="980"/>
        <v>0</v>
      </c>
      <c r="AK572" s="15">
        <f>AK573</f>
        <v>0</v>
      </c>
      <c r="AL572" s="15">
        <f>AL573</f>
        <v>0</v>
      </c>
      <c r="AM572" s="15">
        <f>AM573</f>
        <v>0</v>
      </c>
      <c r="AN572" s="15">
        <f t="shared" si="981"/>
        <v>24288.199999999997</v>
      </c>
      <c r="AO572" s="15">
        <f>AO573</f>
        <v>0</v>
      </c>
      <c r="AP572" s="70">
        <f t="shared" si="1005"/>
        <v>24288.199999999997</v>
      </c>
      <c r="AQ572" s="15">
        <f t="shared" si="982"/>
        <v>0</v>
      </c>
      <c r="AR572" s="15">
        <f>AR573</f>
        <v>0</v>
      </c>
      <c r="AS572" s="70">
        <f t="shared" si="1006"/>
        <v>0</v>
      </c>
      <c r="AT572" s="73">
        <f t="shared" si="983"/>
        <v>0</v>
      </c>
      <c r="AU572" s="15">
        <f>AU573</f>
        <v>0</v>
      </c>
      <c r="AV572" s="24"/>
    </row>
    <row r="573" spans="1:48" x14ac:dyDescent="0.3">
      <c r="A573" s="61" t="s">
        <v>398</v>
      </c>
      <c r="B573" s="62" t="s">
        <v>55</v>
      </c>
      <c r="C573" s="61" t="s">
        <v>65</v>
      </c>
      <c r="D573" s="61" t="s">
        <v>288</v>
      </c>
      <c r="E573" s="63" t="s">
        <v>339</v>
      </c>
      <c r="F573" s="15">
        <f>6072+18216.1+0.1</f>
        <v>24288.199999999997</v>
      </c>
      <c r="G573" s="15"/>
      <c r="H573" s="15"/>
      <c r="I573" s="15"/>
      <c r="J573" s="15"/>
      <c r="K573" s="15"/>
      <c r="L573" s="15">
        <f t="shared" si="1007"/>
        <v>24288.199999999997</v>
      </c>
      <c r="M573" s="15">
        <f t="shared" si="1008"/>
        <v>0</v>
      </c>
      <c r="N573" s="15">
        <f t="shared" si="1009"/>
        <v>0</v>
      </c>
      <c r="O573" s="15"/>
      <c r="P573" s="15"/>
      <c r="Q573" s="15"/>
      <c r="R573" s="15">
        <f t="shared" si="969"/>
        <v>24288.199999999997</v>
      </c>
      <c r="S573" s="15">
        <f t="shared" si="970"/>
        <v>0</v>
      </c>
      <c r="T573" s="15">
        <f t="shared" si="971"/>
        <v>0</v>
      </c>
      <c r="U573" s="15"/>
      <c r="V573" s="15">
        <f t="shared" si="972"/>
        <v>24288.199999999997</v>
      </c>
      <c r="W573" s="15">
        <f t="shared" si="973"/>
        <v>0</v>
      </c>
      <c r="X573" s="15">
        <f t="shared" si="974"/>
        <v>0</v>
      </c>
      <c r="Y573" s="15"/>
      <c r="Z573" s="15"/>
      <c r="AA573" s="15"/>
      <c r="AB573" s="15">
        <f t="shared" si="975"/>
        <v>24288.199999999997</v>
      </c>
      <c r="AC573" s="15">
        <f t="shared" si="976"/>
        <v>0</v>
      </c>
      <c r="AD573" s="15">
        <f t="shared" si="977"/>
        <v>0</v>
      </c>
      <c r="AE573" s="15"/>
      <c r="AF573" s="15"/>
      <c r="AG573" s="15"/>
      <c r="AH573" s="15">
        <f t="shared" si="978"/>
        <v>24288.199999999997</v>
      </c>
      <c r="AI573" s="15">
        <f t="shared" si="979"/>
        <v>0</v>
      </c>
      <c r="AJ573" s="15">
        <f t="shared" si="980"/>
        <v>0</v>
      </c>
      <c r="AK573" s="15"/>
      <c r="AL573" s="15"/>
      <c r="AM573" s="15"/>
      <c r="AN573" s="15">
        <f t="shared" si="981"/>
        <v>24288.199999999997</v>
      </c>
      <c r="AO573" s="15"/>
      <c r="AP573" s="70">
        <f t="shared" si="1005"/>
        <v>24288.199999999997</v>
      </c>
      <c r="AQ573" s="15">
        <f t="shared" si="982"/>
        <v>0</v>
      </c>
      <c r="AR573" s="15"/>
      <c r="AS573" s="70">
        <f t="shared" si="1006"/>
        <v>0</v>
      </c>
      <c r="AT573" s="73">
        <f t="shared" si="983"/>
        <v>0</v>
      </c>
      <c r="AU573" s="15"/>
      <c r="AV573" s="24"/>
    </row>
    <row r="574" spans="1:48" x14ac:dyDescent="0.3">
      <c r="A574" s="61" t="s">
        <v>400</v>
      </c>
      <c r="B574" s="62"/>
      <c r="C574" s="61"/>
      <c r="D574" s="61"/>
      <c r="E574" s="63" t="s">
        <v>261</v>
      </c>
      <c r="F574" s="15">
        <f t="shared" ref="F574:F578" si="1013">F575</f>
        <v>149377</v>
      </c>
      <c r="G574" s="15">
        <f t="shared" ref="G574:G578" si="1014">G575</f>
        <v>0</v>
      </c>
      <c r="H574" s="15">
        <f t="shared" ref="H574:H578" si="1015">H575</f>
        <v>0</v>
      </c>
      <c r="I574" s="15">
        <f t="shared" ref="I574:I586" si="1016">I575</f>
        <v>0</v>
      </c>
      <c r="J574" s="15">
        <f t="shared" ref="J574:J586" si="1017">J575</f>
        <v>0</v>
      </c>
      <c r="K574" s="15">
        <f t="shared" ref="K574:K586" si="1018">K575</f>
        <v>0</v>
      </c>
      <c r="L574" s="15">
        <f t="shared" si="1007"/>
        <v>149377</v>
      </c>
      <c r="M574" s="15">
        <f t="shared" si="1008"/>
        <v>0</v>
      </c>
      <c r="N574" s="15">
        <f t="shared" si="1009"/>
        <v>0</v>
      </c>
      <c r="O574" s="15">
        <f>O575</f>
        <v>0</v>
      </c>
      <c r="P574" s="15">
        <f>P575</f>
        <v>0</v>
      </c>
      <c r="Q574" s="15">
        <f>Q575</f>
        <v>0</v>
      </c>
      <c r="R574" s="15">
        <f t="shared" si="969"/>
        <v>149377</v>
      </c>
      <c r="S574" s="15">
        <f t="shared" si="970"/>
        <v>0</v>
      </c>
      <c r="T574" s="15">
        <f t="shared" si="971"/>
        <v>0</v>
      </c>
      <c r="U574" s="15">
        <f>U575</f>
        <v>0</v>
      </c>
      <c r="V574" s="15">
        <f t="shared" si="972"/>
        <v>149377</v>
      </c>
      <c r="W574" s="15">
        <f t="shared" si="973"/>
        <v>0</v>
      </c>
      <c r="X574" s="15">
        <f t="shared" si="974"/>
        <v>0</v>
      </c>
      <c r="Y574" s="15">
        <f>Y575</f>
        <v>0</v>
      </c>
      <c r="Z574" s="15">
        <f>Z575</f>
        <v>0</v>
      </c>
      <c r="AA574" s="15">
        <f>AA575</f>
        <v>0</v>
      </c>
      <c r="AB574" s="15">
        <f t="shared" si="975"/>
        <v>149377</v>
      </c>
      <c r="AC574" s="15">
        <f t="shared" si="976"/>
        <v>0</v>
      </c>
      <c r="AD574" s="15">
        <f t="shared" si="977"/>
        <v>0</v>
      </c>
      <c r="AE574" s="15">
        <f>AE575</f>
        <v>0</v>
      </c>
      <c r="AF574" s="15">
        <f>AF575</f>
        <v>0</v>
      </c>
      <c r="AG574" s="15">
        <f>AG575</f>
        <v>0</v>
      </c>
      <c r="AH574" s="15">
        <f t="shared" si="978"/>
        <v>149377</v>
      </c>
      <c r="AI574" s="15">
        <f t="shared" si="979"/>
        <v>0</v>
      </c>
      <c r="AJ574" s="15">
        <f t="shared" si="980"/>
        <v>0</v>
      </c>
      <c r="AK574" s="15">
        <f>AK575</f>
        <v>0</v>
      </c>
      <c r="AL574" s="15">
        <f>AL575</f>
        <v>0</v>
      </c>
      <c r="AM574" s="15">
        <f>AM575</f>
        <v>0</v>
      </c>
      <c r="AN574" s="15">
        <f t="shared" si="981"/>
        <v>149377</v>
      </c>
      <c r="AO574" s="15">
        <f>AO575</f>
        <v>0</v>
      </c>
      <c r="AP574" s="70">
        <f t="shared" si="1005"/>
        <v>149377</v>
      </c>
      <c r="AQ574" s="15">
        <f t="shared" si="982"/>
        <v>0</v>
      </c>
      <c r="AR574" s="15">
        <f>AR575</f>
        <v>0</v>
      </c>
      <c r="AS574" s="70">
        <f t="shared" si="1006"/>
        <v>0</v>
      </c>
      <c r="AT574" s="73">
        <f t="shared" si="983"/>
        <v>0</v>
      </c>
      <c r="AU574" s="15">
        <f>AU575</f>
        <v>0</v>
      </c>
      <c r="AV574" s="24"/>
    </row>
    <row r="575" spans="1:48" ht="31.2" x14ac:dyDescent="0.3">
      <c r="A575" s="61" t="s">
        <v>401</v>
      </c>
      <c r="B575" s="62"/>
      <c r="C575" s="61"/>
      <c r="D575" s="61"/>
      <c r="E575" s="63" t="s">
        <v>402</v>
      </c>
      <c r="F575" s="15">
        <f t="shared" ref="F575:K575" si="1019">F578</f>
        <v>149377</v>
      </c>
      <c r="G575" s="15">
        <f t="shared" si="1019"/>
        <v>0</v>
      </c>
      <c r="H575" s="15">
        <f t="shared" si="1019"/>
        <v>0</v>
      </c>
      <c r="I575" s="15">
        <f t="shared" si="1019"/>
        <v>0</v>
      </c>
      <c r="J575" s="15">
        <f t="shared" si="1019"/>
        <v>0</v>
      </c>
      <c r="K575" s="15">
        <f t="shared" si="1019"/>
        <v>0</v>
      </c>
      <c r="L575" s="15">
        <f t="shared" si="1007"/>
        <v>149377</v>
      </c>
      <c r="M575" s="15">
        <f t="shared" si="1008"/>
        <v>0</v>
      </c>
      <c r="N575" s="15">
        <f t="shared" si="1009"/>
        <v>0</v>
      </c>
      <c r="O575" s="15">
        <f>O578+O576</f>
        <v>0</v>
      </c>
      <c r="P575" s="15">
        <f>P578+P576</f>
        <v>0</v>
      </c>
      <c r="Q575" s="15">
        <f>Q578+Q576</f>
        <v>0</v>
      </c>
      <c r="R575" s="15">
        <f t="shared" si="969"/>
        <v>149377</v>
      </c>
      <c r="S575" s="15">
        <f t="shared" si="970"/>
        <v>0</v>
      </c>
      <c r="T575" s="15">
        <f t="shared" si="971"/>
        <v>0</v>
      </c>
      <c r="U575" s="15">
        <f>U578+U576</f>
        <v>0</v>
      </c>
      <c r="V575" s="15">
        <f t="shared" si="972"/>
        <v>149377</v>
      </c>
      <c r="W575" s="15">
        <f t="shared" si="973"/>
        <v>0</v>
      </c>
      <c r="X575" s="15">
        <f t="shared" si="974"/>
        <v>0</v>
      </c>
      <c r="Y575" s="15">
        <f>Y578+Y576</f>
        <v>0</v>
      </c>
      <c r="Z575" s="15">
        <f>Z578+Z576</f>
        <v>0</v>
      </c>
      <c r="AA575" s="15">
        <f>AA578+AA576</f>
        <v>0</v>
      </c>
      <c r="AB575" s="15">
        <f t="shared" si="975"/>
        <v>149377</v>
      </c>
      <c r="AC575" s="15">
        <f t="shared" si="976"/>
        <v>0</v>
      </c>
      <c r="AD575" s="15">
        <f t="shared" si="977"/>
        <v>0</v>
      </c>
      <c r="AE575" s="15">
        <f>AE578+AE576</f>
        <v>0</v>
      </c>
      <c r="AF575" s="15">
        <f>AF578+AF576</f>
        <v>0</v>
      </c>
      <c r="AG575" s="15">
        <f>AG578+AG576</f>
        <v>0</v>
      </c>
      <c r="AH575" s="15">
        <f t="shared" si="978"/>
        <v>149377</v>
      </c>
      <c r="AI575" s="15">
        <f t="shared" si="979"/>
        <v>0</v>
      </c>
      <c r="AJ575" s="15">
        <f t="shared" si="980"/>
        <v>0</v>
      </c>
      <c r="AK575" s="15">
        <f>AK578+AK576</f>
        <v>0</v>
      </c>
      <c r="AL575" s="15">
        <f>AL578+AL576</f>
        <v>0</v>
      </c>
      <c r="AM575" s="15">
        <f>AM578+AM576</f>
        <v>0</v>
      </c>
      <c r="AN575" s="15">
        <f t="shared" si="981"/>
        <v>149377</v>
      </c>
      <c r="AO575" s="15">
        <f>AO578+AO576</f>
        <v>0</v>
      </c>
      <c r="AP575" s="70">
        <f t="shared" si="1005"/>
        <v>149377</v>
      </c>
      <c r="AQ575" s="15">
        <f t="shared" si="982"/>
        <v>0</v>
      </c>
      <c r="AR575" s="15">
        <f>AR578+AR576</f>
        <v>0</v>
      </c>
      <c r="AS575" s="70">
        <f t="shared" si="1006"/>
        <v>0</v>
      </c>
      <c r="AT575" s="73">
        <f t="shared" si="983"/>
        <v>0</v>
      </c>
      <c r="AU575" s="15">
        <f>AU578+AU576</f>
        <v>0</v>
      </c>
      <c r="AV575" s="24"/>
    </row>
    <row r="576" spans="1:48" s="1" customFormat="1" ht="31.2" hidden="1" x14ac:dyDescent="0.3">
      <c r="A576" s="10" t="s">
        <v>401</v>
      </c>
      <c r="B576" s="11" t="s">
        <v>48</v>
      </c>
      <c r="C576" s="10"/>
      <c r="D576" s="10"/>
      <c r="E576" s="23" t="s">
        <v>49</v>
      </c>
      <c r="F576" s="15"/>
      <c r="G576" s="15"/>
      <c r="H576" s="15"/>
      <c r="I576" s="15"/>
      <c r="J576" s="15"/>
      <c r="K576" s="15"/>
      <c r="L576" s="15"/>
      <c r="M576" s="15"/>
      <c r="N576" s="15"/>
      <c r="O576" s="15">
        <f>O577</f>
        <v>0</v>
      </c>
      <c r="P576" s="15">
        <f>P577</f>
        <v>0</v>
      </c>
      <c r="Q576" s="15">
        <f>Q577</f>
        <v>0</v>
      </c>
      <c r="R576" s="15">
        <f t="shared" si="969"/>
        <v>0</v>
      </c>
      <c r="S576" s="15">
        <f t="shared" si="970"/>
        <v>0</v>
      </c>
      <c r="T576" s="15">
        <f t="shared" si="971"/>
        <v>0</v>
      </c>
      <c r="U576" s="15">
        <f>U577</f>
        <v>0</v>
      </c>
      <c r="V576" s="15">
        <f t="shared" si="972"/>
        <v>0</v>
      </c>
      <c r="W576" s="15">
        <f t="shared" si="973"/>
        <v>0</v>
      </c>
      <c r="X576" s="15">
        <f t="shared" si="974"/>
        <v>0</v>
      </c>
      <c r="Y576" s="15">
        <f>Y577</f>
        <v>0</v>
      </c>
      <c r="Z576" s="15">
        <f>Z577</f>
        <v>0</v>
      </c>
      <c r="AA576" s="15">
        <f>AA577</f>
        <v>0</v>
      </c>
      <c r="AB576" s="15">
        <f t="shared" si="975"/>
        <v>0</v>
      </c>
      <c r="AC576" s="15">
        <f t="shared" si="976"/>
        <v>0</v>
      </c>
      <c r="AD576" s="15">
        <f t="shared" si="977"/>
        <v>0</v>
      </c>
      <c r="AE576" s="15">
        <f>AE577</f>
        <v>0</v>
      </c>
      <c r="AF576" s="15">
        <f>AF577</f>
        <v>0</v>
      </c>
      <c r="AG576" s="15">
        <f>AG577</f>
        <v>0</v>
      </c>
      <c r="AH576" s="15">
        <f t="shared" si="978"/>
        <v>0</v>
      </c>
      <c r="AI576" s="15">
        <f t="shared" si="979"/>
        <v>0</v>
      </c>
      <c r="AJ576" s="15">
        <f t="shared" si="980"/>
        <v>0</v>
      </c>
      <c r="AK576" s="15">
        <f>AK577</f>
        <v>0</v>
      </c>
      <c r="AL576" s="15">
        <f>AL577</f>
        <v>0</v>
      </c>
      <c r="AM576" s="15">
        <f>AM577</f>
        <v>0</v>
      </c>
      <c r="AN576" s="15">
        <f t="shared" si="981"/>
        <v>0</v>
      </c>
      <c r="AO576" s="15">
        <f>AO577</f>
        <v>0</v>
      </c>
      <c r="AP576" s="15"/>
      <c r="AQ576" s="15">
        <f t="shared" si="982"/>
        <v>0</v>
      </c>
      <c r="AR576" s="15">
        <f>AR577</f>
        <v>0</v>
      </c>
      <c r="AS576" s="15"/>
      <c r="AT576" s="15">
        <f t="shared" si="983"/>
        <v>0</v>
      </c>
      <c r="AU576" s="15">
        <f>AU577</f>
        <v>0</v>
      </c>
      <c r="AV576" s="22">
        <v>0</v>
      </c>
    </row>
    <row r="577" spans="1:49" s="1" customFormat="1" hidden="1" x14ac:dyDescent="0.3">
      <c r="A577" s="10" t="s">
        <v>401</v>
      </c>
      <c r="B577" s="11">
        <v>200</v>
      </c>
      <c r="C577" s="10" t="s">
        <v>65</v>
      </c>
      <c r="D577" s="10" t="s">
        <v>288</v>
      </c>
      <c r="E577" s="23" t="s">
        <v>339</v>
      </c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>
        <f t="shared" si="969"/>
        <v>0</v>
      </c>
      <c r="S577" s="15">
        <f t="shared" si="970"/>
        <v>0</v>
      </c>
      <c r="T577" s="15">
        <f t="shared" si="971"/>
        <v>0</v>
      </c>
      <c r="U577" s="15"/>
      <c r="V577" s="15">
        <f t="shared" si="972"/>
        <v>0</v>
      </c>
      <c r="W577" s="15">
        <f t="shared" si="973"/>
        <v>0</v>
      </c>
      <c r="X577" s="15">
        <f t="shared" si="974"/>
        <v>0</v>
      </c>
      <c r="Y577" s="15"/>
      <c r="Z577" s="15"/>
      <c r="AA577" s="15"/>
      <c r="AB577" s="15">
        <f t="shared" si="975"/>
        <v>0</v>
      </c>
      <c r="AC577" s="15">
        <f t="shared" si="976"/>
        <v>0</v>
      </c>
      <c r="AD577" s="15">
        <f t="shared" si="977"/>
        <v>0</v>
      </c>
      <c r="AE577" s="15"/>
      <c r="AF577" s="15"/>
      <c r="AG577" s="15"/>
      <c r="AH577" s="15">
        <f t="shared" si="978"/>
        <v>0</v>
      </c>
      <c r="AI577" s="15">
        <f t="shared" si="979"/>
        <v>0</v>
      </c>
      <c r="AJ577" s="15">
        <f t="shared" si="980"/>
        <v>0</v>
      </c>
      <c r="AK577" s="15"/>
      <c r="AL577" s="15"/>
      <c r="AM577" s="15"/>
      <c r="AN577" s="15">
        <f t="shared" si="981"/>
        <v>0</v>
      </c>
      <c r="AO577" s="15"/>
      <c r="AP577" s="15"/>
      <c r="AQ577" s="15">
        <f t="shared" si="982"/>
        <v>0</v>
      </c>
      <c r="AR577" s="15"/>
      <c r="AS577" s="15"/>
      <c r="AT577" s="15">
        <f t="shared" si="983"/>
        <v>0</v>
      </c>
      <c r="AU577" s="15"/>
      <c r="AV577" s="22">
        <v>0</v>
      </c>
    </row>
    <row r="578" spans="1:49" ht="46.8" x14ac:dyDescent="0.3">
      <c r="A578" s="61" t="s">
        <v>401</v>
      </c>
      <c r="B578" s="62" t="s">
        <v>55</v>
      </c>
      <c r="C578" s="61"/>
      <c r="D578" s="61"/>
      <c r="E578" s="63" t="s">
        <v>56</v>
      </c>
      <c r="F578" s="15">
        <f t="shared" si="1013"/>
        <v>149377</v>
      </c>
      <c r="G578" s="15">
        <f t="shared" si="1014"/>
        <v>0</v>
      </c>
      <c r="H578" s="15">
        <f t="shared" si="1015"/>
        <v>0</v>
      </c>
      <c r="I578" s="15">
        <f t="shared" si="1016"/>
        <v>0</v>
      </c>
      <c r="J578" s="15">
        <f t="shared" si="1017"/>
        <v>0</v>
      </c>
      <c r="K578" s="15">
        <f t="shared" si="1018"/>
        <v>0</v>
      </c>
      <c r="L578" s="15">
        <f t="shared" si="1007"/>
        <v>149377</v>
      </c>
      <c r="M578" s="15">
        <f t="shared" si="1008"/>
        <v>0</v>
      </c>
      <c r="N578" s="15">
        <f t="shared" si="1009"/>
        <v>0</v>
      </c>
      <c r="O578" s="15">
        <f>O579</f>
        <v>0</v>
      </c>
      <c r="P578" s="15">
        <f>P579</f>
        <v>0</v>
      </c>
      <c r="Q578" s="15">
        <f>Q579</f>
        <v>0</v>
      </c>
      <c r="R578" s="15">
        <f t="shared" si="969"/>
        <v>149377</v>
      </c>
      <c r="S578" s="15">
        <f t="shared" si="970"/>
        <v>0</v>
      </c>
      <c r="T578" s="15">
        <f t="shared" si="971"/>
        <v>0</v>
      </c>
      <c r="U578" s="15">
        <f>U579</f>
        <v>0</v>
      </c>
      <c r="V578" s="15">
        <f t="shared" si="972"/>
        <v>149377</v>
      </c>
      <c r="W578" s="15">
        <f t="shared" si="973"/>
        <v>0</v>
      </c>
      <c r="X578" s="15">
        <f t="shared" si="974"/>
        <v>0</v>
      </c>
      <c r="Y578" s="15">
        <f>Y579</f>
        <v>0</v>
      </c>
      <c r="Z578" s="15">
        <f>Z579</f>
        <v>0</v>
      </c>
      <c r="AA578" s="15">
        <f>AA579</f>
        <v>0</v>
      </c>
      <c r="AB578" s="15">
        <f t="shared" si="975"/>
        <v>149377</v>
      </c>
      <c r="AC578" s="15">
        <f t="shared" si="976"/>
        <v>0</v>
      </c>
      <c r="AD578" s="15">
        <f t="shared" si="977"/>
        <v>0</v>
      </c>
      <c r="AE578" s="15">
        <f>AE579</f>
        <v>0</v>
      </c>
      <c r="AF578" s="15">
        <f>AF579</f>
        <v>0</v>
      </c>
      <c r="AG578" s="15">
        <f>AG579</f>
        <v>0</v>
      </c>
      <c r="AH578" s="15">
        <f t="shared" si="978"/>
        <v>149377</v>
      </c>
      <c r="AI578" s="15">
        <f t="shared" si="979"/>
        <v>0</v>
      </c>
      <c r="AJ578" s="15">
        <f t="shared" si="980"/>
        <v>0</v>
      </c>
      <c r="AK578" s="15">
        <f>AK579</f>
        <v>0</v>
      </c>
      <c r="AL578" s="15">
        <f>AL579</f>
        <v>0</v>
      </c>
      <c r="AM578" s="15">
        <f>AM579</f>
        <v>0</v>
      </c>
      <c r="AN578" s="15">
        <f t="shared" si="981"/>
        <v>149377</v>
      </c>
      <c r="AO578" s="15">
        <f>AO579</f>
        <v>0</v>
      </c>
      <c r="AP578" s="70">
        <f t="shared" ref="AP578:AP641" si="1020">AN578+AO578</f>
        <v>149377</v>
      </c>
      <c r="AQ578" s="15">
        <f t="shared" si="982"/>
        <v>0</v>
      </c>
      <c r="AR578" s="15">
        <f>AR579</f>
        <v>0</v>
      </c>
      <c r="AS578" s="70">
        <f t="shared" ref="AS578:AS641" si="1021">AQ578+AR578</f>
        <v>0</v>
      </c>
      <c r="AT578" s="73">
        <f t="shared" si="983"/>
        <v>0</v>
      </c>
      <c r="AU578" s="15">
        <f>AU579</f>
        <v>0</v>
      </c>
      <c r="AV578" s="24"/>
    </row>
    <row r="579" spans="1:49" x14ac:dyDescent="0.3">
      <c r="A579" s="61" t="s">
        <v>401</v>
      </c>
      <c r="B579" s="62" t="s">
        <v>55</v>
      </c>
      <c r="C579" s="61" t="s">
        <v>65</v>
      </c>
      <c r="D579" s="61" t="s">
        <v>288</v>
      </c>
      <c r="E579" s="63" t="s">
        <v>339</v>
      </c>
      <c r="F579" s="15">
        <v>149377</v>
      </c>
      <c r="G579" s="15"/>
      <c r="H579" s="15"/>
      <c r="I579" s="15"/>
      <c r="J579" s="15"/>
      <c r="K579" s="15"/>
      <c r="L579" s="15">
        <f t="shared" si="1007"/>
        <v>149377</v>
      </c>
      <c r="M579" s="15">
        <f t="shared" si="1008"/>
        <v>0</v>
      </c>
      <c r="N579" s="15">
        <f t="shared" si="1009"/>
        <v>0</v>
      </c>
      <c r="O579" s="15"/>
      <c r="P579" s="15"/>
      <c r="Q579" s="15"/>
      <c r="R579" s="15">
        <f t="shared" si="969"/>
        <v>149377</v>
      </c>
      <c r="S579" s="15">
        <f t="shared" si="970"/>
        <v>0</v>
      </c>
      <c r="T579" s="15">
        <f t="shared" si="971"/>
        <v>0</v>
      </c>
      <c r="U579" s="15"/>
      <c r="V579" s="15">
        <f t="shared" si="972"/>
        <v>149377</v>
      </c>
      <c r="W579" s="15">
        <f t="shared" si="973"/>
        <v>0</v>
      </c>
      <c r="X579" s="15">
        <f t="shared" si="974"/>
        <v>0</v>
      </c>
      <c r="Y579" s="15"/>
      <c r="Z579" s="15"/>
      <c r="AA579" s="15"/>
      <c r="AB579" s="15">
        <f t="shared" si="975"/>
        <v>149377</v>
      </c>
      <c r="AC579" s="15">
        <f t="shared" si="976"/>
        <v>0</v>
      </c>
      <c r="AD579" s="15">
        <f t="shared" si="977"/>
        <v>0</v>
      </c>
      <c r="AE579" s="15"/>
      <c r="AF579" s="15"/>
      <c r="AG579" s="15"/>
      <c r="AH579" s="15">
        <f t="shared" si="978"/>
        <v>149377</v>
      </c>
      <c r="AI579" s="15">
        <f t="shared" si="979"/>
        <v>0</v>
      </c>
      <c r="AJ579" s="15">
        <f t="shared" si="980"/>
        <v>0</v>
      </c>
      <c r="AK579" s="15"/>
      <c r="AL579" s="15"/>
      <c r="AM579" s="15"/>
      <c r="AN579" s="15">
        <f t="shared" si="981"/>
        <v>149377</v>
      </c>
      <c r="AO579" s="15"/>
      <c r="AP579" s="70">
        <f t="shared" si="1020"/>
        <v>149377</v>
      </c>
      <c r="AQ579" s="15">
        <f t="shared" si="982"/>
        <v>0</v>
      </c>
      <c r="AR579" s="15"/>
      <c r="AS579" s="70">
        <f t="shared" si="1021"/>
        <v>0</v>
      </c>
      <c r="AT579" s="73">
        <f t="shared" si="983"/>
        <v>0</v>
      </c>
      <c r="AU579" s="15"/>
      <c r="AV579" s="24"/>
    </row>
    <row r="580" spans="1:49" s="75" customFormat="1" x14ac:dyDescent="0.3">
      <c r="A580" s="58" t="s">
        <v>403</v>
      </c>
      <c r="B580" s="59"/>
      <c r="C580" s="58"/>
      <c r="D580" s="58"/>
      <c r="E580" s="60" t="s">
        <v>24</v>
      </c>
      <c r="F580" s="21">
        <f t="shared" si="984"/>
        <v>33334.6</v>
      </c>
      <c r="G580" s="21">
        <f t="shared" si="985"/>
        <v>65000</v>
      </c>
      <c r="H580" s="21">
        <f t="shared" si="986"/>
        <v>0</v>
      </c>
      <c r="I580" s="21">
        <f t="shared" si="1016"/>
        <v>0</v>
      </c>
      <c r="J580" s="21">
        <f t="shared" si="1017"/>
        <v>0</v>
      </c>
      <c r="K580" s="21">
        <f t="shared" si="1018"/>
        <v>0</v>
      </c>
      <c r="L580" s="21">
        <f t="shared" si="1007"/>
        <v>33334.6</v>
      </c>
      <c r="M580" s="21">
        <f t="shared" si="1008"/>
        <v>65000</v>
      </c>
      <c r="N580" s="21">
        <f t="shared" si="1009"/>
        <v>0</v>
      </c>
      <c r="O580" s="21">
        <f t="shared" ref="O580:O589" si="1022">O581</f>
        <v>26210.601030000002</v>
      </c>
      <c r="P580" s="21">
        <f t="shared" ref="P580:P589" si="1023">P581</f>
        <v>0</v>
      </c>
      <c r="Q580" s="21">
        <f t="shared" ref="Q580:Q589" si="1024">Q581</f>
        <v>0</v>
      </c>
      <c r="R580" s="21">
        <f t="shared" si="969"/>
        <v>59545.201029999997</v>
      </c>
      <c r="S580" s="21">
        <f t="shared" si="970"/>
        <v>65000</v>
      </c>
      <c r="T580" s="21">
        <f t="shared" si="971"/>
        <v>0</v>
      </c>
      <c r="U580" s="21">
        <f>U581</f>
        <v>0</v>
      </c>
      <c r="V580" s="21">
        <f t="shared" si="972"/>
        <v>59545.201029999997</v>
      </c>
      <c r="W580" s="21">
        <f t="shared" si="973"/>
        <v>65000</v>
      </c>
      <c r="X580" s="21">
        <f t="shared" si="974"/>
        <v>0</v>
      </c>
      <c r="Y580" s="21">
        <f>Y581</f>
        <v>-16.065000000000001</v>
      </c>
      <c r="Z580" s="21">
        <f>Z581</f>
        <v>0</v>
      </c>
      <c r="AA580" s="21">
        <f>AA581</f>
        <v>0</v>
      </c>
      <c r="AB580" s="21">
        <f t="shared" si="975"/>
        <v>59529.136029999994</v>
      </c>
      <c r="AC580" s="21">
        <f t="shared" si="976"/>
        <v>65000</v>
      </c>
      <c r="AD580" s="21">
        <f t="shared" si="977"/>
        <v>0</v>
      </c>
      <c r="AE580" s="21">
        <f>AE581</f>
        <v>0</v>
      </c>
      <c r="AF580" s="21">
        <f>AF581</f>
        <v>0</v>
      </c>
      <c r="AG580" s="21">
        <f>AG581</f>
        <v>0</v>
      </c>
      <c r="AH580" s="21">
        <f t="shared" si="978"/>
        <v>59529.136029999994</v>
      </c>
      <c r="AI580" s="21">
        <f t="shared" si="979"/>
        <v>65000</v>
      </c>
      <c r="AJ580" s="21">
        <f t="shared" si="980"/>
        <v>0</v>
      </c>
      <c r="AK580" s="21">
        <f>AK581</f>
        <v>-26811.690000000002</v>
      </c>
      <c r="AL580" s="21">
        <f>AL581</f>
        <v>107319.20699999999</v>
      </c>
      <c r="AM580" s="21">
        <f>AM581</f>
        <v>26106.812999999998</v>
      </c>
      <c r="AN580" s="21">
        <f t="shared" si="981"/>
        <v>32717.446029999992</v>
      </c>
      <c r="AO580" s="21">
        <f>AO581</f>
        <v>0</v>
      </c>
      <c r="AP580" s="69">
        <f t="shared" si="1020"/>
        <v>32717.446029999992</v>
      </c>
      <c r="AQ580" s="21">
        <f t="shared" si="982"/>
        <v>172319.20699999999</v>
      </c>
      <c r="AR580" s="21">
        <f>AR581</f>
        <v>0</v>
      </c>
      <c r="AS580" s="69">
        <f t="shared" si="1021"/>
        <v>172319.20699999999</v>
      </c>
      <c r="AT580" s="72">
        <f t="shared" si="983"/>
        <v>26106.812999999998</v>
      </c>
      <c r="AU580" s="21">
        <f>AU581</f>
        <v>0</v>
      </c>
      <c r="AV580" s="22"/>
      <c r="AW580" s="17"/>
    </row>
    <row r="581" spans="1:49" ht="62.4" x14ac:dyDescent="0.3">
      <c r="A581" s="61" t="s">
        <v>404</v>
      </c>
      <c r="B581" s="62"/>
      <c r="C581" s="61"/>
      <c r="D581" s="61"/>
      <c r="E581" s="63" t="s">
        <v>405</v>
      </c>
      <c r="F581" s="15">
        <f t="shared" ref="F581:K581" si="1025">F585</f>
        <v>33334.6</v>
      </c>
      <c r="G581" s="15">
        <f t="shared" si="1025"/>
        <v>65000</v>
      </c>
      <c r="H581" s="15">
        <f t="shared" si="1025"/>
        <v>0</v>
      </c>
      <c r="I581" s="15">
        <f t="shared" si="1025"/>
        <v>0</v>
      </c>
      <c r="J581" s="15">
        <f t="shared" si="1025"/>
        <v>0</v>
      </c>
      <c r="K581" s="15">
        <f t="shared" si="1025"/>
        <v>0</v>
      </c>
      <c r="L581" s="15">
        <f t="shared" si="1007"/>
        <v>33334.6</v>
      </c>
      <c r="M581" s="15">
        <f t="shared" si="1008"/>
        <v>65000</v>
      </c>
      <c r="N581" s="15">
        <f t="shared" si="1009"/>
        <v>0</v>
      </c>
      <c r="O581" s="15">
        <f>O585+O588+O582</f>
        <v>26210.601030000002</v>
      </c>
      <c r="P581" s="15">
        <f>P585+P588+P582</f>
        <v>0</v>
      </c>
      <c r="Q581" s="15">
        <f>Q585+Q588+Q582</f>
        <v>0</v>
      </c>
      <c r="R581" s="15">
        <f t="shared" si="969"/>
        <v>59545.201029999997</v>
      </c>
      <c r="S581" s="15">
        <f t="shared" si="970"/>
        <v>65000</v>
      </c>
      <c r="T581" s="15">
        <f t="shared" si="971"/>
        <v>0</v>
      </c>
      <c r="U581" s="15">
        <f>U585+U588+U582</f>
        <v>0</v>
      </c>
      <c r="V581" s="15">
        <f t="shared" si="972"/>
        <v>59545.201029999997</v>
      </c>
      <c r="W581" s="15">
        <f t="shared" si="973"/>
        <v>65000</v>
      </c>
      <c r="X581" s="15">
        <f t="shared" si="974"/>
        <v>0</v>
      </c>
      <c r="Y581" s="15">
        <f>Y585+Y588+Y582</f>
        <v>-16.065000000000001</v>
      </c>
      <c r="Z581" s="15">
        <f>Z585+Z588+Z582</f>
        <v>0</v>
      </c>
      <c r="AA581" s="15">
        <f>AA585+AA588+AA582</f>
        <v>0</v>
      </c>
      <c r="AB581" s="15">
        <f t="shared" si="975"/>
        <v>59529.136029999994</v>
      </c>
      <c r="AC581" s="15">
        <f t="shared" si="976"/>
        <v>65000</v>
      </c>
      <c r="AD581" s="15">
        <f t="shared" si="977"/>
        <v>0</v>
      </c>
      <c r="AE581" s="15">
        <f>AE585+AE588+AE582</f>
        <v>0</v>
      </c>
      <c r="AF581" s="15">
        <f>AF585+AF588+AF582</f>
        <v>0</v>
      </c>
      <c r="AG581" s="15">
        <f>AG585+AG588+AG582</f>
        <v>0</v>
      </c>
      <c r="AH581" s="15">
        <f t="shared" si="978"/>
        <v>59529.136029999994</v>
      </c>
      <c r="AI581" s="15">
        <f t="shared" si="979"/>
        <v>65000</v>
      </c>
      <c r="AJ581" s="15">
        <f t="shared" si="980"/>
        <v>0</v>
      </c>
      <c r="AK581" s="15">
        <f>AK585+AK588+AK582</f>
        <v>-26811.690000000002</v>
      </c>
      <c r="AL581" s="15">
        <f>AL585+AL588+AL582</f>
        <v>107319.20699999999</v>
      </c>
      <c r="AM581" s="15">
        <f>AM585+AM588+AM582</f>
        <v>26106.812999999998</v>
      </c>
      <c r="AN581" s="15">
        <f t="shared" si="981"/>
        <v>32717.446029999992</v>
      </c>
      <c r="AO581" s="15">
        <f>AO585+AO588+AO582</f>
        <v>0</v>
      </c>
      <c r="AP581" s="70">
        <f t="shared" si="1020"/>
        <v>32717.446029999992</v>
      </c>
      <c r="AQ581" s="15">
        <f t="shared" si="982"/>
        <v>172319.20699999999</v>
      </c>
      <c r="AR581" s="15">
        <f>AR585+AR588+AR582</f>
        <v>0</v>
      </c>
      <c r="AS581" s="70">
        <f t="shared" si="1021"/>
        <v>172319.20699999999</v>
      </c>
      <c r="AT581" s="73">
        <f t="shared" si="983"/>
        <v>26106.812999999998</v>
      </c>
      <c r="AU581" s="15">
        <f>AU585+AU588+AU582</f>
        <v>0</v>
      </c>
      <c r="AV581" s="24"/>
    </row>
    <row r="582" spans="1:49" ht="46.8" x14ac:dyDescent="0.3">
      <c r="A582" s="61" t="s">
        <v>406</v>
      </c>
      <c r="B582" s="62"/>
      <c r="C582" s="61"/>
      <c r="D582" s="61"/>
      <c r="E582" s="64" t="s">
        <v>407</v>
      </c>
      <c r="F582" s="15"/>
      <c r="G582" s="15"/>
      <c r="H582" s="15"/>
      <c r="I582" s="15"/>
      <c r="J582" s="15"/>
      <c r="K582" s="15"/>
      <c r="L582" s="15"/>
      <c r="M582" s="15"/>
      <c r="N582" s="15"/>
      <c r="O582" s="15">
        <f t="shared" ref="O582:O583" si="1026">O583</f>
        <v>47.655029999999996</v>
      </c>
      <c r="P582" s="15">
        <f t="shared" ref="P582:P583" si="1027">P583</f>
        <v>0</v>
      </c>
      <c r="Q582" s="15">
        <f t="shared" ref="Q582:Q583" si="1028">Q583</f>
        <v>0</v>
      </c>
      <c r="R582" s="15">
        <f t="shared" si="969"/>
        <v>47.655029999999996</v>
      </c>
      <c r="S582" s="15">
        <f t="shared" si="970"/>
        <v>0</v>
      </c>
      <c r="T582" s="15">
        <f t="shared" si="971"/>
        <v>0</v>
      </c>
      <c r="U582" s="15">
        <f t="shared" ref="U582:U589" si="1029">U583</f>
        <v>0</v>
      </c>
      <c r="V582" s="15">
        <f t="shared" si="972"/>
        <v>47.655029999999996</v>
      </c>
      <c r="W582" s="15">
        <f t="shared" si="973"/>
        <v>0</v>
      </c>
      <c r="X582" s="15">
        <f t="shared" si="974"/>
        <v>0</v>
      </c>
      <c r="Y582" s="15">
        <f t="shared" ref="Y582:Y589" si="1030">Y583</f>
        <v>0</v>
      </c>
      <c r="Z582" s="15">
        <f t="shared" ref="Z582:Z589" si="1031">Z583</f>
        <v>0</v>
      </c>
      <c r="AA582" s="15">
        <f t="shared" ref="AA582:AA589" si="1032">AA583</f>
        <v>0</v>
      </c>
      <c r="AB582" s="15">
        <f t="shared" si="975"/>
        <v>47.655029999999996</v>
      </c>
      <c r="AC582" s="15">
        <f t="shared" si="976"/>
        <v>0</v>
      </c>
      <c r="AD582" s="15">
        <f t="shared" si="977"/>
        <v>0</v>
      </c>
      <c r="AE582" s="15">
        <f t="shared" ref="AE582:AE589" si="1033">AE583</f>
        <v>0</v>
      </c>
      <c r="AF582" s="15">
        <f t="shared" ref="AF582:AF589" si="1034">AF583</f>
        <v>0</v>
      </c>
      <c r="AG582" s="15">
        <f t="shared" ref="AG582:AG589" si="1035">AG583</f>
        <v>0</v>
      </c>
      <c r="AH582" s="15">
        <f t="shared" si="978"/>
        <v>47.655029999999996</v>
      </c>
      <c r="AI582" s="15">
        <f t="shared" si="979"/>
        <v>0</v>
      </c>
      <c r="AJ582" s="15">
        <f t="shared" si="980"/>
        <v>0</v>
      </c>
      <c r="AK582" s="15">
        <f t="shared" ref="AK582:AK589" si="1036">AK583</f>
        <v>0</v>
      </c>
      <c r="AL582" s="15">
        <f t="shared" ref="AL582:AL589" si="1037">AL583</f>
        <v>0</v>
      </c>
      <c r="AM582" s="15">
        <f t="shared" ref="AM582:AM589" si="1038">AM583</f>
        <v>0</v>
      </c>
      <c r="AN582" s="15">
        <f t="shared" si="981"/>
        <v>47.655029999999996</v>
      </c>
      <c r="AO582" s="15">
        <f t="shared" ref="AO582:AO589" si="1039">AO583</f>
        <v>0</v>
      </c>
      <c r="AP582" s="70">
        <f t="shared" si="1020"/>
        <v>47.655029999999996</v>
      </c>
      <c r="AQ582" s="15">
        <f t="shared" si="982"/>
        <v>0</v>
      </c>
      <c r="AR582" s="15">
        <f t="shared" ref="AR582:AU589" si="1040">AR583</f>
        <v>0</v>
      </c>
      <c r="AS582" s="70">
        <f t="shared" si="1021"/>
        <v>0</v>
      </c>
      <c r="AT582" s="73">
        <f t="shared" si="983"/>
        <v>0</v>
      </c>
      <c r="AU582" s="15">
        <f t="shared" si="1040"/>
        <v>0</v>
      </c>
      <c r="AV582" s="24"/>
    </row>
    <row r="583" spans="1:49" ht="46.8" x14ac:dyDescent="0.3">
      <c r="A583" s="61" t="s">
        <v>406</v>
      </c>
      <c r="B583" s="62" t="s">
        <v>29</v>
      </c>
      <c r="C583" s="61"/>
      <c r="D583" s="61"/>
      <c r="E583" s="63" t="s">
        <v>30</v>
      </c>
      <c r="F583" s="15"/>
      <c r="G583" s="15"/>
      <c r="H583" s="15"/>
      <c r="I583" s="15"/>
      <c r="J583" s="15"/>
      <c r="K583" s="15"/>
      <c r="L583" s="15"/>
      <c r="M583" s="15"/>
      <c r="N583" s="15"/>
      <c r="O583" s="15">
        <f t="shared" si="1026"/>
        <v>47.655029999999996</v>
      </c>
      <c r="P583" s="15">
        <f t="shared" si="1027"/>
        <v>0</v>
      </c>
      <c r="Q583" s="15">
        <f t="shared" si="1028"/>
        <v>0</v>
      </c>
      <c r="R583" s="15">
        <f t="shared" si="969"/>
        <v>47.655029999999996</v>
      </c>
      <c r="S583" s="15">
        <f t="shared" si="970"/>
        <v>0</v>
      </c>
      <c r="T583" s="15">
        <f t="shared" si="971"/>
        <v>0</v>
      </c>
      <c r="U583" s="15">
        <f t="shared" si="1029"/>
        <v>0</v>
      </c>
      <c r="V583" s="15">
        <f t="shared" si="972"/>
        <v>47.655029999999996</v>
      </c>
      <c r="W583" s="15">
        <f t="shared" si="973"/>
        <v>0</v>
      </c>
      <c r="X583" s="15">
        <f t="shared" si="974"/>
        <v>0</v>
      </c>
      <c r="Y583" s="15">
        <f t="shared" si="1030"/>
        <v>0</v>
      </c>
      <c r="Z583" s="15">
        <f t="shared" si="1031"/>
        <v>0</v>
      </c>
      <c r="AA583" s="15">
        <f t="shared" si="1032"/>
        <v>0</v>
      </c>
      <c r="AB583" s="15">
        <f t="shared" si="975"/>
        <v>47.655029999999996</v>
      </c>
      <c r="AC583" s="15">
        <f t="shared" si="976"/>
        <v>0</v>
      </c>
      <c r="AD583" s="15">
        <f t="shared" si="977"/>
        <v>0</v>
      </c>
      <c r="AE583" s="15">
        <f t="shared" si="1033"/>
        <v>0</v>
      </c>
      <c r="AF583" s="15">
        <f t="shared" si="1034"/>
        <v>0</v>
      </c>
      <c r="AG583" s="15">
        <f t="shared" si="1035"/>
        <v>0</v>
      </c>
      <c r="AH583" s="15">
        <f t="shared" si="978"/>
        <v>47.655029999999996</v>
      </c>
      <c r="AI583" s="15">
        <f t="shared" si="979"/>
        <v>0</v>
      </c>
      <c r="AJ583" s="15">
        <f t="shared" si="980"/>
        <v>0</v>
      </c>
      <c r="AK583" s="15">
        <f t="shared" si="1036"/>
        <v>0</v>
      </c>
      <c r="AL583" s="15">
        <f t="shared" si="1037"/>
        <v>0</v>
      </c>
      <c r="AM583" s="15">
        <f t="shared" si="1038"/>
        <v>0</v>
      </c>
      <c r="AN583" s="15">
        <f t="shared" si="981"/>
        <v>47.655029999999996</v>
      </c>
      <c r="AO583" s="15">
        <f t="shared" si="1039"/>
        <v>0</v>
      </c>
      <c r="AP583" s="70">
        <f t="shared" si="1020"/>
        <v>47.655029999999996</v>
      </c>
      <c r="AQ583" s="15">
        <f t="shared" si="982"/>
        <v>0</v>
      </c>
      <c r="AR583" s="15">
        <f t="shared" si="1040"/>
        <v>0</v>
      </c>
      <c r="AS583" s="70">
        <f t="shared" si="1021"/>
        <v>0</v>
      </c>
      <c r="AT583" s="73">
        <f t="shared" si="983"/>
        <v>0</v>
      </c>
      <c r="AU583" s="15">
        <f t="shared" si="1040"/>
        <v>0</v>
      </c>
      <c r="AV583" s="24"/>
    </row>
    <row r="584" spans="1:49" x14ac:dyDescent="0.3">
      <c r="A584" s="61" t="s">
        <v>406</v>
      </c>
      <c r="B584" s="62">
        <v>400</v>
      </c>
      <c r="C584" s="61" t="s">
        <v>65</v>
      </c>
      <c r="D584" s="61" t="s">
        <v>288</v>
      </c>
      <c r="E584" s="63" t="s">
        <v>339</v>
      </c>
      <c r="F584" s="15"/>
      <c r="G584" s="15"/>
      <c r="H584" s="15"/>
      <c r="I584" s="15"/>
      <c r="J584" s="15"/>
      <c r="K584" s="15"/>
      <c r="L584" s="15"/>
      <c r="M584" s="15"/>
      <c r="N584" s="15"/>
      <c r="O584" s="15">
        <v>47.655029999999996</v>
      </c>
      <c r="P584" s="15"/>
      <c r="Q584" s="15"/>
      <c r="R584" s="15">
        <f t="shared" si="969"/>
        <v>47.655029999999996</v>
      </c>
      <c r="S584" s="15">
        <f t="shared" si="970"/>
        <v>0</v>
      </c>
      <c r="T584" s="15">
        <f t="shared" si="971"/>
        <v>0</v>
      </c>
      <c r="U584" s="15"/>
      <c r="V584" s="15">
        <f t="shared" si="972"/>
        <v>47.655029999999996</v>
      </c>
      <c r="W584" s="15">
        <f t="shared" si="973"/>
        <v>0</v>
      </c>
      <c r="X584" s="15">
        <f t="shared" si="974"/>
        <v>0</v>
      </c>
      <c r="Y584" s="15"/>
      <c r="Z584" s="15"/>
      <c r="AA584" s="15"/>
      <c r="AB584" s="15">
        <f t="shared" si="975"/>
        <v>47.655029999999996</v>
      </c>
      <c r="AC584" s="15">
        <f t="shared" si="976"/>
        <v>0</v>
      </c>
      <c r="AD584" s="15">
        <f t="shared" si="977"/>
        <v>0</v>
      </c>
      <c r="AE584" s="15"/>
      <c r="AF584" s="15"/>
      <c r="AG584" s="15"/>
      <c r="AH584" s="15">
        <f t="shared" si="978"/>
        <v>47.655029999999996</v>
      </c>
      <c r="AI584" s="15">
        <f t="shared" si="979"/>
        <v>0</v>
      </c>
      <c r="AJ584" s="15">
        <f t="shared" si="980"/>
        <v>0</v>
      </c>
      <c r="AK584" s="15"/>
      <c r="AL584" s="15"/>
      <c r="AM584" s="15"/>
      <c r="AN584" s="15">
        <f t="shared" si="981"/>
        <v>47.655029999999996</v>
      </c>
      <c r="AO584" s="15"/>
      <c r="AP584" s="70">
        <f t="shared" si="1020"/>
        <v>47.655029999999996</v>
      </c>
      <c r="AQ584" s="15">
        <f t="shared" si="982"/>
        <v>0</v>
      </c>
      <c r="AR584" s="15"/>
      <c r="AS584" s="70">
        <f t="shared" si="1021"/>
        <v>0</v>
      </c>
      <c r="AT584" s="73">
        <f t="shared" si="983"/>
        <v>0</v>
      </c>
      <c r="AU584" s="15"/>
      <c r="AV584" s="24"/>
    </row>
    <row r="585" spans="1:49" ht="31.2" x14ac:dyDescent="0.3">
      <c r="A585" s="61" t="s">
        <v>408</v>
      </c>
      <c r="B585" s="62"/>
      <c r="C585" s="61"/>
      <c r="D585" s="61"/>
      <c r="E585" s="63" t="s">
        <v>409</v>
      </c>
      <c r="F585" s="15">
        <f t="shared" si="984"/>
        <v>33334.6</v>
      </c>
      <c r="G585" s="15">
        <f t="shared" si="985"/>
        <v>65000</v>
      </c>
      <c r="H585" s="15">
        <f t="shared" si="986"/>
        <v>0</v>
      </c>
      <c r="I585" s="15">
        <f t="shared" si="1016"/>
        <v>0</v>
      </c>
      <c r="J585" s="15">
        <f t="shared" si="1017"/>
        <v>0</v>
      </c>
      <c r="K585" s="15">
        <f t="shared" si="1018"/>
        <v>0</v>
      </c>
      <c r="L585" s="15">
        <f t="shared" si="1007"/>
        <v>33334.6</v>
      </c>
      <c r="M585" s="15">
        <f t="shared" si="1008"/>
        <v>65000</v>
      </c>
      <c r="N585" s="15">
        <f t="shared" si="1009"/>
        <v>0</v>
      </c>
      <c r="O585" s="15">
        <f t="shared" si="1022"/>
        <v>0</v>
      </c>
      <c r="P585" s="15">
        <f t="shared" si="1023"/>
        <v>0</v>
      </c>
      <c r="Q585" s="15">
        <f t="shared" si="1024"/>
        <v>0</v>
      </c>
      <c r="R585" s="15">
        <f t="shared" si="969"/>
        <v>33334.6</v>
      </c>
      <c r="S585" s="15">
        <f t="shared" si="970"/>
        <v>65000</v>
      </c>
      <c r="T585" s="15">
        <f t="shared" si="971"/>
        <v>0</v>
      </c>
      <c r="U585" s="15">
        <f t="shared" si="1029"/>
        <v>0</v>
      </c>
      <c r="V585" s="15">
        <f t="shared" si="972"/>
        <v>33334.6</v>
      </c>
      <c r="W585" s="15">
        <f t="shared" si="973"/>
        <v>65000</v>
      </c>
      <c r="X585" s="15">
        <f t="shared" si="974"/>
        <v>0</v>
      </c>
      <c r="Y585" s="15">
        <f t="shared" si="1030"/>
        <v>0</v>
      </c>
      <c r="Z585" s="15">
        <f t="shared" si="1031"/>
        <v>0</v>
      </c>
      <c r="AA585" s="15">
        <f t="shared" si="1032"/>
        <v>0</v>
      </c>
      <c r="AB585" s="15">
        <f t="shared" si="975"/>
        <v>33334.6</v>
      </c>
      <c r="AC585" s="15">
        <f t="shared" si="976"/>
        <v>65000</v>
      </c>
      <c r="AD585" s="15">
        <f t="shared" si="977"/>
        <v>0</v>
      </c>
      <c r="AE585" s="15">
        <f t="shared" si="1033"/>
        <v>0</v>
      </c>
      <c r="AF585" s="15">
        <f t="shared" si="1034"/>
        <v>0</v>
      </c>
      <c r="AG585" s="15">
        <f t="shared" si="1035"/>
        <v>0</v>
      </c>
      <c r="AH585" s="15">
        <f t="shared" si="978"/>
        <v>33334.6</v>
      </c>
      <c r="AI585" s="15">
        <f t="shared" si="979"/>
        <v>65000</v>
      </c>
      <c r="AJ585" s="15">
        <f t="shared" si="980"/>
        <v>0</v>
      </c>
      <c r="AK585" s="15">
        <f t="shared" si="1036"/>
        <v>-26811.690000000002</v>
      </c>
      <c r="AL585" s="15">
        <f t="shared" si="1037"/>
        <v>107319.20699999999</v>
      </c>
      <c r="AM585" s="15">
        <f t="shared" si="1038"/>
        <v>26106.812999999998</v>
      </c>
      <c r="AN585" s="15">
        <f t="shared" si="981"/>
        <v>6522.9099999999962</v>
      </c>
      <c r="AO585" s="15">
        <f t="shared" si="1039"/>
        <v>0</v>
      </c>
      <c r="AP585" s="70">
        <f t="shared" si="1020"/>
        <v>6522.9099999999962</v>
      </c>
      <c r="AQ585" s="15">
        <f t="shared" si="982"/>
        <v>172319.20699999999</v>
      </c>
      <c r="AR585" s="15">
        <f t="shared" si="1040"/>
        <v>0</v>
      </c>
      <c r="AS585" s="70">
        <f t="shared" si="1021"/>
        <v>172319.20699999999</v>
      </c>
      <c r="AT585" s="73">
        <f t="shared" si="983"/>
        <v>26106.812999999998</v>
      </c>
      <c r="AU585" s="15">
        <f t="shared" si="1040"/>
        <v>0</v>
      </c>
      <c r="AV585" s="24"/>
    </row>
    <row r="586" spans="1:49" ht="46.8" x14ac:dyDescent="0.3">
      <c r="A586" s="61" t="s">
        <v>408</v>
      </c>
      <c r="B586" s="62" t="s">
        <v>29</v>
      </c>
      <c r="C586" s="61"/>
      <c r="D586" s="61"/>
      <c r="E586" s="63" t="s">
        <v>30</v>
      </c>
      <c r="F586" s="15">
        <f t="shared" si="984"/>
        <v>33334.6</v>
      </c>
      <c r="G586" s="15">
        <f t="shared" si="985"/>
        <v>65000</v>
      </c>
      <c r="H586" s="15">
        <f t="shared" si="986"/>
        <v>0</v>
      </c>
      <c r="I586" s="15">
        <f t="shared" si="1016"/>
        <v>0</v>
      </c>
      <c r="J586" s="15">
        <f t="shared" si="1017"/>
        <v>0</v>
      </c>
      <c r="K586" s="15">
        <f t="shared" si="1018"/>
        <v>0</v>
      </c>
      <c r="L586" s="15">
        <f t="shared" si="1007"/>
        <v>33334.6</v>
      </c>
      <c r="M586" s="15">
        <f t="shared" si="1008"/>
        <v>65000</v>
      </c>
      <c r="N586" s="15">
        <f t="shared" si="1009"/>
        <v>0</v>
      </c>
      <c r="O586" s="15">
        <f t="shared" si="1022"/>
        <v>0</v>
      </c>
      <c r="P586" s="15">
        <f t="shared" si="1023"/>
        <v>0</v>
      </c>
      <c r="Q586" s="15">
        <f t="shared" si="1024"/>
        <v>0</v>
      </c>
      <c r="R586" s="15">
        <f t="shared" si="969"/>
        <v>33334.6</v>
      </c>
      <c r="S586" s="15">
        <f t="shared" si="970"/>
        <v>65000</v>
      </c>
      <c r="T586" s="15">
        <f t="shared" si="971"/>
        <v>0</v>
      </c>
      <c r="U586" s="15">
        <f t="shared" si="1029"/>
        <v>0</v>
      </c>
      <c r="V586" s="15">
        <f t="shared" si="972"/>
        <v>33334.6</v>
      </c>
      <c r="W586" s="15">
        <f t="shared" si="973"/>
        <v>65000</v>
      </c>
      <c r="X586" s="15">
        <f t="shared" si="974"/>
        <v>0</v>
      </c>
      <c r="Y586" s="15">
        <f t="shared" si="1030"/>
        <v>0</v>
      </c>
      <c r="Z586" s="15">
        <f t="shared" si="1031"/>
        <v>0</v>
      </c>
      <c r="AA586" s="15">
        <f t="shared" si="1032"/>
        <v>0</v>
      </c>
      <c r="AB586" s="15">
        <f t="shared" si="975"/>
        <v>33334.6</v>
      </c>
      <c r="AC586" s="15">
        <f t="shared" si="976"/>
        <v>65000</v>
      </c>
      <c r="AD586" s="15">
        <f t="shared" si="977"/>
        <v>0</v>
      </c>
      <c r="AE586" s="15">
        <f t="shared" si="1033"/>
        <v>0</v>
      </c>
      <c r="AF586" s="15">
        <f t="shared" si="1034"/>
        <v>0</v>
      </c>
      <c r="AG586" s="15">
        <f t="shared" si="1035"/>
        <v>0</v>
      </c>
      <c r="AH586" s="15">
        <f t="shared" si="978"/>
        <v>33334.6</v>
      </c>
      <c r="AI586" s="15">
        <f t="shared" si="979"/>
        <v>65000</v>
      </c>
      <c r="AJ586" s="15">
        <f t="shared" si="980"/>
        <v>0</v>
      </c>
      <c r="AK586" s="15">
        <f t="shared" si="1036"/>
        <v>-26811.690000000002</v>
      </c>
      <c r="AL586" s="15">
        <f t="shared" si="1037"/>
        <v>107319.20699999999</v>
      </c>
      <c r="AM586" s="15">
        <f t="shared" si="1038"/>
        <v>26106.812999999998</v>
      </c>
      <c r="AN586" s="15">
        <f t="shared" si="981"/>
        <v>6522.9099999999962</v>
      </c>
      <c r="AO586" s="15">
        <f t="shared" si="1039"/>
        <v>0</v>
      </c>
      <c r="AP586" s="70">
        <f t="shared" si="1020"/>
        <v>6522.9099999999962</v>
      </c>
      <c r="AQ586" s="15">
        <f t="shared" si="982"/>
        <v>172319.20699999999</v>
      </c>
      <c r="AR586" s="15">
        <f t="shared" si="1040"/>
        <v>0</v>
      </c>
      <c r="AS586" s="70">
        <f t="shared" si="1021"/>
        <v>172319.20699999999</v>
      </c>
      <c r="AT586" s="73">
        <f t="shared" si="983"/>
        <v>26106.812999999998</v>
      </c>
      <c r="AU586" s="15">
        <f t="shared" si="1040"/>
        <v>0</v>
      </c>
      <c r="AV586" s="24"/>
    </row>
    <row r="587" spans="1:49" x14ac:dyDescent="0.3">
      <c r="A587" s="61" t="s">
        <v>408</v>
      </c>
      <c r="B587" s="62">
        <v>400</v>
      </c>
      <c r="C587" s="61" t="s">
        <v>65</v>
      </c>
      <c r="D587" s="61" t="s">
        <v>288</v>
      </c>
      <c r="E587" s="63" t="s">
        <v>339</v>
      </c>
      <c r="F587" s="15">
        <v>33334.6</v>
      </c>
      <c r="G587" s="15">
        <v>65000</v>
      </c>
      <c r="H587" s="15"/>
      <c r="I587" s="15"/>
      <c r="J587" s="15"/>
      <c r="K587" s="15"/>
      <c r="L587" s="15">
        <f t="shared" si="1007"/>
        <v>33334.6</v>
      </c>
      <c r="M587" s="15">
        <f t="shared" si="1008"/>
        <v>65000</v>
      </c>
      <c r="N587" s="15">
        <f t="shared" si="1009"/>
        <v>0</v>
      </c>
      <c r="O587" s="15"/>
      <c r="P587" s="15"/>
      <c r="Q587" s="15"/>
      <c r="R587" s="15">
        <f t="shared" si="969"/>
        <v>33334.6</v>
      </c>
      <c r="S587" s="15">
        <f t="shared" si="970"/>
        <v>65000</v>
      </c>
      <c r="T587" s="15">
        <f t="shared" si="971"/>
        <v>0</v>
      </c>
      <c r="U587" s="15"/>
      <c r="V587" s="15">
        <f t="shared" si="972"/>
        <v>33334.6</v>
      </c>
      <c r="W587" s="15">
        <f t="shared" si="973"/>
        <v>65000</v>
      </c>
      <c r="X587" s="15">
        <f t="shared" si="974"/>
        <v>0</v>
      </c>
      <c r="Y587" s="15"/>
      <c r="Z587" s="15"/>
      <c r="AA587" s="15"/>
      <c r="AB587" s="15">
        <f t="shared" si="975"/>
        <v>33334.6</v>
      </c>
      <c r="AC587" s="15">
        <f t="shared" si="976"/>
        <v>65000</v>
      </c>
      <c r="AD587" s="15">
        <f t="shared" si="977"/>
        <v>0</v>
      </c>
      <c r="AE587" s="15"/>
      <c r="AF587" s="15"/>
      <c r="AG587" s="15"/>
      <c r="AH587" s="15">
        <f t="shared" si="978"/>
        <v>33334.6</v>
      </c>
      <c r="AI587" s="15">
        <f t="shared" si="979"/>
        <v>65000</v>
      </c>
      <c r="AJ587" s="15">
        <f t="shared" si="980"/>
        <v>0</v>
      </c>
      <c r="AK587" s="15">
        <f>581.117-27392.807</f>
        <v>-26811.690000000002</v>
      </c>
      <c r="AL587" s="15">
        <f>27392.807+79926.4</f>
        <v>107319.20699999999</v>
      </c>
      <c r="AM587" s="15">
        <v>26106.812999999998</v>
      </c>
      <c r="AN587" s="15">
        <f t="shared" si="981"/>
        <v>6522.9099999999962</v>
      </c>
      <c r="AO587" s="15"/>
      <c r="AP587" s="70">
        <f t="shared" si="1020"/>
        <v>6522.9099999999962</v>
      </c>
      <c r="AQ587" s="15">
        <f t="shared" si="982"/>
        <v>172319.20699999999</v>
      </c>
      <c r="AR587" s="15"/>
      <c r="AS587" s="70">
        <f t="shared" si="1021"/>
        <v>172319.20699999999</v>
      </c>
      <c r="AT587" s="73">
        <f t="shared" si="983"/>
        <v>26106.812999999998</v>
      </c>
      <c r="AU587" s="15"/>
      <c r="AV587" s="24"/>
    </row>
    <row r="588" spans="1:49" ht="31.2" x14ac:dyDescent="0.3">
      <c r="A588" s="61" t="s">
        <v>410</v>
      </c>
      <c r="B588" s="62"/>
      <c r="C588" s="61"/>
      <c r="D588" s="61"/>
      <c r="E588" s="64" t="s">
        <v>411</v>
      </c>
      <c r="F588" s="15"/>
      <c r="G588" s="15"/>
      <c r="H588" s="15"/>
      <c r="I588" s="15"/>
      <c r="J588" s="15"/>
      <c r="K588" s="15"/>
      <c r="L588" s="15"/>
      <c r="M588" s="15"/>
      <c r="N588" s="15"/>
      <c r="O588" s="15">
        <f t="shared" si="1022"/>
        <v>26162.946</v>
      </c>
      <c r="P588" s="15">
        <f t="shared" si="1023"/>
        <v>0</v>
      </c>
      <c r="Q588" s="15">
        <f t="shared" si="1024"/>
        <v>0</v>
      </c>
      <c r="R588" s="15">
        <f t="shared" si="969"/>
        <v>26162.946</v>
      </c>
      <c r="S588" s="15">
        <f t="shared" si="970"/>
        <v>0</v>
      </c>
      <c r="T588" s="15">
        <f t="shared" si="971"/>
        <v>0</v>
      </c>
      <c r="U588" s="15">
        <f t="shared" si="1029"/>
        <v>0</v>
      </c>
      <c r="V588" s="15">
        <f t="shared" si="972"/>
        <v>26162.946</v>
      </c>
      <c r="W588" s="15">
        <f t="shared" si="973"/>
        <v>0</v>
      </c>
      <c r="X588" s="15">
        <f t="shared" si="974"/>
        <v>0</v>
      </c>
      <c r="Y588" s="15">
        <f t="shared" si="1030"/>
        <v>-16.065000000000001</v>
      </c>
      <c r="Z588" s="15">
        <f t="shared" si="1031"/>
        <v>0</v>
      </c>
      <c r="AA588" s="15">
        <f t="shared" si="1032"/>
        <v>0</v>
      </c>
      <c r="AB588" s="15">
        <f t="shared" si="975"/>
        <v>26146.881000000001</v>
      </c>
      <c r="AC588" s="15">
        <f t="shared" si="976"/>
        <v>0</v>
      </c>
      <c r="AD588" s="15">
        <f t="shared" si="977"/>
        <v>0</v>
      </c>
      <c r="AE588" s="15">
        <f t="shared" si="1033"/>
        <v>0</v>
      </c>
      <c r="AF588" s="15">
        <f t="shared" si="1034"/>
        <v>0</v>
      </c>
      <c r="AG588" s="15">
        <f t="shared" si="1035"/>
        <v>0</v>
      </c>
      <c r="AH588" s="15">
        <f t="shared" si="978"/>
        <v>26146.881000000001</v>
      </c>
      <c r="AI588" s="15">
        <f t="shared" si="979"/>
        <v>0</v>
      </c>
      <c r="AJ588" s="15">
        <f t="shared" si="980"/>
        <v>0</v>
      </c>
      <c r="AK588" s="15">
        <f t="shared" si="1036"/>
        <v>0</v>
      </c>
      <c r="AL588" s="15">
        <f t="shared" si="1037"/>
        <v>0</v>
      </c>
      <c r="AM588" s="15">
        <f t="shared" si="1038"/>
        <v>0</v>
      </c>
      <c r="AN588" s="15">
        <f t="shared" si="981"/>
        <v>26146.881000000001</v>
      </c>
      <c r="AO588" s="15">
        <f t="shared" si="1039"/>
        <v>0</v>
      </c>
      <c r="AP588" s="70">
        <f t="shared" si="1020"/>
        <v>26146.881000000001</v>
      </c>
      <c r="AQ588" s="15">
        <f t="shared" si="982"/>
        <v>0</v>
      </c>
      <c r="AR588" s="15">
        <f t="shared" si="1040"/>
        <v>0</v>
      </c>
      <c r="AS588" s="70">
        <f t="shared" si="1021"/>
        <v>0</v>
      </c>
      <c r="AT588" s="73">
        <f t="shared" si="983"/>
        <v>0</v>
      </c>
      <c r="AU588" s="15">
        <f t="shared" si="1040"/>
        <v>0</v>
      </c>
      <c r="AV588" s="24"/>
    </row>
    <row r="589" spans="1:49" ht="46.8" x14ac:dyDescent="0.3">
      <c r="A589" s="61" t="s">
        <v>410</v>
      </c>
      <c r="B589" s="62" t="s">
        <v>29</v>
      </c>
      <c r="C589" s="61"/>
      <c r="D589" s="61"/>
      <c r="E589" s="63" t="s">
        <v>30</v>
      </c>
      <c r="F589" s="15"/>
      <c r="G589" s="15"/>
      <c r="H589" s="15"/>
      <c r="I589" s="15"/>
      <c r="J589" s="15"/>
      <c r="K589" s="15"/>
      <c r="L589" s="15"/>
      <c r="M589" s="15"/>
      <c r="N589" s="15"/>
      <c r="O589" s="15">
        <f t="shared" si="1022"/>
        <v>26162.946</v>
      </c>
      <c r="P589" s="15">
        <f t="shared" si="1023"/>
        <v>0</v>
      </c>
      <c r="Q589" s="15">
        <f t="shared" si="1024"/>
        <v>0</v>
      </c>
      <c r="R589" s="15">
        <f t="shared" si="969"/>
        <v>26162.946</v>
      </c>
      <c r="S589" s="15">
        <f t="shared" si="970"/>
        <v>0</v>
      </c>
      <c r="T589" s="15">
        <f t="shared" si="971"/>
        <v>0</v>
      </c>
      <c r="U589" s="15">
        <f t="shared" si="1029"/>
        <v>0</v>
      </c>
      <c r="V589" s="15">
        <f t="shared" si="972"/>
        <v>26162.946</v>
      </c>
      <c r="W589" s="15">
        <f t="shared" si="973"/>
        <v>0</v>
      </c>
      <c r="X589" s="15">
        <f t="shared" si="974"/>
        <v>0</v>
      </c>
      <c r="Y589" s="15">
        <f t="shared" si="1030"/>
        <v>-16.065000000000001</v>
      </c>
      <c r="Z589" s="15">
        <f t="shared" si="1031"/>
        <v>0</v>
      </c>
      <c r="AA589" s="15">
        <f t="shared" si="1032"/>
        <v>0</v>
      </c>
      <c r="AB589" s="15">
        <f t="shared" si="975"/>
        <v>26146.881000000001</v>
      </c>
      <c r="AC589" s="15">
        <f t="shared" si="976"/>
        <v>0</v>
      </c>
      <c r="AD589" s="15">
        <f t="shared" si="977"/>
        <v>0</v>
      </c>
      <c r="AE589" s="15">
        <f t="shared" si="1033"/>
        <v>0</v>
      </c>
      <c r="AF589" s="15">
        <f t="shared" si="1034"/>
        <v>0</v>
      </c>
      <c r="AG589" s="15">
        <f t="shared" si="1035"/>
        <v>0</v>
      </c>
      <c r="AH589" s="15">
        <f t="shared" si="978"/>
        <v>26146.881000000001</v>
      </c>
      <c r="AI589" s="15">
        <f t="shared" si="979"/>
        <v>0</v>
      </c>
      <c r="AJ589" s="15">
        <f t="shared" si="980"/>
        <v>0</v>
      </c>
      <c r="AK589" s="15">
        <f t="shared" si="1036"/>
        <v>0</v>
      </c>
      <c r="AL589" s="15">
        <f t="shared" si="1037"/>
        <v>0</v>
      </c>
      <c r="AM589" s="15">
        <f t="shared" si="1038"/>
        <v>0</v>
      </c>
      <c r="AN589" s="15">
        <f t="shared" si="981"/>
        <v>26146.881000000001</v>
      </c>
      <c r="AO589" s="15">
        <f t="shared" si="1039"/>
        <v>0</v>
      </c>
      <c r="AP589" s="70">
        <f t="shared" si="1020"/>
        <v>26146.881000000001</v>
      </c>
      <c r="AQ589" s="15">
        <f t="shared" si="982"/>
        <v>0</v>
      </c>
      <c r="AR589" s="15">
        <f t="shared" si="1040"/>
        <v>0</v>
      </c>
      <c r="AS589" s="70">
        <f t="shared" si="1021"/>
        <v>0</v>
      </c>
      <c r="AT589" s="73">
        <f t="shared" si="983"/>
        <v>0</v>
      </c>
      <c r="AU589" s="15">
        <f t="shared" si="1040"/>
        <v>0</v>
      </c>
      <c r="AV589" s="24"/>
    </row>
    <row r="590" spans="1:49" x14ac:dyDescent="0.3">
      <c r="A590" s="61" t="s">
        <v>410</v>
      </c>
      <c r="B590" s="62">
        <v>400</v>
      </c>
      <c r="C590" s="61" t="s">
        <v>65</v>
      </c>
      <c r="D590" s="61" t="s">
        <v>288</v>
      </c>
      <c r="E590" s="63" t="s">
        <v>339</v>
      </c>
      <c r="F590" s="15"/>
      <c r="G590" s="15"/>
      <c r="H590" s="15"/>
      <c r="I590" s="15"/>
      <c r="J590" s="15"/>
      <c r="K590" s="15"/>
      <c r="L590" s="15"/>
      <c r="M590" s="15"/>
      <c r="N590" s="15"/>
      <c r="O590" s="15">
        <v>26162.946</v>
      </c>
      <c r="P590" s="15"/>
      <c r="Q590" s="15"/>
      <c r="R590" s="15">
        <f t="shared" si="969"/>
        <v>26162.946</v>
      </c>
      <c r="S590" s="15">
        <f t="shared" si="970"/>
        <v>0</v>
      </c>
      <c r="T590" s="15">
        <f t="shared" si="971"/>
        <v>0</v>
      </c>
      <c r="U590" s="15"/>
      <c r="V590" s="15">
        <f t="shared" si="972"/>
        <v>26162.946</v>
      </c>
      <c r="W590" s="15">
        <f t="shared" si="973"/>
        <v>0</v>
      </c>
      <c r="X590" s="15">
        <f t="shared" si="974"/>
        <v>0</v>
      </c>
      <c r="Y590" s="15">
        <v>-16.065000000000001</v>
      </c>
      <c r="Z590" s="15"/>
      <c r="AA590" s="15"/>
      <c r="AB590" s="15">
        <f t="shared" si="975"/>
        <v>26146.881000000001</v>
      </c>
      <c r="AC590" s="15">
        <f t="shared" si="976"/>
        <v>0</v>
      </c>
      <c r="AD590" s="15">
        <f t="shared" si="977"/>
        <v>0</v>
      </c>
      <c r="AE590" s="15"/>
      <c r="AF590" s="15"/>
      <c r="AG590" s="15"/>
      <c r="AH590" s="15">
        <f t="shared" si="978"/>
        <v>26146.881000000001</v>
      </c>
      <c r="AI590" s="15">
        <f t="shared" si="979"/>
        <v>0</v>
      </c>
      <c r="AJ590" s="15">
        <f t="shared" si="980"/>
        <v>0</v>
      </c>
      <c r="AK590" s="15"/>
      <c r="AL590" s="15"/>
      <c r="AM590" s="15"/>
      <c r="AN590" s="15">
        <f t="shared" si="981"/>
        <v>26146.881000000001</v>
      </c>
      <c r="AO590" s="15"/>
      <c r="AP590" s="70">
        <f t="shared" si="1020"/>
        <v>26146.881000000001</v>
      </c>
      <c r="AQ590" s="15">
        <f t="shared" si="982"/>
        <v>0</v>
      </c>
      <c r="AR590" s="15"/>
      <c r="AS590" s="70">
        <f t="shared" si="1021"/>
        <v>0</v>
      </c>
      <c r="AT590" s="73">
        <f t="shared" si="983"/>
        <v>0</v>
      </c>
      <c r="AU590" s="15"/>
      <c r="AV590" s="24"/>
    </row>
    <row r="591" spans="1:49" s="75" customFormat="1" x14ac:dyDescent="0.3">
      <c r="A591" s="58" t="s">
        <v>412</v>
      </c>
      <c r="B591" s="59"/>
      <c r="C591" s="58"/>
      <c r="D591" s="58"/>
      <c r="E591" s="60" t="s">
        <v>58</v>
      </c>
      <c r="F591" s="21">
        <f t="shared" ref="F591:K591" si="1041">F592+F643+F669+F700+F726+F761</f>
        <v>24745619.099999998</v>
      </c>
      <c r="G591" s="21">
        <f t="shared" si="1041"/>
        <v>25173959.299999997</v>
      </c>
      <c r="H591" s="21">
        <f t="shared" si="1041"/>
        <v>25223501.899999999</v>
      </c>
      <c r="I591" s="21">
        <f t="shared" si="1041"/>
        <v>-1219.8589999999999</v>
      </c>
      <c r="J591" s="21">
        <f t="shared" si="1041"/>
        <v>-362.52600000000001</v>
      </c>
      <c r="K591" s="21">
        <f t="shared" si="1041"/>
        <v>-462.23599999999999</v>
      </c>
      <c r="L591" s="21">
        <f t="shared" si="1007"/>
        <v>24744399.240999997</v>
      </c>
      <c r="M591" s="21">
        <f t="shared" si="1008"/>
        <v>25173596.773999996</v>
      </c>
      <c r="N591" s="21">
        <f t="shared" si="1009"/>
        <v>25223039.663999997</v>
      </c>
      <c r="O591" s="21">
        <f>O592+O643+O669+O700+O726+O761</f>
        <v>-309024.29700000002</v>
      </c>
      <c r="P591" s="21">
        <f>P592+P643+P669+P700+P726+P761</f>
        <v>11088.516</v>
      </c>
      <c r="Q591" s="21">
        <f>Q592+Q643+Q669+Q700+Q726+Q761</f>
        <v>461181.76699999999</v>
      </c>
      <c r="R591" s="21">
        <f t="shared" si="969"/>
        <v>24435374.943999998</v>
      </c>
      <c r="S591" s="21">
        <f t="shared" si="970"/>
        <v>25184685.289999995</v>
      </c>
      <c r="T591" s="21">
        <f t="shared" si="971"/>
        <v>25684221.430999998</v>
      </c>
      <c r="U591" s="21">
        <f>U592+U643+U669+U700+U726+U761</f>
        <v>-6000</v>
      </c>
      <c r="V591" s="21">
        <f t="shared" si="972"/>
        <v>24429374.943999998</v>
      </c>
      <c r="W591" s="21">
        <f t="shared" si="973"/>
        <v>25184685.289999995</v>
      </c>
      <c r="X591" s="21">
        <f t="shared" si="974"/>
        <v>25684221.430999998</v>
      </c>
      <c r="Y591" s="21">
        <f>Y592+Y643+Y669+Y700+Y726+Y761</f>
        <v>24481.521999999997</v>
      </c>
      <c r="Z591" s="21">
        <f>Z592+Z643+Z669+Z700+Z726+Z761</f>
        <v>0</v>
      </c>
      <c r="AA591" s="21">
        <f>AA592+AA643+AA669+AA700+AA726+AA761</f>
        <v>0</v>
      </c>
      <c r="AB591" s="21">
        <f t="shared" si="975"/>
        <v>24453856.465999998</v>
      </c>
      <c r="AC591" s="21">
        <f t="shared" si="976"/>
        <v>25184685.289999995</v>
      </c>
      <c r="AD591" s="21">
        <f t="shared" si="977"/>
        <v>25684221.430999998</v>
      </c>
      <c r="AE591" s="21">
        <f>AE592+AE643+AE669+AE700+AE726+AE761</f>
        <v>0</v>
      </c>
      <c r="AF591" s="21">
        <f>AF592+AF643+AF669+AF700+AF726+AF761</f>
        <v>0</v>
      </c>
      <c r="AG591" s="21">
        <f>AG592+AG643+AG669+AG700+AG726+AG761</f>
        <v>0</v>
      </c>
      <c r="AH591" s="21">
        <f t="shared" si="978"/>
        <v>24453856.465999998</v>
      </c>
      <c r="AI591" s="21">
        <f t="shared" si="979"/>
        <v>25184685.289999995</v>
      </c>
      <c r="AJ591" s="21">
        <f t="shared" si="980"/>
        <v>25684221.430999998</v>
      </c>
      <c r="AK591" s="21">
        <f>AK592+AK643+AK669+AK700+AK726+AK761</f>
        <v>-399.92199999999957</v>
      </c>
      <c r="AL591" s="21">
        <f>AL592+AL643+AL669+AL700+AL726+AL761</f>
        <v>2101.4319999999998</v>
      </c>
      <c r="AM591" s="21">
        <f>AM592+AM643+AM669+AM700+AM726+AM761</f>
        <v>0</v>
      </c>
      <c r="AN591" s="21">
        <f t="shared" si="981"/>
        <v>24453456.544</v>
      </c>
      <c r="AO591" s="21">
        <f>AO592+AO643+AO669+AO700+AO726+AO761</f>
        <v>0</v>
      </c>
      <c r="AP591" s="69">
        <f t="shared" si="1020"/>
        <v>24453456.544</v>
      </c>
      <c r="AQ591" s="21">
        <f t="shared" si="982"/>
        <v>25186786.721999995</v>
      </c>
      <c r="AR591" s="21">
        <f>AR592+AR643+AR669+AR700+AR726+AR761</f>
        <v>0</v>
      </c>
      <c r="AS591" s="69">
        <f t="shared" si="1021"/>
        <v>25186786.721999995</v>
      </c>
      <c r="AT591" s="72">
        <f t="shared" si="983"/>
        <v>25684221.430999998</v>
      </c>
      <c r="AU591" s="21">
        <f>AU592+AU643+AU669+AU700+AU726+AU761</f>
        <v>0</v>
      </c>
      <c r="AV591" s="22"/>
      <c r="AW591" s="17"/>
    </row>
    <row r="592" spans="1:49" ht="46.8" x14ac:dyDescent="0.3">
      <c r="A592" s="61" t="s">
        <v>413</v>
      </c>
      <c r="B592" s="62"/>
      <c r="C592" s="61"/>
      <c r="D592" s="61"/>
      <c r="E592" s="63" t="s">
        <v>414</v>
      </c>
      <c r="F592" s="15">
        <f t="shared" ref="F592:K592" si="1042">F593+F597+F600+F603+F606+F639+F609+F619+F636</f>
        <v>19961864.699999996</v>
      </c>
      <c r="G592" s="15">
        <f t="shared" si="1042"/>
        <v>19928854.899999999</v>
      </c>
      <c r="H592" s="15">
        <f t="shared" si="1042"/>
        <v>19883838.899999999</v>
      </c>
      <c r="I592" s="15">
        <f t="shared" si="1042"/>
        <v>0</v>
      </c>
      <c r="J592" s="15">
        <f t="shared" si="1042"/>
        <v>0</v>
      </c>
      <c r="K592" s="15">
        <f t="shared" si="1042"/>
        <v>0</v>
      </c>
      <c r="L592" s="15">
        <f t="shared" si="1007"/>
        <v>19961864.699999996</v>
      </c>
      <c r="M592" s="15">
        <f t="shared" si="1008"/>
        <v>19928854.899999999</v>
      </c>
      <c r="N592" s="15">
        <f t="shared" si="1009"/>
        <v>19883838.899999999</v>
      </c>
      <c r="O592" s="15">
        <f>O593+O597+O600+O603+O606+O639+O609+O619+O636+O624+O627+O630+O633</f>
        <v>6865.6920000000009</v>
      </c>
      <c r="P592" s="15">
        <f>P593+P597+P600+P603+P606+P639+P609+P619+P636+P624+P627+P630+P633</f>
        <v>7694.8790000000008</v>
      </c>
      <c r="Q592" s="15">
        <f>Q593+Q597+Q600+Q603+Q606+Q639+Q609+Q619+Q636+Q624+Q627+Q630+Q633</f>
        <v>7577.0300000000007</v>
      </c>
      <c r="R592" s="15">
        <f t="shared" si="969"/>
        <v>19968730.391999997</v>
      </c>
      <c r="S592" s="15">
        <f t="shared" si="970"/>
        <v>19936549.778999999</v>
      </c>
      <c r="T592" s="15">
        <f t="shared" si="971"/>
        <v>19891415.93</v>
      </c>
      <c r="U592" s="15">
        <f>U593+U597+U600+U603+U606+U639+U609+U619+U636+U624+U627+U630+U633</f>
        <v>0</v>
      </c>
      <c r="V592" s="15">
        <f t="shared" si="972"/>
        <v>19968730.391999997</v>
      </c>
      <c r="W592" s="15">
        <f t="shared" si="973"/>
        <v>19936549.778999999</v>
      </c>
      <c r="X592" s="15">
        <f t="shared" si="974"/>
        <v>19891415.93</v>
      </c>
      <c r="Y592" s="15">
        <f>Y593+Y597+Y600+Y603+Y606+Y639+Y609+Y619+Y636+Y624+Y627+Y630+Y633</f>
        <v>-62.5</v>
      </c>
      <c r="Z592" s="15">
        <f>Z593+Z597+Z600+Z603+Z606+Z639+Z609+Z619+Z636+Z624+Z627+Z630+Z633</f>
        <v>0</v>
      </c>
      <c r="AA592" s="15">
        <f>AA593+AA597+AA600+AA603+AA606+AA639+AA609+AA619+AA636+AA624+AA627+AA630+AA633</f>
        <v>0</v>
      </c>
      <c r="AB592" s="15">
        <f t="shared" si="975"/>
        <v>19968667.891999997</v>
      </c>
      <c r="AC592" s="15">
        <f t="shared" si="976"/>
        <v>19936549.778999999</v>
      </c>
      <c r="AD592" s="15">
        <f t="shared" si="977"/>
        <v>19891415.93</v>
      </c>
      <c r="AE592" s="15">
        <f>AE593+AE597+AE600+AE603+AE606+AE639+AE609+AE619+AE636+AE624+AE627+AE630+AE633</f>
        <v>0</v>
      </c>
      <c r="AF592" s="15">
        <f>AF593+AF597+AF600+AF603+AF606+AF639+AF609+AF619+AF636+AF624+AF627+AF630+AF633</f>
        <v>0</v>
      </c>
      <c r="AG592" s="15">
        <f>AG593+AG597+AG600+AG603+AG606+AG639+AG609+AG619+AG636+AG624+AG627+AG630+AG633</f>
        <v>0</v>
      </c>
      <c r="AH592" s="15">
        <f t="shared" si="978"/>
        <v>19968667.891999997</v>
      </c>
      <c r="AI592" s="15">
        <f t="shared" si="979"/>
        <v>19936549.778999999</v>
      </c>
      <c r="AJ592" s="15">
        <f t="shared" si="980"/>
        <v>19891415.93</v>
      </c>
      <c r="AK592" s="15">
        <f>AK593+AK597+AK600+AK603+AK606+AK639+AK609+AK619+AK636+AK624+AK627+AK630+AK633</f>
        <v>0</v>
      </c>
      <c r="AL592" s="15">
        <f>AL593+AL597+AL600+AL603+AL606+AL639+AL609+AL619+AL636+AL624+AL627+AL630+AL633</f>
        <v>0</v>
      </c>
      <c r="AM592" s="15">
        <f>AM593+AM597+AM600+AM603+AM606+AM639+AM609+AM619+AM636+AM624+AM627+AM630+AM633</f>
        <v>0</v>
      </c>
      <c r="AN592" s="15">
        <f t="shared" si="981"/>
        <v>19968667.891999997</v>
      </c>
      <c r="AO592" s="15">
        <f>AO593+AO597+AO600+AO603+AO606+AO639+AO609+AO619+AO636+AO624+AO627+AO630+AO633</f>
        <v>0</v>
      </c>
      <c r="AP592" s="70">
        <f t="shared" si="1020"/>
        <v>19968667.891999997</v>
      </c>
      <c r="AQ592" s="15">
        <f t="shared" si="982"/>
        <v>19936549.778999999</v>
      </c>
      <c r="AR592" s="15">
        <f>AR593+AR597+AR600+AR603+AR606+AR639+AR609+AR619+AR636+AR624+AR627+AR630+AR633</f>
        <v>0</v>
      </c>
      <c r="AS592" s="70">
        <f t="shared" si="1021"/>
        <v>19936549.778999999</v>
      </c>
      <c r="AT592" s="73">
        <f t="shared" si="983"/>
        <v>19891415.93</v>
      </c>
      <c r="AU592" s="15">
        <f>AU593+AU597+AU600+AU603+AU606+AU639+AU609+AU619+AU636+AU624+AU627+AU630+AU633</f>
        <v>0</v>
      </c>
      <c r="AV592" s="24"/>
    </row>
    <row r="593" spans="1:48" ht="46.8" x14ac:dyDescent="0.3">
      <c r="A593" s="61" t="s">
        <v>415</v>
      </c>
      <c r="B593" s="62"/>
      <c r="C593" s="61"/>
      <c r="D593" s="61"/>
      <c r="E593" s="63" t="s">
        <v>150</v>
      </c>
      <c r="F593" s="15">
        <f t="shared" ref="F593:K593" si="1043">F594</f>
        <v>2645127.7999999998</v>
      </c>
      <c r="G593" s="15">
        <f t="shared" si="1043"/>
        <v>2638056.9</v>
      </c>
      <c r="H593" s="15">
        <f t="shared" si="1043"/>
        <v>2630985.9</v>
      </c>
      <c r="I593" s="15">
        <f t="shared" si="1043"/>
        <v>0</v>
      </c>
      <c r="J593" s="15">
        <f t="shared" si="1043"/>
        <v>0</v>
      </c>
      <c r="K593" s="15">
        <f t="shared" si="1043"/>
        <v>0</v>
      </c>
      <c r="L593" s="15">
        <f t="shared" si="1007"/>
        <v>2645127.7999999998</v>
      </c>
      <c r="M593" s="15">
        <f t="shared" si="1008"/>
        <v>2638056.9</v>
      </c>
      <c r="N593" s="15">
        <f t="shared" si="1009"/>
        <v>2630985.9</v>
      </c>
      <c r="O593" s="15">
        <f>O594</f>
        <v>2006.365</v>
      </c>
      <c r="P593" s="15">
        <f>P594</f>
        <v>1888.5160000000001</v>
      </c>
      <c r="Q593" s="15">
        <f>Q594</f>
        <v>1770.6669999999999</v>
      </c>
      <c r="R593" s="15">
        <f t="shared" si="969"/>
        <v>2647134.165</v>
      </c>
      <c r="S593" s="15">
        <f t="shared" si="970"/>
        <v>2639945.4159999997</v>
      </c>
      <c r="T593" s="15">
        <f t="shared" si="971"/>
        <v>2632756.5669999998</v>
      </c>
      <c r="U593" s="15">
        <f>U594</f>
        <v>0</v>
      </c>
      <c r="V593" s="15">
        <f t="shared" si="972"/>
        <v>2647134.165</v>
      </c>
      <c r="W593" s="15">
        <f t="shared" si="973"/>
        <v>2639945.4159999997</v>
      </c>
      <c r="X593" s="15">
        <f t="shared" si="974"/>
        <v>2632756.5669999998</v>
      </c>
      <c r="Y593" s="15">
        <f>Y594</f>
        <v>0</v>
      </c>
      <c r="Z593" s="15">
        <f>Z594</f>
        <v>0</v>
      </c>
      <c r="AA593" s="15">
        <f>AA594</f>
        <v>0</v>
      </c>
      <c r="AB593" s="15">
        <f t="shared" si="975"/>
        <v>2647134.165</v>
      </c>
      <c r="AC593" s="15">
        <f t="shared" si="976"/>
        <v>2639945.4159999997</v>
      </c>
      <c r="AD593" s="15">
        <f t="shared" si="977"/>
        <v>2632756.5669999998</v>
      </c>
      <c r="AE593" s="15">
        <f>AE594</f>
        <v>0</v>
      </c>
      <c r="AF593" s="15">
        <f>AF594</f>
        <v>0</v>
      </c>
      <c r="AG593" s="15">
        <f>AG594</f>
        <v>0</v>
      </c>
      <c r="AH593" s="15">
        <f t="shared" si="978"/>
        <v>2647134.165</v>
      </c>
      <c r="AI593" s="15">
        <f t="shared" si="979"/>
        <v>2639945.4159999997</v>
      </c>
      <c r="AJ593" s="15">
        <f t="shared" si="980"/>
        <v>2632756.5669999998</v>
      </c>
      <c r="AK593" s="15">
        <f>AK594</f>
        <v>-23663.513999999999</v>
      </c>
      <c r="AL593" s="15">
        <f>AL594</f>
        <v>0</v>
      </c>
      <c r="AM593" s="15">
        <f>AM594</f>
        <v>0</v>
      </c>
      <c r="AN593" s="15">
        <f t="shared" si="981"/>
        <v>2623470.6510000001</v>
      </c>
      <c r="AO593" s="15">
        <f>AO594</f>
        <v>0</v>
      </c>
      <c r="AP593" s="70">
        <f t="shared" si="1020"/>
        <v>2623470.6510000001</v>
      </c>
      <c r="AQ593" s="15">
        <f t="shared" si="982"/>
        <v>2639945.4159999997</v>
      </c>
      <c r="AR593" s="15">
        <f>AR594</f>
        <v>0</v>
      </c>
      <c r="AS593" s="70">
        <f t="shared" si="1021"/>
        <v>2639945.4159999997</v>
      </c>
      <c r="AT593" s="73">
        <f t="shared" si="983"/>
        <v>2632756.5669999998</v>
      </c>
      <c r="AU593" s="15">
        <f>AU594</f>
        <v>0</v>
      </c>
      <c r="AV593" s="24"/>
    </row>
    <row r="594" spans="1:48" ht="46.8" x14ac:dyDescent="0.3">
      <c r="A594" s="61" t="s">
        <v>415</v>
      </c>
      <c r="B594" s="62" t="s">
        <v>55</v>
      </c>
      <c r="C594" s="61"/>
      <c r="D594" s="61"/>
      <c r="E594" s="63" t="s">
        <v>56</v>
      </c>
      <c r="F594" s="15">
        <f t="shared" ref="F594:K594" si="1044">F595+F596</f>
        <v>2645127.7999999998</v>
      </c>
      <c r="G594" s="15">
        <f t="shared" si="1044"/>
        <v>2638056.9</v>
      </c>
      <c r="H594" s="15">
        <f t="shared" si="1044"/>
        <v>2630985.9</v>
      </c>
      <c r="I594" s="15">
        <f t="shared" si="1044"/>
        <v>0</v>
      </c>
      <c r="J594" s="15">
        <f t="shared" si="1044"/>
        <v>0</v>
      </c>
      <c r="K594" s="15">
        <f t="shared" si="1044"/>
        <v>0</v>
      </c>
      <c r="L594" s="15">
        <f t="shared" si="1007"/>
        <v>2645127.7999999998</v>
      </c>
      <c r="M594" s="15">
        <f t="shared" si="1008"/>
        <v>2638056.9</v>
      </c>
      <c r="N594" s="15">
        <f t="shared" si="1009"/>
        <v>2630985.9</v>
      </c>
      <c r="O594" s="15">
        <f>O595+O596</f>
        <v>2006.365</v>
      </c>
      <c r="P594" s="15">
        <f>P595+P596</f>
        <v>1888.5160000000001</v>
      </c>
      <c r="Q594" s="15">
        <f>Q595+Q596</f>
        <v>1770.6669999999999</v>
      </c>
      <c r="R594" s="15">
        <f t="shared" si="969"/>
        <v>2647134.165</v>
      </c>
      <c r="S594" s="15">
        <f t="shared" si="970"/>
        <v>2639945.4159999997</v>
      </c>
      <c r="T594" s="15">
        <f t="shared" si="971"/>
        <v>2632756.5669999998</v>
      </c>
      <c r="U594" s="15">
        <f>U595+U596</f>
        <v>0</v>
      </c>
      <c r="V594" s="15">
        <f t="shared" si="972"/>
        <v>2647134.165</v>
      </c>
      <c r="W594" s="15">
        <f t="shared" si="973"/>
        <v>2639945.4159999997</v>
      </c>
      <c r="X594" s="15">
        <f t="shared" si="974"/>
        <v>2632756.5669999998</v>
      </c>
      <c r="Y594" s="15">
        <f>Y595+Y596</f>
        <v>0</v>
      </c>
      <c r="Z594" s="15">
        <f>Z595+Z596</f>
        <v>0</v>
      </c>
      <c r="AA594" s="15">
        <f>AA595+AA596</f>
        <v>0</v>
      </c>
      <c r="AB594" s="15">
        <f t="shared" si="975"/>
        <v>2647134.165</v>
      </c>
      <c r="AC594" s="15">
        <f t="shared" si="976"/>
        <v>2639945.4159999997</v>
      </c>
      <c r="AD594" s="15">
        <f t="shared" si="977"/>
        <v>2632756.5669999998</v>
      </c>
      <c r="AE594" s="15">
        <f>AE595+AE596</f>
        <v>0</v>
      </c>
      <c r="AF594" s="15">
        <f>AF595+AF596</f>
        <v>0</v>
      </c>
      <c r="AG594" s="15">
        <f>AG595+AG596</f>
        <v>0</v>
      </c>
      <c r="AH594" s="15">
        <f t="shared" si="978"/>
        <v>2647134.165</v>
      </c>
      <c r="AI594" s="15">
        <f t="shared" si="979"/>
        <v>2639945.4159999997</v>
      </c>
      <c r="AJ594" s="15">
        <f t="shared" si="980"/>
        <v>2632756.5669999998</v>
      </c>
      <c r="AK594" s="15">
        <f>AK595+AK596</f>
        <v>-23663.513999999999</v>
      </c>
      <c r="AL594" s="15">
        <f>AL595+AL596</f>
        <v>0</v>
      </c>
      <c r="AM594" s="15">
        <f>AM595+AM596</f>
        <v>0</v>
      </c>
      <c r="AN594" s="15">
        <f t="shared" si="981"/>
        <v>2623470.6510000001</v>
      </c>
      <c r="AO594" s="15">
        <f>AO595+AO596</f>
        <v>0</v>
      </c>
      <c r="AP594" s="70">
        <f t="shared" si="1020"/>
        <v>2623470.6510000001</v>
      </c>
      <c r="AQ594" s="15">
        <f t="shared" si="982"/>
        <v>2639945.4159999997</v>
      </c>
      <c r="AR594" s="15">
        <f>AR595+AR596</f>
        <v>0</v>
      </c>
      <c r="AS594" s="70">
        <f t="shared" si="1021"/>
        <v>2639945.4159999997</v>
      </c>
      <c r="AT594" s="73">
        <f t="shared" si="983"/>
        <v>2632756.5669999998</v>
      </c>
      <c r="AU594" s="15">
        <f>AU595+AU596</f>
        <v>0</v>
      </c>
      <c r="AV594" s="24"/>
    </row>
    <row r="595" spans="1:48" x14ac:dyDescent="0.3">
      <c r="A595" s="61" t="s">
        <v>415</v>
      </c>
      <c r="B595" s="62">
        <v>600</v>
      </c>
      <c r="C595" s="61" t="s">
        <v>65</v>
      </c>
      <c r="D595" s="61" t="s">
        <v>31</v>
      </c>
      <c r="E595" s="63" t="s">
        <v>382</v>
      </c>
      <c r="F595" s="15">
        <v>1337498.7</v>
      </c>
      <c r="G595" s="15">
        <v>1337498.7</v>
      </c>
      <c r="H595" s="15">
        <v>1337498.7</v>
      </c>
      <c r="I595" s="15"/>
      <c r="J595" s="15"/>
      <c r="K595" s="15"/>
      <c r="L595" s="15">
        <f t="shared" si="1007"/>
        <v>1337498.7</v>
      </c>
      <c r="M595" s="15">
        <f t="shared" si="1008"/>
        <v>1337498.7</v>
      </c>
      <c r="N595" s="15">
        <f t="shared" si="1009"/>
        <v>1337498.7</v>
      </c>
      <c r="O595" s="15"/>
      <c r="P595" s="15"/>
      <c r="Q595" s="15"/>
      <c r="R595" s="15">
        <f t="shared" si="969"/>
        <v>1337498.7</v>
      </c>
      <c r="S595" s="15">
        <f t="shared" si="970"/>
        <v>1337498.7</v>
      </c>
      <c r="T595" s="15">
        <f t="shared" si="971"/>
        <v>1337498.7</v>
      </c>
      <c r="U595" s="15"/>
      <c r="V595" s="15">
        <f t="shared" si="972"/>
        <v>1337498.7</v>
      </c>
      <c r="W595" s="15">
        <f t="shared" si="973"/>
        <v>1337498.7</v>
      </c>
      <c r="X595" s="15">
        <f t="shared" si="974"/>
        <v>1337498.7</v>
      </c>
      <c r="Y595" s="15"/>
      <c r="Z595" s="15"/>
      <c r="AA595" s="15"/>
      <c r="AB595" s="15">
        <f t="shared" si="975"/>
        <v>1337498.7</v>
      </c>
      <c r="AC595" s="15">
        <f t="shared" si="976"/>
        <v>1337498.7</v>
      </c>
      <c r="AD595" s="15">
        <f t="shared" si="977"/>
        <v>1337498.7</v>
      </c>
      <c r="AE595" s="15"/>
      <c r="AF595" s="15"/>
      <c r="AG595" s="15"/>
      <c r="AH595" s="15">
        <f t="shared" si="978"/>
        <v>1337498.7</v>
      </c>
      <c r="AI595" s="15">
        <f t="shared" si="979"/>
        <v>1337498.7</v>
      </c>
      <c r="AJ595" s="15">
        <f t="shared" si="980"/>
        <v>1337498.7</v>
      </c>
      <c r="AK595" s="15">
        <v>-6447.9059999999999</v>
      </c>
      <c r="AL595" s="15"/>
      <c r="AM595" s="15"/>
      <c r="AN595" s="15">
        <f t="shared" si="981"/>
        <v>1331050.794</v>
      </c>
      <c r="AO595" s="15"/>
      <c r="AP595" s="70">
        <f t="shared" si="1020"/>
        <v>1331050.794</v>
      </c>
      <c r="AQ595" s="15">
        <f t="shared" si="982"/>
        <v>1337498.7</v>
      </c>
      <c r="AR595" s="15"/>
      <c r="AS595" s="70">
        <f t="shared" si="1021"/>
        <v>1337498.7</v>
      </c>
      <c r="AT595" s="73">
        <f t="shared" si="983"/>
        <v>1337498.7</v>
      </c>
      <c r="AU595" s="15"/>
      <c r="AV595" s="24"/>
    </row>
    <row r="596" spans="1:48" x14ac:dyDescent="0.3">
      <c r="A596" s="61" t="s">
        <v>415</v>
      </c>
      <c r="B596" s="62">
        <v>600</v>
      </c>
      <c r="C596" s="61" t="s">
        <v>65</v>
      </c>
      <c r="D596" s="61" t="s">
        <v>288</v>
      </c>
      <c r="E596" s="63" t="s">
        <v>339</v>
      </c>
      <c r="F596" s="15">
        <v>1307629.1000000001</v>
      </c>
      <c r="G596" s="15">
        <v>1300558.2</v>
      </c>
      <c r="H596" s="15">
        <v>1293487.2</v>
      </c>
      <c r="I596" s="15"/>
      <c r="J596" s="15"/>
      <c r="K596" s="15"/>
      <c r="L596" s="15">
        <f t="shared" si="1007"/>
        <v>1307629.1000000001</v>
      </c>
      <c r="M596" s="15">
        <f t="shared" si="1008"/>
        <v>1300558.2</v>
      </c>
      <c r="N596" s="15">
        <f t="shared" si="1009"/>
        <v>1293487.2</v>
      </c>
      <c r="O596" s="15">
        <v>2006.365</v>
      </c>
      <c r="P596" s="15">
        <v>1888.5160000000001</v>
      </c>
      <c r="Q596" s="15">
        <v>1770.6669999999999</v>
      </c>
      <c r="R596" s="15">
        <f t="shared" si="969"/>
        <v>1309635.4650000001</v>
      </c>
      <c r="S596" s="15">
        <f t="shared" si="970"/>
        <v>1302446.716</v>
      </c>
      <c r="T596" s="15">
        <f t="shared" si="971"/>
        <v>1295257.8669999999</v>
      </c>
      <c r="U596" s="15"/>
      <c r="V596" s="15">
        <f t="shared" si="972"/>
        <v>1309635.4650000001</v>
      </c>
      <c r="W596" s="15">
        <f t="shared" si="973"/>
        <v>1302446.716</v>
      </c>
      <c r="X596" s="15">
        <f t="shared" si="974"/>
        <v>1295257.8669999999</v>
      </c>
      <c r="Y596" s="15"/>
      <c r="Z596" s="15"/>
      <c r="AA596" s="15"/>
      <c r="AB596" s="15">
        <f t="shared" si="975"/>
        <v>1309635.4650000001</v>
      </c>
      <c r="AC596" s="15">
        <f t="shared" si="976"/>
        <v>1302446.716</v>
      </c>
      <c r="AD596" s="15">
        <f t="shared" si="977"/>
        <v>1295257.8669999999</v>
      </c>
      <c r="AE596" s="15"/>
      <c r="AF596" s="15"/>
      <c r="AG596" s="15"/>
      <c r="AH596" s="15">
        <f t="shared" si="978"/>
        <v>1309635.4650000001</v>
      </c>
      <c r="AI596" s="15">
        <f t="shared" si="979"/>
        <v>1302446.716</v>
      </c>
      <c r="AJ596" s="15">
        <f t="shared" si="980"/>
        <v>1295257.8669999999</v>
      </c>
      <c r="AK596" s="15">
        <v>-17215.608</v>
      </c>
      <c r="AL596" s="15"/>
      <c r="AM596" s="15"/>
      <c r="AN596" s="15">
        <f t="shared" si="981"/>
        <v>1292419.8570000001</v>
      </c>
      <c r="AO596" s="15"/>
      <c r="AP596" s="70">
        <f t="shared" si="1020"/>
        <v>1292419.8570000001</v>
      </c>
      <c r="AQ596" s="15">
        <f t="shared" si="982"/>
        <v>1302446.716</v>
      </c>
      <c r="AR596" s="15"/>
      <c r="AS596" s="70">
        <f t="shared" si="1021"/>
        <v>1302446.716</v>
      </c>
      <c r="AT596" s="73">
        <f t="shared" si="983"/>
        <v>1295257.8669999999</v>
      </c>
      <c r="AU596" s="15"/>
      <c r="AV596" s="24"/>
    </row>
    <row r="597" spans="1:48" ht="31.2" x14ac:dyDescent="0.3">
      <c r="A597" s="61" t="s">
        <v>416</v>
      </c>
      <c r="B597" s="62"/>
      <c r="C597" s="61"/>
      <c r="D597" s="61"/>
      <c r="E597" s="63" t="s">
        <v>417</v>
      </c>
      <c r="F597" s="15">
        <f t="shared" ref="F597:F607" si="1045">F598</f>
        <v>12235.4</v>
      </c>
      <c r="G597" s="15">
        <f t="shared" ref="G597:G607" si="1046">G598</f>
        <v>11181.3</v>
      </c>
      <c r="H597" s="15">
        <f t="shared" ref="H597:H607" si="1047">H598</f>
        <v>11181.3</v>
      </c>
      <c r="I597" s="15">
        <f t="shared" ref="I597:I607" si="1048">I598</f>
        <v>0</v>
      </c>
      <c r="J597" s="15">
        <f t="shared" ref="J597:J607" si="1049">J598</f>
        <v>0</v>
      </c>
      <c r="K597" s="15">
        <f t="shared" ref="K597:K607" si="1050">K598</f>
        <v>0</v>
      </c>
      <c r="L597" s="15">
        <f t="shared" si="1007"/>
        <v>12235.4</v>
      </c>
      <c r="M597" s="15">
        <f t="shared" si="1008"/>
        <v>11181.3</v>
      </c>
      <c r="N597" s="15">
        <f t="shared" si="1009"/>
        <v>11181.3</v>
      </c>
      <c r="O597" s="15">
        <f t="shared" ref="O597:O607" si="1051">O598</f>
        <v>0</v>
      </c>
      <c r="P597" s="15">
        <f t="shared" ref="P597:P607" si="1052">P598</f>
        <v>0</v>
      </c>
      <c r="Q597" s="15">
        <f t="shared" ref="Q597:Q607" si="1053">Q598</f>
        <v>0</v>
      </c>
      <c r="R597" s="15">
        <f t="shared" si="969"/>
        <v>12235.4</v>
      </c>
      <c r="S597" s="15">
        <f t="shared" si="970"/>
        <v>11181.3</v>
      </c>
      <c r="T597" s="15">
        <f t="shared" si="971"/>
        <v>11181.3</v>
      </c>
      <c r="U597" s="15">
        <f t="shared" ref="U597:U607" si="1054">U598</f>
        <v>0</v>
      </c>
      <c r="V597" s="15">
        <f t="shared" si="972"/>
        <v>12235.4</v>
      </c>
      <c r="W597" s="15">
        <f t="shared" si="973"/>
        <v>11181.3</v>
      </c>
      <c r="X597" s="15">
        <f t="shared" si="974"/>
        <v>11181.3</v>
      </c>
      <c r="Y597" s="15">
        <f t="shared" ref="Y597:Y607" si="1055">Y598</f>
        <v>0</v>
      </c>
      <c r="Z597" s="15">
        <f t="shared" ref="Z597:Z607" si="1056">Z598</f>
        <v>0</v>
      </c>
      <c r="AA597" s="15">
        <f t="shared" ref="AA597:AA607" si="1057">AA598</f>
        <v>0</v>
      </c>
      <c r="AB597" s="15">
        <f t="shared" si="975"/>
        <v>12235.4</v>
      </c>
      <c r="AC597" s="15">
        <f t="shared" si="976"/>
        <v>11181.3</v>
      </c>
      <c r="AD597" s="15">
        <f t="shared" si="977"/>
        <v>11181.3</v>
      </c>
      <c r="AE597" s="15">
        <f t="shared" ref="AE597:AE607" si="1058">AE598</f>
        <v>0</v>
      </c>
      <c r="AF597" s="15">
        <f t="shared" ref="AF597:AF607" si="1059">AF598</f>
        <v>0</v>
      </c>
      <c r="AG597" s="15">
        <f t="shared" ref="AG597:AG607" si="1060">AG598</f>
        <v>0</v>
      </c>
      <c r="AH597" s="15">
        <f t="shared" si="978"/>
        <v>12235.4</v>
      </c>
      <c r="AI597" s="15">
        <f t="shared" si="979"/>
        <v>11181.3</v>
      </c>
      <c r="AJ597" s="15">
        <f t="shared" si="980"/>
        <v>11181.3</v>
      </c>
      <c r="AK597" s="15">
        <f t="shared" ref="AK597:AK607" si="1061">AK598</f>
        <v>1189</v>
      </c>
      <c r="AL597" s="15">
        <f t="shared" ref="AL597:AL607" si="1062">AL598</f>
        <v>0</v>
      </c>
      <c r="AM597" s="15">
        <f t="shared" ref="AM597:AM607" si="1063">AM598</f>
        <v>0</v>
      </c>
      <c r="AN597" s="15">
        <f t="shared" si="981"/>
        <v>13424.4</v>
      </c>
      <c r="AO597" s="15">
        <f t="shared" ref="AO597:AO607" si="1064">AO598</f>
        <v>0</v>
      </c>
      <c r="AP597" s="70">
        <f t="shared" si="1020"/>
        <v>13424.4</v>
      </c>
      <c r="AQ597" s="15">
        <f t="shared" si="982"/>
        <v>11181.3</v>
      </c>
      <c r="AR597" s="15">
        <f t="shared" ref="AR597:AU607" si="1065">AR598</f>
        <v>0</v>
      </c>
      <c r="AS597" s="70">
        <f t="shared" si="1021"/>
        <v>11181.3</v>
      </c>
      <c r="AT597" s="73">
        <f t="shared" si="983"/>
        <v>11181.3</v>
      </c>
      <c r="AU597" s="15">
        <f t="shared" si="1065"/>
        <v>0</v>
      </c>
      <c r="AV597" s="24"/>
    </row>
    <row r="598" spans="1:48" ht="46.8" x14ac:dyDescent="0.3">
      <c r="A598" s="61" t="s">
        <v>416</v>
      </c>
      <c r="B598" s="62" t="s">
        <v>55</v>
      </c>
      <c r="C598" s="61"/>
      <c r="D598" s="61"/>
      <c r="E598" s="63" t="s">
        <v>56</v>
      </c>
      <c r="F598" s="15">
        <f t="shared" si="1045"/>
        <v>12235.4</v>
      </c>
      <c r="G598" s="15">
        <f t="shared" si="1046"/>
        <v>11181.3</v>
      </c>
      <c r="H598" s="15">
        <f t="shared" si="1047"/>
        <v>11181.3</v>
      </c>
      <c r="I598" s="15">
        <f t="shared" si="1048"/>
        <v>0</v>
      </c>
      <c r="J598" s="15">
        <f t="shared" si="1049"/>
        <v>0</v>
      </c>
      <c r="K598" s="15">
        <f t="shared" si="1050"/>
        <v>0</v>
      </c>
      <c r="L598" s="15">
        <f t="shared" si="1007"/>
        <v>12235.4</v>
      </c>
      <c r="M598" s="15">
        <f t="shared" si="1008"/>
        <v>11181.3</v>
      </c>
      <c r="N598" s="15">
        <f t="shared" si="1009"/>
        <v>11181.3</v>
      </c>
      <c r="O598" s="15">
        <f t="shared" si="1051"/>
        <v>0</v>
      </c>
      <c r="P598" s="15">
        <f t="shared" si="1052"/>
        <v>0</v>
      </c>
      <c r="Q598" s="15">
        <f t="shared" si="1053"/>
        <v>0</v>
      </c>
      <c r="R598" s="15">
        <f t="shared" si="969"/>
        <v>12235.4</v>
      </c>
      <c r="S598" s="15">
        <f t="shared" si="970"/>
        <v>11181.3</v>
      </c>
      <c r="T598" s="15">
        <f t="shared" si="971"/>
        <v>11181.3</v>
      </c>
      <c r="U598" s="15">
        <f t="shared" si="1054"/>
        <v>0</v>
      </c>
      <c r="V598" s="15">
        <f t="shared" si="972"/>
        <v>12235.4</v>
      </c>
      <c r="W598" s="15">
        <f t="shared" si="973"/>
        <v>11181.3</v>
      </c>
      <c r="X598" s="15">
        <f t="shared" si="974"/>
        <v>11181.3</v>
      </c>
      <c r="Y598" s="15">
        <f t="shared" si="1055"/>
        <v>0</v>
      </c>
      <c r="Z598" s="15">
        <f t="shared" si="1056"/>
        <v>0</v>
      </c>
      <c r="AA598" s="15">
        <f t="shared" si="1057"/>
        <v>0</v>
      </c>
      <c r="AB598" s="15">
        <f t="shared" si="975"/>
        <v>12235.4</v>
      </c>
      <c r="AC598" s="15">
        <f t="shared" si="976"/>
        <v>11181.3</v>
      </c>
      <c r="AD598" s="15">
        <f t="shared" si="977"/>
        <v>11181.3</v>
      </c>
      <c r="AE598" s="15">
        <f t="shared" si="1058"/>
        <v>0</v>
      </c>
      <c r="AF598" s="15">
        <f t="shared" si="1059"/>
        <v>0</v>
      </c>
      <c r="AG598" s="15">
        <f t="shared" si="1060"/>
        <v>0</v>
      </c>
      <c r="AH598" s="15">
        <f t="shared" si="978"/>
        <v>12235.4</v>
      </c>
      <c r="AI598" s="15">
        <f t="shared" si="979"/>
        <v>11181.3</v>
      </c>
      <c r="AJ598" s="15">
        <f t="shared" si="980"/>
        <v>11181.3</v>
      </c>
      <c r="AK598" s="15">
        <f t="shared" si="1061"/>
        <v>1189</v>
      </c>
      <c r="AL598" s="15">
        <f t="shared" si="1062"/>
        <v>0</v>
      </c>
      <c r="AM598" s="15">
        <f t="shared" si="1063"/>
        <v>0</v>
      </c>
      <c r="AN598" s="15">
        <f t="shared" si="981"/>
        <v>13424.4</v>
      </c>
      <c r="AO598" s="15">
        <f t="shared" si="1064"/>
        <v>0</v>
      </c>
      <c r="AP598" s="70">
        <f t="shared" si="1020"/>
        <v>13424.4</v>
      </c>
      <c r="AQ598" s="15">
        <f t="shared" si="982"/>
        <v>11181.3</v>
      </c>
      <c r="AR598" s="15">
        <f t="shared" si="1065"/>
        <v>0</v>
      </c>
      <c r="AS598" s="70">
        <f t="shared" si="1021"/>
        <v>11181.3</v>
      </c>
      <c r="AT598" s="73">
        <f t="shared" si="983"/>
        <v>11181.3</v>
      </c>
      <c r="AU598" s="15">
        <f t="shared" si="1065"/>
        <v>0</v>
      </c>
      <c r="AV598" s="24"/>
    </row>
    <row r="599" spans="1:48" x14ac:dyDescent="0.3">
      <c r="A599" s="61" t="s">
        <v>416</v>
      </c>
      <c r="B599" s="62">
        <v>600</v>
      </c>
      <c r="C599" s="61" t="s">
        <v>65</v>
      </c>
      <c r="D599" s="61" t="s">
        <v>288</v>
      </c>
      <c r="E599" s="63" t="s">
        <v>339</v>
      </c>
      <c r="F599" s="15">
        <v>12235.4</v>
      </c>
      <c r="G599" s="15">
        <v>11181.3</v>
      </c>
      <c r="H599" s="15">
        <v>11181.3</v>
      </c>
      <c r="I599" s="15"/>
      <c r="J599" s="15"/>
      <c r="K599" s="15"/>
      <c r="L599" s="15">
        <f t="shared" si="1007"/>
        <v>12235.4</v>
      </c>
      <c r="M599" s="15">
        <f t="shared" si="1008"/>
        <v>11181.3</v>
      </c>
      <c r="N599" s="15">
        <f t="shared" si="1009"/>
        <v>11181.3</v>
      </c>
      <c r="O599" s="15"/>
      <c r="P599" s="15"/>
      <c r="Q599" s="15"/>
      <c r="R599" s="15">
        <f t="shared" si="969"/>
        <v>12235.4</v>
      </c>
      <c r="S599" s="15">
        <f t="shared" si="970"/>
        <v>11181.3</v>
      </c>
      <c r="T599" s="15">
        <f t="shared" si="971"/>
        <v>11181.3</v>
      </c>
      <c r="U599" s="15"/>
      <c r="V599" s="15">
        <f t="shared" si="972"/>
        <v>12235.4</v>
      </c>
      <c r="W599" s="15">
        <f t="shared" si="973"/>
        <v>11181.3</v>
      </c>
      <c r="X599" s="15">
        <f t="shared" si="974"/>
        <v>11181.3</v>
      </c>
      <c r="Y599" s="15"/>
      <c r="Z599" s="15"/>
      <c r="AA599" s="15"/>
      <c r="AB599" s="15">
        <f t="shared" si="975"/>
        <v>12235.4</v>
      </c>
      <c r="AC599" s="15">
        <f t="shared" si="976"/>
        <v>11181.3</v>
      </c>
      <c r="AD599" s="15">
        <f t="shared" si="977"/>
        <v>11181.3</v>
      </c>
      <c r="AE599" s="15"/>
      <c r="AF599" s="15"/>
      <c r="AG599" s="15"/>
      <c r="AH599" s="15">
        <f t="shared" si="978"/>
        <v>12235.4</v>
      </c>
      <c r="AI599" s="15">
        <f t="shared" si="979"/>
        <v>11181.3</v>
      </c>
      <c r="AJ599" s="15">
        <f t="shared" si="980"/>
        <v>11181.3</v>
      </c>
      <c r="AK599" s="15">
        <v>1189</v>
      </c>
      <c r="AL599" s="15"/>
      <c r="AM599" s="15"/>
      <c r="AN599" s="15">
        <f t="shared" si="981"/>
        <v>13424.4</v>
      </c>
      <c r="AO599" s="15"/>
      <c r="AP599" s="70">
        <f t="shared" si="1020"/>
        <v>13424.4</v>
      </c>
      <c r="AQ599" s="15">
        <f t="shared" si="982"/>
        <v>11181.3</v>
      </c>
      <c r="AR599" s="15"/>
      <c r="AS599" s="70">
        <f t="shared" si="1021"/>
        <v>11181.3</v>
      </c>
      <c r="AT599" s="73">
        <f t="shared" si="983"/>
        <v>11181.3</v>
      </c>
      <c r="AU599" s="15"/>
      <c r="AV599" s="24"/>
    </row>
    <row r="600" spans="1:48" ht="31.2" x14ac:dyDescent="0.3">
      <c r="A600" s="61" t="s">
        <v>418</v>
      </c>
      <c r="B600" s="62"/>
      <c r="C600" s="61"/>
      <c r="D600" s="61"/>
      <c r="E600" s="63" t="s">
        <v>419</v>
      </c>
      <c r="F600" s="15">
        <f t="shared" si="1045"/>
        <v>24711.7</v>
      </c>
      <c r="G600" s="15">
        <f t="shared" si="1046"/>
        <v>24836.7</v>
      </c>
      <c r="H600" s="15">
        <f t="shared" si="1047"/>
        <v>24836.7</v>
      </c>
      <c r="I600" s="15">
        <f t="shared" si="1048"/>
        <v>0</v>
      </c>
      <c r="J600" s="15">
        <f t="shared" si="1049"/>
        <v>0</v>
      </c>
      <c r="K600" s="15">
        <f t="shared" si="1050"/>
        <v>0</v>
      </c>
      <c r="L600" s="15">
        <f t="shared" si="1007"/>
        <v>24711.7</v>
      </c>
      <c r="M600" s="15">
        <f t="shared" si="1008"/>
        <v>24836.7</v>
      </c>
      <c r="N600" s="15">
        <f t="shared" si="1009"/>
        <v>24836.7</v>
      </c>
      <c r="O600" s="15">
        <f t="shared" si="1051"/>
        <v>0</v>
      </c>
      <c r="P600" s="15">
        <f t="shared" si="1052"/>
        <v>0</v>
      </c>
      <c r="Q600" s="15">
        <f t="shared" si="1053"/>
        <v>0</v>
      </c>
      <c r="R600" s="15">
        <f t="shared" si="969"/>
        <v>24711.7</v>
      </c>
      <c r="S600" s="15">
        <f t="shared" si="970"/>
        <v>24836.7</v>
      </c>
      <c r="T600" s="15">
        <f t="shared" si="971"/>
        <v>24836.7</v>
      </c>
      <c r="U600" s="15">
        <f t="shared" si="1054"/>
        <v>0</v>
      </c>
      <c r="V600" s="15">
        <f t="shared" si="972"/>
        <v>24711.7</v>
      </c>
      <c r="W600" s="15">
        <f t="shared" si="973"/>
        <v>24836.7</v>
      </c>
      <c r="X600" s="15">
        <f t="shared" si="974"/>
        <v>24836.7</v>
      </c>
      <c r="Y600" s="15">
        <f t="shared" si="1055"/>
        <v>-62.5</v>
      </c>
      <c r="Z600" s="15">
        <f t="shared" si="1056"/>
        <v>0</v>
      </c>
      <c r="AA600" s="15">
        <f t="shared" si="1057"/>
        <v>0</v>
      </c>
      <c r="AB600" s="15">
        <f t="shared" si="975"/>
        <v>24649.200000000001</v>
      </c>
      <c r="AC600" s="15">
        <f t="shared" si="976"/>
        <v>24836.7</v>
      </c>
      <c r="AD600" s="15">
        <f t="shared" si="977"/>
        <v>24836.7</v>
      </c>
      <c r="AE600" s="15">
        <f t="shared" si="1058"/>
        <v>0</v>
      </c>
      <c r="AF600" s="15">
        <f t="shared" si="1059"/>
        <v>0</v>
      </c>
      <c r="AG600" s="15">
        <f t="shared" si="1060"/>
        <v>0</v>
      </c>
      <c r="AH600" s="15">
        <f t="shared" si="978"/>
        <v>24649.200000000001</v>
      </c>
      <c r="AI600" s="15">
        <f t="shared" si="979"/>
        <v>24836.7</v>
      </c>
      <c r="AJ600" s="15">
        <f t="shared" si="980"/>
        <v>24836.7</v>
      </c>
      <c r="AK600" s="15">
        <f t="shared" si="1061"/>
        <v>0</v>
      </c>
      <c r="AL600" s="15">
        <f t="shared" si="1062"/>
        <v>0</v>
      </c>
      <c r="AM600" s="15">
        <f t="shared" si="1063"/>
        <v>0</v>
      </c>
      <c r="AN600" s="15">
        <f t="shared" si="981"/>
        <v>24649.200000000001</v>
      </c>
      <c r="AO600" s="15">
        <f t="shared" si="1064"/>
        <v>0</v>
      </c>
      <c r="AP600" s="70">
        <f t="shared" si="1020"/>
        <v>24649.200000000001</v>
      </c>
      <c r="AQ600" s="15">
        <f t="shared" si="982"/>
        <v>24836.7</v>
      </c>
      <c r="AR600" s="15">
        <f t="shared" si="1065"/>
        <v>0</v>
      </c>
      <c r="AS600" s="70">
        <f t="shared" si="1021"/>
        <v>24836.7</v>
      </c>
      <c r="AT600" s="73">
        <f t="shared" si="983"/>
        <v>24836.7</v>
      </c>
      <c r="AU600" s="15">
        <f t="shared" si="1065"/>
        <v>0</v>
      </c>
      <c r="AV600" s="24"/>
    </row>
    <row r="601" spans="1:48" ht="46.8" x14ac:dyDescent="0.3">
      <c r="A601" s="61" t="s">
        <v>418</v>
      </c>
      <c r="B601" s="62" t="s">
        <v>55</v>
      </c>
      <c r="C601" s="61"/>
      <c r="D601" s="61"/>
      <c r="E601" s="63" t="s">
        <v>56</v>
      </c>
      <c r="F601" s="15">
        <f t="shared" si="1045"/>
        <v>24711.7</v>
      </c>
      <c r="G601" s="15">
        <f t="shared" si="1046"/>
        <v>24836.7</v>
      </c>
      <c r="H601" s="15">
        <f t="shared" si="1047"/>
        <v>24836.7</v>
      </c>
      <c r="I601" s="15">
        <f t="shared" si="1048"/>
        <v>0</v>
      </c>
      <c r="J601" s="15">
        <f t="shared" si="1049"/>
        <v>0</v>
      </c>
      <c r="K601" s="15">
        <f t="shared" si="1050"/>
        <v>0</v>
      </c>
      <c r="L601" s="15">
        <f t="shared" si="1007"/>
        <v>24711.7</v>
      </c>
      <c r="M601" s="15">
        <f t="shared" si="1008"/>
        <v>24836.7</v>
      </c>
      <c r="N601" s="15">
        <f t="shared" si="1009"/>
        <v>24836.7</v>
      </c>
      <c r="O601" s="15">
        <f t="shared" si="1051"/>
        <v>0</v>
      </c>
      <c r="P601" s="15">
        <f t="shared" si="1052"/>
        <v>0</v>
      </c>
      <c r="Q601" s="15">
        <f t="shared" si="1053"/>
        <v>0</v>
      </c>
      <c r="R601" s="15">
        <f t="shared" si="969"/>
        <v>24711.7</v>
      </c>
      <c r="S601" s="15">
        <f t="shared" si="970"/>
        <v>24836.7</v>
      </c>
      <c r="T601" s="15">
        <f t="shared" si="971"/>
        <v>24836.7</v>
      </c>
      <c r="U601" s="15">
        <f t="shared" si="1054"/>
        <v>0</v>
      </c>
      <c r="V601" s="15">
        <f t="shared" si="972"/>
        <v>24711.7</v>
      </c>
      <c r="W601" s="15">
        <f t="shared" si="973"/>
        <v>24836.7</v>
      </c>
      <c r="X601" s="15">
        <f t="shared" si="974"/>
        <v>24836.7</v>
      </c>
      <c r="Y601" s="15">
        <f t="shared" si="1055"/>
        <v>-62.5</v>
      </c>
      <c r="Z601" s="15">
        <f t="shared" si="1056"/>
        <v>0</v>
      </c>
      <c r="AA601" s="15">
        <f t="shared" si="1057"/>
        <v>0</v>
      </c>
      <c r="AB601" s="15">
        <f t="shared" si="975"/>
        <v>24649.200000000001</v>
      </c>
      <c r="AC601" s="15">
        <f t="shared" si="976"/>
        <v>24836.7</v>
      </c>
      <c r="AD601" s="15">
        <f t="shared" si="977"/>
        <v>24836.7</v>
      </c>
      <c r="AE601" s="15">
        <f t="shared" si="1058"/>
        <v>0</v>
      </c>
      <c r="AF601" s="15">
        <f t="shared" si="1059"/>
        <v>0</v>
      </c>
      <c r="AG601" s="15">
        <f t="shared" si="1060"/>
        <v>0</v>
      </c>
      <c r="AH601" s="15">
        <f t="shared" si="978"/>
        <v>24649.200000000001</v>
      </c>
      <c r="AI601" s="15">
        <f t="shared" si="979"/>
        <v>24836.7</v>
      </c>
      <c r="AJ601" s="15">
        <f t="shared" si="980"/>
        <v>24836.7</v>
      </c>
      <c r="AK601" s="15">
        <f t="shared" si="1061"/>
        <v>0</v>
      </c>
      <c r="AL601" s="15">
        <f t="shared" si="1062"/>
        <v>0</v>
      </c>
      <c r="AM601" s="15">
        <f t="shared" si="1063"/>
        <v>0</v>
      </c>
      <c r="AN601" s="15">
        <f t="shared" si="981"/>
        <v>24649.200000000001</v>
      </c>
      <c r="AO601" s="15">
        <f t="shared" si="1064"/>
        <v>0</v>
      </c>
      <c r="AP601" s="70">
        <f t="shared" si="1020"/>
        <v>24649.200000000001</v>
      </c>
      <c r="AQ601" s="15">
        <f t="shared" si="982"/>
        <v>24836.7</v>
      </c>
      <c r="AR601" s="15">
        <f t="shared" si="1065"/>
        <v>0</v>
      </c>
      <c r="AS601" s="70">
        <f t="shared" si="1021"/>
        <v>24836.7</v>
      </c>
      <c r="AT601" s="73">
        <f t="shared" si="983"/>
        <v>24836.7</v>
      </c>
      <c r="AU601" s="15">
        <f t="shared" si="1065"/>
        <v>0</v>
      </c>
      <c r="AV601" s="24"/>
    </row>
    <row r="602" spans="1:48" x14ac:dyDescent="0.3">
      <c r="A602" s="61" t="s">
        <v>418</v>
      </c>
      <c r="B602" s="62">
        <v>600</v>
      </c>
      <c r="C602" s="61" t="s">
        <v>100</v>
      </c>
      <c r="D602" s="61" t="s">
        <v>321</v>
      </c>
      <c r="E602" s="63" t="s">
        <v>322</v>
      </c>
      <c r="F602" s="15">
        <v>24711.7</v>
      </c>
      <c r="G602" s="15">
        <v>24836.7</v>
      </c>
      <c r="H602" s="15">
        <v>24836.7</v>
      </c>
      <c r="I602" s="15"/>
      <c r="J602" s="15"/>
      <c r="K602" s="15"/>
      <c r="L602" s="15">
        <f t="shared" si="1007"/>
        <v>24711.7</v>
      </c>
      <c r="M602" s="15">
        <f t="shared" si="1008"/>
        <v>24836.7</v>
      </c>
      <c r="N602" s="15">
        <f t="shared" si="1009"/>
        <v>24836.7</v>
      </c>
      <c r="O602" s="15"/>
      <c r="P602" s="15"/>
      <c r="Q602" s="15"/>
      <c r="R602" s="15">
        <f t="shared" si="969"/>
        <v>24711.7</v>
      </c>
      <c r="S602" s="15">
        <f t="shared" si="970"/>
        <v>24836.7</v>
      </c>
      <c r="T602" s="15">
        <f t="shared" si="971"/>
        <v>24836.7</v>
      </c>
      <c r="U602" s="15"/>
      <c r="V602" s="15">
        <f t="shared" si="972"/>
        <v>24711.7</v>
      </c>
      <c r="W602" s="15">
        <f t="shared" si="973"/>
        <v>24836.7</v>
      </c>
      <c r="X602" s="15">
        <f t="shared" si="974"/>
        <v>24836.7</v>
      </c>
      <c r="Y602" s="15">
        <v>-62.5</v>
      </c>
      <c r="Z602" s="15"/>
      <c r="AA602" s="15"/>
      <c r="AB602" s="15">
        <f t="shared" si="975"/>
        <v>24649.200000000001</v>
      </c>
      <c r="AC602" s="15">
        <f t="shared" si="976"/>
        <v>24836.7</v>
      </c>
      <c r="AD602" s="15">
        <f t="shared" si="977"/>
        <v>24836.7</v>
      </c>
      <c r="AE602" s="15"/>
      <c r="AF602" s="15"/>
      <c r="AG602" s="15"/>
      <c r="AH602" s="15">
        <f t="shared" si="978"/>
        <v>24649.200000000001</v>
      </c>
      <c r="AI602" s="15">
        <f t="shared" si="979"/>
        <v>24836.7</v>
      </c>
      <c r="AJ602" s="15">
        <f t="shared" si="980"/>
        <v>24836.7</v>
      </c>
      <c r="AK602" s="15"/>
      <c r="AL602" s="15"/>
      <c r="AM602" s="15"/>
      <c r="AN602" s="15">
        <f t="shared" si="981"/>
        <v>24649.200000000001</v>
      </c>
      <c r="AO602" s="15"/>
      <c r="AP602" s="70">
        <f t="shared" si="1020"/>
        <v>24649.200000000001</v>
      </c>
      <c r="AQ602" s="15">
        <f t="shared" si="982"/>
        <v>24836.7</v>
      </c>
      <c r="AR602" s="15"/>
      <c r="AS602" s="70">
        <f t="shared" si="1021"/>
        <v>24836.7</v>
      </c>
      <c r="AT602" s="73">
        <f t="shared" si="983"/>
        <v>24836.7</v>
      </c>
      <c r="AU602" s="15"/>
      <c r="AV602" s="24"/>
    </row>
    <row r="603" spans="1:48" ht="62.4" x14ac:dyDescent="0.3">
      <c r="A603" s="61" t="s">
        <v>420</v>
      </c>
      <c r="B603" s="62"/>
      <c r="C603" s="61"/>
      <c r="D603" s="61"/>
      <c r="E603" s="63" t="s">
        <v>421</v>
      </c>
      <c r="F603" s="15">
        <f t="shared" si="1045"/>
        <v>247271.6</v>
      </c>
      <c r="G603" s="15">
        <f t="shared" si="1046"/>
        <v>247271.6</v>
      </c>
      <c r="H603" s="15">
        <f t="shared" si="1047"/>
        <v>247271.6</v>
      </c>
      <c r="I603" s="15">
        <f t="shared" si="1048"/>
        <v>0</v>
      </c>
      <c r="J603" s="15">
        <f t="shared" si="1049"/>
        <v>0</v>
      </c>
      <c r="K603" s="15">
        <f t="shared" si="1050"/>
        <v>0</v>
      </c>
      <c r="L603" s="15">
        <f t="shared" si="1007"/>
        <v>247271.6</v>
      </c>
      <c r="M603" s="15">
        <f t="shared" si="1008"/>
        <v>247271.6</v>
      </c>
      <c r="N603" s="15">
        <f t="shared" si="1009"/>
        <v>247271.6</v>
      </c>
      <c r="O603" s="15">
        <f t="shared" si="1051"/>
        <v>0</v>
      </c>
      <c r="P603" s="15">
        <f t="shared" si="1052"/>
        <v>0</v>
      </c>
      <c r="Q603" s="15">
        <f t="shared" si="1053"/>
        <v>0</v>
      </c>
      <c r="R603" s="15">
        <f t="shared" si="969"/>
        <v>247271.6</v>
      </c>
      <c r="S603" s="15">
        <f t="shared" si="970"/>
        <v>247271.6</v>
      </c>
      <c r="T603" s="15">
        <f t="shared" si="971"/>
        <v>247271.6</v>
      </c>
      <c r="U603" s="15">
        <f t="shared" si="1054"/>
        <v>0</v>
      </c>
      <c r="V603" s="15">
        <f t="shared" si="972"/>
        <v>247271.6</v>
      </c>
      <c r="W603" s="15">
        <f t="shared" si="973"/>
        <v>247271.6</v>
      </c>
      <c r="X603" s="15">
        <f t="shared" si="974"/>
        <v>247271.6</v>
      </c>
      <c r="Y603" s="15">
        <f t="shared" si="1055"/>
        <v>0</v>
      </c>
      <c r="Z603" s="15">
        <f t="shared" si="1056"/>
        <v>0</v>
      </c>
      <c r="AA603" s="15">
        <f t="shared" si="1057"/>
        <v>0</v>
      </c>
      <c r="AB603" s="15">
        <f t="shared" si="975"/>
        <v>247271.6</v>
      </c>
      <c r="AC603" s="15">
        <f t="shared" si="976"/>
        <v>247271.6</v>
      </c>
      <c r="AD603" s="15">
        <f t="shared" si="977"/>
        <v>247271.6</v>
      </c>
      <c r="AE603" s="15">
        <f t="shared" si="1058"/>
        <v>0</v>
      </c>
      <c r="AF603" s="15">
        <f t="shared" si="1059"/>
        <v>0</v>
      </c>
      <c r="AG603" s="15">
        <f t="shared" si="1060"/>
        <v>0</v>
      </c>
      <c r="AH603" s="15">
        <f t="shared" si="978"/>
        <v>247271.6</v>
      </c>
      <c r="AI603" s="15">
        <f t="shared" si="979"/>
        <v>247271.6</v>
      </c>
      <c r="AJ603" s="15">
        <f t="shared" si="980"/>
        <v>247271.6</v>
      </c>
      <c r="AK603" s="15">
        <f t="shared" si="1061"/>
        <v>0</v>
      </c>
      <c r="AL603" s="15">
        <f t="shared" si="1062"/>
        <v>0</v>
      </c>
      <c r="AM603" s="15">
        <f t="shared" si="1063"/>
        <v>0</v>
      </c>
      <c r="AN603" s="15">
        <f t="shared" si="981"/>
        <v>247271.6</v>
      </c>
      <c r="AO603" s="15">
        <f t="shared" si="1064"/>
        <v>0</v>
      </c>
      <c r="AP603" s="70">
        <f t="shared" si="1020"/>
        <v>247271.6</v>
      </c>
      <c r="AQ603" s="15">
        <f t="shared" si="982"/>
        <v>247271.6</v>
      </c>
      <c r="AR603" s="15">
        <f t="shared" si="1065"/>
        <v>0</v>
      </c>
      <c r="AS603" s="70">
        <f t="shared" si="1021"/>
        <v>247271.6</v>
      </c>
      <c r="AT603" s="73">
        <f t="shared" si="983"/>
        <v>247271.6</v>
      </c>
      <c r="AU603" s="15">
        <f t="shared" si="1065"/>
        <v>0</v>
      </c>
      <c r="AV603" s="24"/>
    </row>
    <row r="604" spans="1:48" ht="46.8" x14ac:dyDescent="0.3">
      <c r="A604" s="61" t="s">
        <v>420</v>
      </c>
      <c r="B604" s="62" t="s">
        <v>55</v>
      </c>
      <c r="C604" s="61"/>
      <c r="D604" s="61"/>
      <c r="E604" s="63" t="s">
        <v>56</v>
      </c>
      <c r="F604" s="15">
        <f t="shared" si="1045"/>
        <v>247271.6</v>
      </c>
      <c r="G604" s="15">
        <f t="shared" si="1046"/>
        <v>247271.6</v>
      </c>
      <c r="H604" s="15">
        <f t="shared" si="1047"/>
        <v>247271.6</v>
      </c>
      <c r="I604" s="15">
        <f t="shared" si="1048"/>
        <v>0</v>
      </c>
      <c r="J604" s="15">
        <f t="shared" si="1049"/>
        <v>0</v>
      </c>
      <c r="K604" s="15">
        <f t="shared" si="1050"/>
        <v>0</v>
      </c>
      <c r="L604" s="15">
        <f t="shared" si="1007"/>
        <v>247271.6</v>
      </c>
      <c r="M604" s="15">
        <f t="shared" si="1008"/>
        <v>247271.6</v>
      </c>
      <c r="N604" s="15">
        <f t="shared" si="1009"/>
        <v>247271.6</v>
      </c>
      <c r="O604" s="15">
        <f t="shared" si="1051"/>
        <v>0</v>
      </c>
      <c r="P604" s="15">
        <f t="shared" si="1052"/>
        <v>0</v>
      </c>
      <c r="Q604" s="15">
        <f t="shared" si="1053"/>
        <v>0</v>
      </c>
      <c r="R604" s="15">
        <f t="shared" si="969"/>
        <v>247271.6</v>
      </c>
      <c r="S604" s="15">
        <f t="shared" si="970"/>
        <v>247271.6</v>
      </c>
      <c r="T604" s="15">
        <f t="shared" si="971"/>
        <v>247271.6</v>
      </c>
      <c r="U604" s="15">
        <f t="shared" si="1054"/>
        <v>0</v>
      </c>
      <c r="V604" s="15">
        <f t="shared" si="972"/>
        <v>247271.6</v>
      </c>
      <c r="W604" s="15">
        <f t="shared" si="973"/>
        <v>247271.6</v>
      </c>
      <c r="X604" s="15">
        <f t="shared" si="974"/>
        <v>247271.6</v>
      </c>
      <c r="Y604" s="15">
        <f t="shared" si="1055"/>
        <v>0</v>
      </c>
      <c r="Z604" s="15">
        <f t="shared" si="1056"/>
        <v>0</v>
      </c>
      <c r="AA604" s="15">
        <f t="shared" si="1057"/>
        <v>0</v>
      </c>
      <c r="AB604" s="15">
        <f t="shared" si="975"/>
        <v>247271.6</v>
      </c>
      <c r="AC604" s="15">
        <f t="shared" si="976"/>
        <v>247271.6</v>
      </c>
      <c r="AD604" s="15">
        <f t="shared" si="977"/>
        <v>247271.6</v>
      </c>
      <c r="AE604" s="15">
        <f t="shared" si="1058"/>
        <v>0</v>
      </c>
      <c r="AF604" s="15">
        <f t="shared" si="1059"/>
        <v>0</v>
      </c>
      <c r="AG604" s="15">
        <f t="shared" si="1060"/>
        <v>0</v>
      </c>
      <c r="AH604" s="15">
        <f t="shared" si="978"/>
        <v>247271.6</v>
      </c>
      <c r="AI604" s="15">
        <f t="shared" si="979"/>
        <v>247271.6</v>
      </c>
      <c r="AJ604" s="15">
        <f t="shared" si="980"/>
        <v>247271.6</v>
      </c>
      <c r="AK604" s="15">
        <f t="shared" si="1061"/>
        <v>0</v>
      </c>
      <c r="AL604" s="15">
        <f t="shared" si="1062"/>
        <v>0</v>
      </c>
      <c r="AM604" s="15">
        <f t="shared" si="1063"/>
        <v>0</v>
      </c>
      <c r="AN604" s="15">
        <f t="shared" si="981"/>
        <v>247271.6</v>
      </c>
      <c r="AO604" s="15">
        <f t="shared" si="1064"/>
        <v>0</v>
      </c>
      <c r="AP604" s="70">
        <f t="shared" si="1020"/>
        <v>247271.6</v>
      </c>
      <c r="AQ604" s="15">
        <f t="shared" si="982"/>
        <v>247271.6</v>
      </c>
      <c r="AR604" s="15">
        <f t="shared" si="1065"/>
        <v>0</v>
      </c>
      <c r="AS604" s="70">
        <f t="shared" si="1021"/>
        <v>247271.6</v>
      </c>
      <c r="AT604" s="73">
        <f t="shared" si="983"/>
        <v>247271.6</v>
      </c>
      <c r="AU604" s="15">
        <f t="shared" si="1065"/>
        <v>0</v>
      </c>
      <c r="AV604" s="24"/>
    </row>
    <row r="605" spans="1:48" x14ac:dyDescent="0.3">
      <c r="A605" s="61" t="s">
        <v>420</v>
      </c>
      <c r="B605" s="62">
        <v>600</v>
      </c>
      <c r="C605" s="61" t="s">
        <v>100</v>
      </c>
      <c r="D605" s="61" t="s">
        <v>321</v>
      </c>
      <c r="E605" s="63" t="s">
        <v>322</v>
      </c>
      <c r="F605" s="15">
        <v>247271.6</v>
      </c>
      <c r="G605" s="15">
        <v>247271.6</v>
      </c>
      <c r="H605" s="15">
        <v>247271.6</v>
      </c>
      <c r="I605" s="15"/>
      <c r="J605" s="15"/>
      <c r="K605" s="15"/>
      <c r="L605" s="15">
        <f t="shared" si="1007"/>
        <v>247271.6</v>
      </c>
      <c r="M605" s="15">
        <f t="shared" si="1008"/>
        <v>247271.6</v>
      </c>
      <c r="N605" s="15">
        <f t="shared" si="1009"/>
        <v>247271.6</v>
      </c>
      <c r="O605" s="15"/>
      <c r="P605" s="15"/>
      <c r="Q605" s="15"/>
      <c r="R605" s="15">
        <f t="shared" si="969"/>
        <v>247271.6</v>
      </c>
      <c r="S605" s="15">
        <f t="shared" si="970"/>
        <v>247271.6</v>
      </c>
      <c r="T605" s="15">
        <f t="shared" si="971"/>
        <v>247271.6</v>
      </c>
      <c r="U605" s="15"/>
      <c r="V605" s="15">
        <f t="shared" si="972"/>
        <v>247271.6</v>
      </c>
      <c r="W605" s="15">
        <f t="shared" si="973"/>
        <v>247271.6</v>
      </c>
      <c r="X605" s="15">
        <f t="shared" si="974"/>
        <v>247271.6</v>
      </c>
      <c r="Y605" s="15"/>
      <c r="Z605" s="15"/>
      <c r="AA605" s="15"/>
      <c r="AB605" s="15">
        <f t="shared" si="975"/>
        <v>247271.6</v>
      </c>
      <c r="AC605" s="15">
        <f t="shared" si="976"/>
        <v>247271.6</v>
      </c>
      <c r="AD605" s="15">
        <f t="shared" si="977"/>
        <v>247271.6</v>
      </c>
      <c r="AE605" s="15"/>
      <c r="AF605" s="15"/>
      <c r="AG605" s="15"/>
      <c r="AH605" s="15">
        <f t="shared" si="978"/>
        <v>247271.6</v>
      </c>
      <c r="AI605" s="15">
        <f t="shared" si="979"/>
        <v>247271.6</v>
      </c>
      <c r="AJ605" s="15">
        <f t="shared" si="980"/>
        <v>247271.6</v>
      </c>
      <c r="AK605" s="15"/>
      <c r="AL605" s="15"/>
      <c r="AM605" s="15"/>
      <c r="AN605" s="15">
        <f t="shared" si="981"/>
        <v>247271.6</v>
      </c>
      <c r="AO605" s="15"/>
      <c r="AP605" s="70">
        <f t="shared" si="1020"/>
        <v>247271.6</v>
      </c>
      <c r="AQ605" s="15">
        <f t="shared" si="982"/>
        <v>247271.6</v>
      </c>
      <c r="AR605" s="15"/>
      <c r="AS605" s="70">
        <f t="shared" si="1021"/>
        <v>247271.6</v>
      </c>
      <c r="AT605" s="73">
        <f t="shared" si="983"/>
        <v>247271.6</v>
      </c>
      <c r="AU605" s="15"/>
      <c r="AV605" s="24"/>
    </row>
    <row r="606" spans="1:48" ht="78" x14ac:dyDescent="0.3">
      <c r="A606" s="61" t="s">
        <v>422</v>
      </c>
      <c r="B606" s="62"/>
      <c r="C606" s="61"/>
      <c r="D606" s="61"/>
      <c r="E606" s="63" t="s">
        <v>423</v>
      </c>
      <c r="F606" s="15">
        <f t="shared" si="1045"/>
        <v>111141.5</v>
      </c>
      <c r="G606" s="15">
        <f t="shared" si="1046"/>
        <v>111141.5</v>
      </c>
      <c r="H606" s="15">
        <f t="shared" si="1047"/>
        <v>111141.5</v>
      </c>
      <c r="I606" s="15">
        <f t="shared" si="1048"/>
        <v>0</v>
      </c>
      <c r="J606" s="15">
        <f t="shared" si="1049"/>
        <v>0</v>
      </c>
      <c r="K606" s="15">
        <f t="shared" si="1050"/>
        <v>0</v>
      </c>
      <c r="L606" s="15">
        <f t="shared" si="1007"/>
        <v>111141.5</v>
      </c>
      <c r="M606" s="15">
        <f t="shared" si="1008"/>
        <v>111141.5</v>
      </c>
      <c r="N606" s="15">
        <f t="shared" si="1009"/>
        <v>111141.5</v>
      </c>
      <c r="O606" s="15">
        <f t="shared" si="1051"/>
        <v>0</v>
      </c>
      <c r="P606" s="15">
        <f t="shared" si="1052"/>
        <v>0</v>
      </c>
      <c r="Q606" s="15">
        <f t="shared" si="1053"/>
        <v>0</v>
      </c>
      <c r="R606" s="15">
        <f t="shared" si="969"/>
        <v>111141.5</v>
      </c>
      <c r="S606" s="15">
        <f t="shared" si="970"/>
        <v>111141.5</v>
      </c>
      <c r="T606" s="15">
        <f t="shared" si="971"/>
        <v>111141.5</v>
      </c>
      <c r="U606" s="15">
        <f t="shared" si="1054"/>
        <v>0</v>
      </c>
      <c r="V606" s="15">
        <f t="shared" si="972"/>
        <v>111141.5</v>
      </c>
      <c r="W606" s="15">
        <f t="shared" si="973"/>
        <v>111141.5</v>
      </c>
      <c r="X606" s="15">
        <f t="shared" si="974"/>
        <v>111141.5</v>
      </c>
      <c r="Y606" s="15">
        <f t="shared" si="1055"/>
        <v>0</v>
      </c>
      <c r="Z606" s="15">
        <f t="shared" si="1056"/>
        <v>0</v>
      </c>
      <c r="AA606" s="15">
        <f t="shared" si="1057"/>
        <v>0</v>
      </c>
      <c r="AB606" s="15">
        <f t="shared" si="975"/>
        <v>111141.5</v>
      </c>
      <c r="AC606" s="15">
        <f t="shared" si="976"/>
        <v>111141.5</v>
      </c>
      <c r="AD606" s="15">
        <f t="shared" si="977"/>
        <v>111141.5</v>
      </c>
      <c r="AE606" s="15">
        <f t="shared" si="1058"/>
        <v>0</v>
      </c>
      <c r="AF606" s="15">
        <f t="shared" si="1059"/>
        <v>0</v>
      </c>
      <c r="AG606" s="15">
        <f t="shared" si="1060"/>
        <v>0</v>
      </c>
      <c r="AH606" s="15">
        <f t="shared" si="978"/>
        <v>111141.5</v>
      </c>
      <c r="AI606" s="15">
        <f t="shared" si="979"/>
        <v>111141.5</v>
      </c>
      <c r="AJ606" s="15">
        <f t="shared" si="980"/>
        <v>111141.5</v>
      </c>
      <c r="AK606" s="15">
        <f t="shared" si="1061"/>
        <v>22474.513999999999</v>
      </c>
      <c r="AL606" s="15">
        <f t="shared" si="1062"/>
        <v>0</v>
      </c>
      <c r="AM606" s="15">
        <f t="shared" si="1063"/>
        <v>0</v>
      </c>
      <c r="AN606" s="15">
        <f t="shared" si="981"/>
        <v>133616.014</v>
      </c>
      <c r="AO606" s="15">
        <f t="shared" si="1064"/>
        <v>0</v>
      </c>
      <c r="AP606" s="70">
        <f t="shared" si="1020"/>
        <v>133616.014</v>
      </c>
      <c r="AQ606" s="15">
        <f t="shared" si="982"/>
        <v>111141.5</v>
      </c>
      <c r="AR606" s="15">
        <f t="shared" si="1065"/>
        <v>0</v>
      </c>
      <c r="AS606" s="70">
        <f t="shared" si="1021"/>
        <v>111141.5</v>
      </c>
      <c r="AT606" s="73">
        <f t="shared" si="983"/>
        <v>111141.5</v>
      </c>
      <c r="AU606" s="15">
        <f t="shared" si="1065"/>
        <v>0</v>
      </c>
      <c r="AV606" s="24"/>
    </row>
    <row r="607" spans="1:48" ht="46.8" x14ac:dyDescent="0.3">
      <c r="A607" s="61" t="s">
        <v>422</v>
      </c>
      <c r="B607" s="62" t="s">
        <v>55</v>
      </c>
      <c r="C607" s="61"/>
      <c r="D607" s="61"/>
      <c r="E607" s="63" t="s">
        <v>56</v>
      </c>
      <c r="F607" s="15">
        <f t="shared" si="1045"/>
        <v>111141.5</v>
      </c>
      <c r="G607" s="15">
        <f t="shared" si="1046"/>
        <v>111141.5</v>
      </c>
      <c r="H607" s="15">
        <f t="shared" si="1047"/>
        <v>111141.5</v>
      </c>
      <c r="I607" s="15">
        <f t="shared" si="1048"/>
        <v>0</v>
      </c>
      <c r="J607" s="15">
        <f t="shared" si="1049"/>
        <v>0</v>
      </c>
      <c r="K607" s="15">
        <f t="shared" si="1050"/>
        <v>0</v>
      </c>
      <c r="L607" s="15">
        <f t="shared" si="1007"/>
        <v>111141.5</v>
      </c>
      <c r="M607" s="15">
        <f t="shared" si="1008"/>
        <v>111141.5</v>
      </c>
      <c r="N607" s="15">
        <f t="shared" si="1009"/>
        <v>111141.5</v>
      </c>
      <c r="O607" s="15">
        <f t="shared" si="1051"/>
        <v>0</v>
      </c>
      <c r="P607" s="15">
        <f t="shared" si="1052"/>
        <v>0</v>
      </c>
      <c r="Q607" s="15">
        <f t="shared" si="1053"/>
        <v>0</v>
      </c>
      <c r="R607" s="15">
        <f t="shared" si="969"/>
        <v>111141.5</v>
      </c>
      <c r="S607" s="15">
        <f t="shared" si="970"/>
        <v>111141.5</v>
      </c>
      <c r="T607" s="15">
        <f t="shared" si="971"/>
        <v>111141.5</v>
      </c>
      <c r="U607" s="15">
        <f t="shared" si="1054"/>
        <v>0</v>
      </c>
      <c r="V607" s="15">
        <f t="shared" si="972"/>
        <v>111141.5</v>
      </c>
      <c r="W607" s="15">
        <f t="shared" si="973"/>
        <v>111141.5</v>
      </c>
      <c r="X607" s="15">
        <f t="shared" si="974"/>
        <v>111141.5</v>
      </c>
      <c r="Y607" s="15">
        <f t="shared" si="1055"/>
        <v>0</v>
      </c>
      <c r="Z607" s="15">
        <f t="shared" si="1056"/>
        <v>0</v>
      </c>
      <c r="AA607" s="15">
        <f t="shared" si="1057"/>
        <v>0</v>
      </c>
      <c r="AB607" s="15">
        <f t="shared" si="975"/>
        <v>111141.5</v>
      </c>
      <c r="AC607" s="15">
        <f t="shared" si="976"/>
        <v>111141.5</v>
      </c>
      <c r="AD607" s="15">
        <f t="shared" si="977"/>
        <v>111141.5</v>
      </c>
      <c r="AE607" s="15">
        <f t="shared" si="1058"/>
        <v>0</v>
      </c>
      <c r="AF607" s="15">
        <f t="shared" si="1059"/>
        <v>0</v>
      </c>
      <c r="AG607" s="15">
        <f t="shared" si="1060"/>
        <v>0</v>
      </c>
      <c r="AH607" s="15">
        <f t="shared" si="978"/>
        <v>111141.5</v>
      </c>
      <c r="AI607" s="15">
        <f t="shared" si="979"/>
        <v>111141.5</v>
      </c>
      <c r="AJ607" s="15">
        <f t="shared" si="980"/>
        <v>111141.5</v>
      </c>
      <c r="AK607" s="15">
        <f t="shared" si="1061"/>
        <v>22474.513999999999</v>
      </c>
      <c r="AL607" s="15">
        <f t="shared" si="1062"/>
        <v>0</v>
      </c>
      <c r="AM607" s="15">
        <f t="shared" si="1063"/>
        <v>0</v>
      </c>
      <c r="AN607" s="15">
        <f t="shared" si="981"/>
        <v>133616.014</v>
      </c>
      <c r="AO607" s="15">
        <f t="shared" si="1064"/>
        <v>0</v>
      </c>
      <c r="AP607" s="70">
        <f t="shared" si="1020"/>
        <v>133616.014</v>
      </c>
      <c r="AQ607" s="15">
        <f t="shared" si="982"/>
        <v>111141.5</v>
      </c>
      <c r="AR607" s="15">
        <f t="shared" si="1065"/>
        <v>0</v>
      </c>
      <c r="AS607" s="70">
        <f t="shared" si="1021"/>
        <v>111141.5</v>
      </c>
      <c r="AT607" s="73">
        <f t="shared" si="983"/>
        <v>111141.5</v>
      </c>
      <c r="AU607" s="15">
        <f t="shared" si="1065"/>
        <v>0</v>
      </c>
      <c r="AV607" s="24"/>
    </row>
    <row r="608" spans="1:48" x14ac:dyDescent="0.3">
      <c r="A608" s="61" t="s">
        <v>422</v>
      </c>
      <c r="B608" s="62">
        <v>600</v>
      </c>
      <c r="C608" s="61" t="s">
        <v>100</v>
      </c>
      <c r="D608" s="61" t="s">
        <v>321</v>
      </c>
      <c r="E608" s="63" t="s">
        <v>322</v>
      </c>
      <c r="F608" s="15">
        <v>111141.5</v>
      </c>
      <c r="G608" s="15">
        <v>111141.5</v>
      </c>
      <c r="H608" s="15">
        <v>111141.5</v>
      </c>
      <c r="I608" s="15"/>
      <c r="J608" s="15"/>
      <c r="K608" s="15"/>
      <c r="L608" s="15">
        <f t="shared" si="1007"/>
        <v>111141.5</v>
      </c>
      <c r="M608" s="15">
        <f t="shared" si="1008"/>
        <v>111141.5</v>
      </c>
      <c r="N608" s="15">
        <f t="shared" si="1009"/>
        <v>111141.5</v>
      </c>
      <c r="O608" s="15"/>
      <c r="P608" s="15"/>
      <c r="Q608" s="15"/>
      <c r="R608" s="15">
        <f t="shared" si="969"/>
        <v>111141.5</v>
      </c>
      <c r="S608" s="15">
        <f t="shared" si="970"/>
        <v>111141.5</v>
      </c>
      <c r="T608" s="15">
        <f t="shared" si="971"/>
        <v>111141.5</v>
      </c>
      <c r="U608" s="15"/>
      <c r="V608" s="15">
        <f t="shared" si="972"/>
        <v>111141.5</v>
      </c>
      <c r="W608" s="15">
        <f t="shared" si="973"/>
        <v>111141.5</v>
      </c>
      <c r="X608" s="15">
        <f t="shared" si="974"/>
        <v>111141.5</v>
      </c>
      <c r="Y608" s="15"/>
      <c r="Z608" s="15"/>
      <c r="AA608" s="15"/>
      <c r="AB608" s="15">
        <f t="shared" si="975"/>
        <v>111141.5</v>
      </c>
      <c r="AC608" s="15">
        <f t="shared" si="976"/>
        <v>111141.5</v>
      </c>
      <c r="AD608" s="15">
        <f t="shared" si="977"/>
        <v>111141.5</v>
      </c>
      <c r="AE608" s="15"/>
      <c r="AF608" s="15"/>
      <c r="AG608" s="15"/>
      <c r="AH608" s="15">
        <f t="shared" si="978"/>
        <v>111141.5</v>
      </c>
      <c r="AI608" s="15">
        <f t="shared" si="979"/>
        <v>111141.5</v>
      </c>
      <c r="AJ608" s="15">
        <f t="shared" si="980"/>
        <v>111141.5</v>
      </c>
      <c r="AK608" s="15">
        <v>22474.513999999999</v>
      </c>
      <c r="AL608" s="15"/>
      <c r="AM608" s="15"/>
      <c r="AN608" s="15">
        <f t="shared" si="981"/>
        <v>133616.014</v>
      </c>
      <c r="AO608" s="15"/>
      <c r="AP608" s="70">
        <f t="shared" si="1020"/>
        <v>133616.014</v>
      </c>
      <c r="AQ608" s="15">
        <f t="shared" si="982"/>
        <v>111141.5</v>
      </c>
      <c r="AR608" s="15"/>
      <c r="AS608" s="70">
        <f t="shared" si="1021"/>
        <v>111141.5</v>
      </c>
      <c r="AT608" s="73">
        <f t="shared" si="983"/>
        <v>111141.5</v>
      </c>
      <c r="AU608" s="15"/>
      <c r="AV608" s="24"/>
    </row>
    <row r="609" spans="1:48" ht="46.8" x14ac:dyDescent="0.3">
      <c r="A609" s="61" t="s">
        <v>424</v>
      </c>
      <c r="B609" s="62"/>
      <c r="C609" s="61"/>
      <c r="D609" s="61"/>
      <c r="E609" s="63" t="s">
        <v>425</v>
      </c>
      <c r="F609" s="15">
        <f t="shared" ref="F609:K609" si="1066">F610+F612+F614</f>
        <v>15815213.399999999</v>
      </c>
      <c r="G609" s="15">
        <f t="shared" si="1066"/>
        <v>15827428.399999999</v>
      </c>
      <c r="H609" s="15">
        <f t="shared" si="1066"/>
        <v>15787787.200000001</v>
      </c>
      <c r="I609" s="15">
        <f t="shared" si="1066"/>
        <v>0</v>
      </c>
      <c r="J609" s="15">
        <f t="shared" si="1066"/>
        <v>0</v>
      </c>
      <c r="K609" s="15">
        <f t="shared" si="1066"/>
        <v>0</v>
      </c>
      <c r="L609" s="15">
        <f t="shared" si="1007"/>
        <v>15815213.399999999</v>
      </c>
      <c r="M609" s="15">
        <f t="shared" si="1008"/>
        <v>15827428.399999999</v>
      </c>
      <c r="N609" s="15">
        <f t="shared" si="1009"/>
        <v>15787787.200000001</v>
      </c>
      <c r="O609" s="15">
        <f>O610+O612+O614</f>
        <v>0</v>
      </c>
      <c r="P609" s="15">
        <f>P610+P612+P614</f>
        <v>0</v>
      </c>
      <c r="Q609" s="15">
        <f>Q610+Q612+Q614</f>
        <v>0</v>
      </c>
      <c r="R609" s="15">
        <f t="shared" si="969"/>
        <v>15815213.399999999</v>
      </c>
      <c r="S609" s="15">
        <f t="shared" si="970"/>
        <v>15827428.399999999</v>
      </c>
      <c r="T609" s="15">
        <f t="shared" si="971"/>
        <v>15787787.200000001</v>
      </c>
      <c r="U609" s="15">
        <f>U610+U612+U614</f>
        <v>0</v>
      </c>
      <c r="V609" s="15">
        <f t="shared" si="972"/>
        <v>15815213.399999999</v>
      </c>
      <c r="W609" s="15">
        <f t="shared" si="973"/>
        <v>15827428.399999999</v>
      </c>
      <c r="X609" s="15">
        <f t="shared" si="974"/>
        <v>15787787.200000001</v>
      </c>
      <c r="Y609" s="15">
        <f>Y610+Y612+Y614</f>
        <v>0</v>
      </c>
      <c r="Z609" s="15">
        <f>Z610+Z612+Z614</f>
        <v>0</v>
      </c>
      <c r="AA609" s="15">
        <f>AA610+AA612+AA614</f>
        <v>0</v>
      </c>
      <c r="AB609" s="15">
        <f t="shared" si="975"/>
        <v>15815213.399999999</v>
      </c>
      <c r="AC609" s="15">
        <f t="shared" si="976"/>
        <v>15827428.399999999</v>
      </c>
      <c r="AD609" s="15">
        <f t="shared" si="977"/>
        <v>15787787.200000001</v>
      </c>
      <c r="AE609" s="15">
        <f>AE610+AE612+AE614</f>
        <v>0</v>
      </c>
      <c r="AF609" s="15">
        <f>AF610+AF612+AF614</f>
        <v>0</v>
      </c>
      <c r="AG609" s="15">
        <f>AG610+AG612+AG614</f>
        <v>0</v>
      </c>
      <c r="AH609" s="15">
        <f t="shared" si="978"/>
        <v>15815213.399999999</v>
      </c>
      <c r="AI609" s="15">
        <f t="shared" si="979"/>
        <v>15827428.399999999</v>
      </c>
      <c r="AJ609" s="15">
        <f t="shared" si="980"/>
        <v>15787787.200000001</v>
      </c>
      <c r="AK609" s="15">
        <f>AK610+AK612+AK614</f>
        <v>0</v>
      </c>
      <c r="AL609" s="15">
        <f>AL610+AL612+AL614</f>
        <v>0</v>
      </c>
      <c r="AM609" s="15">
        <f>AM610+AM612+AM614</f>
        <v>0</v>
      </c>
      <c r="AN609" s="15">
        <f t="shared" si="981"/>
        <v>15815213.399999999</v>
      </c>
      <c r="AO609" s="15">
        <f>AO610+AO612+AO614</f>
        <v>0</v>
      </c>
      <c r="AP609" s="70">
        <f t="shared" si="1020"/>
        <v>15815213.399999999</v>
      </c>
      <c r="AQ609" s="15">
        <f t="shared" si="982"/>
        <v>15827428.399999999</v>
      </c>
      <c r="AR609" s="15">
        <f>AR610+AR612+AR614</f>
        <v>0</v>
      </c>
      <c r="AS609" s="70">
        <f t="shared" si="1021"/>
        <v>15827428.399999999</v>
      </c>
      <c r="AT609" s="73">
        <f t="shared" si="983"/>
        <v>15787787.200000001</v>
      </c>
      <c r="AU609" s="15">
        <f>AU610+AU612+AU614</f>
        <v>0</v>
      </c>
      <c r="AV609" s="24"/>
    </row>
    <row r="610" spans="1:48" ht="31.2" x14ac:dyDescent="0.3">
      <c r="A610" s="61" t="s">
        <v>424</v>
      </c>
      <c r="B610" s="62" t="s">
        <v>48</v>
      </c>
      <c r="C610" s="61"/>
      <c r="D610" s="61"/>
      <c r="E610" s="63" t="s">
        <v>49</v>
      </c>
      <c r="F610" s="15">
        <f t="shared" ref="F610:K610" si="1067">F611</f>
        <v>3</v>
      </c>
      <c r="G610" s="15">
        <f t="shared" si="1067"/>
        <v>3</v>
      </c>
      <c r="H610" s="15">
        <f t="shared" si="1067"/>
        <v>3</v>
      </c>
      <c r="I610" s="15">
        <f t="shared" si="1067"/>
        <v>0</v>
      </c>
      <c r="J610" s="15">
        <f t="shared" si="1067"/>
        <v>0</v>
      </c>
      <c r="K610" s="15">
        <f t="shared" si="1067"/>
        <v>0</v>
      </c>
      <c r="L610" s="15">
        <f t="shared" si="1007"/>
        <v>3</v>
      </c>
      <c r="M610" s="15">
        <f t="shared" si="1008"/>
        <v>3</v>
      </c>
      <c r="N610" s="15">
        <f t="shared" si="1009"/>
        <v>3</v>
      </c>
      <c r="O610" s="15">
        <f>O611</f>
        <v>0</v>
      </c>
      <c r="P610" s="15">
        <f>P611</f>
        <v>0</v>
      </c>
      <c r="Q610" s="15">
        <f>Q611</f>
        <v>0</v>
      </c>
      <c r="R610" s="15">
        <f t="shared" si="969"/>
        <v>3</v>
      </c>
      <c r="S610" s="15">
        <f t="shared" si="970"/>
        <v>3</v>
      </c>
      <c r="T610" s="15">
        <f t="shared" si="971"/>
        <v>3</v>
      </c>
      <c r="U610" s="15">
        <f>U611</f>
        <v>0</v>
      </c>
      <c r="V610" s="15">
        <f t="shared" si="972"/>
        <v>3</v>
      </c>
      <c r="W610" s="15">
        <f t="shared" si="973"/>
        <v>3</v>
      </c>
      <c r="X610" s="15">
        <f t="shared" si="974"/>
        <v>3</v>
      </c>
      <c r="Y610" s="15">
        <f>Y611</f>
        <v>0</v>
      </c>
      <c r="Z610" s="15">
        <f>Z611</f>
        <v>0</v>
      </c>
      <c r="AA610" s="15">
        <f>AA611</f>
        <v>0</v>
      </c>
      <c r="AB610" s="15">
        <f t="shared" si="975"/>
        <v>3</v>
      </c>
      <c r="AC610" s="15">
        <f t="shared" si="976"/>
        <v>3</v>
      </c>
      <c r="AD610" s="15">
        <f t="shared" si="977"/>
        <v>3</v>
      </c>
      <c r="AE610" s="15">
        <f>AE611</f>
        <v>0</v>
      </c>
      <c r="AF610" s="15">
        <f>AF611</f>
        <v>0</v>
      </c>
      <c r="AG610" s="15">
        <f>AG611</f>
        <v>0</v>
      </c>
      <c r="AH610" s="15">
        <f t="shared" si="978"/>
        <v>3</v>
      </c>
      <c r="AI610" s="15">
        <f t="shared" si="979"/>
        <v>3</v>
      </c>
      <c r="AJ610" s="15">
        <f t="shared" si="980"/>
        <v>3</v>
      </c>
      <c r="AK610" s="15">
        <f>AK611</f>
        <v>0</v>
      </c>
      <c r="AL610" s="15">
        <f>AL611</f>
        <v>0</v>
      </c>
      <c r="AM610" s="15">
        <f>AM611</f>
        <v>0</v>
      </c>
      <c r="AN610" s="15">
        <f t="shared" si="981"/>
        <v>3</v>
      </c>
      <c r="AO610" s="15">
        <f>AO611</f>
        <v>0</v>
      </c>
      <c r="AP610" s="70">
        <f t="shared" si="1020"/>
        <v>3</v>
      </c>
      <c r="AQ610" s="15">
        <f t="shared" si="982"/>
        <v>3</v>
      </c>
      <c r="AR610" s="15">
        <f>AR611</f>
        <v>0</v>
      </c>
      <c r="AS610" s="70">
        <f t="shared" si="1021"/>
        <v>3</v>
      </c>
      <c r="AT610" s="73">
        <f t="shared" si="983"/>
        <v>3</v>
      </c>
      <c r="AU610" s="15">
        <f>AU611</f>
        <v>0</v>
      </c>
      <c r="AV610" s="24"/>
    </row>
    <row r="611" spans="1:48" x14ac:dyDescent="0.3">
      <c r="A611" s="61" t="s">
        <v>424</v>
      </c>
      <c r="B611" s="62">
        <v>200</v>
      </c>
      <c r="C611" s="61" t="s">
        <v>65</v>
      </c>
      <c r="D611" s="61" t="s">
        <v>67</v>
      </c>
      <c r="E611" s="63" t="s">
        <v>68</v>
      </c>
      <c r="F611" s="15">
        <v>3</v>
      </c>
      <c r="G611" s="15">
        <v>3</v>
      </c>
      <c r="H611" s="15">
        <v>3</v>
      </c>
      <c r="I611" s="15"/>
      <c r="J611" s="15"/>
      <c r="K611" s="15"/>
      <c r="L611" s="15">
        <f t="shared" si="1007"/>
        <v>3</v>
      </c>
      <c r="M611" s="15">
        <f t="shared" si="1008"/>
        <v>3</v>
      </c>
      <c r="N611" s="15">
        <f t="shared" si="1009"/>
        <v>3</v>
      </c>
      <c r="O611" s="15"/>
      <c r="P611" s="15"/>
      <c r="Q611" s="15"/>
      <c r="R611" s="15">
        <f t="shared" si="969"/>
        <v>3</v>
      </c>
      <c r="S611" s="15">
        <f t="shared" si="970"/>
        <v>3</v>
      </c>
      <c r="T611" s="15">
        <f t="shared" si="971"/>
        <v>3</v>
      </c>
      <c r="U611" s="15"/>
      <c r="V611" s="15">
        <f t="shared" si="972"/>
        <v>3</v>
      </c>
      <c r="W611" s="15">
        <f t="shared" si="973"/>
        <v>3</v>
      </c>
      <c r="X611" s="15">
        <f t="shared" si="974"/>
        <v>3</v>
      </c>
      <c r="Y611" s="15"/>
      <c r="Z611" s="15"/>
      <c r="AA611" s="15"/>
      <c r="AB611" s="15">
        <f t="shared" si="975"/>
        <v>3</v>
      </c>
      <c r="AC611" s="15">
        <f t="shared" si="976"/>
        <v>3</v>
      </c>
      <c r="AD611" s="15">
        <f t="shared" si="977"/>
        <v>3</v>
      </c>
      <c r="AE611" s="15"/>
      <c r="AF611" s="15"/>
      <c r="AG611" s="15"/>
      <c r="AH611" s="15">
        <f t="shared" si="978"/>
        <v>3</v>
      </c>
      <c r="AI611" s="15">
        <f t="shared" si="979"/>
        <v>3</v>
      </c>
      <c r="AJ611" s="15">
        <f t="shared" si="980"/>
        <v>3</v>
      </c>
      <c r="AK611" s="15"/>
      <c r="AL611" s="15"/>
      <c r="AM611" s="15"/>
      <c r="AN611" s="15">
        <f t="shared" si="981"/>
        <v>3</v>
      </c>
      <c r="AO611" s="15"/>
      <c r="AP611" s="70">
        <f t="shared" si="1020"/>
        <v>3</v>
      </c>
      <c r="AQ611" s="15">
        <f t="shared" si="982"/>
        <v>3</v>
      </c>
      <c r="AR611" s="15"/>
      <c r="AS611" s="70">
        <f t="shared" si="1021"/>
        <v>3</v>
      </c>
      <c r="AT611" s="73">
        <f t="shared" si="983"/>
        <v>3</v>
      </c>
      <c r="AU611" s="15"/>
      <c r="AV611" s="24"/>
    </row>
    <row r="612" spans="1:48" ht="31.2" x14ac:dyDescent="0.3">
      <c r="A612" s="61" t="s">
        <v>424</v>
      </c>
      <c r="B612" s="62" t="s">
        <v>188</v>
      </c>
      <c r="C612" s="61"/>
      <c r="D612" s="61"/>
      <c r="E612" s="63" t="s">
        <v>189</v>
      </c>
      <c r="F612" s="15">
        <f t="shared" ref="F612:K612" si="1068">F613</f>
        <v>5.0999999999999996</v>
      </c>
      <c r="G612" s="15">
        <f t="shared" si="1068"/>
        <v>5.0999999999999996</v>
      </c>
      <c r="H612" s="15">
        <f t="shared" si="1068"/>
        <v>5.0999999999999996</v>
      </c>
      <c r="I612" s="15">
        <f t="shared" si="1068"/>
        <v>0</v>
      </c>
      <c r="J612" s="15">
        <f t="shared" si="1068"/>
        <v>0</v>
      </c>
      <c r="K612" s="15">
        <f t="shared" si="1068"/>
        <v>0</v>
      </c>
      <c r="L612" s="15">
        <f t="shared" si="1007"/>
        <v>5.0999999999999996</v>
      </c>
      <c r="M612" s="15">
        <f t="shared" si="1008"/>
        <v>5.0999999999999996</v>
      </c>
      <c r="N612" s="15">
        <f t="shared" si="1009"/>
        <v>5.0999999999999996</v>
      </c>
      <c r="O612" s="15">
        <f>O613</f>
        <v>0</v>
      </c>
      <c r="P612" s="15">
        <f>P613</f>
        <v>0</v>
      </c>
      <c r="Q612" s="15">
        <f>Q613</f>
        <v>0</v>
      </c>
      <c r="R612" s="15">
        <f t="shared" si="969"/>
        <v>5.0999999999999996</v>
      </c>
      <c r="S612" s="15">
        <f t="shared" si="970"/>
        <v>5.0999999999999996</v>
      </c>
      <c r="T612" s="15">
        <f t="shared" si="971"/>
        <v>5.0999999999999996</v>
      </c>
      <c r="U612" s="15">
        <f>U613</f>
        <v>0</v>
      </c>
      <c r="V612" s="15">
        <f t="shared" si="972"/>
        <v>5.0999999999999996</v>
      </c>
      <c r="W612" s="15">
        <f t="shared" si="973"/>
        <v>5.0999999999999996</v>
      </c>
      <c r="X612" s="15">
        <f t="shared" si="974"/>
        <v>5.0999999999999996</v>
      </c>
      <c r="Y612" s="15">
        <f>Y613</f>
        <v>0</v>
      </c>
      <c r="Z612" s="15">
        <f>Z613</f>
        <v>0</v>
      </c>
      <c r="AA612" s="15">
        <f>AA613</f>
        <v>0</v>
      </c>
      <c r="AB612" s="15">
        <f t="shared" si="975"/>
        <v>5.0999999999999996</v>
      </c>
      <c r="AC612" s="15">
        <f t="shared" si="976"/>
        <v>5.0999999999999996</v>
      </c>
      <c r="AD612" s="15">
        <f t="shared" si="977"/>
        <v>5.0999999999999996</v>
      </c>
      <c r="AE612" s="15">
        <f>AE613</f>
        <v>0</v>
      </c>
      <c r="AF612" s="15">
        <f>AF613</f>
        <v>0</v>
      </c>
      <c r="AG612" s="15">
        <f>AG613</f>
        <v>0</v>
      </c>
      <c r="AH612" s="15">
        <f t="shared" si="978"/>
        <v>5.0999999999999996</v>
      </c>
      <c r="AI612" s="15">
        <f t="shared" si="979"/>
        <v>5.0999999999999996</v>
      </c>
      <c r="AJ612" s="15">
        <f t="shared" si="980"/>
        <v>5.0999999999999996</v>
      </c>
      <c r="AK612" s="15">
        <f>AK613</f>
        <v>0</v>
      </c>
      <c r="AL612" s="15">
        <f>AL613</f>
        <v>0</v>
      </c>
      <c r="AM612" s="15">
        <f>AM613</f>
        <v>0</v>
      </c>
      <c r="AN612" s="15">
        <f t="shared" si="981"/>
        <v>5.0999999999999996</v>
      </c>
      <c r="AO612" s="15">
        <f>AO613</f>
        <v>0</v>
      </c>
      <c r="AP612" s="70">
        <f t="shared" si="1020"/>
        <v>5.0999999999999996</v>
      </c>
      <c r="AQ612" s="15">
        <f t="shared" si="982"/>
        <v>5.0999999999999996</v>
      </c>
      <c r="AR612" s="15">
        <f>AR613</f>
        <v>0</v>
      </c>
      <c r="AS612" s="70">
        <f t="shared" si="1021"/>
        <v>5.0999999999999996</v>
      </c>
      <c r="AT612" s="73">
        <f t="shared" si="983"/>
        <v>5.0999999999999996</v>
      </c>
      <c r="AU612" s="15">
        <f>AU613</f>
        <v>0</v>
      </c>
      <c r="AV612" s="24"/>
    </row>
    <row r="613" spans="1:48" x14ac:dyDescent="0.3">
      <c r="A613" s="61" t="s">
        <v>424</v>
      </c>
      <c r="B613" s="62" t="s">
        <v>188</v>
      </c>
      <c r="C613" s="61" t="s">
        <v>100</v>
      </c>
      <c r="D613" s="61" t="s">
        <v>238</v>
      </c>
      <c r="E613" s="63" t="s">
        <v>426</v>
      </c>
      <c r="F613" s="15">
        <v>5.0999999999999996</v>
      </c>
      <c r="G613" s="15">
        <v>5.0999999999999996</v>
      </c>
      <c r="H613" s="15">
        <v>5.0999999999999996</v>
      </c>
      <c r="I613" s="15"/>
      <c r="J613" s="15"/>
      <c r="K613" s="15"/>
      <c r="L613" s="15">
        <f t="shared" si="1007"/>
        <v>5.0999999999999996</v>
      </c>
      <c r="M613" s="15">
        <f t="shared" si="1008"/>
        <v>5.0999999999999996</v>
      </c>
      <c r="N613" s="15">
        <f t="shared" si="1009"/>
        <v>5.0999999999999996</v>
      </c>
      <c r="O613" s="15"/>
      <c r="P613" s="15"/>
      <c r="Q613" s="15"/>
      <c r="R613" s="15">
        <f t="shared" ref="R613:R676" si="1069">L613+O613</f>
        <v>5.0999999999999996</v>
      </c>
      <c r="S613" s="15">
        <f t="shared" ref="S613:S676" si="1070">M613+P613</f>
        <v>5.0999999999999996</v>
      </c>
      <c r="T613" s="15">
        <f t="shared" ref="T613:T676" si="1071">N613+Q613</f>
        <v>5.0999999999999996</v>
      </c>
      <c r="U613" s="15"/>
      <c r="V613" s="15">
        <f t="shared" ref="V613:V676" si="1072">R613+U613</f>
        <v>5.0999999999999996</v>
      </c>
      <c r="W613" s="15">
        <f t="shared" ref="W613:W676" si="1073">S613</f>
        <v>5.0999999999999996</v>
      </c>
      <c r="X613" s="15">
        <f t="shared" ref="X613:X676" si="1074">T613</f>
        <v>5.0999999999999996</v>
      </c>
      <c r="Y613" s="15"/>
      <c r="Z613" s="15"/>
      <c r="AA613" s="15"/>
      <c r="AB613" s="15">
        <f t="shared" ref="AB613:AB676" si="1075">V613+Y613</f>
        <v>5.0999999999999996</v>
      </c>
      <c r="AC613" s="15">
        <f t="shared" ref="AC613:AC676" si="1076">W613+Z613</f>
        <v>5.0999999999999996</v>
      </c>
      <c r="AD613" s="15">
        <f t="shared" ref="AD613:AD676" si="1077">X613+AA613</f>
        <v>5.0999999999999996</v>
      </c>
      <c r="AE613" s="15"/>
      <c r="AF613" s="15"/>
      <c r="AG613" s="15"/>
      <c r="AH613" s="15">
        <f t="shared" ref="AH613:AH676" si="1078">AB613+AE613</f>
        <v>5.0999999999999996</v>
      </c>
      <c r="AI613" s="15">
        <f t="shared" ref="AI613:AI676" si="1079">AC613+AF613</f>
        <v>5.0999999999999996</v>
      </c>
      <c r="AJ613" s="15">
        <f t="shared" ref="AJ613:AJ676" si="1080">AD613+AG613</f>
        <v>5.0999999999999996</v>
      </c>
      <c r="AK613" s="15"/>
      <c r="AL613" s="15"/>
      <c r="AM613" s="15"/>
      <c r="AN613" s="15">
        <f t="shared" ref="AN613:AN676" si="1081">AH613+AK613</f>
        <v>5.0999999999999996</v>
      </c>
      <c r="AO613" s="15"/>
      <c r="AP613" s="70">
        <f t="shared" si="1020"/>
        <v>5.0999999999999996</v>
      </c>
      <c r="AQ613" s="15">
        <f t="shared" ref="AQ613:AQ676" si="1082">AI613+AL613</f>
        <v>5.0999999999999996</v>
      </c>
      <c r="AR613" s="15"/>
      <c r="AS613" s="70">
        <f t="shared" si="1021"/>
        <v>5.0999999999999996</v>
      </c>
      <c r="AT613" s="73">
        <f t="shared" ref="AT613:AT676" si="1083">AJ613+AM613</f>
        <v>5.0999999999999996</v>
      </c>
      <c r="AU613" s="15"/>
      <c r="AV613" s="24"/>
    </row>
    <row r="614" spans="1:48" ht="46.8" x14ac:dyDescent="0.3">
      <c r="A614" s="61" t="s">
        <v>424</v>
      </c>
      <c r="B614" s="62" t="s">
        <v>55</v>
      </c>
      <c r="C614" s="61"/>
      <c r="D614" s="61"/>
      <c r="E614" s="63" t="s">
        <v>56</v>
      </c>
      <c r="F614" s="15">
        <f t="shared" ref="F614:K614" si="1084">F615+F616+F617+F618</f>
        <v>15815205.299999999</v>
      </c>
      <c r="G614" s="15">
        <f t="shared" si="1084"/>
        <v>15827420.299999999</v>
      </c>
      <c r="H614" s="15">
        <f t="shared" si="1084"/>
        <v>15787779.100000001</v>
      </c>
      <c r="I614" s="15">
        <f t="shared" si="1084"/>
        <v>0</v>
      </c>
      <c r="J614" s="15">
        <f t="shared" si="1084"/>
        <v>0</v>
      </c>
      <c r="K614" s="15">
        <f t="shared" si="1084"/>
        <v>0</v>
      </c>
      <c r="L614" s="15">
        <f t="shared" si="1007"/>
        <v>15815205.299999999</v>
      </c>
      <c r="M614" s="15">
        <f t="shared" si="1008"/>
        <v>15827420.299999999</v>
      </c>
      <c r="N614" s="15">
        <f t="shared" si="1009"/>
        <v>15787779.100000001</v>
      </c>
      <c r="O614" s="15">
        <f>O615+O616+O617+O618</f>
        <v>0</v>
      </c>
      <c r="P614" s="15">
        <f>P615+P616+P617+P618</f>
        <v>0</v>
      </c>
      <c r="Q614" s="15">
        <f>Q615+Q616+Q617+Q618</f>
        <v>0</v>
      </c>
      <c r="R614" s="15">
        <f t="shared" si="1069"/>
        <v>15815205.299999999</v>
      </c>
      <c r="S614" s="15">
        <f t="shared" si="1070"/>
        <v>15827420.299999999</v>
      </c>
      <c r="T614" s="15">
        <f t="shared" si="1071"/>
        <v>15787779.100000001</v>
      </c>
      <c r="U614" s="15">
        <f>U615+U616+U617+U618</f>
        <v>0</v>
      </c>
      <c r="V614" s="15">
        <f t="shared" si="1072"/>
        <v>15815205.299999999</v>
      </c>
      <c r="W614" s="15">
        <f t="shared" si="1073"/>
        <v>15827420.299999999</v>
      </c>
      <c r="X614" s="15">
        <f t="shared" si="1074"/>
        <v>15787779.100000001</v>
      </c>
      <c r="Y614" s="15">
        <f>Y615+Y616+Y617+Y618</f>
        <v>0</v>
      </c>
      <c r="Z614" s="15">
        <f>Z615+Z616+Z617+Z618</f>
        <v>0</v>
      </c>
      <c r="AA614" s="15">
        <f>AA615+AA616+AA617+AA618</f>
        <v>0</v>
      </c>
      <c r="AB614" s="15">
        <f t="shared" si="1075"/>
        <v>15815205.299999999</v>
      </c>
      <c r="AC614" s="15">
        <f t="shared" si="1076"/>
        <v>15827420.299999999</v>
      </c>
      <c r="AD614" s="15">
        <f t="shared" si="1077"/>
        <v>15787779.100000001</v>
      </c>
      <c r="AE614" s="15">
        <f>AE615+AE616+AE617+AE618</f>
        <v>0</v>
      </c>
      <c r="AF614" s="15">
        <f>AF615+AF616+AF617+AF618</f>
        <v>0</v>
      </c>
      <c r="AG614" s="15">
        <f>AG615+AG616+AG617+AG618</f>
        <v>0</v>
      </c>
      <c r="AH614" s="15">
        <f t="shared" si="1078"/>
        <v>15815205.299999999</v>
      </c>
      <c r="AI614" s="15">
        <f t="shared" si="1079"/>
        <v>15827420.299999999</v>
      </c>
      <c r="AJ614" s="15">
        <f t="shared" si="1080"/>
        <v>15787779.100000001</v>
      </c>
      <c r="AK614" s="15">
        <f>AK615+AK616+AK617+AK618</f>
        <v>0</v>
      </c>
      <c r="AL614" s="15">
        <f>AL615+AL616+AL617+AL618</f>
        <v>0</v>
      </c>
      <c r="AM614" s="15">
        <f>AM615+AM616+AM617+AM618</f>
        <v>0</v>
      </c>
      <c r="AN614" s="15">
        <f t="shared" si="1081"/>
        <v>15815205.299999999</v>
      </c>
      <c r="AO614" s="15">
        <f>AO615+AO616+AO617+AO618</f>
        <v>0</v>
      </c>
      <c r="AP614" s="70">
        <f t="shared" si="1020"/>
        <v>15815205.299999999</v>
      </c>
      <c r="AQ614" s="15">
        <f t="shared" si="1082"/>
        <v>15827420.299999999</v>
      </c>
      <c r="AR614" s="15">
        <f>AR615+AR616+AR617+AR618</f>
        <v>0</v>
      </c>
      <c r="AS614" s="70">
        <f t="shared" si="1021"/>
        <v>15827420.299999999</v>
      </c>
      <c r="AT614" s="73">
        <f t="shared" si="1083"/>
        <v>15787779.100000001</v>
      </c>
      <c r="AU614" s="15">
        <f>AU615+AU616+AU617+AU618</f>
        <v>0</v>
      </c>
      <c r="AV614" s="24"/>
    </row>
    <row r="615" spans="1:48" x14ac:dyDescent="0.3">
      <c r="A615" s="61" t="s">
        <v>424</v>
      </c>
      <c r="B615" s="62" t="s">
        <v>55</v>
      </c>
      <c r="C615" s="61" t="s">
        <v>65</v>
      </c>
      <c r="D615" s="61" t="s">
        <v>31</v>
      </c>
      <c r="E615" s="63" t="s">
        <v>382</v>
      </c>
      <c r="F615" s="15">
        <v>6580394.8999999994</v>
      </c>
      <c r="G615" s="15">
        <v>6503963.0999999996</v>
      </c>
      <c r="H615" s="15">
        <v>6447522.8000000007</v>
      </c>
      <c r="I615" s="15"/>
      <c r="J615" s="15"/>
      <c r="K615" s="15"/>
      <c r="L615" s="15">
        <f t="shared" si="1007"/>
        <v>6580394.8999999994</v>
      </c>
      <c r="M615" s="15">
        <f t="shared" si="1008"/>
        <v>6503963.0999999996</v>
      </c>
      <c r="N615" s="15">
        <f t="shared" si="1009"/>
        <v>6447522.8000000007</v>
      </c>
      <c r="O615" s="15"/>
      <c r="P615" s="15"/>
      <c r="Q615" s="15"/>
      <c r="R615" s="15">
        <f t="shared" si="1069"/>
        <v>6580394.8999999994</v>
      </c>
      <c r="S615" s="15">
        <f t="shared" si="1070"/>
        <v>6503963.0999999996</v>
      </c>
      <c r="T615" s="15">
        <f t="shared" si="1071"/>
        <v>6447522.8000000007</v>
      </c>
      <c r="U615" s="15"/>
      <c r="V615" s="15">
        <f t="shared" si="1072"/>
        <v>6580394.8999999994</v>
      </c>
      <c r="W615" s="15">
        <f t="shared" si="1073"/>
        <v>6503963.0999999996</v>
      </c>
      <c r="X615" s="15">
        <f t="shared" si="1074"/>
        <v>6447522.8000000007</v>
      </c>
      <c r="Y615" s="15"/>
      <c r="Z615" s="15"/>
      <c r="AA615" s="15"/>
      <c r="AB615" s="15">
        <f t="shared" si="1075"/>
        <v>6580394.8999999994</v>
      </c>
      <c r="AC615" s="15">
        <f t="shared" si="1076"/>
        <v>6503963.0999999996</v>
      </c>
      <c r="AD615" s="15">
        <f t="shared" si="1077"/>
        <v>6447522.8000000007</v>
      </c>
      <c r="AE615" s="15"/>
      <c r="AF615" s="15"/>
      <c r="AG615" s="15"/>
      <c r="AH615" s="15">
        <f t="shared" si="1078"/>
        <v>6580394.8999999994</v>
      </c>
      <c r="AI615" s="15">
        <f t="shared" si="1079"/>
        <v>6503963.0999999996</v>
      </c>
      <c r="AJ615" s="15">
        <f t="shared" si="1080"/>
        <v>6447522.8000000007</v>
      </c>
      <c r="AK615" s="15"/>
      <c r="AL615" s="15"/>
      <c r="AM615" s="15"/>
      <c r="AN615" s="15">
        <f t="shared" si="1081"/>
        <v>6580394.8999999994</v>
      </c>
      <c r="AO615" s="15"/>
      <c r="AP615" s="70">
        <f t="shared" si="1020"/>
        <v>6580394.8999999994</v>
      </c>
      <c r="AQ615" s="15">
        <f t="shared" si="1082"/>
        <v>6503963.0999999996</v>
      </c>
      <c r="AR615" s="15"/>
      <c r="AS615" s="70">
        <f t="shared" si="1021"/>
        <v>6503963.0999999996</v>
      </c>
      <c r="AT615" s="73">
        <f t="shared" si="1083"/>
        <v>6447522.8000000007</v>
      </c>
      <c r="AU615" s="15"/>
      <c r="AV615" s="24"/>
    </row>
    <row r="616" spans="1:48" x14ac:dyDescent="0.3">
      <c r="A616" s="61" t="s">
        <v>424</v>
      </c>
      <c r="B616" s="62" t="s">
        <v>55</v>
      </c>
      <c r="C616" s="61" t="s">
        <v>65</v>
      </c>
      <c r="D616" s="61" t="s">
        <v>288</v>
      </c>
      <c r="E616" s="63" t="s">
        <v>339</v>
      </c>
      <c r="F616" s="15">
        <v>9109712.7999999989</v>
      </c>
      <c r="G616" s="15">
        <v>9201603</v>
      </c>
      <c r="H616" s="15">
        <v>9218137.3000000007</v>
      </c>
      <c r="I616" s="15"/>
      <c r="J616" s="15"/>
      <c r="K616" s="15"/>
      <c r="L616" s="15">
        <f t="shared" si="1007"/>
        <v>9109712.7999999989</v>
      </c>
      <c r="M616" s="15">
        <f t="shared" si="1008"/>
        <v>9201603</v>
      </c>
      <c r="N616" s="15">
        <f t="shared" si="1009"/>
        <v>9218137.3000000007</v>
      </c>
      <c r="O616" s="15"/>
      <c r="P616" s="15"/>
      <c r="Q616" s="15"/>
      <c r="R616" s="15">
        <f t="shared" si="1069"/>
        <v>9109712.7999999989</v>
      </c>
      <c r="S616" s="15">
        <f t="shared" si="1070"/>
        <v>9201603</v>
      </c>
      <c r="T616" s="15">
        <f t="shared" si="1071"/>
        <v>9218137.3000000007</v>
      </c>
      <c r="U616" s="15"/>
      <c r="V616" s="15">
        <f t="shared" si="1072"/>
        <v>9109712.7999999989</v>
      </c>
      <c r="W616" s="15">
        <f t="shared" si="1073"/>
        <v>9201603</v>
      </c>
      <c r="X616" s="15">
        <f t="shared" si="1074"/>
        <v>9218137.3000000007</v>
      </c>
      <c r="Y616" s="15"/>
      <c r="Z616" s="15"/>
      <c r="AA616" s="15"/>
      <c r="AB616" s="15">
        <f t="shared" si="1075"/>
        <v>9109712.7999999989</v>
      </c>
      <c r="AC616" s="15">
        <f t="shared" si="1076"/>
        <v>9201603</v>
      </c>
      <c r="AD616" s="15">
        <f t="shared" si="1077"/>
        <v>9218137.3000000007</v>
      </c>
      <c r="AE616" s="15"/>
      <c r="AF616" s="15"/>
      <c r="AG616" s="15"/>
      <c r="AH616" s="15">
        <f t="shared" si="1078"/>
        <v>9109712.7999999989</v>
      </c>
      <c r="AI616" s="15">
        <f t="shared" si="1079"/>
        <v>9201603</v>
      </c>
      <c r="AJ616" s="15">
        <f t="shared" si="1080"/>
        <v>9218137.3000000007</v>
      </c>
      <c r="AK616" s="15"/>
      <c r="AL616" s="15"/>
      <c r="AM616" s="15"/>
      <c r="AN616" s="15">
        <f t="shared" si="1081"/>
        <v>9109712.7999999989</v>
      </c>
      <c r="AO616" s="15"/>
      <c r="AP616" s="70">
        <f t="shared" si="1020"/>
        <v>9109712.7999999989</v>
      </c>
      <c r="AQ616" s="15">
        <f t="shared" si="1082"/>
        <v>9201603</v>
      </c>
      <c r="AR616" s="15"/>
      <c r="AS616" s="70">
        <f t="shared" si="1021"/>
        <v>9201603</v>
      </c>
      <c r="AT616" s="73">
        <f t="shared" si="1083"/>
        <v>9218137.3000000007</v>
      </c>
      <c r="AU616" s="15"/>
      <c r="AV616" s="24"/>
    </row>
    <row r="617" spans="1:48" x14ac:dyDescent="0.3">
      <c r="A617" s="61" t="s">
        <v>424</v>
      </c>
      <c r="B617" s="62" t="s">
        <v>55</v>
      </c>
      <c r="C617" s="61" t="s">
        <v>100</v>
      </c>
      <c r="D617" s="61" t="s">
        <v>51</v>
      </c>
      <c r="E617" s="63" t="s">
        <v>220</v>
      </c>
      <c r="F617" s="15">
        <v>89712.1</v>
      </c>
      <c r="G617" s="15">
        <v>88392.1</v>
      </c>
      <c r="H617" s="15">
        <v>88492.1</v>
      </c>
      <c r="I617" s="15"/>
      <c r="J617" s="15"/>
      <c r="K617" s="15"/>
      <c r="L617" s="15">
        <f t="shared" si="1007"/>
        <v>89712.1</v>
      </c>
      <c r="M617" s="15">
        <f t="shared" si="1008"/>
        <v>88392.1</v>
      </c>
      <c r="N617" s="15">
        <f t="shared" si="1009"/>
        <v>88492.1</v>
      </c>
      <c r="O617" s="15"/>
      <c r="P617" s="15"/>
      <c r="Q617" s="15"/>
      <c r="R617" s="15">
        <f t="shared" si="1069"/>
        <v>89712.1</v>
      </c>
      <c r="S617" s="15">
        <f t="shared" si="1070"/>
        <v>88392.1</v>
      </c>
      <c r="T617" s="15">
        <f t="shared" si="1071"/>
        <v>88492.1</v>
      </c>
      <c r="U617" s="15"/>
      <c r="V617" s="15">
        <f t="shared" si="1072"/>
        <v>89712.1</v>
      </c>
      <c r="W617" s="15">
        <f t="shared" si="1073"/>
        <v>88392.1</v>
      </c>
      <c r="X617" s="15">
        <f t="shared" si="1074"/>
        <v>88492.1</v>
      </c>
      <c r="Y617" s="15"/>
      <c r="Z617" s="15"/>
      <c r="AA617" s="15"/>
      <c r="AB617" s="15">
        <f t="shared" si="1075"/>
        <v>89712.1</v>
      </c>
      <c r="AC617" s="15">
        <f t="shared" si="1076"/>
        <v>88392.1</v>
      </c>
      <c r="AD617" s="15">
        <f t="shared" si="1077"/>
        <v>88492.1</v>
      </c>
      <c r="AE617" s="15"/>
      <c r="AF617" s="15"/>
      <c r="AG617" s="15"/>
      <c r="AH617" s="15">
        <f t="shared" si="1078"/>
        <v>89712.1</v>
      </c>
      <c r="AI617" s="15">
        <f t="shared" si="1079"/>
        <v>88392.1</v>
      </c>
      <c r="AJ617" s="15">
        <f t="shared" si="1080"/>
        <v>88492.1</v>
      </c>
      <c r="AK617" s="15"/>
      <c r="AL617" s="15"/>
      <c r="AM617" s="15"/>
      <c r="AN617" s="15">
        <f t="shared" si="1081"/>
        <v>89712.1</v>
      </c>
      <c r="AO617" s="15"/>
      <c r="AP617" s="70">
        <f t="shared" si="1020"/>
        <v>89712.1</v>
      </c>
      <c r="AQ617" s="15">
        <f t="shared" si="1082"/>
        <v>88392.1</v>
      </c>
      <c r="AR617" s="15"/>
      <c r="AS617" s="70">
        <f t="shared" si="1021"/>
        <v>88392.1</v>
      </c>
      <c r="AT617" s="73">
        <f t="shared" si="1083"/>
        <v>88492.1</v>
      </c>
      <c r="AU617" s="15"/>
      <c r="AV617" s="24"/>
    </row>
    <row r="618" spans="1:48" x14ac:dyDescent="0.3">
      <c r="A618" s="61" t="s">
        <v>424</v>
      </c>
      <c r="B618" s="62" t="s">
        <v>55</v>
      </c>
      <c r="C618" s="61" t="s">
        <v>100</v>
      </c>
      <c r="D618" s="61" t="s">
        <v>238</v>
      </c>
      <c r="E618" s="63" t="s">
        <v>426</v>
      </c>
      <c r="F618" s="15">
        <v>35385.5</v>
      </c>
      <c r="G618" s="15">
        <v>33462.1</v>
      </c>
      <c r="H618" s="15">
        <v>33626.9</v>
      </c>
      <c r="I618" s="15"/>
      <c r="J618" s="15"/>
      <c r="K618" s="15"/>
      <c r="L618" s="15">
        <f t="shared" si="1007"/>
        <v>35385.5</v>
      </c>
      <c r="M618" s="15">
        <f t="shared" si="1008"/>
        <v>33462.1</v>
      </c>
      <c r="N618" s="15">
        <f t="shared" si="1009"/>
        <v>33626.9</v>
      </c>
      <c r="O618" s="15"/>
      <c r="P618" s="15"/>
      <c r="Q618" s="15"/>
      <c r="R618" s="15">
        <f t="shared" si="1069"/>
        <v>35385.5</v>
      </c>
      <c r="S618" s="15">
        <f t="shared" si="1070"/>
        <v>33462.1</v>
      </c>
      <c r="T618" s="15">
        <f t="shared" si="1071"/>
        <v>33626.9</v>
      </c>
      <c r="U618" s="15"/>
      <c r="V618" s="15">
        <f t="shared" si="1072"/>
        <v>35385.5</v>
      </c>
      <c r="W618" s="15">
        <f t="shared" si="1073"/>
        <v>33462.1</v>
      </c>
      <c r="X618" s="15">
        <f t="shared" si="1074"/>
        <v>33626.9</v>
      </c>
      <c r="Y618" s="15"/>
      <c r="Z618" s="15"/>
      <c r="AA618" s="15"/>
      <c r="AB618" s="15">
        <f t="shared" si="1075"/>
        <v>35385.5</v>
      </c>
      <c r="AC618" s="15">
        <f t="shared" si="1076"/>
        <v>33462.1</v>
      </c>
      <c r="AD618" s="15">
        <f t="shared" si="1077"/>
        <v>33626.9</v>
      </c>
      <c r="AE618" s="15"/>
      <c r="AF618" s="15"/>
      <c r="AG618" s="15"/>
      <c r="AH618" s="15">
        <f t="shared" si="1078"/>
        <v>35385.5</v>
      </c>
      <c r="AI618" s="15">
        <f t="shared" si="1079"/>
        <v>33462.1</v>
      </c>
      <c r="AJ618" s="15">
        <f t="shared" si="1080"/>
        <v>33626.9</v>
      </c>
      <c r="AK618" s="15"/>
      <c r="AL618" s="15"/>
      <c r="AM618" s="15"/>
      <c r="AN618" s="15">
        <f t="shared" si="1081"/>
        <v>35385.5</v>
      </c>
      <c r="AO618" s="15"/>
      <c r="AP618" s="70">
        <f t="shared" si="1020"/>
        <v>35385.5</v>
      </c>
      <c r="AQ618" s="15">
        <f t="shared" si="1082"/>
        <v>33462.1</v>
      </c>
      <c r="AR618" s="15"/>
      <c r="AS618" s="70">
        <f t="shared" si="1021"/>
        <v>33462.1</v>
      </c>
      <c r="AT618" s="73">
        <f t="shared" si="1083"/>
        <v>33626.9</v>
      </c>
      <c r="AU618" s="15"/>
      <c r="AV618" s="24"/>
    </row>
    <row r="619" spans="1:48" ht="109.2" x14ac:dyDescent="0.3">
      <c r="A619" s="61" t="s">
        <v>427</v>
      </c>
      <c r="B619" s="62"/>
      <c r="C619" s="61"/>
      <c r="D619" s="61"/>
      <c r="E619" s="63" t="s">
        <v>428</v>
      </c>
      <c r="F619" s="15">
        <f t="shared" ref="F619:K619" si="1085">F620+F622</f>
        <v>393.7</v>
      </c>
      <c r="G619" s="15">
        <f t="shared" si="1085"/>
        <v>393.7</v>
      </c>
      <c r="H619" s="15">
        <f t="shared" si="1085"/>
        <v>393.7</v>
      </c>
      <c r="I619" s="15">
        <f t="shared" si="1085"/>
        <v>0</v>
      </c>
      <c r="J619" s="15">
        <f t="shared" si="1085"/>
        <v>0</v>
      </c>
      <c r="K619" s="15">
        <f t="shared" si="1085"/>
        <v>0</v>
      </c>
      <c r="L619" s="15">
        <f t="shared" si="1007"/>
        <v>393.7</v>
      </c>
      <c r="M619" s="15">
        <f t="shared" si="1008"/>
        <v>393.7</v>
      </c>
      <c r="N619" s="15">
        <f t="shared" si="1009"/>
        <v>393.7</v>
      </c>
      <c r="O619" s="15">
        <f>O620+O622</f>
        <v>0</v>
      </c>
      <c r="P619" s="15">
        <f>P620+P622</f>
        <v>0</v>
      </c>
      <c r="Q619" s="15">
        <f>Q620+Q622</f>
        <v>0</v>
      </c>
      <c r="R619" s="15">
        <f t="shared" si="1069"/>
        <v>393.7</v>
      </c>
      <c r="S619" s="15">
        <f t="shared" si="1070"/>
        <v>393.7</v>
      </c>
      <c r="T619" s="15">
        <f t="shared" si="1071"/>
        <v>393.7</v>
      </c>
      <c r="U619" s="15">
        <f>U620+U622</f>
        <v>0</v>
      </c>
      <c r="V619" s="15">
        <f t="shared" si="1072"/>
        <v>393.7</v>
      </c>
      <c r="W619" s="15">
        <f t="shared" si="1073"/>
        <v>393.7</v>
      </c>
      <c r="X619" s="15">
        <f t="shared" si="1074"/>
        <v>393.7</v>
      </c>
      <c r="Y619" s="15">
        <f>Y620+Y622</f>
        <v>0</v>
      </c>
      <c r="Z619" s="15">
        <f>Z620+Z622</f>
        <v>0</v>
      </c>
      <c r="AA619" s="15">
        <f>AA620+AA622</f>
        <v>0</v>
      </c>
      <c r="AB619" s="15">
        <f t="shared" si="1075"/>
        <v>393.7</v>
      </c>
      <c r="AC619" s="15">
        <f t="shared" si="1076"/>
        <v>393.7</v>
      </c>
      <c r="AD619" s="15">
        <f t="shared" si="1077"/>
        <v>393.7</v>
      </c>
      <c r="AE619" s="15">
        <f>AE620+AE622</f>
        <v>0</v>
      </c>
      <c r="AF619" s="15">
        <f>AF620+AF622</f>
        <v>0</v>
      </c>
      <c r="AG619" s="15">
        <f>AG620+AG622</f>
        <v>0</v>
      </c>
      <c r="AH619" s="15">
        <f t="shared" si="1078"/>
        <v>393.7</v>
      </c>
      <c r="AI619" s="15">
        <f t="shared" si="1079"/>
        <v>393.7</v>
      </c>
      <c r="AJ619" s="15">
        <f t="shared" si="1080"/>
        <v>393.7</v>
      </c>
      <c r="AK619" s="15">
        <f>AK620+AK622</f>
        <v>0</v>
      </c>
      <c r="AL619" s="15">
        <f>AL620+AL622</f>
        <v>0</v>
      </c>
      <c r="AM619" s="15">
        <f>AM620+AM622</f>
        <v>0</v>
      </c>
      <c r="AN619" s="15">
        <f t="shared" si="1081"/>
        <v>393.7</v>
      </c>
      <c r="AO619" s="15">
        <f>AO620+AO622</f>
        <v>0</v>
      </c>
      <c r="AP619" s="70">
        <f t="shared" si="1020"/>
        <v>393.7</v>
      </c>
      <c r="AQ619" s="15">
        <f t="shared" si="1082"/>
        <v>393.7</v>
      </c>
      <c r="AR619" s="15">
        <f>AR620+AR622</f>
        <v>0</v>
      </c>
      <c r="AS619" s="70">
        <f t="shared" si="1021"/>
        <v>393.7</v>
      </c>
      <c r="AT619" s="73">
        <f t="shared" si="1083"/>
        <v>393.7</v>
      </c>
      <c r="AU619" s="15">
        <f>AU620+AU622</f>
        <v>0</v>
      </c>
      <c r="AV619" s="24"/>
    </row>
    <row r="620" spans="1:48" ht="31.2" x14ac:dyDescent="0.3">
      <c r="A620" s="61" t="s">
        <v>427</v>
      </c>
      <c r="B620" s="62" t="s">
        <v>188</v>
      </c>
      <c r="C620" s="61"/>
      <c r="D620" s="61"/>
      <c r="E620" s="63" t="s">
        <v>189</v>
      </c>
      <c r="F620" s="15">
        <f t="shared" ref="F620:K620" si="1086">F621</f>
        <v>327</v>
      </c>
      <c r="G620" s="15">
        <f t="shared" si="1086"/>
        <v>327</v>
      </c>
      <c r="H620" s="15">
        <f t="shared" si="1086"/>
        <v>327</v>
      </c>
      <c r="I620" s="15">
        <f t="shared" si="1086"/>
        <v>0</v>
      </c>
      <c r="J620" s="15">
        <f t="shared" si="1086"/>
        <v>0</v>
      </c>
      <c r="K620" s="15">
        <f t="shared" si="1086"/>
        <v>0</v>
      </c>
      <c r="L620" s="15">
        <f t="shared" si="1007"/>
        <v>327</v>
      </c>
      <c r="M620" s="15">
        <f t="shared" si="1008"/>
        <v>327</v>
      </c>
      <c r="N620" s="15">
        <f t="shared" si="1009"/>
        <v>327</v>
      </c>
      <c r="O620" s="15">
        <f>O621</f>
        <v>0</v>
      </c>
      <c r="P620" s="15">
        <f>P621</f>
        <v>0</v>
      </c>
      <c r="Q620" s="15">
        <f>Q621</f>
        <v>0</v>
      </c>
      <c r="R620" s="15">
        <f t="shared" si="1069"/>
        <v>327</v>
      </c>
      <c r="S620" s="15">
        <f t="shared" si="1070"/>
        <v>327</v>
      </c>
      <c r="T620" s="15">
        <f t="shared" si="1071"/>
        <v>327</v>
      </c>
      <c r="U620" s="15">
        <f>U621</f>
        <v>0</v>
      </c>
      <c r="V620" s="15">
        <f t="shared" si="1072"/>
        <v>327</v>
      </c>
      <c r="W620" s="15">
        <f t="shared" si="1073"/>
        <v>327</v>
      </c>
      <c r="X620" s="15">
        <f t="shared" si="1074"/>
        <v>327</v>
      </c>
      <c r="Y620" s="15">
        <f>Y621</f>
        <v>0</v>
      </c>
      <c r="Z620" s="15">
        <f>Z621</f>
        <v>0</v>
      </c>
      <c r="AA620" s="15">
        <f>AA621</f>
        <v>0</v>
      </c>
      <c r="AB620" s="15">
        <f t="shared" si="1075"/>
        <v>327</v>
      </c>
      <c r="AC620" s="15">
        <f t="shared" si="1076"/>
        <v>327</v>
      </c>
      <c r="AD620" s="15">
        <f t="shared" si="1077"/>
        <v>327</v>
      </c>
      <c r="AE620" s="15">
        <f>AE621</f>
        <v>0</v>
      </c>
      <c r="AF620" s="15">
        <f>AF621</f>
        <v>0</v>
      </c>
      <c r="AG620" s="15">
        <f>AG621</f>
        <v>0</v>
      </c>
      <c r="AH620" s="15">
        <f t="shared" si="1078"/>
        <v>327</v>
      </c>
      <c r="AI620" s="15">
        <f t="shared" si="1079"/>
        <v>327</v>
      </c>
      <c r="AJ620" s="15">
        <f t="shared" si="1080"/>
        <v>327</v>
      </c>
      <c r="AK620" s="15">
        <f>AK621</f>
        <v>0</v>
      </c>
      <c r="AL620" s="15">
        <f>AL621</f>
        <v>0</v>
      </c>
      <c r="AM620" s="15">
        <f>AM621</f>
        <v>0</v>
      </c>
      <c r="AN620" s="15">
        <f t="shared" si="1081"/>
        <v>327</v>
      </c>
      <c r="AO620" s="15">
        <f>AO621</f>
        <v>0</v>
      </c>
      <c r="AP620" s="70">
        <f t="shared" si="1020"/>
        <v>327</v>
      </c>
      <c r="AQ620" s="15">
        <f t="shared" si="1082"/>
        <v>327</v>
      </c>
      <c r="AR620" s="15">
        <f>AR621</f>
        <v>0</v>
      </c>
      <c r="AS620" s="70">
        <f t="shared" si="1021"/>
        <v>327</v>
      </c>
      <c r="AT620" s="73">
        <f t="shared" si="1083"/>
        <v>327</v>
      </c>
      <c r="AU620" s="15">
        <f>AU621</f>
        <v>0</v>
      </c>
      <c r="AV620" s="24"/>
    </row>
    <row r="621" spans="1:48" x14ac:dyDescent="0.3">
      <c r="A621" s="61" t="s">
        <v>427</v>
      </c>
      <c r="B621" s="62" t="s">
        <v>188</v>
      </c>
      <c r="C621" s="61" t="s">
        <v>100</v>
      </c>
      <c r="D621" s="61" t="s">
        <v>51</v>
      </c>
      <c r="E621" s="63" t="s">
        <v>220</v>
      </c>
      <c r="F621" s="15">
        <v>327</v>
      </c>
      <c r="G621" s="15">
        <v>327</v>
      </c>
      <c r="H621" s="15">
        <v>327</v>
      </c>
      <c r="I621" s="15"/>
      <c r="J621" s="15"/>
      <c r="K621" s="15"/>
      <c r="L621" s="15">
        <f t="shared" si="1007"/>
        <v>327</v>
      </c>
      <c r="M621" s="15">
        <f t="shared" si="1008"/>
        <v>327</v>
      </c>
      <c r="N621" s="15">
        <f t="shared" si="1009"/>
        <v>327</v>
      </c>
      <c r="O621" s="15"/>
      <c r="P621" s="15"/>
      <c r="Q621" s="15"/>
      <c r="R621" s="15">
        <f t="shared" si="1069"/>
        <v>327</v>
      </c>
      <c r="S621" s="15">
        <f t="shared" si="1070"/>
        <v>327</v>
      </c>
      <c r="T621" s="15">
        <f t="shared" si="1071"/>
        <v>327</v>
      </c>
      <c r="U621" s="15"/>
      <c r="V621" s="15">
        <f t="shared" si="1072"/>
        <v>327</v>
      </c>
      <c r="W621" s="15">
        <f t="shared" si="1073"/>
        <v>327</v>
      </c>
      <c r="X621" s="15">
        <f t="shared" si="1074"/>
        <v>327</v>
      </c>
      <c r="Y621" s="15"/>
      <c r="Z621" s="15"/>
      <c r="AA621" s="15"/>
      <c r="AB621" s="15">
        <f t="shared" si="1075"/>
        <v>327</v>
      </c>
      <c r="AC621" s="15">
        <f t="shared" si="1076"/>
        <v>327</v>
      </c>
      <c r="AD621" s="15">
        <f t="shared" si="1077"/>
        <v>327</v>
      </c>
      <c r="AE621" s="15"/>
      <c r="AF621" s="15"/>
      <c r="AG621" s="15"/>
      <c r="AH621" s="15">
        <f t="shared" si="1078"/>
        <v>327</v>
      </c>
      <c r="AI621" s="15">
        <f t="shared" si="1079"/>
        <v>327</v>
      </c>
      <c r="AJ621" s="15">
        <f t="shared" si="1080"/>
        <v>327</v>
      </c>
      <c r="AK621" s="15"/>
      <c r="AL621" s="15"/>
      <c r="AM621" s="15"/>
      <c r="AN621" s="15">
        <f t="shared" si="1081"/>
        <v>327</v>
      </c>
      <c r="AO621" s="15"/>
      <c r="AP621" s="70">
        <f t="shared" si="1020"/>
        <v>327</v>
      </c>
      <c r="AQ621" s="15">
        <f t="shared" si="1082"/>
        <v>327</v>
      </c>
      <c r="AR621" s="15"/>
      <c r="AS621" s="70">
        <f t="shared" si="1021"/>
        <v>327</v>
      </c>
      <c r="AT621" s="73">
        <f t="shared" si="1083"/>
        <v>327</v>
      </c>
      <c r="AU621" s="15"/>
      <c r="AV621" s="24"/>
    </row>
    <row r="622" spans="1:48" ht="46.8" x14ac:dyDescent="0.3">
      <c r="A622" s="61" t="s">
        <v>427</v>
      </c>
      <c r="B622" s="62" t="s">
        <v>55</v>
      </c>
      <c r="C622" s="61"/>
      <c r="D622" s="61"/>
      <c r="E622" s="63" t="s">
        <v>56</v>
      </c>
      <c r="F622" s="15">
        <f t="shared" ref="F622:K622" si="1087">F623</f>
        <v>66.7</v>
      </c>
      <c r="G622" s="15">
        <f t="shared" si="1087"/>
        <v>66.7</v>
      </c>
      <c r="H622" s="15">
        <f t="shared" si="1087"/>
        <v>66.7</v>
      </c>
      <c r="I622" s="15">
        <f t="shared" si="1087"/>
        <v>0</v>
      </c>
      <c r="J622" s="15">
        <f t="shared" si="1087"/>
        <v>0</v>
      </c>
      <c r="K622" s="15">
        <f t="shared" si="1087"/>
        <v>0</v>
      </c>
      <c r="L622" s="15">
        <f t="shared" si="1007"/>
        <v>66.7</v>
      </c>
      <c r="M622" s="15">
        <f t="shared" si="1008"/>
        <v>66.7</v>
      </c>
      <c r="N622" s="15">
        <f t="shared" si="1009"/>
        <v>66.7</v>
      </c>
      <c r="O622" s="15">
        <f>O623</f>
        <v>0</v>
      </c>
      <c r="P622" s="15">
        <f>P623</f>
        <v>0</v>
      </c>
      <c r="Q622" s="15">
        <f>Q623</f>
        <v>0</v>
      </c>
      <c r="R622" s="15">
        <f t="shared" si="1069"/>
        <v>66.7</v>
      </c>
      <c r="S622" s="15">
        <f t="shared" si="1070"/>
        <v>66.7</v>
      </c>
      <c r="T622" s="15">
        <f t="shared" si="1071"/>
        <v>66.7</v>
      </c>
      <c r="U622" s="15">
        <f>U623</f>
        <v>0</v>
      </c>
      <c r="V622" s="15">
        <f t="shared" si="1072"/>
        <v>66.7</v>
      </c>
      <c r="W622" s="15">
        <f t="shared" si="1073"/>
        <v>66.7</v>
      </c>
      <c r="X622" s="15">
        <f t="shared" si="1074"/>
        <v>66.7</v>
      </c>
      <c r="Y622" s="15">
        <f>Y623</f>
        <v>0</v>
      </c>
      <c r="Z622" s="15">
        <f>Z623</f>
        <v>0</v>
      </c>
      <c r="AA622" s="15">
        <f>AA623</f>
        <v>0</v>
      </c>
      <c r="AB622" s="15">
        <f t="shared" si="1075"/>
        <v>66.7</v>
      </c>
      <c r="AC622" s="15">
        <f t="shared" si="1076"/>
        <v>66.7</v>
      </c>
      <c r="AD622" s="15">
        <f t="shared" si="1077"/>
        <v>66.7</v>
      </c>
      <c r="AE622" s="15">
        <f>AE623</f>
        <v>0</v>
      </c>
      <c r="AF622" s="15">
        <f>AF623</f>
        <v>0</v>
      </c>
      <c r="AG622" s="15">
        <f>AG623</f>
        <v>0</v>
      </c>
      <c r="AH622" s="15">
        <f t="shared" si="1078"/>
        <v>66.7</v>
      </c>
      <c r="AI622" s="15">
        <f t="shared" si="1079"/>
        <v>66.7</v>
      </c>
      <c r="AJ622" s="15">
        <f t="shared" si="1080"/>
        <v>66.7</v>
      </c>
      <c r="AK622" s="15">
        <f>AK623</f>
        <v>0</v>
      </c>
      <c r="AL622" s="15">
        <f>AL623</f>
        <v>0</v>
      </c>
      <c r="AM622" s="15">
        <f>AM623</f>
        <v>0</v>
      </c>
      <c r="AN622" s="15">
        <f t="shared" si="1081"/>
        <v>66.7</v>
      </c>
      <c r="AO622" s="15">
        <f>AO623</f>
        <v>0</v>
      </c>
      <c r="AP622" s="70">
        <f t="shared" si="1020"/>
        <v>66.7</v>
      </c>
      <c r="AQ622" s="15">
        <f t="shared" si="1082"/>
        <v>66.7</v>
      </c>
      <c r="AR622" s="15">
        <f>AR623</f>
        <v>0</v>
      </c>
      <c r="AS622" s="70">
        <f t="shared" si="1021"/>
        <v>66.7</v>
      </c>
      <c r="AT622" s="73">
        <f t="shared" si="1083"/>
        <v>66.7</v>
      </c>
      <c r="AU622" s="15">
        <f>AU623</f>
        <v>0</v>
      </c>
      <c r="AV622" s="24"/>
    </row>
    <row r="623" spans="1:48" x14ac:dyDescent="0.3">
      <c r="A623" s="61" t="s">
        <v>427</v>
      </c>
      <c r="B623" s="62" t="s">
        <v>55</v>
      </c>
      <c r="C623" s="61" t="s">
        <v>100</v>
      </c>
      <c r="D623" s="61" t="s">
        <v>51</v>
      </c>
      <c r="E623" s="63" t="s">
        <v>220</v>
      </c>
      <c r="F623" s="15">
        <v>66.7</v>
      </c>
      <c r="G623" s="15">
        <v>66.7</v>
      </c>
      <c r="H623" s="15">
        <v>66.7</v>
      </c>
      <c r="I623" s="15"/>
      <c r="J623" s="15"/>
      <c r="K623" s="15"/>
      <c r="L623" s="15">
        <f t="shared" ref="L623:L686" si="1088">F623+I623</f>
        <v>66.7</v>
      </c>
      <c r="M623" s="15">
        <f t="shared" ref="M623:M686" si="1089">G623+J623</f>
        <v>66.7</v>
      </c>
      <c r="N623" s="15">
        <f t="shared" ref="N623:N686" si="1090">H623+K623</f>
        <v>66.7</v>
      </c>
      <c r="O623" s="15"/>
      <c r="P623" s="15"/>
      <c r="Q623" s="15"/>
      <c r="R623" s="15">
        <f t="shared" si="1069"/>
        <v>66.7</v>
      </c>
      <c r="S623" s="15">
        <f t="shared" si="1070"/>
        <v>66.7</v>
      </c>
      <c r="T623" s="15">
        <f t="shared" si="1071"/>
        <v>66.7</v>
      </c>
      <c r="U623" s="15"/>
      <c r="V623" s="15">
        <f t="shared" si="1072"/>
        <v>66.7</v>
      </c>
      <c r="W623" s="15">
        <f t="shared" si="1073"/>
        <v>66.7</v>
      </c>
      <c r="X623" s="15">
        <f t="shared" si="1074"/>
        <v>66.7</v>
      </c>
      <c r="Y623" s="15"/>
      <c r="Z623" s="15"/>
      <c r="AA623" s="15"/>
      <c r="AB623" s="15">
        <f t="shared" si="1075"/>
        <v>66.7</v>
      </c>
      <c r="AC623" s="15">
        <f t="shared" si="1076"/>
        <v>66.7</v>
      </c>
      <c r="AD623" s="15">
        <f t="shared" si="1077"/>
        <v>66.7</v>
      </c>
      <c r="AE623" s="15"/>
      <c r="AF623" s="15"/>
      <c r="AG623" s="15"/>
      <c r="AH623" s="15">
        <f t="shared" si="1078"/>
        <v>66.7</v>
      </c>
      <c r="AI623" s="15">
        <f t="shared" si="1079"/>
        <v>66.7</v>
      </c>
      <c r="AJ623" s="15">
        <f t="shared" si="1080"/>
        <v>66.7</v>
      </c>
      <c r="AK623" s="15"/>
      <c r="AL623" s="15"/>
      <c r="AM623" s="15"/>
      <c r="AN623" s="15">
        <f t="shared" si="1081"/>
        <v>66.7</v>
      </c>
      <c r="AO623" s="15"/>
      <c r="AP623" s="70">
        <f t="shared" si="1020"/>
        <v>66.7</v>
      </c>
      <c r="AQ623" s="15">
        <f t="shared" si="1082"/>
        <v>66.7</v>
      </c>
      <c r="AR623" s="15"/>
      <c r="AS623" s="70">
        <f t="shared" si="1021"/>
        <v>66.7</v>
      </c>
      <c r="AT623" s="73">
        <f t="shared" si="1083"/>
        <v>66.7</v>
      </c>
      <c r="AU623" s="15"/>
      <c r="AV623" s="24"/>
    </row>
    <row r="624" spans="1:48" ht="109.2" x14ac:dyDescent="0.3">
      <c r="A624" s="61" t="s">
        <v>429</v>
      </c>
      <c r="B624" s="62"/>
      <c r="C624" s="61"/>
      <c r="D624" s="61"/>
      <c r="E624" s="64" t="s">
        <v>430</v>
      </c>
      <c r="F624" s="15"/>
      <c r="G624" s="15"/>
      <c r="H624" s="15"/>
      <c r="I624" s="15"/>
      <c r="J624" s="15"/>
      <c r="K624" s="15"/>
      <c r="L624" s="15"/>
      <c r="M624" s="15"/>
      <c r="N624" s="15"/>
      <c r="O624" s="15">
        <f t="shared" ref="O624:O639" si="1091">O625</f>
        <v>480.03300000000002</v>
      </c>
      <c r="P624" s="15">
        <f t="shared" ref="P624:P639" si="1092">P625</f>
        <v>716.46699999999998</v>
      </c>
      <c r="Q624" s="15">
        <f t="shared" ref="Q624:Q639" si="1093">Q625</f>
        <v>716.46699999999998</v>
      </c>
      <c r="R624" s="15">
        <f t="shared" si="1069"/>
        <v>480.03300000000002</v>
      </c>
      <c r="S624" s="15">
        <f t="shared" si="1070"/>
        <v>716.46699999999998</v>
      </c>
      <c r="T624" s="15">
        <f t="shared" si="1071"/>
        <v>716.46699999999998</v>
      </c>
      <c r="U624" s="15">
        <f t="shared" ref="U624:U639" si="1094">U625</f>
        <v>0</v>
      </c>
      <c r="V624" s="15">
        <f t="shared" si="1072"/>
        <v>480.03300000000002</v>
      </c>
      <c r="W624" s="15">
        <f t="shared" si="1073"/>
        <v>716.46699999999998</v>
      </c>
      <c r="X624" s="15">
        <f t="shared" si="1074"/>
        <v>716.46699999999998</v>
      </c>
      <c r="Y624" s="15">
        <f t="shared" ref="Y624:Y639" si="1095">Y625</f>
        <v>0</v>
      </c>
      <c r="Z624" s="15">
        <f t="shared" ref="Z624:Z639" si="1096">Z625</f>
        <v>0</v>
      </c>
      <c r="AA624" s="15">
        <f t="shared" ref="AA624:AA639" si="1097">AA625</f>
        <v>0</v>
      </c>
      <c r="AB624" s="15">
        <f t="shared" si="1075"/>
        <v>480.03300000000002</v>
      </c>
      <c r="AC624" s="15">
        <f t="shared" si="1076"/>
        <v>716.46699999999998</v>
      </c>
      <c r="AD624" s="15">
        <f t="shared" si="1077"/>
        <v>716.46699999999998</v>
      </c>
      <c r="AE624" s="15">
        <f t="shared" ref="AE624:AE639" si="1098">AE625</f>
        <v>0</v>
      </c>
      <c r="AF624" s="15">
        <f t="shared" ref="AF624:AF639" si="1099">AF625</f>
        <v>0</v>
      </c>
      <c r="AG624" s="15">
        <f t="shared" ref="AG624:AG639" si="1100">AG625</f>
        <v>0</v>
      </c>
      <c r="AH624" s="15">
        <f t="shared" si="1078"/>
        <v>480.03300000000002</v>
      </c>
      <c r="AI624" s="15">
        <f t="shared" si="1079"/>
        <v>716.46699999999998</v>
      </c>
      <c r="AJ624" s="15">
        <f t="shared" si="1080"/>
        <v>716.46699999999998</v>
      </c>
      <c r="AK624" s="15">
        <f t="shared" ref="AK624:AK639" si="1101">AK625</f>
        <v>0</v>
      </c>
      <c r="AL624" s="15">
        <f t="shared" ref="AL624:AL639" si="1102">AL625</f>
        <v>0</v>
      </c>
      <c r="AM624" s="15">
        <f t="shared" ref="AM624:AM639" si="1103">AM625</f>
        <v>0</v>
      </c>
      <c r="AN624" s="15">
        <f t="shared" si="1081"/>
        <v>480.03300000000002</v>
      </c>
      <c r="AO624" s="15">
        <f t="shared" ref="AO624:AO639" si="1104">AO625</f>
        <v>0</v>
      </c>
      <c r="AP624" s="70">
        <f t="shared" si="1020"/>
        <v>480.03300000000002</v>
      </c>
      <c r="AQ624" s="15">
        <f t="shared" si="1082"/>
        <v>716.46699999999998</v>
      </c>
      <c r="AR624" s="15">
        <f t="shared" ref="AR624:AU639" si="1105">AR625</f>
        <v>0</v>
      </c>
      <c r="AS624" s="70">
        <f t="shared" si="1021"/>
        <v>716.46699999999998</v>
      </c>
      <c r="AT624" s="73">
        <f t="shared" si="1083"/>
        <v>716.46699999999998</v>
      </c>
      <c r="AU624" s="15">
        <f t="shared" si="1105"/>
        <v>0</v>
      </c>
      <c r="AV624" s="24"/>
    </row>
    <row r="625" spans="1:48" ht="46.8" x14ac:dyDescent="0.3">
      <c r="A625" s="61" t="s">
        <v>429</v>
      </c>
      <c r="B625" s="62" t="s">
        <v>55</v>
      </c>
      <c r="C625" s="61"/>
      <c r="D625" s="61"/>
      <c r="E625" s="63" t="s">
        <v>56</v>
      </c>
      <c r="F625" s="15"/>
      <c r="G625" s="15"/>
      <c r="H625" s="15"/>
      <c r="I625" s="15"/>
      <c r="J625" s="15"/>
      <c r="K625" s="15"/>
      <c r="L625" s="15"/>
      <c r="M625" s="15"/>
      <c r="N625" s="15"/>
      <c r="O625" s="15">
        <f t="shared" si="1091"/>
        <v>480.03300000000002</v>
      </c>
      <c r="P625" s="15">
        <f t="shared" si="1092"/>
        <v>716.46699999999998</v>
      </c>
      <c r="Q625" s="15">
        <f t="shared" si="1093"/>
        <v>716.46699999999998</v>
      </c>
      <c r="R625" s="15">
        <f t="shared" si="1069"/>
        <v>480.03300000000002</v>
      </c>
      <c r="S625" s="15">
        <f t="shared" si="1070"/>
        <v>716.46699999999998</v>
      </c>
      <c r="T625" s="15">
        <f t="shared" si="1071"/>
        <v>716.46699999999998</v>
      </c>
      <c r="U625" s="15">
        <f t="shared" si="1094"/>
        <v>0</v>
      </c>
      <c r="V625" s="15">
        <f t="shared" si="1072"/>
        <v>480.03300000000002</v>
      </c>
      <c r="W625" s="15">
        <f t="shared" si="1073"/>
        <v>716.46699999999998</v>
      </c>
      <c r="X625" s="15">
        <f t="shared" si="1074"/>
        <v>716.46699999999998</v>
      </c>
      <c r="Y625" s="15">
        <f t="shared" si="1095"/>
        <v>0</v>
      </c>
      <c r="Z625" s="15">
        <f t="shared" si="1096"/>
        <v>0</v>
      </c>
      <c r="AA625" s="15">
        <f t="shared" si="1097"/>
        <v>0</v>
      </c>
      <c r="AB625" s="15">
        <f t="shared" si="1075"/>
        <v>480.03300000000002</v>
      </c>
      <c r="AC625" s="15">
        <f t="shared" si="1076"/>
        <v>716.46699999999998</v>
      </c>
      <c r="AD625" s="15">
        <f t="shared" si="1077"/>
        <v>716.46699999999998</v>
      </c>
      <c r="AE625" s="15">
        <f t="shared" si="1098"/>
        <v>0</v>
      </c>
      <c r="AF625" s="15">
        <f t="shared" si="1099"/>
        <v>0</v>
      </c>
      <c r="AG625" s="15">
        <f t="shared" si="1100"/>
        <v>0</v>
      </c>
      <c r="AH625" s="15">
        <f t="shared" si="1078"/>
        <v>480.03300000000002</v>
      </c>
      <c r="AI625" s="15">
        <f t="shared" si="1079"/>
        <v>716.46699999999998</v>
      </c>
      <c r="AJ625" s="15">
        <f t="shared" si="1080"/>
        <v>716.46699999999998</v>
      </c>
      <c r="AK625" s="15">
        <f t="shared" si="1101"/>
        <v>0</v>
      </c>
      <c r="AL625" s="15">
        <f t="shared" si="1102"/>
        <v>0</v>
      </c>
      <c r="AM625" s="15">
        <f t="shared" si="1103"/>
        <v>0</v>
      </c>
      <c r="AN625" s="15">
        <f t="shared" si="1081"/>
        <v>480.03300000000002</v>
      </c>
      <c r="AO625" s="15">
        <f t="shared" si="1104"/>
        <v>0</v>
      </c>
      <c r="AP625" s="70">
        <f t="shared" si="1020"/>
        <v>480.03300000000002</v>
      </c>
      <c r="AQ625" s="15">
        <f t="shared" si="1082"/>
        <v>716.46699999999998</v>
      </c>
      <c r="AR625" s="15">
        <f t="shared" si="1105"/>
        <v>0</v>
      </c>
      <c r="AS625" s="70">
        <f t="shared" si="1021"/>
        <v>716.46699999999998</v>
      </c>
      <c r="AT625" s="73">
        <f t="shared" si="1083"/>
        <v>716.46699999999998</v>
      </c>
      <c r="AU625" s="15">
        <f t="shared" si="1105"/>
        <v>0</v>
      </c>
      <c r="AV625" s="24"/>
    </row>
    <row r="626" spans="1:48" x14ac:dyDescent="0.3">
      <c r="A626" s="61" t="s">
        <v>429</v>
      </c>
      <c r="B626" s="62" t="s">
        <v>55</v>
      </c>
      <c r="C626" s="61" t="s">
        <v>65</v>
      </c>
      <c r="D626" s="61" t="s">
        <v>288</v>
      </c>
      <c r="E626" s="63" t="s">
        <v>339</v>
      </c>
      <c r="F626" s="15"/>
      <c r="G626" s="15"/>
      <c r="H626" s="15"/>
      <c r="I626" s="15"/>
      <c r="J626" s="15"/>
      <c r="K626" s="15"/>
      <c r="L626" s="15"/>
      <c r="M626" s="15"/>
      <c r="N626" s="15"/>
      <c r="O626" s="15">
        <v>480.03300000000002</v>
      </c>
      <c r="P626" s="15">
        <v>716.46699999999998</v>
      </c>
      <c r="Q626" s="15">
        <v>716.46699999999998</v>
      </c>
      <c r="R626" s="15">
        <f t="shared" si="1069"/>
        <v>480.03300000000002</v>
      </c>
      <c r="S626" s="15">
        <f t="shared" si="1070"/>
        <v>716.46699999999998</v>
      </c>
      <c r="T626" s="15">
        <f t="shared" si="1071"/>
        <v>716.46699999999998</v>
      </c>
      <c r="U626" s="15"/>
      <c r="V626" s="15">
        <f t="shared" si="1072"/>
        <v>480.03300000000002</v>
      </c>
      <c r="W626" s="15">
        <f t="shared" si="1073"/>
        <v>716.46699999999998</v>
      </c>
      <c r="X626" s="15">
        <f t="shared" si="1074"/>
        <v>716.46699999999998</v>
      </c>
      <c r="Y626" s="15"/>
      <c r="Z626" s="15"/>
      <c r="AA626" s="15"/>
      <c r="AB626" s="15">
        <f t="shared" si="1075"/>
        <v>480.03300000000002</v>
      </c>
      <c r="AC626" s="15">
        <f t="shared" si="1076"/>
        <v>716.46699999999998</v>
      </c>
      <c r="AD626" s="15">
        <f t="shared" si="1077"/>
        <v>716.46699999999998</v>
      </c>
      <c r="AE626" s="15"/>
      <c r="AF626" s="15"/>
      <c r="AG626" s="15"/>
      <c r="AH626" s="15">
        <f t="shared" si="1078"/>
        <v>480.03300000000002</v>
      </c>
      <c r="AI626" s="15">
        <f t="shared" si="1079"/>
        <v>716.46699999999998</v>
      </c>
      <c r="AJ626" s="15">
        <f t="shared" si="1080"/>
        <v>716.46699999999998</v>
      </c>
      <c r="AK626" s="15"/>
      <c r="AL626" s="15"/>
      <c r="AM626" s="15"/>
      <c r="AN626" s="15">
        <f t="shared" si="1081"/>
        <v>480.03300000000002</v>
      </c>
      <c r="AO626" s="15"/>
      <c r="AP626" s="70">
        <f t="shared" si="1020"/>
        <v>480.03300000000002</v>
      </c>
      <c r="AQ626" s="15">
        <f t="shared" si="1082"/>
        <v>716.46699999999998</v>
      </c>
      <c r="AR626" s="15"/>
      <c r="AS626" s="70">
        <f t="shared" si="1021"/>
        <v>716.46699999999998</v>
      </c>
      <c r="AT626" s="73">
        <f t="shared" si="1083"/>
        <v>716.46699999999998</v>
      </c>
      <c r="AU626" s="15"/>
      <c r="AV626" s="24"/>
    </row>
    <row r="627" spans="1:48" ht="109.2" x14ac:dyDescent="0.3">
      <c r="A627" s="61" t="s">
        <v>431</v>
      </c>
      <c r="B627" s="62"/>
      <c r="C627" s="61"/>
      <c r="D627" s="61"/>
      <c r="E627" s="64" t="s">
        <v>432</v>
      </c>
      <c r="F627" s="15"/>
      <c r="G627" s="15"/>
      <c r="H627" s="15"/>
      <c r="I627" s="15"/>
      <c r="J627" s="15"/>
      <c r="K627" s="15"/>
      <c r="L627" s="15"/>
      <c r="M627" s="15"/>
      <c r="N627" s="15"/>
      <c r="O627" s="15">
        <f t="shared" si="1091"/>
        <v>1914.6479999999999</v>
      </c>
      <c r="P627" s="15">
        <f t="shared" si="1092"/>
        <v>2625.25</v>
      </c>
      <c r="Q627" s="15">
        <f t="shared" si="1093"/>
        <v>2625.25</v>
      </c>
      <c r="R627" s="15">
        <f t="shared" si="1069"/>
        <v>1914.6479999999999</v>
      </c>
      <c r="S627" s="15">
        <f t="shared" si="1070"/>
        <v>2625.25</v>
      </c>
      <c r="T627" s="15">
        <f t="shared" si="1071"/>
        <v>2625.25</v>
      </c>
      <c r="U627" s="15">
        <f t="shared" si="1094"/>
        <v>0</v>
      </c>
      <c r="V627" s="15">
        <f t="shared" si="1072"/>
        <v>1914.6479999999999</v>
      </c>
      <c r="W627" s="15">
        <f t="shared" si="1073"/>
        <v>2625.25</v>
      </c>
      <c r="X627" s="15">
        <f t="shared" si="1074"/>
        <v>2625.25</v>
      </c>
      <c r="Y627" s="15">
        <f t="shared" si="1095"/>
        <v>0</v>
      </c>
      <c r="Z627" s="15">
        <f t="shared" si="1096"/>
        <v>0</v>
      </c>
      <c r="AA627" s="15">
        <f t="shared" si="1097"/>
        <v>0</v>
      </c>
      <c r="AB627" s="15">
        <f t="shared" si="1075"/>
        <v>1914.6479999999999</v>
      </c>
      <c r="AC627" s="15">
        <f t="shared" si="1076"/>
        <v>2625.25</v>
      </c>
      <c r="AD627" s="15">
        <f t="shared" si="1077"/>
        <v>2625.25</v>
      </c>
      <c r="AE627" s="15">
        <f t="shared" si="1098"/>
        <v>0</v>
      </c>
      <c r="AF627" s="15">
        <f t="shared" si="1099"/>
        <v>0</v>
      </c>
      <c r="AG627" s="15">
        <f t="shared" si="1100"/>
        <v>0</v>
      </c>
      <c r="AH627" s="15">
        <f t="shared" si="1078"/>
        <v>1914.6479999999999</v>
      </c>
      <c r="AI627" s="15">
        <f t="shared" si="1079"/>
        <v>2625.25</v>
      </c>
      <c r="AJ627" s="15">
        <f t="shared" si="1080"/>
        <v>2625.25</v>
      </c>
      <c r="AK627" s="15">
        <f t="shared" si="1101"/>
        <v>0</v>
      </c>
      <c r="AL627" s="15">
        <f t="shared" si="1102"/>
        <v>0</v>
      </c>
      <c r="AM627" s="15">
        <f t="shared" si="1103"/>
        <v>0</v>
      </c>
      <c r="AN627" s="15">
        <f t="shared" si="1081"/>
        <v>1914.6479999999999</v>
      </c>
      <c r="AO627" s="15">
        <f t="shared" si="1104"/>
        <v>0</v>
      </c>
      <c r="AP627" s="70">
        <f t="shared" si="1020"/>
        <v>1914.6479999999999</v>
      </c>
      <c r="AQ627" s="15">
        <f t="shared" si="1082"/>
        <v>2625.25</v>
      </c>
      <c r="AR627" s="15">
        <f t="shared" si="1105"/>
        <v>0</v>
      </c>
      <c r="AS627" s="70">
        <f t="shared" si="1021"/>
        <v>2625.25</v>
      </c>
      <c r="AT627" s="73">
        <f t="shared" si="1083"/>
        <v>2625.25</v>
      </c>
      <c r="AU627" s="15">
        <f t="shared" si="1105"/>
        <v>0</v>
      </c>
      <c r="AV627" s="24"/>
    </row>
    <row r="628" spans="1:48" ht="46.8" x14ac:dyDescent="0.3">
      <c r="A628" s="61" t="s">
        <v>431</v>
      </c>
      <c r="B628" s="62" t="s">
        <v>55</v>
      </c>
      <c r="C628" s="61"/>
      <c r="D628" s="61"/>
      <c r="E628" s="63" t="s">
        <v>56</v>
      </c>
      <c r="F628" s="15"/>
      <c r="G628" s="15"/>
      <c r="H628" s="15"/>
      <c r="I628" s="15"/>
      <c r="J628" s="15"/>
      <c r="K628" s="15"/>
      <c r="L628" s="15"/>
      <c r="M628" s="15"/>
      <c r="N628" s="15"/>
      <c r="O628" s="15">
        <f t="shared" si="1091"/>
        <v>1914.6479999999999</v>
      </c>
      <c r="P628" s="15">
        <f t="shared" si="1092"/>
        <v>2625.25</v>
      </c>
      <c r="Q628" s="15">
        <f t="shared" si="1093"/>
        <v>2625.25</v>
      </c>
      <c r="R628" s="15">
        <f t="shared" si="1069"/>
        <v>1914.6479999999999</v>
      </c>
      <c r="S628" s="15">
        <f t="shared" si="1070"/>
        <v>2625.25</v>
      </c>
      <c r="T628" s="15">
        <f t="shared" si="1071"/>
        <v>2625.25</v>
      </c>
      <c r="U628" s="15">
        <f t="shared" si="1094"/>
        <v>0</v>
      </c>
      <c r="V628" s="15">
        <f t="shared" si="1072"/>
        <v>1914.6479999999999</v>
      </c>
      <c r="W628" s="15">
        <f t="shared" si="1073"/>
        <v>2625.25</v>
      </c>
      <c r="X628" s="15">
        <f t="shared" si="1074"/>
        <v>2625.25</v>
      </c>
      <c r="Y628" s="15">
        <f t="shared" si="1095"/>
        <v>0</v>
      </c>
      <c r="Z628" s="15">
        <f t="shared" si="1096"/>
        <v>0</v>
      </c>
      <c r="AA628" s="15">
        <f t="shared" si="1097"/>
        <v>0</v>
      </c>
      <c r="AB628" s="15">
        <f t="shared" si="1075"/>
        <v>1914.6479999999999</v>
      </c>
      <c r="AC628" s="15">
        <f t="shared" si="1076"/>
        <v>2625.25</v>
      </c>
      <c r="AD628" s="15">
        <f t="shared" si="1077"/>
        <v>2625.25</v>
      </c>
      <c r="AE628" s="15">
        <f t="shared" si="1098"/>
        <v>0</v>
      </c>
      <c r="AF628" s="15">
        <f t="shared" si="1099"/>
        <v>0</v>
      </c>
      <c r="AG628" s="15">
        <f t="shared" si="1100"/>
        <v>0</v>
      </c>
      <c r="AH628" s="15">
        <f t="shared" si="1078"/>
        <v>1914.6479999999999</v>
      </c>
      <c r="AI628" s="15">
        <f t="shared" si="1079"/>
        <v>2625.25</v>
      </c>
      <c r="AJ628" s="15">
        <f t="shared" si="1080"/>
        <v>2625.25</v>
      </c>
      <c r="AK628" s="15">
        <f t="shared" si="1101"/>
        <v>0</v>
      </c>
      <c r="AL628" s="15">
        <f t="shared" si="1102"/>
        <v>0</v>
      </c>
      <c r="AM628" s="15">
        <f t="shared" si="1103"/>
        <v>0</v>
      </c>
      <c r="AN628" s="15">
        <f t="shared" si="1081"/>
        <v>1914.6479999999999</v>
      </c>
      <c r="AO628" s="15">
        <f t="shared" si="1104"/>
        <v>0</v>
      </c>
      <c r="AP628" s="70">
        <f t="shared" si="1020"/>
        <v>1914.6479999999999</v>
      </c>
      <c r="AQ628" s="15">
        <f t="shared" si="1082"/>
        <v>2625.25</v>
      </c>
      <c r="AR628" s="15">
        <f t="shared" si="1105"/>
        <v>0</v>
      </c>
      <c r="AS628" s="70">
        <f t="shared" si="1021"/>
        <v>2625.25</v>
      </c>
      <c r="AT628" s="73">
        <f t="shared" si="1083"/>
        <v>2625.25</v>
      </c>
      <c r="AU628" s="15">
        <f t="shared" si="1105"/>
        <v>0</v>
      </c>
      <c r="AV628" s="24"/>
    </row>
    <row r="629" spans="1:48" x14ac:dyDescent="0.3">
      <c r="A629" s="61" t="s">
        <v>431</v>
      </c>
      <c r="B629" s="62" t="s">
        <v>55</v>
      </c>
      <c r="C629" s="61" t="s">
        <v>65</v>
      </c>
      <c r="D629" s="61" t="s">
        <v>288</v>
      </c>
      <c r="E629" s="63" t="s">
        <v>339</v>
      </c>
      <c r="F629" s="15"/>
      <c r="G629" s="15"/>
      <c r="H629" s="15"/>
      <c r="I629" s="15"/>
      <c r="J629" s="15"/>
      <c r="K629" s="15"/>
      <c r="L629" s="15"/>
      <c r="M629" s="15"/>
      <c r="N629" s="15"/>
      <c r="O629" s="15">
        <v>1914.6479999999999</v>
      </c>
      <c r="P629" s="15">
        <v>2625.25</v>
      </c>
      <c r="Q629" s="15">
        <v>2625.25</v>
      </c>
      <c r="R629" s="15">
        <f t="shared" si="1069"/>
        <v>1914.6479999999999</v>
      </c>
      <c r="S629" s="15">
        <f t="shared" si="1070"/>
        <v>2625.25</v>
      </c>
      <c r="T629" s="15">
        <f t="shared" si="1071"/>
        <v>2625.25</v>
      </c>
      <c r="U629" s="15"/>
      <c r="V629" s="15">
        <f t="shared" si="1072"/>
        <v>1914.6479999999999</v>
      </c>
      <c r="W629" s="15">
        <f t="shared" si="1073"/>
        <v>2625.25</v>
      </c>
      <c r="X629" s="15">
        <f t="shared" si="1074"/>
        <v>2625.25</v>
      </c>
      <c r="Y629" s="15"/>
      <c r="Z629" s="15"/>
      <c r="AA629" s="15"/>
      <c r="AB629" s="15">
        <f t="shared" si="1075"/>
        <v>1914.6479999999999</v>
      </c>
      <c r="AC629" s="15">
        <f t="shared" si="1076"/>
        <v>2625.25</v>
      </c>
      <c r="AD629" s="15">
        <f t="shared" si="1077"/>
        <v>2625.25</v>
      </c>
      <c r="AE629" s="15"/>
      <c r="AF629" s="15"/>
      <c r="AG629" s="15"/>
      <c r="AH629" s="15">
        <f t="shared" si="1078"/>
        <v>1914.6479999999999</v>
      </c>
      <c r="AI629" s="15">
        <f t="shared" si="1079"/>
        <v>2625.25</v>
      </c>
      <c r="AJ629" s="15">
        <f t="shared" si="1080"/>
        <v>2625.25</v>
      </c>
      <c r="AK629" s="15"/>
      <c r="AL629" s="15"/>
      <c r="AM629" s="15"/>
      <c r="AN629" s="15">
        <f t="shared" si="1081"/>
        <v>1914.6479999999999</v>
      </c>
      <c r="AO629" s="15"/>
      <c r="AP629" s="70">
        <f t="shared" si="1020"/>
        <v>1914.6479999999999</v>
      </c>
      <c r="AQ629" s="15">
        <f t="shared" si="1082"/>
        <v>2625.25</v>
      </c>
      <c r="AR629" s="15"/>
      <c r="AS629" s="70">
        <f t="shared" si="1021"/>
        <v>2625.25</v>
      </c>
      <c r="AT629" s="73">
        <f t="shared" si="1083"/>
        <v>2625.25</v>
      </c>
      <c r="AU629" s="15"/>
      <c r="AV629" s="24"/>
    </row>
    <row r="630" spans="1:48" ht="124.8" x14ac:dyDescent="0.3">
      <c r="A630" s="61" t="s">
        <v>433</v>
      </c>
      <c r="B630" s="62"/>
      <c r="C630" s="61"/>
      <c r="D630" s="61"/>
      <c r="E630" s="64" t="s">
        <v>434</v>
      </c>
      <c r="F630" s="15"/>
      <c r="G630" s="15"/>
      <c r="H630" s="15"/>
      <c r="I630" s="15"/>
      <c r="J630" s="15"/>
      <c r="K630" s="15"/>
      <c r="L630" s="15"/>
      <c r="M630" s="15"/>
      <c r="N630" s="15"/>
      <c r="O630" s="15">
        <f t="shared" si="1091"/>
        <v>1432.934</v>
      </c>
      <c r="P630" s="15">
        <f t="shared" si="1092"/>
        <v>1432.934</v>
      </c>
      <c r="Q630" s="15">
        <f t="shared" si="1093"/>
        <v>1432.934</v>
      </c>
      <c r="R630" s="15">
        <f t="shared" si="1069"/>
        <v>1432.934</v>
      </c>
      <c r="S630" s="15">
        <f t="shared" si="1070"/>
        <v>1432.934</v>
      </c>
      <c r="T630" s="15">
        <f t="shared" si="1071"/>
        <v>1432.934</v>
      </c>
      <c r="U630" s="15">
        <f t="shared" si="1094"/>
        <v>0</v>
      </c>
      <c r="V630" s="15">
        <f t="shared" si="1072"/>
        <v>1432.934</v>
      </c>
      <c r="W630" s="15">
        <f t="shared" si="1073"/>
        <v>1432.934</v>
      </c>
      <c r="X630" s="15">
        <f t="shared" si="1074"/>
        <v>1432.934</v>
      </c>
      <c r="Y630" s="15">
        <f t="shared" si="1095"/>
        <v>0</v>
      </c>
      <c r="Z630" s="15">
        <f t="shared" si="1096"/>
        <v>0</v>
      </c>
      <c r="AA630" s="15">
        <f t="shared" si="1097"/>
        <v>0</v>
      </c>
      <c r="AB630" s="15">
        <f t="shared" si="1075"/>
        <v>1432.934</v>
      </c>
      <c r="AC630" s="15">
        <f t="shared" si="1076"/>
        <v>1432.934</v>
      </c>
      <c r="AD630" s="15">
        <f t="shared" si="1077"/>
        <v>1432.934</v>
      </c>
      <c r="AE630" s="15">
        <f t="shared" si="1098"/>
        <v>0</v>
      </c>
      <c r="AF630" s="15">
        <f t="shared" si="1099"/>
        <v>0</v>
      </c>
      <c r="AG630" s="15">
        <f t="shared" si="1100"/>
        <v>0</v>
      </c>
      <c r="AH630" s="15">
        <f t="shared" si="1078"/>
        <v>1432.934</v>
      </c>
      <c r="AI630" s="15">
        <f t="shared" si="1079"/>
        <v>1432.934</v>
      </c>
      <c r="AJ630" s="15">
        <f t="shared" si="1080"/>
        <v>1432.934</v>
      </c>
      <c r="AK630" s="15">
        <f t="shared" si="1101"/>
        <v>0</v>
      </c>
      <c r="AL630" s="15">
        <f t="shared" si="1102"/>
        <v>0</v>
      </c>
      <c r="AM630" s="15">
        <f t="shared" si="1103"/>
        <v>0</v>
      </c>
      <c r="AN630" s="15">
        <f t="shared" si="1081"/>
        <v>1432.934</v>
      </c>
      <c r="AO630" s="15">
        <f t="shared" si="1104"/>
        <v>0</v>
      </c>
      <c r="AP630" s="70">
        <f t="shared" si="1020"/>
        <v>1432.934</v>
      </c>
      <c r="AQ630" s="15">
        <f t="shared" si="1082"/>
        <v>1432.934</v>
      </c>
      <c r="AR630" s="15">
        <f t="shared" si="1105"/>
        <v>0</v>
      </c>
      <c r="AS630" s="70">
        <f t="shared" si="1021"/>
        <v>1432.934</v>
      </c>
      <c r="AT630" s="73">
        <f t="shared" si="1083"/>
        <v>1432.934</v>
      </c>
      <c r="AU630" s="15">
        <f t="shared" si="1105"/>
        <v>0</v>
      </c>
      <c r="AV630" s="24"/>
    </row>
    <row r="631" spans="1:48" ht="46.8" x14ac:dyDescent="0.3">
      <c r="A631" s="61" t="s">
        <v>433</v>
      </c>
      <c r="B631" s="62" t="s">
        <v>55</v>
      </c>
      <c r="C631" s="61"/>
      <c r="D631" s="61"/>
      <c r="E631" s="63" t="s">
        <v>56</v>
      </c>
      <c r="F631" s="15"/>
      <c r="G631" s="15"/>
      <c r="H631" s="15"/>
      <c r="I631" s="15"/>
      <c r="J631" s="15"/>
      <c r="K631" s="15"/>
      <c r="L631" s="15"/>
      <c r="M631" s="15"/>
      <c r="N631" s="15"/>
      <c r="O631" s="15">
        <f t="shared" si="1091"/>
        <v>1432.934</v>
      </c>
      <c r="P631" s="15">
        <f t="shared" si="1092"/>
        <v>1432.934</v>
      </c>
      <c r="Q631" s="15">
        <f t="shared" si="1093"/>
        <v>1432.934</v>
      </c>
      <c r="R631" s="15">
        <f t="shared" si="1069"/>
        <v>1432.934</v>
      </c>
      <c r="S631" s="15">
        <f t="shared" si="1070"/>
        <v>1432.934</v>
      </c>
      <c r="T631" s="15">
        <f t="shared" si="1071"/>
        <v>1432.934</v>
      </c>
      <c r="U631" s="15">
        <f t="shared" si="1094"/>
        <v>0</v>
      </c>
      <c r="V631" s="15">
        <f t="shared" si="1072"/>
        <v>1432.934</v>
      </c>
      <c r="W631" s="15">
        <f t="shared" si="1073"/>
        <v>1432.934</v>
      </c>
      <c r="X631" s="15">
        <f t="shared" si="1074"/>
        <v>1432.934</v>
      </c>
      <c r="Y631" s="15">
        <f t="shared" si="1095"/>
        <v>0</v>
      </c>
      <c r="Z631" s="15">
        <f t="shared" si="1096"/>
        <v>0</v>
      </c>
      <c r="AA631" s="15">
        <f t="shared" si="1097"/>
        <v>0</v>
      </c>
      <c r="AB631" s="15">
        <f t="shared" si="1075"/>
        <v>1432.934</v>
      </c>
      <c r="AC631" s="15">
        <f t="shared" si="1076"/>
        <v>1432.934</v>
      </c>
      <c r="AD631" s="15">
        <f t="shared" si="1077"/>
        <v>1432.934</v>
      </c>
      <c r="AE631" s="15">
        <f t="shared" si="1098"/>
        <v>0</v>
      </c>
      <c r="AF631" s="15">
        <f t="shared" si="1099"/>
        <v>0</v>
      </c>
      <c r="AG631" s="15">
        <f t="shared" si="1100"/>
        <v>0</v>
      </c>
      <c r="AH631" s="15">
        <f t="shared" si="1078"/>
        <v>1432.934</v>
      </c>
      <c r="AI631" s="15">
        <f t="shared" si="1079"/>
        <v>1432.934</v>
      </c>
      <c r="AJ631" s="15">
        <f t="shared" si="1080"/>
        <v>1432.934</v>
      </c>
      <c r="AK631" s="15">
        <f t="shared" si="1101"/>
        <v>0</v>
      </c>
      <c r="AL631" s="15">
        <f t="shared" si="1102"/>
        <v>0</v>
      </c>
      <c r="AM631" s="15">
        <f t="shared" si="1103"/>
        <v>0</v>
      </c>
      <c r="AN631" s="15">
        <f t="shared" si="1081"/>
        <v>1432.934</v>
      </c>
      <c r="AO631" s="15">
        <f t="shared" si="1104"/>
        <v>0</v>
      </c>
      <c r="AP631" s="70">
        <f t="shared" si="1020"/>
        <v>1432.934</v>
      </c>
      <c r="AQ631" s="15">
        <f t="shared" si="1082"/>
        <v>1432.934</v>
      </c>
      <c r="AR631" s="15">
        <f t="shared" si="1105"/>
        <v>0</v>
      </c>
      <c r="AS631" s="70">
        <f t="shared" si="1021"/>
        <v>1432.934</v>
      </c>
      <c r="AT631" s="73">
        <f t="shared" si="1083"/>
        <v>1432.934</v>
      </c>
      <c r="AU631" s="15">
        <f t="shared" si="1105"/>
        <v>0</v>
      </c>
      <c r="AV631" s="24"/>
    </row>
    <row r="632" spans="1:48" x14ac:dyDescent="0.3">
      <c r="A632" s="61" t="s">
        <v>433</v>
      </c>
      <c r="B632" s="62" t="s">
        <v>55</v>
      </c>
      <c r="C632" s="61" t="s">
        <v>65</v>
      </c>
      <c r="D632" s="61" t="s">
        <v>288</v>
      </c>
      <c r="E632" s="63" t="s">
        <v>339</v>
      </c>
      <c r="F632" s="15"/>
      <c r="G632" s="15"/>
      <c r="H632" s="15"/>
      <c r="I632" s="15"/>
      <c r="J632" s="15"/>
      <c r="K632" s="15"/>
      <c r="L632" s="15"/>
      <c r="M632" s="15"/>
      <c r="N632" s="15"/>
      <c r="O632" s="15">
        <v>1432.934</v>
      </c>
      <c r="P632" s="15">
        <v>1432.934</v>
      </c>
      <c r="Q632" s="15">
        <v>1432.934</v>
      </c>
      <c r="R632" s="15">
        <f t="shared" si="1069"/>
        <v>1432.934</v>
      </c>
      <c r="S632" s="15">
        <f t="shared" si="1070"/>
        <v>1432.934</v>
      </c>
      <c r="T632" s="15">
        <f t="shared" si="1071"/>
        <v>1432.934</v>
      </c>
      <c r="U632" s="15"/>
      <c r="V632" s="15">
        <f t="shared" si="1072"/>
        <v>1432.934</v>
      </c>
      <c r="W632" s="15">
        <f t="shared" si="1073"/>
        <v>1432.934</v>
      </c>
      <c r="X632" s="15">
        <f t="shared" si="1074"/>
        <v>1432.934</v>
      </c>
      <c r="Y632" s="15"/>
      <c r="Z632" s="15"/>
      <c r="AA632" s="15"/>
      <c r="AB632" s="15">
        <f t="shared" si="1075"/>
        <v>1432.934</v>
      </c>
      <c r="AC632" s="15">
        <f t="shared" si="1076"/>
        <v>1432.934</v>
      </c>
      <c r="AD632" s="15">
        <f t="shared" si="1077"/>
        <v>1432.934</v>
      </c>
      <c r="AE632" s="15"/>
      <c r="AF632" s="15"/>
      <c r="AG632" s="15"/>
      <c r="AH632" s="15">
        <f t="shared" si="1078"/>
        <v>1432.934</v>
      </c>
      <c r="AI632" s="15">
        <f t="shared" si="1079"/>
        <v>1432.934</v>
      </c>
      <c r="AJ632" s="15">
        <f t="shared" si="1080"/>
        <v>1432.934</v>
      </c>
      <c r="AK632" s="15"/>
      <c r="AL632" s="15"/>
      <c r="AM632" s="15"/>
      <c r="AN632" s="15">
        <f t="shared" si="1081"/>
        <v>1432.934</v>
      </c>
      <c r="AO632" s="15"/>
      <c r="AP632" s="70">
        <f t="shared" si="1020"/>
        <v>1432.934</v>
      </c>
      <c r="AQ632" s="15">
        <f t="shared" si="1082"/>
        <v>1432.934</v>
      </c>
      <c r="AR632" s="15"/>
      <c r="AS632" s="70">
        <f t="shared" si="1021"/>
        <v>1432.934</v>
      </c>
      <c r="AT632" s="73">
        <f t="shared" si="1083"/>
        <v>1432.934</v>
      </c>
      <c r="AU632" s="15"/>
      <c r="AV632" s="24"/>
    </row>
    <row r="633" spans="1:48" ht="109.2" x14ac:dyDescent="0.3">
      <c r="A633" s="61" t="s">
        <v>435</v>
      </c>
      <c r="B633" s="62"/>
      <c r="C633" s="61"/>
      <c r="D633" s="61"/>
      <c r="E633" s="64" t="s">
        <v>436</v>
      </c>
      <c r="F633" s="15"/>
      <c r="G633" s="15"/>
      <c r="H633" s="15"/>
      <c r="I633" s="15"/>
      <c r="J633" s="15"/>
      <c r="K633" s="15"/>
      <c r="L633" s="15"/>
      <c r="M633" s="15"/>
      <c r="N633" s="15"/>
      <c r="O633" s="15">
        <f t="shared" si="1091"/>
        <v>1031.712</v>
      </c>
      <c r="P633" s="15">
        <f t="shared" si="1092"/>
        <v>1031.712</v>
      </c>
      <c r="Q633" s="15">
        <f t="shared" si="1093"/>
        <v>1031.712</v>
      </c>
      <c r="R633" s="15">
        <f t="shared" si="1069"/>
        <v>1031.712</v>
      </c>
      <c r="S633" s="15">
        <f t="shared" si="1070"/>
        <v>1031.712</v>
      </c>
      <c r="T633" s="15">
        <f t="shared" si="1071"/>
        <v>1031.712</v>
      </c>
      <c r="U633" s="15">
        <f t="shared" si="1094"/>
        <v>0</v>
      </c>
      <c r="V633" s="15">
        <f t="shared" si="1072"/>
        <v>1031.712</v>
      </c>
      <c r="W633" s="15">
        <f t="shared" si="1073"/>
        <v>1031.712</v>
      </c>
      <c r="X633" s="15">
        <f t="shared" si="1074"/>
        <v>1031.712</v>
      </c>
      <c r="Y633" s="15">
        <f t="shared" si="1095"/>
        <v>0</v>
      </c>
      <c r="Z633" s="15">
        <f t="shared" si="1096"/>
        <v>0</v>
      </c>
      <c r="AA633" s="15">
        <f t="shared" si="1097"/>
        <v>0</v>
      </c>
      <c r="AB633" s="15">
        <f t="shared" si="1075"/>
        <v>1031.712</v>
      </c>
      <c r="AC633" s="15">
        <f t="shared" si="1076"/>
        <v>1031.712</v>
      </c>
      <c r="AD633" s="15">
        <f t="shared" si="1077"/>
        <v>1031.712</v>
      </c>
      <c r="AE633" s="15">
        <f t="shared" si="1098"/>
        <v>0</v>
      </c>
      <c r="AF633" s="15">
        <f t="shared" si="1099"/>
        <v>0</v>
      </c>
      <c r="AG633" s="15">
        <f t="shared" si="1100"/>
        <v>0</v>
      </c>
      <c r="AH633" s="15">
        <f t="shared" si="1078"/>
        <v>1031.712</v>
      </c>
      <c r="AI633" s="15">
        <f t="shared" si="1079"/>
        <v>1031.712</v>
      </c>
      <c r="AJ633" s="15">
        <f t="shared" si="1080"/>
        <v>1031.712</v>
      </c>
      <c r="AK633" s="15">
        <f t="shared" si="1101"/>
        <v>0</v>
      </c>
      <c r="AL633" s="15">
        <f t="shared" si="1102"/>
        <v>0</v>
      </c>
      <c r="AM633" s="15">
        <f t="shared" si="1103"/>
        <v>0</v>
      </c>
      <c r="AN633" s="15">
        <f t="shared" si="1081"/>
        <v>1031.712</v>
      </c>
      <c r="AO633" s="15">
        <f t="shared" si="1104"/>
        <v>0</v>
      </c>
      <c r="AP633" s="70">
        <f t="shared" si="1020"/>
        <v>1031.712</v>
      </c>
      <c r="AQ633" s="15">
        <f t="shared" si="1082"/>
        <v>1031.712</v>
      </c>
      <c r="AR633" s="15">
        <f t="shared" si="1105"/>
        <v>0</v>
      </c>
      <c r="AS633" s="70">
        <f t="shared" si="1021"/>
        <v>1031.712</v>
      </c>
      <c r="AT633" s="73">
        <f t="shared" si="1083"/>
        <v>1031.712</v>
      </c>
      <c r="AU633" s="15">
        <f t="shared" si="1105"/>
        <v>0</v>
      </c>
      <c r="AV633" s="24"/>
    </row>
    <row r="634" spans="1:48" ht="46.8" x14ac:dyDescent="0.3">
      <c r="A634" s="61" t="s">
        <v>435</v>
      </c>
      <c r="B634" s="62" t="s">
        <v>55</v>
      </c>
      <c r="C634" s="61"/>
      <c r="D634" s="61"/>
      <c r="E634" s="63" t="s">
        <v>56</v>
      </c>
      <c r="F634" s="15"/>
      <c r="G634" s="15"/>
      <c r="H634" s="15"/>
      <c r="I634" s="15"/>
      <c r="J634" s="15"/>
      <c r="K634" s="15"/>
      <c r="L634" s="15"/>
      <c r="M634" s="15"/>
      <c r="N634" s="15"/>
      <c r="O634" s="15">
        <f t="shared" si="1091"/>
        <v>1031.712</v>
      </c>
      <c r="P634" s="15">
        <f t="shared" si="1092"/>
        <v>1031.712</v>
      </c>
      <c r="Q634" s="15">
        <f t="shared" si="1093"/>
        <v>1031.712</v>
      </c>
      <c r="R634" s="15">
        <f t="shared" si="1069"/>
        <v>1031.712</v>
      </c>
      <c r="S634" s="15">
        <f t="shared" si="1070"/>
        <v>1031.712</v>
      </c>
      <c r="T634" s="15">
        <f t="shared" si="1071"/>
        <v>1031.712</v>
      </c>
      <c r="U634" s="15">
        <f t="shared" si="1094"/>
        <v>0</v>
      </c>
      <c r="V634" s="15">
        <f t="shared" si="1072"/>
        <v>1031.712</v>
      </c>
      <c r="W634" s="15">
        <f t="shared" si="1073"/>
        <v>1031.712</v>
      </c>
      <c r="X634" s="15">
        <f t="shared" si="1074"/>
        <v>1031.712</v>
      </c>
      <c r="Y634" s="15">
        <f t="shared" si="1095"/>
        <v>0</v>
      </c>
      <c r="Z634" s="15">
        <f t="shared" si="1096"/>
        <v>0</v>
      </c>
      <c r="AA634" s="15">
        <f t="shared" si="1097"/>
        <v>0</v>
      </c>
      <c r="AB634" s="15">
        <f t="shared" si="1075"/>
        <v>1031.712</v>
      </c>
      <c r="AC634" s="15">
        <f t="shared" si="1076"/>
        <v>1031.712</v>
      </c>
      <c r="AD634" s="15">
        <f t="shared" si="1077"/>
        <v>1031.712</v>
      </c>
      <c r="AE634" s="15">
        <f t="shared" si="1098"/>
        <v>0</v>
      </c>
      <c r="AF634" s="15">
        <f t="shared" si="1099"/>
        <v>0</v>
      </c>
      <c r="AG634" s="15">
        <f t="shared" si="1100"/>
        <v>0</v>
      </c>
      <c r="AH634" s="15">
        <f t="shared" si="1078"/>
        <v>1031.712</v>
      </c>
      <c r="AI634" s="15">
        <f t="shared" si="1079"/>
        <v>1031.712</v>
      </c>
      <c r="AJ634" s="15">
        <f t="shared" si="1080"/>
        <v>1031.712</v>
      </c>
      <c r="AK634" s="15">
        <f t="shared" si="1101"/>
        <v>0</v>
      </c>
      <c r="AL634" s="15">
        <f t="shared" si="1102"/>
        <v>0</v>
      </c>
      <c r="AM634" s="15">
        <f t="shared" si="1103"/>
        <v>0</v>
      </c>
      <c r="AN634" s="15">
        <f t="shared" si="1081"/>
        <v>1031.712</v>
      </c>
      <c r="AO634" s="15">
        <f t="shared" si="1104"/>
        <v>0</v>
      </c>
      <c r="AP634" s="70">
        <f t="shared" si="1020"/>
        <v>1031.712</v>
      </c>
      <c r="AQ634" s="15">
        <f t="shared" si="1082"/>
        <v>1031.712</v>
      </c>
      <c r="AR634" s="15">
        <f t="shared" si="1105"/>
        <v>0</v>
      </c>
      <c r="AS634" s="70">
        <f t="shared" si="1021"/>
        <v>1031.712</v>
      </c>
      <c r="AT634" s="73">
        <f t="shared" si="1083"/>
        <v>1031.712</v>
      </c>
      <c r="AU634" s="15">
        <f t="shared" si="1105"/>
        <v>0</v>
      </c>
      <c r="AV634" s="24"/>
    </row>
    <row r="635" spans="1:48" x14ac:dyDescent="0.3">
      <c r="A635" s="61" t="s">
        <v>435</v>
      </c>
      <c r="B635" s="62" t="s">
        <v>55</v>
      </c>
      <c r="C635" s="61" t="s">
        <v>65</v>
      </c>
      <c r="D635" s="61" t="s">
        <v>288</v>
      </c>
      <c r="E635" s="63" t="s">
        <v>339</v>
      </c>
      <c r="F635" s="15"/>
      <c r="G635" s="15"/>
      <c r="H635" s="15"/>
      <c r="I635" s="15"/>
      <c r="J635" s="15"/>
      <c r="K635" s="15"/>
      <c r="L635" s="15"/>
      <c r="M635" s="15"/>
      <c r="N635" s="15"/>
      <c r="O635" s="15">
        <v>1031.712</v>
      </c>
      <c r="P635" s="15">
        <v>1031.712</v>
      </c>
      <c r="Q635" s="15">
        <v>1031.712</v>
      </c>
      <c r="R635" s="15">
        <f t="shared" si="1069"/>
        <v>1031.712</v>
      </c>
      <c r="S635" s="15">
        <f t="shared" si="1070"/>
        <v>1031.712</v>
      </c>
      <c r="T635" s="15">
        <f t="shared" si="1071"/>
        <v>1031.712</v>
      </c>
      <c r="U635" s="15"/>
      <c r="V635" s="15">
        <f t="shared" si="1072"/>
        <v>1031.712</v>
      </c>
      <c r="W635" s="15">
        <f t="shared" si="1073"/>
        <v>1031.712</v>
      </c>
      <c r="X635" s="15">
        <f t="shared" si="1074"/>
        <v>1031.712</v>
      </c>
      <c r="Y635" s="15"/>
      <c r="Z635" s="15"/>
      <c r="AA635" s="15"/>
      <c r="AB635" s="15">
        <f t="shared" si="1075"/>
        <v>1031.712</v>
      </c>
      <c r="AC635" s="15">
        <f t="shared" si="1076"/>
        <v>1031.712</v>
      </c>
      <c r="AD635" s="15">
        <f t="shared" si="1077"/>
        <v>1031.712</v>
      </c>
      <c r="AE635" s="15"/>
      <c r="AF635" s="15"/>
      <c r="AG635" s="15"/>
      <c r="AH635" s="15">
        <f t="shared" si="1078"/>
        <v>1031.712</v>
      </c>
      <c r="AI635" s="15">
        <f t="shared" si="1079"/>
        <v>1031.712</v>
      </c>
      <c r="AJ635" s="15">
        <f t="shared" si="1080"/>
        <v>1031.712</v>
      </c>
      <c r="AK635" s="15"/>
      <c r="AL635" s="15"/>
      <c r="AM635" s="15"/>
      <c r="AN635" s="15">
        <f t="shared" si="1081"/>
        <v>1031.712</v>
      </c>
      <c r="AO635" s="15"/>
      <c r="AP635" s="70">
        <f t="shared" si="1020"/>
        <v>1031.712</v>
      </c>
      <c r="AQ635" s="15">
        <f t="shared" si="1082"/>
        <v>1031.712</v>
      </c>
      <c r="AR635" s="15"/>
      <c r="AS635" s="70">
        <f t="shared" si="1021"/>
        <v>1031.712</v>
      </c>
      <c r="AT635" s="73">
        <f t="shared" si="1083"/>
        <v>1031.712</v>
      </c>
      <c r="AU635" s="15"/>
      <c r="AV635" s="24"/>
    </row>
    <row r="636" spans="1:48" ht="62.4" x14ac:dyDescent="0.3">
      <c r="A636" s="61" t="s">
        <v>437</v>
      </c>
      <c r="B636" s="62"/>
      <c r="C636" s="61"/>
      <c r="D636" s="61"/>
      <c r="E636" s="63" t="s">
        <v>438</v>
      </c>
      <c r="F636" s="15">
        <f t="shared" ref="F636:F639" si="1106">F637</f>
        <v>1016651.7</v>
      </c>
      <c r="G636" s="15">
        <f t="shared" ref="G636:G639" si="1107">G637</f>
        <v>977697.2</v>
      </c>
      <c r="H636" s="15">
        <f t="shared" ref="H636:H639" si="1108">H637</f>
        <v>977697.2</v>
      </c>
      <c r="I636" s="15">
        <f t="shared" ref="I636:I639" si="1109">I637</f>
        <v>0</v>
      </c>
      <c r="J636" s="15">
        <f t="shared" ref="J636:J639" si="1110">J637</f>
        <v>0</v>
      </c>
      <c r="K636" s="15">
        <f t="shared" ref="K636:K639" si="1111">K637</f>
        <v>0</v>
      </c>
      <c r="L636" s="15">
        <f t="shared" si="1088"/>
        <v>1016651.7</v>
      </c>
      <c r="M636" s="15">
        <f t="shared" si="1089"/>
        <v>977697.2</v>
      </c>
      <c r="N636" s="15">
        <f t="shared" si="1090"/>
        <v>977697.2</v>
      </c>
      <c r="O636" s="15">
        <f t="shared" si="1091"/>
        <v>0</v>
      </c>
      <c r="P636" s="15">
        <f t="shared" si="1092"/>
        <v>0</v>
      </c>
      <c r="Q636" s="15">
        <f t="shared" si="1093"/>
        <v>0</v>
      </c>
      <c r="R636" s="15">
        <f t="shared" si="1069"/>
        <v>1016651.7</v>
      </c>
      <c r="S636" s="15">
        <f t="shared" si="1070"/>
        <v>977697.2</v>
      </c>
      <c r="T636" s="15">
        <f t="shared" si="1071"/>
        <v>977697.2</v>
      </c>
      <c r="U636" s="15">
        <f t="shared" si="1094"/>
        <v>0</v>
      </c>
      <c r="V636" s="15">
        <f t="shared" si="1072"/>
        <v>1016651.7</v>
      </c>
      <c r="W636" s="15">
        <f t="shared" si="1073"/>
        <v>977697.2</v>
      </c>
      <c r="X636" s="15">
        <f t="shared" si="1074"/>
        <v>977697.2</v>
      </c>
      <c r="Y636" s="15">
        <f t="shared" si="1095"/>
        <v>0</v>
      </c>
      <c r="Z636" s="15">
        <f t="shared" si="1096"/>
        <v>0</v>
      </c>
      <c r="AA636" s="15">
        <f t="shared" si="1097"/>
        <v>0</v>
      </c>
      <c r="AB636" s="15">
        <f t="shared" si="1075"/>
        <v>1016651.7</v>
      </c>
      <c r="AC636" s="15">
        <f t="shared" si="1076"/>
        <v>977697.2</v>
      </c>
      <c r="AD636" s="15">
        <f t="shared" si="1077"/>
        <v>977697.2</v>
      </c>
      <c r="AE636" s="15">
        <f t="shared" si="1098"/>
        <v>0</v>
      </c>
      <c r="AF636" s="15">
        <f t="shared" si="1099"/>
        <v>0</v>
      </c>
      <c r="AG636" s="15">
        <f t="shared" si="1100"/>
        <v>0</v>
      </c>
      <c r="AH636" s="15">
        <f t="shared" si="1078"/>
        <v>1016651.7</v>
      </c>
      <c r="AI636" s="15">
        <f t="shared" si="1079"/>
        <v>977697.2</v>
      </c>
      <c r="AJ636" s="15">
        <f t="shared" si="1080"/>
        <v>977697.2</v>
      </c>
      <c r="AK636" s="15">
        <f t="shared" si="1101"/>
        <v>0</v>
      </c>
      <c r="AL636" s="15">
        <f t="shared" si="1102"/>
        <v>0</v>
      </c>
      <c r="AM636" s="15">
        <f t="shared" si="1103"/>
        <v>0</v>
      </c>
      <c r="AN636" s="15">
        <f t="shared" si="1081"/>
        <v>1016651.7</v>
      </c>
      <c r="AO636" s="15">
        <f t="shared" si="1104"/>
        <v>0</v>
      </c>
      <c r="AP636" s="70">
        <f t="shared" si="1020"/>
        <v>1016651.7</v>
      </c>
      <c r="AQ636" s="15">
        <f t="shared" si="1082"/>
        <v>977697.2</v>
      </c>
      <c r="AR636" s="15">
        <f t="shared" si="1105"/>
        <v>0</v>
      </c>
      <c r="AS636" s="70">
        <f t="shared" si="1021"/>
        <v>977697.2</v>
      </c>
      <c r="AT636" s="73">
        <f t="shared" si="1083"/>
        <v>977697.2</v>
      </c>
      <c r="AU636" s="15">
        <f t="shared" si="1105"/>
        <v>0</v>
      </c>
      <c r="AV636" s="24"/>
    </row>
    <row r="637" spans="1:48" ht="46.8" x14ac:dyDescent="0.3">
      <c r="A637" s="61" t="s">
        <v>437</v>
      </c>
      <c r="B637" s="62" t="s">
        <v>55</v>
      </c>
      <c r="C637" s="61"/>
      <c r="D637" s="61"/>
      <c r="E637" s="63" t="s">
        <v>56</v>
      </c>
      <c r="F637" s="15">
        <f t="shared" si="1106"/>
        <v>1016651.7</v>
      </c>
      <c r="G637" s="15">
        <f t="shared" si="1107"/>
        <v>977697.2</v>
      </c>
      <c r="H637" s="15">
        <f t="shared" si="1108"/>
        <v>977697.2</v>
      </c>
      <c r="I637" s="15">
        <f t="shared" si="1109"/>
        <v>0</v>
      </c>
      <c r="J637" s="15">
        <f t="shared" si="1110"/>
        <v>0</v>
      </c>
      <c r="K637" s="15">
        <f t="shared" si="1111"/>
        <v>0</v>
      </c>
      <c r="L637" s="15">
        <f t="shared" si="1088"/>
        <v>1016651.7</v>
      </c>
      <c r="M637" s="15">
        <f t="shared" si="1089"/>
        <v>977697.2</v>
      </c>
      <c r="N637" s="15">
        <f t="shared" si="1090"/>
        <v>977697.2</v>
      </c>
      <c r="O637" s="15">
        <f t="shared" si="1091"/>
        <v>0</v>
      </c>
      <c r="P637" s="15">
        <f t="shared" si="1092"/>
        <v>0</v>
      </c>
      <c r="Q637" s="15">
        <f t="shared" si="1093"/>
        <v>0</v>
      </c>
      <c r="R637" s="15">
        <f t="shared" si="1069"/>
        <v>1016651.7</v>
      </c>
      <c r="S637" s="15">
        <f t="shared" si="1070"/>
        <v>977697.2</v>
      </c>
      <c r="T637" s="15">
        <f t="shared" si="1071"/>
        <v>977697.2</v>
      </c>
      <c r="U637" s="15">
        <f t="shared" si="1094"/>
        <v>0</v>
      </c>
      <c r="V637" s="15">
        <f t="shared" si="1072"/>
        <v>1016651.7</v>
      </c>
      <c r="W637" s="15">
        <f t="shared" si="1073"/>
        <v>977697.2</v>
      </c>
      <c r="X637" s="15">
        <f t="shared" si="1074"/>
        <v>977697.2</v>
      </c>
      <c r="Y637" s="15">
        <f t="shared" si="1095"/>
        <v>0</v>
      </c>
      <c r="Z637" s="15">
        <f t="shared" si="1096"/>
        <v>0</v>
      </c>
      <c r="AA637" s="15">
        <f t="shared" si="1097"/>
        <v>0</v>
      </c>
      <c r="AB637" s="15">
        <f t="shared" si="1075"/>
        <v>1016651.7</v>
      </c>
      <c r="AC637" s="15">
        <f t="shared" si="1076"/>
        <v>977697.2</v>
      </c>
      <c r="AD637" s="15">
        <f t="shared" si="1077"/>
        <v>977697.2</v>
      </c>
      <c r="AE637" s="15">
        <f t="shared" si="1098"/>
        <v>0</v>
      </c>
      <c r="AF637" s="15">
        <f t="shared" si="1099"/>
        <v>0</v>
      </c>
      <c r="AG637" s="15">
        <f t="shared" si="1100"/>
        <v>0</v>
      </c>
      <c r="AH637" s="15">
        <f t="shared" si="1078"/>
        <v>1016651.7</v>
      </c>
      <c r="AI637" s="15">
        <f t="shared" si="1079"/>
        <v>977697.2</v>
      </c>
      <c r="AJ637" s="15">
        <f t="shared" si="1080"/>
        <v>977697.2</v>
      </c>
      <c r="AK637" s="15">
        <f t="shared" si="1101"/>
        <v>0</v>
      </c>
      <c r="AL637" s="15">
        <f t="shared" si="1102"/>
        <v>0</v>
      </c>
      <c r="AM637" s="15">
        <f t="shared" si="1103"/>
        <v>0</v>
      </c>
      <c r="AN637" s="15">
        <f t="shared" si="1081"/>
        <v>1016651.7</v>
      </c>
      <c r="AO637" s="15">
        <f t="shared" si="1104"/>
        <v>0</v>
      </c>
      <c r="AP637" s="70">
        <f t="shared" si="1020"/>
        <v>1016651.7</v>
      </c>
      <c r="AQ637" s="15">
        <f t="shared" si="1082"/>
        <v>977697.2</v>
      </c>
      <c r="AR637" s="15">
        <f t="shared" si="1105"/>
        <v>0</v>
      </c>
      <c r="AS637" s="70">
        <f t="shared" si="1021"/>
        <v>977697.2</v>
      </c>
      <c r="AT637" s="73">
        <f t="shared" si="1083"/>
        <v>977697.2</v>
      </c>
      <c r="AU637" s="15">
        <f t="shared" si="1105"/>
        <v>0</v>
      </c>
      <c r="AV637" s="24"/>
    </row>
    <row r="638" spans="1:48" x14ac:dyDescent="0.3">
      <c r="A638" s="61" t="s">
        <v>437</v>
      </c>
      <c r="B638" s="62" t="s">
        <v>55</v>
      </c>
      <c r="C638" s="61" t="s">
        <v>65</v>
      </c>
      <c r="D638" s="61" t="s">
        <v>288</v>
      </c>
      <c r="E638" s="63" t="s">
        <v>339</v>
      </c>
      <c r="F638" s="15">
        <v>1016651.7</v>
      </c>
      <c r="G638" s="15">
        <v>977697.2</v>
      </c>
      <c r="H638" s="15">
        <v>977697.2</v>
      </c>
      <c r="I638" s="15"/>
      <c r="J638" s="15"/>
      <c r="K638" s="15"/>
      <c r="L638" s="15">
        <f t="shared" si="1088"/>
        <v>1016651.7</v>
      </c>
      <c r="M638" s="15">
        <f t="shared" si="1089"/>
        <v>977697.2</v>
      </c>
      <c r="N638" s="15">
        <f t="shared" si="1090"/>
        <v>977697.2</v>
      </c>
      <c r="O638" s="15"/>
      <c r="P638" s="15"/>
      <c r="Q638" s="15"/>
      <c r="R638" s="15">
        <f t="shared" si="1069"/>
        <v>1016651.7</v>
      </c>
      <c r="S638" s="15">
        <f t="shared" si="1070"/>
        <v>977697.2</v>
      </c>
      <c r="T638" s="15">
        <f t="shared" si="1071"/>
        <v>977697.2</v>
      </c>
      <c r="U638" s="15"/>
      <c r="V638" s="15">
        <f t="shared" si="1072"/>
        <v>1016651.7</v>
      </c>
      <c r="W638" s="15">
        <f t="shared" si="1073"/>
        <v>977697.2</v>
      </c>
      <c r="X638" s="15">
        <f t="shared" si="1074"/>
        <v>977697.2</v>
      </c>
      <c r="Y638" s="15"/>
      <c r="Z638" s="15"/>
      <c r="AA638" s="15"/>
      <c r="AB638" s="15">
        <f t="shared" si="1075"/>
        <v>1016651.7</v>
      </c>
      <c r="AC638" s="15">
        <f t="shared" si="1076"/>
        <v>977697.2</v>
      </c>
      <c r="AD638" s="15">
        <f t="shared" si="1077"/>
        <v>977697.2</v>
      </c>
      <c r="AE638" s="15"/>
      <c r="AF638" s="15"/>
      <c r="AG638" s="15"/>
      <c r="AH638" s="15">
        <f t="shared" si="1078"/>
        <v>1016651.7</v>
      </c>
      <c r="AI638" s="15">
        <f t="shared" si="1079"/>
        <v>977697.2</v>
      </c>
      <c r="AJ638" s="15">
        <f t="shared" si="1080"/>
        <v>977697.2</v>
      </c>
      <c r="AK638" s="15"/>
      <c r="AL638" s="15"/>
      <c r="AM638" s="15"/>
      <c r="AN638" s="15">
        <f t="shared" si="1081"/>
        <v>1016651.7</v>
      </c>
      <c r="AO638" s="15"/>
      <c r="AP638" s="70">
        <f t="shared" si="1020"/>
        <v>1016651.7</v>
      </c>
      <c r="AQ638" s="15">
        <f t="shared" si="1082"/>
        <v>977697.2</v>
      </c>
      <c r="AR638" s="15"/>
      <c r="AS638" s="70">
        <f t="shared" si="1021"/>
        <v>977697.2</v>
      </c>
      <c r="AT638" s="73">
        <f t="shared" si="1083"/>
        <v>977697.2</v>
      </c>
      <c r="AU638" s="15"/>
      <c r="AV638" s="24"/>
    </row>
    <row r="639" spans="1:48" ht="218.4" x14ac:dyDescent="0.3">
      <c r="A639" s="61" t="s">
        <v>439</v>
      </c>
      <c r="B639" s="62"/>
      <c r="C639" s="61"/>
      <c r="D639" s="61"/>
      <c r="E639" s="63" t="s">
        <v>440</v>
      </c>
      <c r="F639" s="15">
        <f t="shared" si="1106"/>
        <v>89117.9</v>
      </c>
      <c r="G639" s="15">
        <f t="shared" si="1107"/>
        <v>90847.6</v>
      </c>
      <c r="H639" s="15">
        <f t="shared" si="1108"/>
        <v>92543.8</v>
      </c>
      <c r="I639" s="15">
        <f t="shared" si="1109"/>
        <v>0</v>
      </c>
      <c r="J639" s="15">
        <f t="shared" si="1110"/>
        <v>0</v>
      </c>
      <c r="K639" s="15">
        <f t="shared" si="1111"/>
        <v>0</v>
      </c>
      <c r="L639" s="15">
        <f t="shared" si="1088"/>
        <v>89117.9</v>
      </c>
      <c r="M639" s="15">
        <f t="shared" si="1089"/>
        <v>90847.6</v>
      </c>
      <c r="N639" s="15">
        <f t="shared" si="1090"/>
        <v>92543.8</v>
      </c>
      <c r="O639" s="15">
        <f t="shared" si="1091"/>
        <v>0</v>
      </c>
      <c r="P639" s="15">
        <f t="shared" si="1092"/>
        <v>0</v>
      </c>
      <c r="Q639" s="15">
        <f t="shared" si="1093"/>
        <v>0</v>
      </c>
      <c r="R639" s="15">
        <f t="shared" si="1069"/>
        <v>89117.9</v>
      </c>
      <c r="S639" s="15">
        <f t="shared" si="1070"/>
        <v>90847.6</v>
      </c>
      <c r="T639" s="15">
        <f t="shared" si="1071"/>
        <v>92543.8</v>
      </c>
      <c r="U639" s="15">
        <f t="shared" si="1094"/>
        <v>0</v>
      </c>
      <c r="V639" s="15">
        <f t="shared" si="1072"/>
        <v>89117.9</v>
      </c>
      <c r="W639" s="15">
        <f t="shared" si="1073"/>
        <v>90847.6</v>
      </c>
      <c r="X639" s="15">
        <f t="shared" si="1074"/>
        <v>92543.8</v>
      </c>
      <c r="Y639" s="15">
        <f t="shared" si="1095"/>
        <v>0</v>
      </c>
      <c r="Z639" s="15">
        <f t="shared" si="1096"/>
        <v>0</v>
      </c>
      <c r="AA639" s="15">
        <f t="shared" si="1097"/>
        <v>0</v>
      </c>
      <c r="AB639" s="15">
        <f t="shared" si="1075"/>
        <v>89117.9</v>
      </c>
      <c r="AC639" s="15">
        <f t="shared" si="1076"/>
        <v>90847.6</v>
      </c>
      <c r="AD639" s="15">
        <f t="shared" si="1077"/>
        <v>92543.8</v>
      </c>
      <c r="AE639" s="15">
        <f t="shared" si="1098"/>
        <v>0</v>
      </c>
      <c r="AF639" s="15">
        <f t="shared" si="1099"/>
        <v>0</v>
      </c>
      <c r="AG639" s="15">
        <f t="shared" si="1100"/>
        <v>0</v>
      </c>
      <c r="AH639" s="15">
        <f t="shared" si="1078"/>
        <v>89117.9</v>
      </c>
      <c r="AI639" s="15">
        <f t="shared" si="1079"/>
        <v>90847.6</v>
      </c>
      <c r="AJ639" s="15">
        <f t="shared" si="1080"/>
        <v>92543.8</v>
      </c>
      <c r="AK639" s="15">
        <f t="shared" si="1101"/>
        <v>0</v>
      </c>
      <c r="AL639" s="15">
        <f t="shared" si="1102"/>
        <v>0</v>
      </c>
      <c r="AM639" s="15">
        <f t="shared" si="1103"/>
        <v>0</v>
      </c>
      <c r="AN639" s="15">
        <f t="shared" si="1081"/>
        <v>89117.9</v>
      </c>
      <c r="AO639" s="15">
        <f t="shared" si="1104"/>
        <v>0</v>
      </c>
      <c r="AP639" s="70">
        <f t="shared" si="1020"/>
        <v>89117.9</v>
      </c>
      <c r="AQ639" s="15">
        <f t="shared" si="1082"/>
        <v>90847.6</v>
      </c>
      <c r="AR639" s="15">
        <f t="shared" si="1105"/>
        <v>0</v>
      </c>
      <c r="AS639" s="70">
        <f t="shared" si="1021"/>
        <v>90847.6</v>
      </c>
      <c r="AT639" s="73">
        <f t="shared" si="1083"/>
        <v>92543.8</v>
      </c>
      <c r="AU639" s="15">
        <f t="shared" si="1105"/>
        <v>0</v>
      </c>
      <c r="AV639" s="24"/>
    </row>
    <row r="640" spans="1:48" ht="46.8" x14ac:dyDescent="0.3">
      <c r="A640" s="61" t="s">
        <v>439</v>
      </c>
      <c r="B640" s="62" t="s">
        <v>55</v>
      </c>
      <c r="C640" s="61"/>
      <c r="D640" s="61"/>
      <c r="E640" s="63" t="s">
        <v>56</v>
      </c>
      <c r="F640" s="15">
        <f t="shared" ref="F640:K640" si="1112">F641+F642</f>
        <v>89117.9</v>
      </c>
      <c r="G640" s="15">
        <f t="shared" si="1112"/>
        <v>90847.6</v>
      </c>
      <c r="H640" s="15">
        <f t="shared" si="1112"/>
        <v>92543.8</v>
      </c>
      <c r="I640" s="15">
        <f t="shared" si="1112"/>
        <v>0</v>
      </c>
      <c r="J640" s="15">
        <f t="shared" si="1112"/>
        <v>0</v>
      </c>
      <c r="K640" s="15">
        <f t="shared" si="1112"/>
        <v>0</v>
      </c>
      <c r="L640" s="15">
        <f t="shared" si="1088"/>
        <v>89117.9</v>
      </c>
      <c r="M640" s="15">
        <f t="shared" si="1089"/>
        <v>90847.6</v>
      </c>
      <c r="N640" s="15">
        <f t="shared" si="1090"/>
        <v>92543.8</v>
      </c>
      <c r="O640" s="15">
        <f>O641+O642</f>
        <v>0</v>
      </c>
      <c r="P640" s="15">
        <f>P641+P642</f>
        <v>0</v>
      </c>
      <c r="Q640" s="15">
        <f>Q641+Q642</f>
        <v>0</v>
      </c>
      <c r="R640" s="15">
        <f t="shared" si="1069"/>
        <v>89117.9</v>
      </c>
      <c r="S640" s="15">
        <f t="shared" si="1070"/>
        <v>90847.6</v>
      </c>
      <c r="T640" s="15">
        <f t="shared" si="1071"/>
        <v>92543.8</v>
      </c>
      <c r="U640" s="15">
        <f>U641+U642</f>
        <v>0</v>
      </c>
      <c r="V640" s="15">
        <f t="shared" si="1072"/>
        <v>89117.9</v>
      </c>
      <c r="W640" s="15">
        <f t="shared" si="1073"/>
        <v>90847.6</v>
      </c>
      <c r="X640" s="15">
        <f t="shared" si="1074"/>
        <v>92543.8</v>
      </c>
      <c r="Y640" s="15">
        <f>Y641+Y642</f>
        <v>0</v>
      </c>
      <c r="Z640" s="15">
        <f>Z641+Z642</f>
        <v>0</v>
      </c>
      <c r="AA640" s="15">
        <f>AA641+AA642</f>
        <v>0</v>
      </c>
      <c r="AB640" s="15">
        <f t="shared" si="1075"/>
        <v>89117.9</v>
      </c>
      <c r="AC640" s="15">
        <f t="shared" si="1076"/>
        <v>90847.6</v>
      </c>
      <c r="AD640" s="15">
        <f t="shared" si="1077"/>
        <v>92543.8</v>
      </c>
      <c r="AE640" s="15">
        <f>AE641+AE642</f>
        <v>0</v>
      </c>
      <c r="AF640" s="15">
        <f>AF641+AF642</f>
        <v>0</v>
      </c>
      <c r="AG640" s="15">
        <f>AG641+AG642</f>
        <v>0</v>
      </c>
      <c r="AH640" s="15">
        <f t="shared" si="1078"/>
        <v>89117.9</v>
      </c>
      <c r="AI640" s="15">
        <f t="shared" si="1079"/>
        <v>90847.6</v>
      </c>
      <c r="AJ640" s="15">
        <f t="shared" si="1080"/>
        <v>92543.8</v>
      </c>
      <c r="AK640" s="15">
        <f>AK641+AK642</f>
        <v>0</v>
      </c>
      <c r="AL640" s="15">
        <f>AL641+AL642</f>
        <v>0</v>
      </c>
      <c r="AM640" s="15">
        <f>AM641+AM642</f>
        <v>0</v>
      </c>
      <c r="AN640" s="15">
        <f t="shared" si="1081"/>
        <v>89117.9</v>
      </c>
      <c r="AO640" s="15">
        <f>AO641+AO642</f>
        <v>0</v>
      </c>
      <c r="AP640" s="70">
        <f t="shared" si="1020"/>
        <v>89117.9</v>
      </c>
      <c r="AQ640" s="15">
        <f t="shared" si="1082"/>
        <v>90847.6</v>
      </c>
      <c r="AR640" s="15">
        <f>AR641+AR642</f>
        <v>0</v>
      </c>
      <c r="AS640" s="70">
        <f t="shared" si="1021"/>
        <v>90847.6</v>
      </c>
      <c r="AT640" s="73">
        <f t="shared" si="1083"/>
        <v>92543.8</v>
      </c>
      <c r="AU640" s="15">
        <f>AU641+AU642</f>
        <v>0</v>
      </c>
      <c r="AV640" s="24"/>
    </row>
    <row r="641" spans="1:48" x14ac:dyDescent="0.3">
      <c r="A641" s="61" t="s">
        <v>439</v>
      </c>
      <c r="B641" s="62">
        <v>600</v>
      </c>
      <c r="C641" s="61" t="s">
        <v>65</v>
      </c>
      <c r="D641" s="61" t="s">
        <v>31</v>
      </c>
      <c r="E641" s="63" t="s">
        <v>382</v>
      </c>
      <c r="F641" s="15">
        <v>2464.1999999999998</v>
      </c>
      <c r="G641" s="15">
        <v>2464.1999999999998</v>
      </c>
      <c r="H641" s="15">
        <v>2464.1999999999998</v>
      </c>
      <c r="I641" s="15"/>
      <c r="J641" s="15"/>
      <c r="K641" s="15"/>
      <c r="L641" s="15">
        <f t="shared" si="1088"/>
        <v>2464.1999999999998</v>
      </c>
      <c r="M641" s="15">
        <f t="shared" si="1089"/>
        <v>2464.1999999999998</v>
      </c>
      <c r="N641" s="15">
        <f t="shared" si="1090"/>
        <v>2464.1999999999998</v>
      </c>
      <c r="O641" s="15"/>
      <c r="P641" s="15"/>
      <c r="Q641" s="15"/>
      <c r="R641" s="15">
        <f t="shared" si="1069"/>
        <v>2464.1999999999998</v>
      </c>
      <c r="S641" s="15">
        <f t="shared" si="1070"/>
        <v>2464.1999999999998</v>
      </c>
      <c r="T641" s="15">
        <f t="shared" si="1071"/>
        <v>2464.1999999999998</v>
      </c>
      <c r="U641" s="15"/>
      <c r="V641" s="15">
        <f t="shared" si="1072"/>
        <v>2464.1999999999998</v>
      </c>
      <c r="W641" s="15">
        <f t="shared" si="1073"/>
        <v>2464.1999999999998</v>
      </c>
      <c r="X641" s="15">
        <f t="shared" si="1074"/>
        <v>2464.1999999999998</v>
      </c>
      <c r="Y641" s="15"/>
      <c r="Z641" s="15"/>
      <c r="AA641" s="15"/>
      <c r="AB641" s="15">
        <f t="shared" si="1075"/>
        <v>2464.1999999999998</v>
      </c>
      <c r="AC641" s="15">
        <f t="shared" si="1076"/>
        <v>2464.1999999999998</v>
      </c>
      <c r="AD641" s="15">
        <f t="shared" si="1077"/>
        <v>2464.1999999999998</v>
      </c>
      <c r="AE641" s="15"/>
      <c r="AF641" s="15"/>
      <c r="AG641" s="15"/>
      <c r="AH641" s="15">
        <f t="shared" si="1078"/>
        <v>2464.1999999999998</v>
      </c>
      <c r="AI641" s="15">
        <f t="shared" si="1079"/>
        <v>2464.1999999999998</v>
      </c>
      <c r="AJ641" s="15">
        <f t="shared" si="1080"/>
        <v>2464.1999999999998</v>
      </c>
      <c r="AK641" s="15"/>
      <c r="AL641" s="15"/>
      <c r="AM641" s="15"/>
      <c r="AN641" s="15">
        <f t="shared" si="1081"/>
        <v>2464.1999999999998</v>
      </c>
      <c r="AO641" s="15"/>
      <c r="AP641" s="70">
        <f t="shared" si="1020"/>
        <v>2464.1999999999998</v>
      </c>
      <c r="AQ641" s="15">
        <f t="shared" si="1082"/>
        <v>2464.1999999999998</v>
      </c>
      <c r="AR641" s="15"/>
      <c r="AS641" s="70">
        <f t="shared" si="1021"/>
        <v>2464.1999999999998</v>
      </c>
      <c r="AT641" s="73">
        <f t="shared" si="1083"/>
        <v>2464.1999999999998</v>
      </c>
      <c r="AU641" s="15"/>
      <c r="AV641" s="24"/>
    </row>
    <row r="642" spans="1:48" x14ac:dyDescent="0.3">
      <c r="A642" s="61" t="s">
        <v>439</v>
      </c>
      <c r="B642" s="62">
        <v>600</v>
      </c>
      <c r="C642" s="61" t="s">
        <v>65</v>
      </c>
      <c r="D642" s="61" t="s">
        <v>288</v>
      </c>
      <c r="E642" s="63" t="s">
        <v>339</v>
      </c>
      <c r="F642" s="15">
        <v>86653.7</v>
      </c>
      <c r="G642" s="15">
        <v>88383.400000000009</v>
      </c>
      <c r="H642" s="15">
        <v>90079.6</v>
      </c>
      <c r="I642" s="15"/>
      <c r="J642" s="15"/>
      <c r="K642" s="15"/>
      <c r="L642" s="15">
        <f t="shared" si="1088"/>
        <v>86653.7</v>
      </c>
      <c r="M642" s="15">
        <f t="shared" si="1089"/>
        <v>88383.400000000009</v>
      </c>
      <c r="N642" s="15">
        <f t="shared" si="1090"/>
        <v>90079.6</v>
      </c>
      <c r="O642" s="15"/>
      <c r="P642" s="15"/>
      <c r="Q642" s="15"/>
      <c r="R642" s="15">
        <f t="shared" si="1069"/>
        <v>86653.7</v>
      </c>
      <c r="S642" s="15">
        <f t="shared" si="1070"/>
        <v>88383.400000000009</v>
      </c>
      <c r="T642" s="15">
        <f t="shared" si="1071"/>
        <v>90079.6</v>
      </c>
      <c r="U642" s="15"/>
      <c r="V642" s="15">
        <f t="shared" si="1072"/>
        <v>86653.7</v>
      </c>
      <c r="W642" s="15">
        <f t="shared" si="1073"/>
        <v>88383.400000000009</v>
      </c>
      <c r="X642" s="15">
        <f t="shared" si="1074"/>
        <v>90079.6</v>
      </c>
      <c r="Y642" s="15"/>
      <c r="Z642" s="15"/>
      <c r="AA642" s="15"/>
      <c r="AB642" s="15">
        <f t="shared" si="1075"/>
        <v>86653.7</v>
      </c>
      <c r="AC642" s="15">
        <f t="shared" si="1076"/>
        <v>88383.400000000009</v>
      </c>
      <c r="AD642" s="15">
        <f t="shared" si="1077"/>
        <v>90079.6</v>
      </c>
      <c r="AE642" s="15"/>
      <c r="AF642" s="15"/>
      <c r="AG642" s="15"/>
      <c r="AH642" s="15">
        <f t="shared" si="1078"/>
        <v>86653.7</v>
      </c>
      <c r="AI642" s="15">
        <f t="shared" si="1079"/>
        <v>88383.400000000009</v>
      </c>
      <c r="AJ642" s="15">
        <f t="shared" si="1080"/>
        <v>90079.6</v>
      </c>
      <c r="AK642" s="15"/>
      <c r="AL642" s="15"/>
      <c r="AM642" s="15"/>
      <c r="AN642" s="15">
        <f t="shared" si="1081"/>
        <v>86653.7</v>
      </c>
      <c r="AO642" s="15"/>
      <c r="AP642" s="70">
        <f t="shared" ref="AP642:AP705" si="1113">AN642+AO642</f>
        <v>86653.7</v>
      </c>
      <c r="AQ642" s="15">
        <f t="shared" si="1082"/>
        <v>88383.400000000009</v>
      </c>
      <c r="AR642" s="15"/>
      <c r="AS642" s="70">
        <f t="shared" ref="AS642:AS705" si="1114">AQ642+AR642</f>
        <v>88383.400000000009</v>
      </c>
      <c r="AT642" s="73">
        <f t="shared" si="1083"/>
        <v>90079.6</v>
      </c>
      <c r="AU642" s="15"/>
      <c r="AV642" s="24"/>
    </row>
    <row r="643" spans="1:48" ht="46.8" x14ac:dyDescent="0.3">
      <c r="A643" s="61" t="s">
        <v>441</v>
      </c>
      <c r="B643" s="62"/>
      <c r="C643" s="61"/>
      <c r="D643" s="61"/>
      <c r="E643" s="63" t="s">
        <v>442</v>
      </c>
      <c r="F643" s="15">
        <f t="shared" ref="F643:K643" si="1115">F644+F658+F662+F655</f>
        <v>1013273</v>
      </c>
      <c r="G643" s="15">
        <f t="shared" si="1115"/>
        <v>1007445.4</v>
      </c>
      <c r="H643" s="15">
        <f t="shared" si="1115"/>
        <v>1010303.2000000001</v>
      </c>
      <c r="I643" s="15">
        <f t="shared" si="1115"/>
        <v>-41.933</v>
      </c>
      <c r="J643" s="15">
        <f t="shared" si="1115"/>
        <v>0</v>
      </c>
      <c r="K643" s="15">
        <f t="shared" si="1115"/>
        <v>0</v>
      </c>
      <c r="L643" s="15">
        <f t="shared" si="1088"/>
        <v>1013231.067</v>
      </c>
      <c r="M643" s="15">
        <f t="shared" si="1089"/>
        <v>1007445.4</v>
      </c>
      <c r="N643" s="15">
        <f t="shared" si="1090"/>
        <v>1010303.2000000001</v>
      </c>
      <c r="O643" s="15">
        <f>O644+O658+O662+O655</f>
        <v>-67348.800000000003</v>
      </c>
      <c r="P643" s="15">
        <f>P644+P658+P662+P655</f>
        <v>9200</v>
      </c>
      <c r="Q643" s="15">
        <f>Q644+Q658+Q662+Q655</f>
        <v>0</v>
      </c>
      <c r="R643" s="15">
        <f t="shared" si="1069"/>
        <v>945882.26699999999</v>
      </c>
      <c r="S643" s="15">
        <f t="shared" si="1070"/>
        <v>1016645.4</v>
      </c>
      <c r="T643" s="15">
        <f t="shared" si="1071"/>
        <v>1010303.2000000001</v>
      </c>
      <c r="U643" s="15">
        <f>U644+U658+U662+U655</f>
        <v>0</v>
      </c>
      <c r="V643" s="15">
        <f t="shared" si="1072"/>
        <v>945882.26699999999</v>
      </c>
      <c r="W643" s="15">
        <f t="shared" si="1073"/>
        <v>1016645.4</v>
      </c>
      <c r="X643" s="15">
        <f t="shared" si="1074"/>
        <v>1010303.2000000001</v>
      </c>
      <c r="Y643" s="15">
        <f>Y644+Y658+Y662+Y655</f>
        <v>-1533.1</v>
      </c>
      <c r="Z643" s="15">
        <f>Z644+Z658+Z662+Z655</f>
        <v>0</v>
      </c>
      <c r="AA643" s="15">
        <f>AA644+AA658+AA662+AA655</f>
        <v>0</v>
      </c>
      <c r="AB643" s="15">
        <f t="shared" si="1075"/>
        <v>944349.16700000002</v>
      </c>
      <c r="AC643" s="15">
        <f t="shared" si="1076"/>
        <v>1016645.4</v>
      </c>
      <c r="AD643" s="15">
        <f t="shared" si="1077"/>
        <v>1010303.2000000001</v>
      </c>
      <c r="AE643" s="15">
        <f>AE644+AE658+AE662+AE655</f>
        <v>0</v>
      </c>
      <c r="AF643" s="15">
        <f>AF644+AF658+AF662+AF655</f>
        <v>0</v>
      </c>
      <c r="AG643" s="15">
        <f>AG644+AG658+AG662+AG655</f>
        <v>0</v>
      </c>
      <c r="AH643" s="15">
        <f t="shared" si="1078"/>
        <v>944349.16700000002</v>
      </c>
      <c r="AI643" s="15">
        <f t="shared" si="1079"/>
        <v>1016645.4</v>
      </c>
      <c r="AJ643" s="15">
        <f t="shared" si="1080"/>
        <v>1010303.2000000001</v>
      </c>
      <c r="AK643" s="15">
        <f>AK644+AK658+AK662+AK655</f>
        <v>0</v>
      </c>
      <c r="AL643" s="15">
        <f>AL644+AL658+AL662+AL655</f>
        <v>0</v>
      </c>
      <c r="AM643" s="15">
        <f>AM644+AM658+AM662+AM655</f>
        <v>0</v>
      </c>
      <c r="AN643" s="15">
        <f t="shared" si="1081"/>
        <v>944349.16700000002</v>
      </c>
      <c r="AO643" s="15">
        <f>AO644+AO658+AO662+AO655</f>
        <v>0</v>
      </c>
      <c r="AP643" s="70">
        <f t="shared" si="1113"/>
        <v>944349.16700000002</v>
      </c>
      <c r="AQ643" s="15">
        <f t="shared" si="1082"/>
        <v>1016645.4</v>
      </c>
      <c r="AR643" s="15">
        <f>AR644+AR658+AR662+AR655</f>
        <v>0</v>
      </c>
      <c r="AS643" s="70">
        <f t="shared" si="1114"/>
        <v>1016645.4</v>
      </c>
      <c r="AT643" s="73">
        <f t="shared" si="1083"/>
        <v>1010303.2000000001</v>
      </c>
      <c r="AU643" s="15">
        <f>AU644+AU658+AU662+AU655</f>
        <v>0</v>
      </c>
      <c r="AV643" s="24"/>
    </row>
    <row r="644" spans="1:48" ht="46.8" x14ac:dyDescent="0.3">
      <c r="A644" s="61" t="s">
        <v>443</v>
      </c>
      <c r="B644" s="62"/>
      <c r="C644" s="61"/>
      <c r="D644" s="61"/>
      <c r="E644" s="63" t="s">
        <v>150</v>
      </c>
      <c r="F644" s="15">
        <f t="shared" ref="F644:K644" si="1116">F645+F648+F650+F653</f>
        <v>978367.39999999991</v>
      </c>
      <c r="G644" s="15">
        <f t="shared" si="1116"/>
        <v>984651.6</v>
      </c>
      <c r="H644" s="15">
        <f t="shared" si="1116"/>
        <v>987509.4</v>
      </c>
      <c r="I644" s="15">
        <f t="shared" si="1116"/>
        <v>0</v>
      </c>
      <c r="J644" s="15">
        <f t="shared" si="1116"/>
        <v>0</v>
      </c>
      <c r="K644" s="15">
        <f t="shared" si="1116"/>
        <v>0</v>
      </c>
      <c r="L644" s="15">
        <f t="shared" si="1088"/>
        <v>978367.39999999991</v>
      </c>
      <c r="M644" s="15">
        <f t="shared" si="1089"/>
        <v>984651.6</v>
      </c>
      <c r="N644" s="15">
        <f t="shared" si="1090"/>
        <v>987509.4</v>
      </c>
      <c r="O644" s="15">
        <f>O645+O648+O650+O653</f>
        <v>-58148.800000000003</v>
      </c>
      <c r="P644" s="15">
        <f>P645+P648+P650+P653</f>
        <v>0</v>
      </c>
      <c r="Q644" s="15">
        <f>Q645+Q648+Q650+Q653</f>
        <v>0</v>
      </c>
      <c r="R644" s="15">
        <f t="shared" si="1069"/>
        <v>920218.59999999986</v>
      </c>
      <c r="S644" s="15">
        <f t="shared" si="1070"/>
        <v>984651.6</v>
      </c>
      <c r="T644" s="15">
        <f t="shared" si="1071"/>
        <v>987509.4</v>
      </c>
      <c r="U644" s="15">
        <f>U645+U648+U650+U653</f>
        <v>0</v>
      </c>
      <c r="V644" s="15">
        <f t="shared" si="1072"/>
        <v>920218.59999999986</v>
      </c>
      <c r="W644" s="15">
        <f t="shared" si="1073"/>
        <v>984651.6</v>
      </c>
      <c r="X644" s="15">
        <f t="shared" si="1074"/>
        <v>987509.4</v>
      </c>
      <c r="Y644" s="15">
        <f>Y645+Y648+Y650+Y653</f>
        <v>-98.2</v>
      </c>
      <c r="Z644" s="15">
        <f>Z645+Z648+Z650+Z653</f>
        <v>0</v>
      </c>
      <c r="AA644" s="15">
        <f>AA645+AA648+AA650+AA653</f>
        <v>0</v>
      </c>
      <c r="AB644" s="15">
        <f t="shared" si="1075"/>
        <v>920120.39999999991</v>
      </c>
      <c r="AC644" s="15">
        <f t="shared" si="1076"/>
        <v>984651.6</v>
      </c>
      <c r="AD644" s="15">
        <f t="shared" si="1077"/>
        <v>987509.4</v>
      </c>
      <c r="AE644" s="15">
        <f>AE645+AE648+AE650+AE653</f>
        <v>0</v>
      </c>
      <c r="AF644" s="15">
        <f>AF645+AF648+AF650+AF653</f>
        <v>0</v>
      </c>
      <c r="AG644" s="15">
        <f>AG645+AG648+AG650+AG653</f>
        <v>0</v>
      </c>
      <c r="AH644" s="15">
        <f t="shared" si="1078"/>
        <v>920120.39999999991</v>
      </c>
      <c r="AI644" s="15">
        <f t="shared" si="1079"/>
        <v>984651.6</v>
      </c>
      <c r="AJ644" s="15">
        <f t="shared" si="1080"/>
        <v>987509.4</v>
      </c>
      <c r="AK644" s="15">
        <f>AK645+AK648+AK650+AK653</f>
        <v>0</v>
      </c>
      <c r="AL644" s="15">
        <f>AL645+AL648+AL650+AL653</f>
        <v>0</v>
      </c>
      <c r="AM644" s="15">
        <f>AM645+AM648+AM650+AM653</f>
        <v>0</v>
      </c>
      <c r="AN644" s="15">
        <f t="shared" si="1081"/>
        <v>920120.39999999991</v>
      </c>
      <c r="AO644" s="15">
        <f>AO645+AO648+AO650+AO653</f>
        <v>0</v>
      </c>
      <c r="AP644" s="70">
        <f t="shared" si="1113"/>
        <v>920120.39999999991</v>
      </c>
      <c r="AQ644" s="15">
        <f t="shared" si="1082"/>
        <v>984651.6</v>
      </c>
      <c r="AR644" s="15">
        <f>AR645+AR648+AR650+AR653</f>
        <v>0</v>
      </c>
      <c r="AS644" s="70">
        <f t="shared" si="1114"/>
        <v>984651.6</v>
      </c>
      <c r="AT644" s="73">
        <f t="shared" si="1083"/>
        <v>987509.4</v>
      </c>
      <c r="AU644" s="15">
        <f>AU645+AU648+AU650+AU653</f>
        <v>0</v>
      </c>
      <c r="AV644" s="24"/>
    </row>
    <row r="645" spans="1:48" ht="93.6" x14ac:dyDescent="0.3">
      <c r="A645" s="61" t="s">
        <v>443</v>
      </c>
      <c r="B645" s="62" t="s">
        <v>151</v>
      </c>
      <c r="C645" s="61"/>
      <c r="D645" s="61"/>
      <c r="E645" s="63" t="s">
        <v>152</v>
      </c>
      <c r="F645" s="15">
        <f t="shared" ref="F645:K645" si="1117">F646+F647</f>
        <v>17668.099999999999</v>
      </c>
      <c r="G645" s="15">
        <f t="shared" si="1117"/>
        <v>17864.900000000001</v>
      </c>
      <c r="H645" s="15">
        <f t="shared" si="1117"/>
        <v>17864.900000000001</v>
      </c>
      <c r="I645" s="15">
        <f t="shared" si="1117"/>
        <v>0</v>
      </c>
      <c r="J645" s="15">
        <f t="shared" si="1117"/>
        <v>0</v>
      </c>
      <c r="K645" s="15">
        <f t="shared" si="1117"/>
        <v>0</v>
      </c>
      <c r="L645" s="15">
        <f t="shared" si="1088"/>
        <v>17668.099999999999</v>
      </c>
      <c r="M645" s="15">
        <f t="shared" si="1089"/>
        <v>17864.900000000001</v>
      </c>
      <c r="N645" s="15">
        <f t="shared" si="1090"/>
        <v>17864.900000000001</v>
      </c>
      <c r="O645" s="15">
        <f>O646+O647</f>
        <v>-796.6</v>
      </c>
      <c r="P645" s="15">
        <f>P646+P647</f>
        <v>0</v>
      </c>
      <c r="Q645" s="15">
        <f>Q646+Q647</f>
        <v>0</v>
      </c>
      <c r="R645" s="15">
        <f t="shared" si="1069"/>
        <v>16871.5</v>
      </c>
      <c r="S645" s="15">
        <f t="shared" si="1070"/>
        <v>17864.900000000001</v>
      </c>
      <c r="T645" s="15">
        <f t="shared" si="1071"/>
        <v>17864.900000000001</v>
      </c>
      <c r="U645" s="15">
        <f>U646+U647</f>
        <v>0</v>
      </c>
      <c r="V645" s="15">
        <f t="shared" si="1072"/>
        <v>16871.5</v>
      </c>
      <c r="W645" s="15">
        <f t="shared" si="1073"/>
        <v>17864.900000000001</v>
      </c>
      <c r="X645" s="15">
        <f t="shared" si="1074"/>
        <v>17864.900000000001</v>
      </c>
      <c r="Y645" s="15">
        <f>Y646+Y647</f>
        <v>-98.2</v>
      </c>
      <c r="Z645" s="15">
        <f>Z646+Z647</f>
        <v>0</v>
      </c>
      <c r="AA645" s="15">
        <f>AA646+AA647</f>
        <v>0</v>
      </c>
      <c r="AB645" s="15">
        <f t="shared" si="1075"/>
        <v>16773.3</v>
      </c>
      <c r="AC645" s="15">
        <f t="shared" si="1076"/>
        <v>17864.900000000001</v>
      </c>
      <c r="AD645" s="15">
        <f t="shared" si="1077"/>
        <v>17864.900000000001</v>
      </c>
      <c r="AE645" s="15">
        <f>AE646+AE647</f>
        <v>0</v>
      </c>
      <c r="AF645" s="15">
        <f>AF646+AF647</f>
        <v>0</v>
      </c>
      <c r="AG645" s="15">
        <f>AG646+AG647</f>
        <v>0</v>
      </c>
      <c r="AH645" s="15">
        <f t="shared" si="1078"/>
        <v>16773.3</v>
      </c>
      <c r="AI645" s="15">
        <f t="shared" si="1079"/>
        <v>17864.900000000001</v>
      </c>
      <c r="AJ645" s="15">
        <f t="shared" si="1080"/>
        <v>17864.900000000001</v>
      </c>
      <c r="AK645" s="15">
        <f>AK646+AK647</f>
        <v>0</v>
      </c>
      <c r="AL645" s="15">
        <f>AL646+AL647</f>
        <v>0</v>
      </c>
      <c r="AM645" s="15">
        <f>AM646+AM647</f>
        <v>0</v>
      </c>
      <c r="AN645" s="15">
        <f t="shared" si="1081"/>
        <v>16773.3</v>
      </c>
      <c r="AO645" s="15">
        <f>AO646+AO647</f>
        <v>0</v>
      </c>
      <c r="AP645" s="70">
        <f t="shared" si="1113"/>
        <v>16773.3</v>
      </c>
      <c r="AQ645" s="15">
        <f t="shared" si="1082"/>
        <v>17864.900000000001</v>
      </c>
      <c r="AR645" s="15">
        <f>AR646+AR647</f>
        <v>0</v>
      </c>
      <c r="AS645" s="70">
        <f t="shared" si="1114"/>
        <v>17864.900000000001</v>
      </c>
      <c r="AT645" s="73">
        <f t="shared" si="1083"/>
        <v>17864.900000000001</v>
      </c>
      <c r="AU645" s="15">
        <f>AU646+AU647</f>
        <v>0</v>
      </c>
      <c r="AV645" s="24"/>
    </row>
    <row r="646" spans="1:48" x14ac:dyDescent="0.3">
      <c r="A646" s="61" t="s">
        <v>443</v>
      </c>
      <c r="B646" s="62">
        <v>100</v>
      </c>
      <c r="C646" s="61" t="s">
        <v>65</v>
      </c>
      <c r="D646" s="61" t="s">
        <v>51</v>
      </c>
      <c r="E646" s="63" t="s">
        <v>208</v>
      </c>
      <c r="F646" s="15">
        <v>6717.8</v>
      </c>
      <c r="G646" s="15">
        <v>6899.3</v>
      </c>
      <c r="H646" s="15">
        <v>6899.3</v>
      </c>
      <c r="I646" s="15"/>
      <c r="J646" s="15"/>
      <c r="K646" s="15"/>
      <c r="L646" s="15">
        <f t="shared" si="1088"/>
        <v>6717.8</v>
      </c>
      <c r="M646" s="15">
        <f t="shared" si="1089"/>
        <v>6899.3</v>
      </c>
      <c r="N646" s="15">
        <f t="shared" si="1090"/>
        <v>6899.3</v>
      </c>
      <c r="O646" s="15"/>
      <c r="P646" s="15"/>
      <c r="Q646" s="15"/>
      <c r="R646" s="15">
        <f t="shared" si="1069"/>
        <v>6717.8</v>
      </c>
      <c r="S646" s="15">
        <f t="shared" si="1070"/>
        <v>6899.3</v>
      </c>
      <c r="T646" s="15">
        <f t="shared" si="1071"/>
        <v>6899.3</v>
      </c>
      <c r="U646" s="15"/>
      <c r="V646" s="15">
        <f t="shared" si="1072"/>
        <v>6717.8</v>
      </c>
      <c r="W646" s="15">
        <f t="shared" si="1073"/>
        <v>6899.3</v>
      </c>
      <c r="X646" s="15">
        <f t="shared" si="1074"/>
        <v>6899.3</v>
      </c>
      <c r="Y646" s="15">
        <v>-94.4</v>
      </c>
      <c r="Z646" s="15"/>
      <c r="AA646" s="15"/>
      <c r="AB646" s="15">
        <f t="shared" si="1075"/>
        <v>6623.4000000000005</v>
      </c>
      <c r="AC646" s="15">
        <f t="shared" si="1076"/>
        <v>6899.3</v>
      </c>
      <c r="AD646" s="15">
        <f t="shared" si="1077"/>
        <v>6899.3</v>
      </c>
      <c r="AE646" s="15"/>
      <c r="AF646" s="15"/>
      <c r="AG646" s="15"/>
      <c r="AH646" s="15">
        <f t="shared" si="1078"/>
        <v>6623.4000000000005</v>
      </c>
      <c r="AI646" s="15">
        <f t="shared" si="1079"/>
        <v>6899.3</v>
      </c>
      <c r="AJ646" s="15">
        <f t="shared" si="1080"/>
        <v>6899.3</v>
      </c>
      <c r="AK646" s="15"/>
      <c r="AL646" s="15"/>
      <c r="AM646" s="15"/>
      <c r="AN646" s="15">
        <f t="shared" si="1081"/>
        <v>6623.4000000000005</v>
      </c>
      <c r="AO646" s="15"/>
      <c r="AP646" s="70">
        <f t="shared" si="1113"/>
        <v>6623.4000000000005</v>
      </c>
      <c r="AQ646" s="15">
        <f t="shared" si="1082"/>
        <v>6899.3</v>
      </c>
      <c r="AR646" s="15"/>
      <c r="AS646" s="70">
        <f t="shared" si="1114"/>
        <v>6899.3</v>
      </c>
      <c r="AT646" s="73">
        <f t="shared" si="1083"/>
        <v>6899.3</v>
      </c>
      <c r="AU646" s="15"/>
      <c r="AV646" s="24"/>
    </row>
    <row r="647" spans="1:48" x14ac:dyDescent="0.3">
      <c r="A647" s="61" t="s">
        <v>443</v>
      </c>
      <c r="B647" s="62">
        <v>100</v>
      </c>
      <c r="C647" s="61" t="s">
        <v>264</v>
      </c>
      <c r="D647" s="61" t="s">
        <v>51</v>
      </c>
      <c r="E647" s="63" t="s">
        <v>271</v>
      </c>
      <c r="F647" s="15">
        <v>10950.3</v>
      </c>
      <c r="G647" s="15">
        <v>10965.6</v>
      </c>
      <c r="H647" s="15">
        <v>10965.6</v>
      </c>
      <c r="I647" s="15"/>
      <c r="J647" s="15"/>
      <c r="K647" s="15"/>
      <c r="L647" s="15">
        <f t="shared" si="1088"/>
        <v>10950.3</v>
      </c>
      <c r="M647" s="15">
        <f t="shared" si="1089"/>
        <v>10965.6</v>
      </c>
      <c r="N647" s="15">
        <f t="shared" si="1090"/>
        <v>10965.6</v>
      </c>
      <c r="O647" s="15">
        <v>-796.6</v>
      </c>
      <c r="P647" s="15"/>
      <c r="Q647" s="15"/>
      <c r="R647" s="15">
        <f t="shared" si="1069"/>
        <v>10153.699999999999</v>
      </c>
      <c r="S647" s="15">
        <f t="shared" si="1070"/>
        <v>10965.6</v>
      </c>
      <c r="T647" s="15">
        <f t="shared" si="1071"/>
        <v>10965.6</v>
      </c>
      <c r="U647" s="15"/>
      <c r="V647" s="15">
        <f t="shared" si="1072"/>
        <v>10153.699999999999</v>
      </c>
      <c r="W647" s="15">
        <f t="shared" si="1073"/>
        <v>10965.6</v>
      </c>
      <c r="X647" s="15">
        <f t="shared" si="1074"/>
        <v>10965.6</v>
      </c>
      <c r="Y647" s="15">
        <v>-3.8</v>
      </c>
      <c r="Z647" s="15"/>
      <c r="AA647" s="15"/>
      <c r="AB647" s="15">
        <f t="shared" si="1075"/>
        <v>10149.9</v>
      </c>
      <c r="AC647" s="15">
        <f t="shared" si="1076"/>
        <v>10965.6</v>
      </c>
      <c r="AD647" s="15">
        <f t="shared" si="1077"/>
        <v>10965.6</v>
      </c>
      <c r="AE647" s="15"/>
      <c r="AF647" s="15"/>
      <c r="AG647" s="15"/>
      <c r="AH647" s="15">
        <f t="shared" si="1078"/>
        <v>10149.9</v>
      </c>
      <c r="AI647" s="15">
        <f t="shared" si="1079"/>
        <v>10965.6</v>
      </c>
      <c r="AJ647" s="15">
        <f t="shared" si="1080"/>
        <v>10965.6</v>
      </c>
      <c r="AK647" s="15"/>
      <c r="AL647" s="15"/>
      <c r="AM647" s="15"/>
      <c r="AN647" s="15">
        <f t="shared" si="1081"/>
        <v>10149.9</v>
      </c>
      <c r="AO647" s="15"/>
      <c r="AP647" s="70">
        <f t="shared" si="1113"/>
        <v>10149.9</v>
      </c>
      <c r="AQ647" s="15">
        <f t="shared" si="1082"/>
        <v>10965.6</v>
      </c>
      <c r="AR647" s="15"/>
      <c r="AS647" s="70">
        <f t="shared" si="1114"/>
        <v>10965.6</v>
      </c>
      <c r="AT647" s="73">
        <f t="shared" si="1083"/>
        <v>10965.6</v>
      </c>
      <c r="AU647" s="15"/>
      <c r="AV647" s="24"/>
    </row>
    <row r="648" spans="1:48" ht="31.2" x14ac:dyDescent="0.3">
      <c r="A648" s="61" t="s">
        <v>443</v>
      </c>
      <c r="B648" s="62" t="s">
        <v>48</v>
      </c>
      <c r="C648" s="61"/>
      <c r="D648" s="61"/>
      <c r="E648" s="63" t="s">
        <v>49</v>
      </c>
      <c r="F648" s="15">
        <f t="shared" ref="F648:K648" si="1118">F649</f>
        <v>1050.0999999999999</v>
      </c>
      <c r="G648" s="15">
        <f t="shared" si="1118"/>
        <v>1050.0999999999999</v>
      </c>
      <c r="H648" s="15">
        <f t="shared" si="1118"/>
        <v>1050.0999999999999</v>
      </c>
      <c r="I648" s="15">
        <f t="shared" si="1118"/>
        <v>0</v>
      </c>
      <c r="J648" s="15">
        <f t="shared" si="1118"/>
        <v>0</v>
      </c>
      <c r="K648" s="15">
        <f t="shared" si="1118"/>
        <v>0</v>
      </c>
      <c r="L648" s="15">
        <f t="shared" si="1088"/>
        <v>1050.0999999999999</v>
      </c>
      <c r="M648" s="15">
        <f t="shared" si="1089"/>
        <v>1050.0999999999999</v>
      </c>
      <c r="N648" s="15">
        <f t="shared" si="1090"/>
        <v>1050.0999999999999</v>
      </c>
      <c r="O648" s="15">
        <f>O649</f>
        <v>0</v>
      </c>
      <c r="P648" s="15">
        <f>P649</f>
        <v>0</v>
      </c>
      <c r="Q648" s="15">
        <f>Q649</f>
        <v>0</v>
      </c>
      <c r="R648" s="15">
        <f t="shared" si="1069"/>
        <v>1050.0999999999999</v>
      </c>
      <c r="S648" s="15">
        <f t="shared" si="1070"/>
        <v>1050.0999999999999</v>
      </c>
      <c r="T648" s="15">
        <f t="shared" si="1071"/>
        <v>1050.0999999999999</v>
      </c>
      <c r="U648" s="15">
        <f>U649</f>
        <v>0</v>
      </c>
      <c r="V648" s="15">
        <f t="shared" si="1072"/>
        <v>1050.0999999999999</v>
      </c>
      <c r="W648" s="15">
        <f t="shared" si="1073"/>
        <v>1050.0999999999999</v>
      </c>
      <c r="X648" s="15">
        <f t="shared" si="1074"/>
        <v>1050.0999999999999</v>
      </c>
      <c r="Y648" s="15">
        <f>Y649</f>
        <v>0</v>
      </c>
      <c r="Z648" s="15">
        <f>Z649</f>
        <v>0</v>
      </c>
      <c r="AA648" s="15">
        <f>AA649</f>
        <v>0</v>
      </c>
      <c r="AB648" s="15">
        <f t="shared" si="1075"/>
        <v>1050.0999999999999</v>
      </c>
      <c r="AC648" s="15">
        <f t="shared" si="1076"/>
        <v>1050.0999999999999</v>
      </c>
      <c r="AD648" s="15">
        <f t="shared" si="1077"/>
        <v>1050.0999999999999</v>
      </c>
      <c r="AE648" s="15">
        <f>AE649</f>
        <v>0</v>
      </c>
      <c r="AF648" s="15">
        <f>AF649</f>
        <v>0</v>
      </c>
      <c r="AG648" s="15">
        <f>AG649</f>
        <v>0</v>
      </c>
      <c r="AH648" s="15">
        <f t="shared" si="1078"/>
        <v>1050.0999999999999</v>
      </c>
      <c r="AI648" s="15">
        <f t="shared" si="1079"/>
        <v>1050.0999999999999</v>
      </c>
      <c r="AJ648" s="15">
        <f t="shared" si="1080"/>
        <v>1050.0999999999999</v>
      </c>
      <c r="AK648" s="15">
        <f>AK649</f>
        <v>0</v>
      </c>
      <c r="AL648" s="15">
        <f>AL649</f>
        <v>0</v>
      </c>
      <c r="AM648" s="15">
        <f>AM649</f>
        <v>0</v>
      </c>
      <c r="AN648" s="15">
        <f t="shared" si="1081"/>
        <v>1050.0999999999999</v>
      </c>
      <c r="AO648" s="15">
        <f>AO649</f>
        <v>0</v>
      </c>
      <c r="AP648" s="70">
        <f t="shared" si="1113"/>
        <v>1050.0999999999999</v>
      </c>
      <c r="AQ648" s="15">
        <f t="shared" si="1082"/>
        <v>1050.0999999999999</v>
      </c>
      <c r="AR648" s="15">
        <f>AR649</f>
        <v>0</v>
      </c>
      <c r="AS648" s="70">
        <f t="shared" si="1114"/>
        <v>1050.0999999999999</v>
      </c>
      <c r="AT648" s="73">
        <f t="shared" si="1083"/>
        <v>1050.0999999999999</v>
      </c>
      <c r="AU648" s="15">
        <f>AU649</f>
        <v>0</v>
      </c>
      <c r="AV648" s="24"/>
    </row>
    <row r="649" spans="1:48" x14ac:dyDescent="0.3">
      <c r="A649" s="61" t="s">
        <v>443</v>
      </c>
      <c r="B649" s="62">
        <v>200</v>
      </c>
      <c r="C649" s="61" t="s">
        <v>264</v>
      </c>
      <c r="D649" s="61" t="s">
        <v>51</v>
      </c>
      <c r="E649" s="63" t="s">
        <v>271</v>
      </c>
      <c r="F649" s="15">
        <v>1050.0999999999999</v>
      </c>
      <c r="G649" s="15">
        <v>1050.0999999999999</v>
      </c>
      <c r="H649" s="15">
        <v>1050.0999999999999</v>
      </c>
      <c r="I649" s="15"/>
      <c r="J649" s="15"/>
      <c r="K649" s="15"/>
      <c r="L649" s="15">
        <f t="shared" si="1088"/>
        <v>1050.0999999999999</v>
      </c>
      <c r="M649" s="15">
        <f t="shared" si="1089"/>
        <v>1050.0999999999999</v>
      </c>
      <c r="N649" s="15">
        <f t="shared" si="1090"/>
        <v>1050.0999999999999</v>
      </c>
      <c r="O649" s="15"/>
      <c r="P649" s="15"/>
      <c r="Q649" s="15"/>
      <c r="R649" s="15">
        <f t="shared" si="1069"/>
        <v>1050.0999999999999</v>
      </c>
      <c r="S649" s="15">
        <f t="shared" si="1070"/>
        <v>1050.0999999999999</v>
      </c>
      <c r="T649" s="15">
        <f t="shared" si="1071"/>
        <v>1050.0999999999999</v>
      </c>
      <c r="U649" s="15"/>
      <c r="V649" s="15">
        <f t="shared" si="1072"/>
        <v>1050.0999999999999</v>
      </c>
      <c r="W649" s="15">
        <f t="shared" si="1073"/>
        <v>1050.0999999999999</v>
      </c>
      <c r="X649" s="15">
        <f t="shared" si="1074"/>
        <v>1050.0999999999999</v>
      </c>
      <c r="Y649" s="15"/>
      <c r="Z649" s="15"/>
      <c r="AA649" s="15"/>
      <c r="AB649" s="15">
        <f t="shared" si="1075"/>
        <v>1050.0999999999999</v>
      </c>
      <c r="AC649" s="15">
        <f t="shared" si="1076"/>
        <v>1050.0999999999999</v>
      </c>
      <c r="AD649" s="15">
        <f t="shared" si="1077"/>
        <v>1050.0999999999999</v>
      </c>
      <c r="AE649" s="15"/>
      <c r="AF649" s="15"/>
      <c r="AG649" s="15"/>
      <c r="AH649" s="15">
        <f t="shared" si="1078"/>
        <v>1050.0999999999999</v>
      </c>
      <c r="AI649" s="15">
        <f t="shared" si="1079"/>
        <v>1050.0999999999999</v>
      </c>
      <c r="AJ649" s="15">
        <f t="shared" si="1080"/>
        <v>1050.0999999999999</v>
      </c>
      <c r="AK649" s="15"/>
      <c r="AL649" s="15"/>
      <c r="AM649" s="15"/>
      <c r="AN649" s="15">
        <f t="shared" si="1081"/>
        <v>1050.0999999999999</v>
      </c>
      <c r="AO649" s="15"/>
      <c r="AP649" s="70">
        <f t="shared" si="1113"/>
        <v>1050.0999999999999</v>
      </c>
      <c r="AQ649" s="15">
        <f t="shared" si="1082"/>
        <v>1050.0999999999999</v>
      </c>
      <c r="AR649" s="15"/>
      <c r="AS649" s="70">
        <f t="shared" si="1114"/>
        <v>1050.0999999999999</v>
      </c>
      <c r="AT649" s="73">
        <f t="shared" si="1083"/>
        <v>1050.0999999999999</v>
      </c>
      <c r="AU649" s="15"/>
      <c r="AV649" s="24"/>
    </row>
    <row r="650" spans="1:48" ht="46.8" x14ac:dyDescent="0.3">
      <c r="A650" s="61" t="s">
        <v>443</v>
      </c>
      <c r="B650" s="62" t="s">
        <v>55</v>
      </c>
      <c r="C650" s="61"/>
      <c r="D650" s="61"/>
      <c r="E650" s="63" t="s">
        <v>56</v>
      </c>
      <c r="F650" s="15">
        <f t="shared" ref="F650:K650" si="1119">F651+F652</f>
        <v>959598.5</v>
      </c>
      <c r="G650" s="15">
        <f t="shared" si="1119"/>
        <v>965685.9</v>
      </c>
      <c r="H650" s="15">
        <f t="shared" si="1119"/>
        <v>968543.70000000007</v>
      </c>
      <c r="I650" s="15">
        <f t="shared" si="1119"/>
        <v>0</v>
      </c>
      <c r="J650" s="15">
        <f t="shared" si="1119"/>
        <v>0</v>
      </c>
      <c r="K650" s="15">
        <f t="shared" si="1119"/>
        <v>0</v>
      </c>
      <c r="L650" s="15">
        <f t="shared" si="1088"/>
        <v>959598.5</v>
      </c>
      <c r="M650" s="15">
        <f t="shared" si="1089"/>
        <v>965685.9</v>
      </c>
      <c r="N650" s="15">
        <f t="shared" si="1090"/>
        <v>968543.70000000007</v>
      </c>
      <c r="O650" s="15">
        <f>O651+O652</f>
        <v>-57352.200000000004</v>
      </c>
      <c r="P650" s="15">
        <f>P651+P652</f>
        <v>0</v>
      </c>
      <c r="Q650" s="15">
        <f>Q651+Q652</f>
        <v>0</v>
      </c>
      <c r="R650" s="15">
        <f t="shared" si="1069"/>
        <v>902246.3</v>
      </c>
      <c r="S650" s="15">
        <f t="shared" si="1070"/>
        <v>965685.9</v>
      </c>
      <c r="T650" s="15">
        <f t="shared" si="1071"/>
        <v>968543.70000000007</v>
      </c>
      <c r="U650" s="15">
        <f>U651+U652</f>
        <v>0</v>
      </c>
      <c r="V650" s="15">
        <f t="shared" si="1072"/>
        <v>902246.3</v>
      </c>
      <c r="W650" s="15">
        <f t="shared" si="1073"/>
        <v>965685.9</v>
      </c>
      <c r="X650" s="15">
        <f t="shared" si="1074"/>
        <v>968543.70000000007</v>
      </c>
      <c r="Y650" s="15">
        <f>Y651+Y652</f>
        <v>0</v>
      </c>
      <c r="Z650" s="15">
        <f>Z651+Z652</f>
        <v>0</v>
      </c>
      <c r="AA650" s="15">
        <f>AA651+AA652</f>
        <v>0</v>
      </c>
      <c r="AB650" s="15">
        <f t="shared" si="1075"/>
        <v>902246.3</v>
      </c>
      <c r="AC650" s="15">
        <f t="shared" si="1076"/>
        <v>965685.9</v>
      </c>
      <c r="AD650" s="15">
        <f t="shared" si="1077"/>
        <v>968543.70000000007</v>
      </c>
      <c r="AE650" s="15">
        <f>AE651+AE652</f>
        <v>0</v>
      </c>
      <c r="AF650" s="15">
        <f>AF651+AF652</f>
        <v>0</v>
      </c>
      <c r="AG650" s="15">
        <f>AG651+AG652</f>
        <v>0</v>
      </c>
      <c r="AH650" s="15">
        <f t="shared" si="1078"/>
        <v>902246.3</v>
      </c>
      <c r="AI650" s="15">
        <f t="shared" si="1079"/>
        <v>965685.9</v>
      </c>
      <c r="AJ650" s="15">
        <f t="shared" si="1080"/>
        <v>968543.70000000007</v>
      </c>
      <c r="AK650" s="15">
        <f>AK651+AK652</f>
        <v>0</v>
      </c>
      <c r="AL650" s="15">
        <f>AL651+AL652</f>
        <v>0</v>
      </c>
      <c r="AM650" s="15">
        <f>AM651+AM652</f>
        <v>0</v>
      </c>
      <c r="AN650" s="15">
        <f t="shared" si="1081"/>
        <v>902246.3</v>
      </c>
      <c r="AO650" s="15">
        <f>AO651+AO652</f>
        <v>0</v>
      </c>
      <c r="AP650" s="70">
        <f t="shared" si="1113"/>
        <v>902246.3</v>
      </c>
      <c r="AQ650" s="15">
        <f t="shared" si="1082"/>
        <v>965685.9</v>
      </c>
      <c r="AR650" s="15">
        <f>AR651+AR652</f>
        <v>0</v>
      </c>
      <c r="AS650" s="70">
        <f t="shared" si="1114"/>
        <v>965685.9</v>
      </c>
      <c r="AT650" s="73">
        <f t="shared" si="1083"/>
        <v>968543.70000000007</v>
      </c>
      <c r="AU650" s="15">
        <f>AU651+AU652</f>
        <v>0</v>
      </c>
      <c r="AV650" s="24"/>
    </row>
    <row r="651" spans="1:48" x14ac:dyDescent="0.3">
      <c r="A651" s="61" t="s">
        <v>443</v>
      </c>
      <c r="B651" s="62">
        <v>600</v>
      </c>
      <c r="C651" s="61" t="s">
        <v>65</v>
      </c>
      <c r="D651" s="61" t="s">
        <v>51</v>
      </c>
      <c r="E651" s="63" t="s">
        <v>208</v>
      </c>
      <c r="F651" s="15">
        <v>845324.5</v>
      </c>
      <c r="G651" s="15">
        <v>851324.5</v>
      </c>
      <c r="H651" s="15">
        <v>854182.3</v>
      </c>
      <c r="I651" s="15"/>
      <c r="J651" s="15"/>
      <c r="K651" s="15"/>
      <c r="L651" s="15">
        <f t="shared" si="1088"/>
        <v>845324.5</v>
      </c>
      <c r="M651" s="15">
        <f t="shared" si="1089"/>
        <v>851324.5</v>
      </c>
      <c r="N651" s="15">
        <f t="shared" si="1090"/>
        <v>854182.3</v>
      </c>
      <c r="O651" s="15">
        <v>-50438.3</v>
      </c>
      <c r="P651" s="15"/>
      <c r="Q651" s="15"/>
      <c r="R651" s="15">
        <f t="shared" si="1069"/>
        <v>794886.2</v>
      </c>
      <c r="S651" s="15">
        <f t="shared" si="1070"/>
        <v>851324.5</v>
      </c>
      <c r="T651" s="15">
        <f t="shared" si="1071"/>
        <v>854182.3</v>
      </c>
      <c r="U651" s="15"/>
      <c r="V651" s="15">
        <f t="shared" si="1072"/>
        <v>794886.2</v>
      </c>
      <c r="W651" s="15">
        <f t="shared" si="1073"/>
        <v>851324.5</v>
      </c>
      <c r="X651" s="15">
        <f t="shared" si="1074"/>
        <v>854182.3</v>
      </c>
      <c r="Y651" s="15"/>
      <c r="Z651" s="15"/>
      <c r="AA651" s="15"/>
      <c r="AB651" s="15">
        <f t="shared" si="1075"/>
        <v>794886.2</v>
      </c>
      <c r="AC651" s="15">
        <f t="shared" si="1076"/>
        <v>851324.5</v>
      </c>
      <c r="AD651" s="15">
        <f t="shared" si="1077"/>
        <v>854182.3</v>
      </c>
      <c r="AE651" s="15"/>
      <c r="AF651" s="15"/>
      <c r="AG651" s="15"/>
      <c r="AH651" s="15">
        <f t="shared" si="1078"/>
        <v>794886.2</v>
      </c>
      <c r="AI651" s="15">
        <f t="shared" si="1079"/>
        <v>851324.5</v>
      </c>
      <c r="AJ651" s="15">
        <f t="shared" si="1080"/>
        <v>854182.3</v>
      </c>
      <c r="AK651" s="15"/>
      <c r="AL651" s="15"/>
      <c r="AM651" s="15"/>
      <c r="AN651" s="15">
        <f t="shared" si="1081"/>
        <v>794886.2</v>
      </c>
      <c r="AO651" s="15"/>
      <c r="AP651" s="70">
        <f t="shared" si="1113"/>
        <v>794886.2</v>
      </c>
      <c r="AQ651" s="15">
        <f t="shared" si="1082"/>
        <v>851324.5</v>
      </c>
      <c r="AR651" s="15"/>
      <c r="AS651" s="70">
        <f t="shared" si="1114"/>
        <v>851324.5</v>
      </c>
      <c r="AT651" s="73">
        <f t="shared" si="1083"/>
        <v>854182.3</v>
      </c>
      <c r="AU651" s="15"/>
      <c r="AV651" s="24"/>
    </row>
    <row r="652" spans="1:48" x14ac:dyDescent="0.3">
      <c r="A652" s="61" t="s">
        <v>443</v>
      </c>
      <c r="B652" s="62">
        <v>600</v>
      </c>
      <c r="C652" s="61" t="s">
        <v>264</v>
      </c>
      <c r="D652" s="61" t="s">
        <v>51</v>
      </c>
      <c r="E652" s="63" t="s">
        <v>271</v>
      </c>
      <c r="F652" s="15">
        <v>114274</v>
      </c>
      <c r="G652" s="15">
        <v>114361.4</v>
      </c>
      <c r="H652" s="15">
        <v>114361.4</v>
      </c>
      <c r="I652" s="15"/>
      <c r="J652" s="15"/>
      <c r="K652" s="15"/>
      <c r="L652" s="15">
        <f t="shared" si="1088"/>
        <v>114274</v>
      </c>
      <c r="M652" s="15">
        <f t="shared" si="1089"/>
        <v>114361.4</v>
      </c>
      <c r="N652" s="15">
        <f t="shared" si="1090"/>
        <v>114361.4</v>
      </c>
      <c r="O652" s="15">
        <v>-6913.9</v>
      </c>
      <c r="P652" s="15"/>
      <c r="Q652" s="15"/>
      <c r="R652" s="15">
        <f t="shared" si="1069"/>
        <v>107360.1</v>
      </c>
      <c r="S652" s="15">
        <f t="shared" si="1070"/>
        <v>114361.4</v>
      </c>
      <c r="T652" s="15">
        <f t="shared" si="1071"/>
        <v>114361.4</v>
      </c>
      <c r="U652" s="15"/>
      <c r="V652" s="15">
        <f t="shared" si="1072"/>
        <v>107360.1</v>
      </c>
      <c r="W652" s="15">
        <f t="shared" si="1073"/>
        <v>114361.4</v>
      </c>
      <c r="X652" s="15">
        <f t="shared" si="1074"/>
        <v>114361.4</v>
      </c>
      <c r="Y652" s="15"/>
      <c r="Z652" s="15"/>
      <c r="AA652" s="15"/>
      <c r="AB652" s="15">
        <f t="shared" si="1075"/>
        <v>107360.1</v>
      </c>
      <c r="AC652" s="15">
        <f t="shared" si="1076"/>
        <v>114361.4</v>
      </c>
      <c r="AD652" s="15">
        <f t="shared" si="1077"/>
        <v>114361.4</v>
      </c>
      <c r="AE652" s="15"/>
      <c r="AF652" s="15"/>
      <c r="AG652" s="15"/>
      <c r="AH652" s="15">
        <f t="shared" si="1078"/>
        <v>107360.1</v>
      </c>
      <c r="AI652" s="15">
        <f t="shared" si="1079"/>
        <v>114361.4</v>
      </c>
      <c r="AJ652" s="15">
        <f t="shared" si="1080"/>
        <v>114361.4</v>
      </c>
      <c r="AK652" s="15"/>
      <c r="AL652" s="15"/>
      <c r="AM652" s="15"/>
      <c r="AN652" s="15">
        <f t="shared" si="1081"/>
        <v>107360.1</v>
      </c>
      <c r="AO652" s="15"/>
      <c r="AP652" s="70">
        <f t="shared" si="1113"/>
        <v>107360.1</v>
      </c>
      <c r="AQ652" s="15">
        <f t="shared" si="1082"/>
        <v>114361.4</v>
      </c>
      <c r="AR652" s="15"/>
      <c r="AS652" s="70">
        <f t="shared" si="1114"/>
        <v>114361.4</v>
      </c>
      <c r="AT652" s="73">
        <f t="shared" si="1083"/>
        <v>114361.4</v>
      </c>
      <c r="AU652" s="15"/>
      <c r="AV652" s="24"/>
    </row>
    <row r="653" spans="1:48" x14ac:dyDescent="0.3">
      <c r="A653" s="61" t="s">
        <v>443</v>
      </c>
      <c r="B653" s="62" t="s">
        <v>44</v>
      </c>
      <c r="C653" s="61"/>
      <c r="D653" s="61"/>
      <c r="E653" s="63" t="s">
        <v>45</v>
      </c>
      <c r="F653" s="15">
        <f t="shared" ref="F653:K653" si="1120">F654</f>
        <v>50.7</v>
      </c>
      <c r="G653" s="15">
        <f t="shared" si="1120"/>
        <v>50.7</v>
      </c>
      <c r="H653" s="15">
        <f t="shared" si="1120"/>
        <v>50.7</v>
      </c>
      <c r="I653" s="15">
        <f t="shared" si="1120"/>
        <v>0</v>
      </c>
      <c r="J653" s="15">
        <f t="shared" si="1120"/>
        <v>0</v>
      </c>
      <c r="K653" s="15">
        <f t="shared" si="1120"/>
        <v>0</v>
      </c>
      <c r="L653" s="15">
        <f t="shared" si="1088"/>
        <v>50.7</v>
      </c>
      <c r="M653" s="15">
        <f t="shared" si="1089"/>
        <v>50.7</v>
      </c>
      <c r="N653" s="15">
        <f t="shared" si="1090"/>
        <v>50.7</v>
      </c>
      <c r="O653" s="15">
        <f>O654</f>
        <v>0</v>
      </c>
      <c r="P653" s="15">
        <f>P654</f>
        <v>0</v>
      </c>
      <c r="Q653" s="15">
        <f>Q654</f>
        <v>0</v>
      </c>
      <c r="R653" s="15">
        <f t="shared" si="1069"/>
        <v>50.7</v>
      </c>
      <c r="S653" s="15">
        <f t="shared" si="1070"/>
        <v>50.7</v>
      </c>
      <c r="T653" s="15">
        <f t="shared" si="1071"/>
        <v>50.7</v>
      </c>
      <c r="U653" s="15">
        <f>U654</f>
        <v>0</v>
      </c>
      <c r="V653" s="15">
        <f t="shared" si="1072"/>
        <v>50.7</v>
      </c>
      <c r="W653" s="15">
        <f t="shared" si="1073"/>
        <v>50.7</v>
      </c>
      <c r="X653" s="15">
        <f t="shared" si="1074"/>
        <v>50.7</v>
      </c>
      <c r="Y653" s="15">
        <f>Y654</f>
        <v>0</v>
      </c>
      <c r="Z653" s="15">
        <f>Z654</f>
        <v>0</v>
      </c>
      <c r="AA653" s="15">
        <f>AA654</f>
        <v>0</v>
      </c>
      <c r="AB653" s="15">
        <f t="shared" si="1075"/>
        <v>50.7</v>
      </c>
      <c r="AC653" s="15">
        <f t="shared" si="1076"/>
        <v>50.7</v>
      </c>
      <c r="AD653" s="15">
        <f t="shared" si="1077"/>
        <v>50.7</v>
      </c>
      <c r="AE653" s="15">
        <f>AE654</f>
        <v>0</v>
      </c>
      <c r="AF653" s="15">
        <f>AF654</f>
        <v>0</v>
      </c>
      <c r="AG653" s="15">
        <f>AG654</f>
        <v>0</v>
      </c>
      <c r="AH653" s="15">
        <f t="shared" si="1078"/>
        <v>50.7</v>
      </c>
      <c r="AI653" s="15">
        <f t="shared" si="1079"/>
        <v>50.7</v>
      </c>
      <c r="AJ653" s="15">
        <f t="shared" si="1080"/>
        <v>50.7</v>
      </c>
      <c r="AK653" s="15">
        <f>AK654</f>
        <v>0</v>
      </c>
      <c r="AL653" s="15">
        <f>AL654</f>
        <v>0</v>
      </c>
      <c r="AM653" s="15">
        <f>AM654</f>
        <v>0</v>
      </c>
      <c r="AN653" s="15">
        <f t="shared" si="1081"/>
        <v>50.7</v>
      </c>
      <c r="AO653" s="15">
        <f>AO654</f>
        <v>0</v>
      </c>
      <c r="AP653" s="70">
        <f t="shared" si="1113"/>
        <v>50.7</v>
      </c>
      <c r="AQ653" s="15">
        <f t="shared" si="1082"/>
        <v>50.7</v>
      </c>
      <c r="AR653" s="15">
        <f>AR654</f>
        <v>0</v>
      </c>
      <c r="AS653" s="70">
        <f t="shared" si="1114"/>
        <v>50.7</v>
      </c>
      <c r="AT653" s="73">
        <f t="shared" si="1083"/>
        <v>50.7</v>
      </c>
      <c r="AU653" s="15">
        <f>AU654</f>
        <v>0</v>
      </c>
      <c r="AV653" s="24"/>
    </row>
    <row r="654" spans="1:48" x14ac:dyDescent="0.3">
      <c r="A654" s="61" t="s">
        <v>443</v>
      </c>
      <c r="B654" s="62">
        <v>800</v>
      </c>
      <c r="C654" s="61" t="s">
        <v>65</v>
      </c>
      <c r="D654" s="61" t="s">
        <v>51</v>
      </c>
      <c r="E654" s="63" t="s">
        <v>208</v>
      </c>
      <c r="F654" s="15">
        <v>50.7</v>
      </c>
      <c r="G654" s="15">
        <v>50.7</v>
      </c>
      <c r="H654" s="15">
        <v>50.7</v>
      </c>
      <c r="I654" s="15"/>
      <c r="J654" s="15"/>
      <c r="K654" s="15"/>
      <c r="L654" s="15">
        <f t="shared" si="1088"/>
        <v>50.7</v>
      </c>
      <c r="M654" s="15">
        <f t="shared" si="1089"/>
        <v>50.7</v>
      </c>
      <c r="N654" s="15">
        <f t="shared" si="1090"/>
        <v>50.7</v>
      </c>
      <c r="O654" s="15"/>
      <c r="P654" s="15"/>
      <c r="Q654" s="15"/>
      <c r="R654" s="15">
        <f t="shared" si="1069"/>
        <v>50.7</v>
      </c>
      <c r="S654" s="15">
        <f t="shared" si="1070"/>
        <v>50.7</v>
      </c>
      <c r="T654" s="15">
        <f t="shared" si="1071"/>
        <v>50.7</v>
      </c>
      <c r="U654" s="15"/>
      <c r="V654" s="15">
        <f t="shared" si="1072"/>
        <v>50.7</v>
      </c>
      <c r="W654" s="15">
        <f t="shared" si="1073"/>
        <v>50.7</v>
      </c>
      <c r="X654" s="15">
        <f t="shared" si="1074"/>
        <v>50.7</v>
      </c>
      <c r="Y654" s="15"/>
      <c r="Z654" s="15"/>
      <c r="AA654" s="15"/>
      <c r="AB654" s="15">
        <f t="shared" si="1075"/>
        <v>50.7</v>
      </c>
      <c r="AC654" s="15">
        <f t="shared" si="1076"/>
        <v>50.7</v>
      </c>
      <c r="AD654" s="15">
        <f t="shared" si="1077"/>
        <v>50.7</v>
      </c>
      <c r="AE654" s="15"/>
      <c r="AF654" s="15"/>
      <c r="AG654" s="15"/>
      <c r="AH654" s="15">
        <f t="shared" si="1078"/>
        <v>50.7</v>
      </c>
      <c r="AI654" s="15">
        <f t="shared" si="1079"/>
        <v>50.7</v>
      </c>
      <c r="AJ654" s="15">
        <f t="shared" si="1080"/>
        <v>50.7</v>
      </c>
      <c r="AK654" s="15"/>
      <c r="AL654" s="15"/>
      <c r="AM654" s="15"/>
      <c r="AN654" s="15">
        <f t="shared" si="1081"/>
        <v>50.7</v>
      </c>
      <c r="AO654" s="15"/>
      <c r="AP654" s="70">
        <f t="shared" si="1113"/>
        <v>50.7</v>
      </c>
      <c r="AQ654" s="15">
        <f t="shared" si="1082"/>
        <v>50.7</v>
      </c>
      <c r="AR654" s="15"/>
      <c r="AS654" s="70">
        <f t="shared" si="1114"/>
        <v>50.7</v>
      </c>
      <c r="AT654" s="73">
        <f t="shared" si="1083"/>
        <v>50.7</v>
      </c>
      <c r="AU654" s="15"/>
      <c r="AV654" s="24"/>
    </row>
    <row r="655" spans="1:48" ht="46.8" x14ac:dyDescent="0.3">
      <c r="A655" s="61" t="s">
        <v>444</v>
      </c>
      <c r="B655" s="62"/>
      <c r="C655" s="61"/>
      <c r="D655" s="61"/>
      <c r="E655" s="64" t="s">
        <v>445</v>
      </c>
      <c r="F655" s="15">
        <f t="shared" ref="F655:F658" si="1121">F656</f>
        <v>9200</v>
      </c>
      <c r="G655" s="15">
        <f t="shared" ref="G655:G658" si="1122">G656</f>
        <v>0</v>
      </c>
      <c r="H655" s="15">
        <f t="shared" ref="H655:H658" si="1123">H656</f>
        <v>0</v>
      </c>
      <c r="I655" s="15">
        <f t="shared" ref="I655:I658" si="1124">I656</f>
        <v>0</v>
      </c>
      <c r="J655" s="15">
        <f t="shared" ref="J655:J658" si="1125">J656</f>
        <v>0</v>
      </c>
      <c r="K655" s="15">
        <f t="shared" ref="K655:K658" si="1126">K656</f>
        <v>0</v>
      </c>
      <c r="L655" s="15">
        <f t="shared" si="1088"/>
        <v>9200</v>
      </c>
      <c r="M655" s="15">
        <f t="shared" si="1089"/>
        <v>0</v>
      </c>
      <c r="N655" s="15">
        <f t="shared" si="1090"/>
        <v>0</v>
      </c>
      <c r="O655" s="15">
        <f t="shared" ref="O655:O658" si="1127">O656</f>
        <v>-9200</v>
      </c>
      <c r="P655" s="15">
        <f t="shared" ref="P655:P658" si="1128">P656</f>
        <v>9200</v>
      </c>
      <c r="Q655" s="15">
        <f t="shared" ref="Q655:Q658" si="1129">Q656</f>
        <v>0</v>
      </c>
      <c r="R655" s="15">
        <f t="shared" si="1069"/>
        <v>0</v>
      </c>
      <c r="S655" s="15">
        <f t="shared" si="1070"/>
        <v>9200</v>
      </c>
      <c r="T655" s="15">
        <f t="shared" si="1071"/>
        <v>0</v>
      </c>
      <c r="U655" s="15">
        <f t="shared" ref="U655:U658" si="1130">U656</f>
        <v>0</v>
      </c>
      <c r="V655" s="15">
        <f t="shared" si="1072"/>
        <v>0</v>
      </c>
      <c r="W655" s="15">
        <f t="shared" si="1073"/>
        <v>9200</v>
      </c>
      <c r="X655" s="15">
        <f t="shared" si="1074"/>
        <v>0</v>
      </c>
      <c r="Y655" s="15">
        <f t="shared" ref="Y655:Y658" si="1131">Y656</f>
        <v>0</v>
      </c>
      <c r="Z655" s="15">
        <f t="shared" ref="Z655:Z658" si="1132">Z656</f>
        <v>0</v>
      </c>
      <c r="AA655" s="15">
        <f t="shared" ref="AA655:AA658" si="1133">AA656</f>
        <v>0</v>
      </c>
      <c r="AB655" s="15">
        <f t="shared" si="1075"/>
        <v>0</v>
      </c>
      <c r="AC655" s="15">
        <f t="shared" si="1076"/>
        <v>9200</v>
      </c>
      <c r="AD655" s="15">
        <f t="shared" si="1077"/>
        <v>0</v>
      </c>
      <c r="AE655" s="15">
        <f t="shared" ref="AE655:AE658" si="1134">AE656</f>
        <v>0</v>
      </c>
      <c r="AF655" s="15">
        <f t="shared" ref="AF655:AF658" si="1135">AF656</f>
        <v>0</v>
      </c>
      <c r="AG655" s="15">
        <f t="shared" ref="AG655:AG658" si="1136">AG656</f>
        <v>0</v>
      </c>
      <c r="AH655" s="15">
        <f t="shared" si="1078"/>
        <v>0</v>
      </c>
      <c r="AI655" s="15">
        <f t="shared" si="1079"/>
        <v>9200</v>
      </c>
      <c r="AJ655" s="15">
        <f t="shared" si="1080"/>
        <v>0</v>
      </c>
      <c r="AK655" s="15">
        <f t="shared" ref="AK655:AK658" si="1137">AK656</f>
        <v>0</v>
      </c>
      <c r="AL655" s="15">
        <f t="shared" ref="AL655:AL658" si="1138">AL656</f>
        <v>0</v>
      </c>
      <c r="AM655" s="15">
        <f t="shared" ref="AM655:AM658" si="1139">AM656</f>
        <v>0</v>
      </c>
      <c r="AN655" s="15">
        <f t="shared" si="1081"/>
        <v>0</v>
      </c>
      <c r="AO655" s="15">
        <f t="shared" ref="AO655:AO658" si="1140">AO656</f>
        <v>0</v>
      </c>
      <c r="AP655" s="70">
        <f t="shared" si="1113"/>
        <v>0</v>
      </c>
      <c r="AQ655" s="15">
        <f t="shared" si="1082"/>
        <v>9200</v>
      </c>
      <c r="AR655" s="15">
        <f t="shared" ref="AR655:AU658" si="1141">AR656</f>
        <v>0</v>
      </c>
      <c r="AS655" s="70">
        <f t="shared" si="1114"/>
        <v>9200</v>
      </c>
      <c r="AT655" s="73">
        <f t="shared" si="1083"/>
        <v>0</v>
      </c>
      <c r="AU655" s="15">
        <f t="shared" si="1141"/>
        <v>0</v>
      </c>
      <c r="AV655" s="24"/>
    </row>
    <row r="656" spans="1:48" ht="46.8" x14ac:dyDescent="0.3">
      <c r="A656" s="61" t="s">
        <v>444</v>
      </c>
      <c r="B656" s="62" t="s">
        <v>55</v>
      </c>
      <c r="C656" s="61"/>
      <c r="D656" s="61"/>
      <c r="E656" s="63" t="s">
        <v>56</v>
      </c>
      <c r="F656" s="15">
        <f t="shared" si="1121"/>
        <v>9200</v>
      </c>
      <c r="G656" s="15">
        <f t="shared" si="1122"/>
        <v>0</v>
      </c>
      <c r="H656" s="15">
        <f t="shared" si="1123"/>
        <v>0</v>
      </c>
      <c r="I656" s="15">
        <f t="shared" si="1124"/>
        <v>0</v>
      </c>
      <c r="J656" s="15">
        <f t="shared" si="1125"/>
        <v>0</v>
      </c>
      <c r="K656" s="15">
        <f t="shared" si="1126"/>
        <v>0</v>
      </c>
      <c r="L656" s="15">
        <f t="shared" si="1088"/>
        <v>9200</v>
      </c>
      <c r="M656" s="15">
        <f t="shared" si="1089"/>
        <v>0</v>
      </c>
      <c r="N656" s="15">
        <f t="shared" si="1090"/>
        <v>0</v>
      </c>
      <c r="O656" s="15">
        <f t="shared" si="1127"/>
        <v>-9200</v>
      </c>
      <c r="P656" s="15">
        <f t="shared" si="1128"/>
        <v>9200</v>
      </c>
      <c r="Q656" s="15">
        <f t="shared" si="1129"/>
        <v>0</v>
      </c>
      <c r="R656" s="15">
        <f t="shared" si="1069"/>
        <v>0</v>
      </c>
      <c r="S656" s="15">
        <f t="shared" si="1070"/>
        <v>9200</v>
      </c>
      <c r="T656" s="15">
        <f t="shared" si="1071"/>
        <v>0</v>
      </c>
      <c r="U656" s="15">
        <f t="shared" si="1130"/>
        <v>0</v>
      </c>
      <c r="V656" s="15">
        <f t="shared" si="1072"/>
        <v>0</v>
      </c>
      <c r="W656" s="15">
        <f t="shared" si="1073"/>
        <v>9200</v>
      </c>
      <c r="X656" s="15">
        <f t="shared" si="1074"/>
        <v>0</v>
      </c>
      <c r="Y656" s="15">
        <f t="shared" si="1131"/>
        <v>0</v>
      </c>
      <c r="Z656" s="15">
        <f t="shared" si="1132"/>
        <v>0</v>
      </c>
      <c r="AA656" s="15">
        <f t="shared" si="1133"/>
        <v>0</v>
      </c>
      <c r="AB656" s="15">
        <f t="shared" si="1075"/>
        <v>0</v>
      </c>
      <c r="AC656" s="15">
        <f t="shared" si="1076"/>
        <v>9200</v>
      </c>
      <c r="AD656" s="15">
        <f t="shared" si="1077"/>
        <v>0</v>
      </c>
      <c r="AE656" s="15">
        <f t="shared" si="1134"/>
        <v>0</v>
      </c>
      <c r="AF656" s="15">
        <f t="shared" si="1135"/>
        <v>0</v>
      </c>
      <c r="AG656" s="15">
        <f t="shared" si="1136"/>
        <v>0</v>
      </c>
      <c r="AH656" s="15">
        <f t="shared" si="1078"/>
        <v>0</v>
      </c>
      <c r="AI656" s="15">
        <f t="shared" si="1079"/>
        <v>9200</v>
      </c>
      <c r="AJ656" s="15">
        <f t="shared" si="1080"/>
        <v>0</v>
      </c>
      <c r="AK656" s="15">
        <f t="shared" si="1137"/>
        <v>0</v>
      </c>
      <c r="AL656" s="15">
        <f t="shared" si="1138"/>
        <v>0</v>
      </c>
      <c r="AM656" s="15">
        <f t="shared" si="1139"/>
        <v>0</v>
      </c>
      <c r="AN656" s="15">
        <f t="shared" si="1081"/>
        <v>0</v>
      </c>
      <c r="AO656" s="15">
        <f t="shared" si="1140"/>
        <v>0</v>
      </c>
      <c r="AP656" s="70">
        <f t="shared" si="1113"/>
        <v>0</v>
      </c>
      <c r="AQ656" s="15">
        <f t="shared" si="1082"/>
        <v>9200</v>
      </c>
      <c r="AR656" s="15">
        <f t="shared" si="1141"/>
        <v>0</v>
      </c>
      <c r="AS656" s="70">
        <f t="shared" si="1114"/>
        <v>9200</v>
      </c>
      <c r="AT656" s="73">
        <f t="shared" si="1083"/>
        <v>0</v>
      </c>
      <c r="AU656" s="15">
        <f t="shared" si="1141"/>
        <v>0</v>
      </c>
      <c r="AV656" s="24"/>
    </row>
    <row r="657" spans="1:48" x14ac:dyDescent="0.3">
      <c r="A657" s="61" t="s">
        <v>444</v>
      </c>
      <c r="B657" s="62">
        <v>600</v>
      </c>
      <c r="C657" s="61" t="s">
        <v>65</v>
      </c>
      <c r="D657" s="61" t="s">
        <v>288</v>
      </c>
      <c r="E657" s="63" t="s">
        <v>339</v>
      </c>
      <c r="F657" s="15">
        <v>9200</v>
      </c>
      <c r="G657" s="15"/>
      <c r="H657" s="15"/>
      <c r="I657" s="15"/>
      <c r="J657" s="15"/>
      <c r="K657" s="15"/>
      <c r="L657" s="15">
        <f t="shared" si="1088"/>
        <v>9200</v>
      </c>
      <c r="M657" s="15">
        <f t="shared" si="1089"/>
        <v>0</v>
      </c>
      <c r="N657" s="15">
        <f t="shared" si="1090"/>
        <v>0</v>
      </c>
      <c r="O657" s="15">
        <v>-9200</v>
      </c>
      <c r="P657" s="15">
        <v>9200</v>
      </c>
      <c r="Q657" s="15"/>
      <c r="R657" s="15">
        <f t="shared" si="1069"/>
        <v>0</v>
      </c>
      <c r="S657" s="15">
        <f t="shared" si="1070"/>
        <v>9200</v>
      </c>
      <c r="T657" s="15">
        <f t="shared" si="1071"/>
        <v>0</v>
      </c>
      <c r="U657" s="15"/>
      <c r="V657" s="15">
        <f t="shared" si="1072"/>
        <v>0</v>
      </c>
      <c r="W657" s="15">
        <f t="shared" si="1073"/>
        <v>9200</v>
      </c>
      <c r="X657" s="15">
        <f t="shared" si="1074"/>
        <v>0</v>
      </c>
      <c r="Y657" s="15"/>
      <c r="Z657" s="15"/>
      <c r="AA657" s="15"/>
      <c r="AB657" s="15">
        <f t="shared" si="1075"/>
        <v>0</v>
      </c>
      <c r="AC657" s="15">
        <f t="shared" si="1076"/>
        <v>9200</v>
      </c>
      <c r="AD657" s="15">
        <f t="shared" si="1077"/>
        <v>0</v>
      </c>
      <c r="AE657" s="15"/>
      <c r="AF657" s="15"/>
      <c r="AG657" s="15"/>
      <c r="AH657" s="15">
        <f t="shared" si="1078"/>
        <v>0</v>
      </c>
      <c r="AI657" s="15">
        <f t="shared" si="1079"/>
        <v>9200</v>
      </c>
      <c r="AJ657" s="15">
        <f t="shared" si="1080"/>
        <v>0</v>
      </c>
      <c r="AK657" s="15"/>
      <c r="AL657" s="15"/>
      <c r="AM657" s="15"/>
      <c r="AN657" s="15">
        <f t="shared" si="1081"/>
        <v>0</v>
      </c>
      <c r="AO657" s="15"/>
      <c r="AP657" s="70">
        <f t="shared" si="1113"/>
        <v>0</v>
      </c>
      <c r="AQ657" s="15">
        <f t="shared" si="1082"/>
        <v>9200</v>
      </c>
      <c r="AR657" s="15"/>
      <c r="AS657" s="70">
        <f t="shared" si="1114"/>
        <v>9200</v>
      </c>
      <c r="AT657" s="73">
        <f t="shared" si="1083"/>
        <v>0</v>
      </c>
      <c r="AU657" s="15"/>
      <c r="AV657" s="24"/>
    </row>
    <row r="658" spans="1:48" x14ac:dyDescent="0.3">
      <c r="A658" s="61" t="s">
        <v>446</v>
      </c>
      <c r="B658" s="62"/>
      <c r="C658" s="61"/>
      <c r="D658" s="61"/>
      <c r="E658" s="63" t="s">
        <v>217</v>
      </c>
      <c r="F658" s="15">
        <f t="shared" si="1121"/>
        <v>2911.7999999999997</v>
      </c>
      <c r="G658" s="15">
        <f t="shared" si="1122"/>
        <v>0</v>
      </c>
      <c r="H658" s="15">
        <f t="shared" si="1123"/>
        <v>0</v>
      </c>
      <c r="I658" s="15">
        <f t="shared" si="1124"/>
        <v>-41.933</v>
      </c>
      <c r="J658" s="15">
        <f t="shared" si="1125"/>
        <v>0</v>
      </c>
      <c r="K658" s="15">
        <f t="shared" si="1126"/>
        <v>0</v>
      </c>
      <c r="L658" s="15">
        <f t="shared" si="1088"/>
        <v>2869.8669999999997</v>
      </c>
      <c r="M658" s="15">
        <f t="shared" si="1089"/>
        <v>0</v>
      </c>
      <c r="N658" s="15">
        <f t="shared" si="1090"/>
        <v>0</v>
      </c>
      <c r="O658" s="15">
        <f t="shared" si="1127"/>
        <v>0</v>
      </c>
      <c r="P658" s="15">
        <f t="shared" si="1128"/>
        <v>0</v>
      </c>
      <c r="Q658" s="15">
        <f t="shared" si="1129"/>
        <v>0</v>
      </c>
      <c r="R658" s="15">
        <f t="shared" si="1069"/>
        <v>2869.8669999999997</v>
      </c>
      <c r="S658" s="15">
        <f t="shared" si="1070"/>
        <v>0</v>
      </c>
      <c r="T658" s="15">
        <f t="shared" si="1071"/>
        <v>0</v>
      </c>
      <c r="U658" s="15">
        <f t="shared" si="1130"/>
        <v>0</v>
      </c>
      <c r="V658" s="15">
        <f t="shared" si="1072"/>
        <v>2869.8669999999997</v>
      </c>
      <c r="W658" s="15">
        <f t="shared" si="1073"/>
        <v>0</v>
      </c>
      <c r="X658" s="15">
        <f t="shared" si="1074"/>
        <v>0</v>
      </c>
      <c r="Y658" s="15">
        <f t="shared" si="1131"/>
        <v>-1434.8999999999999</v>
      </c>
      <c r="Z658" s="15">
        <f t="shared" si="1132"/>
        <v>0</v>
      </c>
      <c r="AA658" s="15">
        <f t="shared" si="1133"/>
        <v>0</v>
      </c>
      <c r="AB658" s="15">
        <f t="shared" si="1075"/>
        <v>1434.9669999999999</v>
      </c>
      <c r="AC658" s="15">
        <f t="shared" si="1076"/>
        <v>0</v>
      </c>
      <c r="AD658" s="15">
        <f t="shared" si="1077"/>
        <v>0</v>
      </c>
      <c r="AE658" s="15">
        <f t="shared" si="1134"/>
        <v>0</v>
      </c>
      <c r="AF658" s="15">
        <f t="shared" si="1135"/>
        <v>0</v>
      </c>
      <c r="AG658" s="15">
        <f t="shared" si="1136"/>
        <v>0</v>
      </c>
      <c r="AH658" s="15">
        <f t="shared" si="1078"/>
        <v>1434.9669999999999</v>
      </c>
      <c r="AI658" s="15">
        <f t="shared" si="1079"/>
        <v>0</v>
      </c>
      <c r="AJ658" s="15">
        <f t="shared" si="1080"/>
        <v>0</v>
      </c>
      <c r="AK658" s="15">
        <f t="shared" si="1137"/>
        <v>0</v>
      </c>
      <c r="AL658" s="15">
        <f t="shared" si="1138"/>
        <v>0</v>
      </c>
      <c r="AM658" s="15">
        <f t="shared" si="1139"/>
        <v>0</v>
      </c>
      <c r="AN658" s="15">
        <f t="shared" si="1081"/>
        <v>1434.9669999999999</v>
      </c>
      <c r="AO658" s="15">
        <f t="shared" si="1140"/>
        <v>0</v>
      </c>
      <c r="AP658" s="70">
        <f t="shared" si="1113"/>
        <v>1434.9669999999999</v>
      </c>
      <c r="AQ658" s="15">
        <f t="shared" si="1082"/>
        <v>0</v>
      </c>
      <c r="AR658" s="15">
        <f t="shared" si="1141"/>
        <v>0</v>
      </c>
      <c r="AS658" s="70">
        <f t="shared" si="1114"/>
        <v>0</v>
      </c>
      <c r="AT658" s="73">
        <f t="shared" si="1083"/>
        <v>0</v>
      </c>
      <c r="AU658" s="15">
        <f t="shared" si="1141"/>
        <v>0</v>
      </c>
      <c r="AV658" s="24"/>
    </row>
    <row r="659" spans="1:48" ht="46.8" x14ac:dyDescent="0.3">
      <c r="A659" s="61" t="s">
        <v>446</v>
      </c>
      <c r="B659" s="62" t="s">
        <v>55</v>
      </c>
      <c r="C659" s="61"/>
      <c r="D659" s="61"/>
      <c r="E659" s="63" t="s">
        <v>56</v>
      </c>
      <c r="F659" s="15">
        <f t="shared" ref="F659:K659" si="1142">F660+F661</f>
        <v>2911.7999999999997</v>
      </c>
      <c r="G659" s="15">
        <f t="shared" si="1142"/>
        <v>0</v>
      </c>
      <c r="H659" s="15">
        <f t="shared" si="1142"/>
        <v>0</v>
      </c>
      <c r="I659" s="15">
        <f t="shared" si="1142"/>
        <v>-41.933</v>
      </c>
      <c r="J659" s="15">
        <f t="shared" si="1142"/>
        <v>0</v>
      </c>
      <c r="K659" s="15">
        <f t="shared" si="1142"/>
        <v>0</v>
      </c>
      <c r="L659" s="15">
        <f t="shared" si="1088"/>
        <v>2869.8669999999997</v>
      </c>
      <c r="M659" s="15">
        <f t="shared" si="1089"/>
        <v>0</v>
      </c>
      <c r="N659" s="15">
        <f t="shared" si="1090"/>
        <v>0</v>
      </c>
      <c r="O659" s="15">
        <f>O660+O661</f>
        <v>0</v>
      </c>
      <c r="P659" s="15">
        <f>P660+P661</f>
        <v>0</v>
      </c>
      <c r="Q659" s="15">
        <f>Q660+Q661</f>
        <v>0</v>
      </c>
      <c r="R659" s="15">
        <f t="shared" si="1069"/>
        <v>2869.8669999999997</v>
      </c>
      <c r="S659" s="15">
        <f t="shared" si="1070"/>
        <v>0</v>
      </c>
      <c r="T659" s="15">
        <f t="shared" si="1071"/>
        <v>0</v>
      </c>
      <c r="U659" s="15">
        <f>U660+U661</f>
        <v>0</v>
      </c>
      <c r="V659" s="15">
        <f t="shared" si="1072"/>
        <v>2869.8669999999997</v>
      </c>
      <c r="W659" s="15">
        <f t="shared" si="1073"/>
        <v>0</v>
      </c>
      <c r="X659" s="15">
        <f t="shared" si="1074"/>
        <v>0</v>
      </c>
      <c r="Y659" s="15">
        <f>Y660+Y661</f>
        <v>-1434.8999999999999</v>
      </c>
      <c r="Z659" s="15">
        <f>Z660+Z661</f>
        <v>0</v>
      </c>
      <c r="AA659" s="15">
        <f>AA660+AA661</f>
        <v>0</v>
      </c>
      <c r="AB659" s="15">
        <f t="shared" si="1075"/>
        <v>1434.9669999999999</v>
      </c>
      <c r="AC659" s="15">
        <f t="shared" si="1076"/>
        <v>0</v>
      </c>
      <c r="AD659" s="15">
        <f t="shared" si="1077"/>
        <v>0</v>
      </c>
      <c r="AE659" s="15">
        <f>AE660+AE661</f>
        <v>0</v>
      </c>
      <c r="AF659" s="15">
        <f>AF660+AF661</f>
        <v>0</v>
      </c>
      <c r="AG659" s="15">
        <f>AG660+AG661</f>
        <v>0</v>
      </c>
      <c r="AH659" s="15">
        <f t="shared" si="1078"/>
        <v>1434.9669999999999</v>
      </c>
      <c r="AI659" s="15">
        <f t="shared" si="1079"/>
        <v>0</v>
      </c>
      <c r="AJ659" s="15">
        <f t="shared" si="1080"/>
        <v>0</v>
      </c>
      <c r="AK659" s="15">
        <f>AK660+AK661</f>
        <v>0</v>
      </c>
      <c r="AL659" s="15">
        <f>AL660+AL661</f>
        <v>0</v>
      </c>
      <c r="AM659" s="15">
        <f>AM660+AM661</f>
        <v>0</v>
      </c>
      <c r="AN659" s="15">
        <f t="shared" si="1081"/>
        <v>1434.9669999999999</v>
      </c>
      <c r="AO659" s="15">
        <f>AO660+AO661</f>
        <v>0</v>
      </c>
      <c r="AP659" s="70">
        <f t="shared" si="1113"/>
        <v>1434.9669999999999</v>
      </c>
      <c r="AQ659" s="15">
        <f t="shared" si="1082"/>
        <v>0</v>
      </c>
      <c r="AR659" s="15">
        <f>AR660+AR661</f>
        <v>0</v>
      </c>
      <c r="AS659" s="70">
        <f t="shared" si="1114"/>
        <v>0</v>
      </c>
      <c r="AT659" s="73">
        <f t="shared" si="1083"/>
        <v>0</v>
      </c>
      <c r="AU659" s="15">
        <f>AU660+AU661</f>
        <v>0</v>
      </c>
      <c r="AV659" s="24"/>
    </row>
    <row r="660" spans="1:48" x14ac:dyDescent="0.3">
      <c r="A660" s="61" t="s">
        <v>446</v>
      </c>
      <c r="B660" s="62">
        <v>600</v>
      </c>
      <c r="C660" s="61" t="s">
        <v>65</v>
      </c>
      <c r="D660" s="61" t="s">
        <v>51</v>
      </c>
      <c r="E660" s="63" t="s">
        <v>208</v>
      </c>
      <c r="F660" s="15">
        <v>2868.1</v>
      </c>
      <c r="G660" s="15"/>
      <c r="H660" s="15"/>
      <c r="I660" s="27">
        <v>-41.933</v>
      </c>
      <c r="J660" s="15"/>
      <c r="K660" s="15"/>
      <c r="L660" s="15">
        <f t="shared" si="1088"/>
        <v>2826.1669999999999</v>
      </c>
      <c r="M660" s="15">
        <f t="shared" si="1089"/>
        <v>0</v>
      </c>
      <c r="N660" s="15">
        <f t="shared" si="1090"/>
        <v>0</v>
      </c>
      <c r="O660" s="15"/>
      <c r="P660" s="15"/>
      <c r="Q660" s="15"/>
      <c r="R660" s="15">
        <f t="shared" si="1069"/>
        <v>2826.1669999999999</v>
      </c>
      <c r="S660" s="15">
        <f t="shared" si="1070"/>
        <v>0</v>
      </c>
      <c r="T660" s="15">
        <f t="shared" si="1071"/>
        <v>0</v>
      </c>
      <c r="U660" s="15"/>
      <c r="V660" s="15">
        <f t="shared" si="1072"/>
        <v>2826.1669999999999</v>
      </c>
      <c r="W660" s="15">
        <f t="shared" si="1073"/>
        <v>0</v>
      </c>
      <c r="X660" s="15">
        <f t="shared" si="1074"/>
        <v>0</v>
      </c>
      <c r="Y660" s="15">
        <v>-1413.1</v>
      </c>
      <c r="Z660" s="15"/>
      <c r="AA660" s="15"/>
      <c r="AB660" s="15">
        <f t="shared" si="1075"/>
        <v>1413.067</v>
      </c>
      <c r="AC660" s="15">
        <f t="shared" si="1076"/>
        <v>0</v>
      </c>
      <c r="AD660" s="15">
        <f t="shared" si="1077"/>
        <v>0</v>
      </c>
      <c r="AE660" s="15"/>
      <c r="AF660" s="15"/>
      <c r="AG660" s="15"/>
      <c r="AH660" s="15">
        <f t="shared" si="1078"/>
        <v>1413.067</v>
      </c>
      <c r="AI660" s="15">
        <f t="shared" si="1079"/>
        <v>0</v>
      </c>
      <c r="AJ660" s="15">
        <f t="shared" si="1080"/>
        <v>0</v>
      </c>
      <c r="AK660" s="15"/>
      <c r="AL660" s="15"/>
      <c r="AM660" s="15"/>
      <c r="AN660" s="15">
        <f t="shared" si="1081"/>
        <v>1413.067</v>
      </c>
      <c r="AO660" s="15"/>
      <c r="AP660" s="70">
        <f t="shared" si="1113"/>
        <v>1413.067</v>
      </c>
      <c r="AQ660" s="15">
        <f t="shared" si="1082"/>
        <v>0</v>
      </c>
      <c r="AR660" s="15"/>
      <c r="AS660" s="70">
        <f t="shared" si="1114"/>
        <v>0</v>
      </c>
      <c r="AT660" s="73">
        <f t="shared" si="1083"/>
        <v>0</v>
      </c>
      <c r="AU660" s="15"/>
      <c r="AV660" s="24"/>
    </row>
    <row r="661" spans="1:48" x14ac:dyDescent="0.3">
      <c r="A661" s="61" t="s">
        <v>446</v>
      </c>
      <c r="B661" s="62">
        <v>600</v>
      </c>
      <c r="C661" s="61" t="s">
        <v>264</v>
      </c>
      <c r="D661" s="61" t="s">
        <v>51</v>
      </c>
      <c r="E661" s="63" t="s">
        <v>271</v>
      </c>
      <c r="F661" s="15">
        <v>43.7</v>
      </c>
      <c r="G661" s="15"/>
      <c r="H661" s="15"/>
      <c r="I661" s="15"/>
      <c r="J661" s="15"/>
      <c r="K661" s="15"/>
      <c r="L661" s="15">
        <f t="shared" si="1088"/>
        <v>43.7</v>
      </c>
      <c r="M661" s="15">
        <f t="shared" si="1089"/>
        <v>0</v>
      </c>
      <c r="N661" s="15">
        <f t="shared" si="1090"/>
        <v>0</v>
      </c>
      <c r="O661" s="15"/>
      <c r="P661" s="15"/>
      <c r="Q661" s="15"/>
      <c r="R661" s="15">
        <f t="shared" si="1069"/>
        <v>43.7</v>
      </c>
      <c r="S661" s="15">
        <f t="shared" si="1070"/>
        <v>0</v>
      </c>
      <c r="T661" s="15">
        <f t="shared" si="1071"/>
        <v>0</v>
      </c>
      <c r="U661" s="15"/>
      <c r="V661" s="15">
        <f t="shared" si="1072"/>
        <v>43.7</v>
      </c>
      <c r="W661" s="15">
        <f t="shared" si="1073"/>
        <v>0</v>
      </c>
      <c r="X661" s="15">
        <f t="shared" si="1074"/>
        <v>0</v>
      </c>
      <c r="Y661" s="15">
        <v>-21.8</v>
      </c>
      <c r="Z661" s="15"/>
      <c r="AA661" s="15"/>
      <c r="AB661" s="15">
        <f t="shared" si="1075"/>
        <v>21.900000000000002</v>
      </c>
      <c r="AC661" s="15">
        <f t="shared" si="1076"/>
        <v>0</v>
      </c>
      <c r="AD661" s="15">
        <f t="shared" si="1077"/>
        <v>0</v>
      </c>
      <c r="AE661" s="15"/>
      <c r="AF661" s="15"/>
      <c r="AG661" s="15"/>
      <c r="AH661" s="15">
        <f t="shared" si="1078"/>
        <v>21.900000000000002</v>
      </c>
      <c r="AI661" s="15">
        <f t="shared" si="1079"/>
        <v>0</v>
      </c>
      <c r="AJ661" s="15">
        <f t="shared" si="1080"/>
        <v>0</v>
      </c>
      <c r="AK661" s="15"/>
      <c r="AL661" s="15"/>
      <c r="AM661" s="15"/>
      <c r="AN661" s="15">
        <f t="shared" si="1081"/>
        <v>21.900000000000002</v>
      </c>
      <c r="AO661" s="15"/>
      <c r="AP661" s="70">
        <f t="shared" si="1113"/>
        <v>21.900000000000002</v>
      </c>
      <c r="AQ661" s="15">
        <f t="shared" si="1082"/>
        <v>0</v>
      </c>
      <c r="AR661" s="15"/>
      <c r="AS661" s="70">
        <f t="shared" si="1114"/>
        <v>0</v>
      </c>
      <c r="AT661" s="73">
        <f t="shared" si="1083"/>
        <v>0</v>
      </c>
      <c r="AU661" s="15"/>
      <c r="AV661" s="24"/>
    </row>
    <row r="662" spans="1:48" ht="62.4" x14ac:dyDescent="0.3">
      <c r="A662" s="61" t="s">
        <v>447</v>
      </c>
      <c r="B662" s="62"/>
      <c r="C662" s="61"/>
      <c r="D662" s="61"/>
      <c r="E662" s="63" t="s">
        <v>219</v>
      </c>
      <c r="F662" s="15">
        <f t="shared" ref="F662:K662" si="1143">F663+F665</f>
        <v>22793.8</v>
      </c>
      <c r="G662" s="15">
        <f t="shared" si="1143"/>
        <v>22793.8</v>
      </c>
      <c r="H662" s="15">
        <f t="shared" si="1143"/>
        <v>22793.8</v>
      </c>
      <c r="I662" s="15">
        <f t="shared" si="1143"/>
        <v>0</v>
      </c>
      <c r="J662" s="15">
        <f t="shared" si="1143"/>
        <v>0</v>
      </c>
      <c r="K662" s="15">
        <f t="shared" si="1143"/>
        <v>0</v>
      </c>
      <c r="L662" s="15">
        <f t="shared" si="1088"/>
        <v>22793.8</v>
      </c>
      <c r="M662" s="15">
        <f t="shared" si="1089"/>
        <v>22793.8</v>
      </c>
      <c r="N662" s="15">
        <f t="shared" si="1090"/>
        <v>22793.8</v>
      </c>
      <c r="O662" s="15">
        <f>O663+O665</f>
        <v>0</v>
      </c>
      <c r="P662" s="15">
        <f>P663+P665</f>
        <v>0</v>
      </c>
      <c r="Q662" s="15">
        <f>Q663+Q665</f>
        <v>0</v>
      </c>
      <c r="R662" s="15">
        <f t="shared" si="1069"/>
        <v>22793.8</v>
      </c>
      <c r="S662" s="15">
        <f t="shared" si="1070"/>
        <v>22793.8</v>
      </c>
      <c r="T662" s="15">
        <f t="shared" si="1071"/>
        <v>22793.8</v>
      </c>
      <c r="U662" s="15">
        <f>U663+U665</f>
        <v>0</v>
      </c>
      <c r="V662" s="15">
        <f t="shared" si="1072"/>
        <v>22793.8</v>
      </c>
      <c r="W662" s="15">
        <f t="shared" si="1073"/>
        <v>22793.8</v>
      </c>
      <c r="X662" s="15">
        <f t="shared" si="1074"/>
        <v>22793.8</v>
      </c>
      <c r="Y662" s="15">
        <f>Y663+Y665</f>
        <v>0</v>
      </c>
      <c r="Z662" s="15">
        <f>Z663+Z665</f>
        <v>0</v>
      </c>
      <c r="AA662" s="15">
        <f>AA663+AA665</f>
        <v>0</v>
      </c>
      <c r="AB662" s="15">
        <f t="shared" si="1075"/>
        <v>22793.8</v>
      </c>
      <c r="AC662" s="15">
        <f t="shared" si="1076"/>
        <v>22793.8</v>
      </c>
      <c r="AD662" s="15">
        <f t="shared" si="1077"/>
        <v>22793.8</v>
      </c>
      <c r="AE662" s="15">
        <f>AE663+AE665</f>
        <v>0</v>
      </c>
      <c r="AF662" s="15">
        <f>AF663+AF665</f>
        <v>0</v>
      </c>
      <c r="AG662" s="15">
        <f>AG663+AG665</f>
        <v>0</v>
      </c>
      <c r="AH662" s="15">
        <f t="shared" si="1078"/>
        <v>22793.8</v>
      </c>
      <c r="AI662" s="15">
        <f t="shared" si="1079"/>
        <v>22793.8</v>
      </c>
      <c r="AJ662" s="15">
        <f t="shared" si="1080"/>
        <v>22793.8</v>
      </c>
      <c r="AK662" s="15">
        <f>AK663+AK665</f>
        <v>0</v>
      </c>
      <c r="AL662" s="15">
        <f>AL663+AL665</f>
        <v>0</v>
      </c>
      <c r="AM662" s="15">
        <f>AM663+AM665</f>
        <v>0</v>
      </c>
      <c r="AN662" s="15">
        <f t="shared" si="1081"/>
        <v>22793.8</v>
      </c>
      <c r="AO662" s="15">
        <f>AO663+AO665</f>
        <v>0</v>
      </c>
      <c r="AP662" s="70">
        <f t="shared" si="1113"/>
        <v>22793.8</v>
      </c>
      <c r="AQ662" s="15">
        <f t="shared" si="1082"/>
        <v>22793.8</v>
      </c>
      <c r="AR662" s="15">
        <f>AR663+AR665</f>
        <v>0</v>
      </c>
      <c r="AS662" s="70">
        <f t="shared" si="1114"/>
        <v>22793.8</v>
      </c>
      <c r="AT662" s="73">
        <f t="shared" si="1083"/>
        <v>22793.8</v>
      </c>
      <c r="AU662" s="15">
        <f>AU663+AU665</f>
        <v>0</v>
      </c>
      <c r="AV662" s="24"/>
    </row>
    <row r="663" spans="1:48" ht="93.6" x14ac:dyDescent="0.3">
      <c r="A663" s="61" t="s">
        <v>447</v>
      </c>
      <c r="B663" s="62" t="s">
        <v>151</v>
      </c>
      <c r="C663" s="61"/>
      <c r="D663" s="61"/>
      <c r="E663" s="63" t="s">
        <v>152</v>
      </c>
      <c r="F663" s="15">
        <f t="shared" ref="F663:K663" si="1144">F664</f>
        <v>402.2</v>
      </c>
      <c r="G663" s="15">
        <f t="shared" si="1144"/>
        <v>402.2</v>
      </c>
      <c r="H663" s="15">
        <f t="shared" si="1144"/>
        <v>402.2</v>
      </c>
      <c r="I663" s="15">
        <f t="shared" si="1144"/>
        <v>0</v>
      </c>
      <c r="J663" s="15">
        <f t="shared" si="1144"/>
        <v>0</v>
      </c>
      <c r="K663" s="15">
        <f t="shared" si="1144"/>
        <v>0</v>
      </c>
      <c r="L663" s="15">
        <f t="shared" si="1088"/>
        <v>402.2</v>
      </c>
      <c r="M663" s="15">
        <f t="shared" si="1089"/>
        <v>402.2</v>
      </c>
      <c r="N663" s="15">
        <f t="shared" si="1090"/>
        <v>402.2</v>
      </c>
      <c r="O663" s="15">
        <f>O664</f>
        <v>0</v>
      </c>
      <c r="P663" s="15">
        <f>P664</f>
        <v>0</v>
      </c>
      <c r="Q663" s="15">
        <f>Q664</f>
        <v>0</v>
      </c>
      <c r="R663" s="15">
        <f t="shared" si="1069"/>
        <v>402.2</v>
      </c>
      <c r="S663" s="15">
        <f t="shared" si="1070"/>
        <v>402.2</v>
      </c>
      <c r="T663" s="15">
        <f t="shared" si="1071"/>
        <v>402.2</v>
      </c>
      <c r="U663" s="15">
        <f>U664</f>
        <v>0</v>
      </c>
      <c r="V663" s="15">
        <f t="shared" si="1072"/>
        <v>402.2</v>
      </c>
      <c r="W663" s="15">
        <f t="shared" si="1073"/>
        <v>402.2</v>
      </c>
      <c r="X663" s="15">
        <f t="shared" si="1074"/>
        <v>402.2</v>
      </c>
      <c r="Y663" s="15">
        <f>Y664</f>
        <v>0</v>
      </c>
      <c r="Z663" s="15">
        <f>Z664</f>
        <v>0</v>
      </c>
      <c r="AA663" s="15">
        <f>AA664</f>
        <v>0</v>
      </c>
      <c r="AB663" s="15">
        <f t="shared" si="1075"/>
        <v>402.2</v>
      </c>
      <c r="AC663" s="15">
        <f t="shared" si="1076"/>
        <v>402.2</v>
      </c>
      <c r="AD663" s="15">
        <f t="shared" si="1077"/>
        <v>402.2</v>
      </c>
      <c r="AE663" s="15">
        <f>AE664</f>
        <v>0</v>
      </c>
      <c r="AF663" s="15">
        <f>AF664</f>
        <v>0</v>
      </c>
      <c r="AG663" s="15">
        <f>AG664</f>
        <v>0</v>
      </c>
      <c r="AH663" s="15">
        <f t="shared" si="1078"/>
        <v>402.2</v>
      </c>
      <c r="AI663" s="15">
        <f t="shared" si="1079"/>
        <v>402.2</v>
      </c>
      <c r="AJ663" s="15">
        <f t="shared" si="1080"/>
        <v>402.2</v>
      </c>
      <c r="AK663" s="15">
        <f>AK664</f>
        <v>0</v>
      </c>
      <c r="AL663" s="15">
        <f>AL664</f>
        <v>0</v>
      </c>
      <c r="AM663" s="15">
        <f>AM664</f>
        <v>0</v>
      </c>
      <c r="AN663" s="15">
        <f t="shared" si="1081"/>
        <v>402.2</v>
      </c>
      <c r="AO663" s="15">
        <f>AO664</f>
        <v>0</v>
      </c>
      <c r="AP663" s="70">
        <f t="shared" si="1113"/>
        <v>402.2</v>
      </c>
      <c r="AQ663" s="15">
        <f t="shared" si="1082"/>
        <v>402.2</v>
      </c>
      <c r="AR663" s="15">
        <f>AR664</f>
        <v>0</v>
      </c>
      <c r="AS663" s="70">
        <f t="shared" si="1114"/>
        <v>402.2</v>
      </c>
      <c r="AT663" s="73">
        <f t="shared" si="1083"/>
        <v>402.2</v>
      </c>
      <c r="AU663" s="15">
        <f>AU664</f>
        <v>0</v>
      </c>
      <c r="AV663" s="24"/>
    </row>
    <row r="664" spans="1:48" x14ac:dyDescent="0.3">
      <c r="A664" s="61" t="s">
        <v>447</v>
      </c>
      <c r="B664" s="62">
        <v>100</v>
      </c>
      <c r="C664" s="61" t="s">
        <v>65</v>
      </c>
      <c r="D664" s="61" t="s">
        <v>51</v>
      </c>
      <c r="E664" s="63" t="s">
        <v>208</v>
      </c>
      <c r="F664" s="15">
        <v>402.2</v>
      </c>
      <c r="G664" s="15">
        <v>402.2</v>
      </c>
      <c r="H664" s="15">
        <v>402.2</v>
      </c>
      <c r="I664" s="15"/>
      <c r="J664" s="15"/>
      <c r="K664" s="15"/>
      <c r="L664" s="15">
        <f t="shared" si="1088"/>
        <v>402.2</v>
      </c>
      <c r="M664" s="15">
        <f t="shared" si="1089"/>
        <v>402.2</v>
      </c>
      <c r="N664" s="15">
        <f t="shared" si="1090"/>
        <v>402.2</v>
      </c>
      <c r="O664" s="15"/>
      <c r="P664" s="15"/>
      <c r="Q664" s="15"/>
      <c r="R664" s="15">
        <f t="shared" si="1069"/>
        <v>402.2</v>
      </c>
      <c r="S664" s="15">
        <f t="shared" si="1070"/>
        <v>402.2</v>
      </c>
      <c r="T664" s="15">
        <f t="shared" si="1071"/>
        <v>402.2</v>
      </c>
      <c r="U664" s="15"/>
      <c r="V664" s="15">
        <f t="shared" si="1072"/>
        <v>402.2</v>
      </c>
      <c r="W664" s="15">
        <f t="shared" si="1073"/>
        <v>402.2</v>
      </c>
      <c r="X664" s="15">
        <f t="shared" si="1074"/>
        <v>402.2</v>
      </c>
      <c r="Y664" s="15"/>
      <c r="Z664" s="15"/>
      <c r="AA664" s="15"/>
      <c r="AB664" s="15">
        <f t="shared" si="1075"/>
        <v>402.2</v>
      </c>
      <c r="AC664" s="15">
        <f t="shared" si="1076"/>
        <v>402.2</v>
      </c>
      <c r="AD664" s="15">
        <f t="shared" si="1077"/>
        <v>402.2</v>
      </c>
      <c r="AE664" s="15"/>
      <c r="AF664" s="15"/>
      <c r="AG664" s="15"/>
      <c r="AH664" s="15">
        <f t="shared" si="1078"/>
        <v>402.2</v>
      </c>
      <c r="AI664" s="15">
        <f t="shared" si="1079"/>
        <v>402.2</v>
      </c>
      <c r="AJ664" s="15">
        <f t="shared" si="1080"/>
        <v>402.2</v>
      </c>
      <c r="AK664" s="15"/>
      <c r="AL664" s="15"/>
      <c r="AM664" s="15"/>
      <c r="AN664" s="15">
        <f t="shared" si="1081"/>
        <v>402.2</v>
      </c>
      <c r="AO664" s="15"/>
      <c r="AP664" s="70">
        <f t="shared" si="1113"/>
        <v>402.2</v>
      </c>
      <c r="AQ664" s="15">
        <f t="shared" si="1082"/>
        <v>402.2</v>
      </c>
      <c r="AR664" s="15"/>
      <c r="AS664" s="70">
        <f t="shared" si="1114"/>
        <v>402.2</v>
      </c>
      <c r="AT664" s="73">
        <f t="shared" si="1083"/>
        <v>402.2</v>
      </c>
      <c r="AU664" s="15"/>
      <c r="AV664" s="24"/>
    </row>
    <row r="665" spans="1:48" ht="46.8" x14ac:dyDescent="0.3">
      <c r="A665" s="61" t="s">
        <v>447</v>
      </c>
      <c r="B665" s="62" t="s">
        <v>55</v>
      </c>
      <c r="C665" s="61"/>
      <c r="D665" s="61"/>
      <c r="E665" s="63" t="s">
        <v>56</v>
      </c>
      <c r="F665" s="15">
        <f t="shared" ref="F665:K665" si="1145">F666+F667+F668</f>
        <v>22391.599999999999</v>
      </c>
      <c r="G665" s="15">
        <f t="shared" si="1145"/>
        <v>22391.599999999999</v>
      </c>
      <c r="H665" s="15">
        <f t="shared" si="1145"/>
        <v>22391.599999999999</v>
      </c>
      <c r="I665" s="15">
        <f t="shared" si="1145"/>
        <v>0</v>
      </c>
      <c r="J665" s="15">
        <f t="shared" si="1145"/>
        <v>0</v>
      </c>
      <c r="K665" s="15">
        <f t="shared" si="1145"/>
        <v>0</v>
      </c>
      <c r="L665" s="15">
        <f t="shared" si="1088"/>
        <v>22391.599999999999</v>
      </c>
      <c r="M665" s="15">
        <f t="shared" si="1089"/>
        <v>22391.599999999999</v>
      </c>
      <c r="N665" s="15">
        <f t="shared" si="1090"/>
        <v>22391.599999999999</v>
      </c>
      <c r="O665" s="15">
        <f>O666+O667+O668</f>
        <v>0</v>
      </c>
      <c r="P665" s="15">
        <f>P666+P667+P668</f>
        <v>0</v>
      </c>
      <c r="Q665" s="15">
        <f>Q666+Q667+Q668</f>
        <v>0</v>
      </c>
      <c r="R665" s="15">
        <f t="shared" si="1069"/>
        <v>22391.599999999999</v>
      </c>
      <c r="S665" s="15">
        <f t="shared" si="1070"/>
        <v>22391.599999999999</v>
      </c>
      <c r="T665" s="15">
        <f t="shared" si="1071"/>
        <v>22391.599999999999</v>
      </c>
      <c r="U665" s="15">
        <f>U666+U667+U668</f>
        <v>0</v>
      </c>
      <c r="V665" s="15">
        <f t="shared" si="1072"/>
        <v>22391.599999999999</v>
      </c>
      <c r="W665" s="15">
        <f t="shared" si="1073"/>
        <v>22391.599999999999</v>
      </c>
      <c r="X665" s="15">
        <f t="shared" si="1074"/>
        <v>22391.599999999999</v>
      </c>
      <c r="Y665" s="15">
        <f>Y666+Y667+Y668</f>
        <v>0</v>
      </c>
      <c r="Z665" s="15">
        <f>Z666+Z667+Z668</f>
        <v>0</v>
      </c>
      <c r="AA665" s="15">
        <f>AA666+AA667+AA668</f>
        <v>0</v>
      </c>
      <c r="AB665" s="15">
        <f t="shared" si="1075"/>
        <v>22391.599999999999</v>
      </c>
      <c r="AC665" s="15">
        <f t="shared" si="1076"/>
        <v>22391.599999999999</v>
      </c>
      <c r="AD665" s="15">
        <f t="shared" si="1077"/>
        <v>22391.599999999999</v>
      </c>
      <c r="AE665" s="15">
        <f>AE666+AE667+AE668</f>
        <v>0</v>
      </c>
      <c r="AF665" s="15">
        <f>AF666+AF667+AF668</f>
        <v>0</v>
      </c>
      <c r="AG665" s="15">
        <f>AG666+AG667+AG668</f>
        <v>0</v>
      </c>
      <c r="AH665" s="15">
        <f t="shared" si="1078"/>
        <v>22391.599999999999</v>
      </c>
      <c r="AI665" s="15">
        <f t="shared" si="1079"/>
        <v>22391.599999999999</v>
      </c>
      <c r="AJ665" s="15">
        <f t="shared" si="1080"/>
        <v>22391.599999999999</v>
      </c>
      <c r="AK665" s="15">
        <f>AK666+AK667+AK668</f>
        <v>0</v>
      </c>
      <c r="AL665" s="15">
        <f>AL666+AL667+AL668</f>
        <v>0</v>
      </c>
      <c r="AM665" s="15">
        <f>AM666+AM667+AM668</f>
        <v>0</v>
      </c>
      <c r="AN665" s="15">
        <f t="shared" si="1081"/>
        <v>22391.599999999999</v>
      </c>
      <c r="AO665" s="15">
        <f>AO666+AO667+AO668</f>
        <v>0</v>
      </c>
      <c r="AP665" s="70">
        <f t="shared" si="1113"/>
        <v>22391.599999999999</v>
      </c>
      <c r="AQ665" s="15">
        <f t="shared" si="1082"/>
        <v>22391.599999999999</v>
      </c>
      <c r="AR665" s="15">
        <f>AR666+AR667+AR668</f>
        <v>0</v>
      </c>
      <c r="AS665" s="70">
        <f t="shared" si="1114"/>
        <v>22391.599999999999</v>
      </c>
      <c r="AT665" s="73">
        <f t="shared" si="1083"/>
        <v>22391.599999999999</v>
      </c>
      <c r="AU665" s="15">
        <f>AU666+AU667+AU668</f>
        <v>0</v>
      </c>
      <c r="AV665" s="24"/>
    </row>
    <row r="666" spans="1:48" x14ac:dyDescent="0.3">
      <c r="A666" s="61" t="s">
        <v>447</v>
      </c>
      <c r="B666" s="62">
        <v>600</v>
      </c>
      <c r="C666" s="61" t="s">
        <v>65</v>
      </c>
      <c r="D666" s="61" t="s">
        <v>51</v>
      </c>
      <c r="E666" s="63" t="s">
        <v>208</v>
      </c>
      <c r="F666" s="15">
        <v>21648</v>
      </c>
      <c r="G666" s="15">
        <v>21648</v>
      </c>
      <c r="H666" s="15">
        <v>21648</v>
      </c>
      <c r="I666" s="15"/>
      <c r="J666" s="15"/>
      <c r="K666" s="15"/>
      <c r="L666" s="15">
        <f t="shared" si="1088"/>
        <v>21648</v>
      </c>
      <c r="M666" s="15">
        <f t="shared" si="1089"/>
        <v>21648</v>
      </c>
      <c r="N666" s="15">
        <f t="shared" si="1090"/>
        <v>21648</v>
      </c>
      <c r="O666" s="15"/>
      <c r="P666" s="15"/>
      <c r="Q666" s="15"/>
      <c r="R666" s="15">
        <f t="shared" si="1069"/>
        <v>21648</v>
      </c>
      <c r="S666" s="15">
        <f t="shared" si="1070"/>
        <v>21648</v>
      </c>
      <c r="T666" s="15">
        <f t="shared" si="1071"/>
        <v>21648</v>
      </c>
      <c r="U666" s="15"/>
      <c r="V666" s="15">
        <f t="shared" si="1072"/>
        <v>21648</v>
      </c>
      <c r="W666" s="15">
        <f t="shared" si="1073"/>
        <v>21648</v>
      </c>
      <c r="X666" s="15">
        <f t="shared" si="1074"/>
        <v>21648</v>
      </c>
      <c r="Y666" s="15"/>
      <c r="Z666" s="15"/>
      <c r="AA666" s="15"/>
      <c r="AB666" s="15">
        <f t="shared" si="1075"/>
        <v>21648</v>
      </c>
      <c r="AC666" s="15">
        <f t="shared" si="1076"/>
        <v>21648</v>
      </c>
      <c r="AD666" s="15">
        <f t="shared" si="1077"/>
        <v>21648</v>
      </c>
      <c r="AE666" s="15"/>
      <c r="AF666" s="15"/>
      <c r="AG666" s="15"/>
      <c r="AH666" s="15">
        <f t="shared" si="1078"/>
        <v>21648</v>
      </c>
      <c r="AI666" s="15">
        <f t="shared" si="1079"/>
        <v>21648</v>
      </c>
      <c r="AJ666" s="15">
        <f t="shared" si="1080"/>
        <v>21648</v>
      </c>
      <c r="AK666" s="15"/>
      <c r="AL666" s="15"/>
      <c r="AM666" s="15"/>
      <c r="AN666" s="15">
        <f t="shared" si="1081"/>
        <v>21648</v>
      </c>
      <c r="AO666" s="15"/>
      <c r="AP666" s="70">
        <f t="shared" si="1113"/>
        <v>21648</v>
      </c>
      <c r="AQ666" s="15">
        <f t="shared" si="1082"/>
        <v>21648</v>
      </c>
      <c r="AR666" s="15"/>
      <c r="AS666" s="70">
        <f t="shared" si="1114"/>
        <v>21648</v>
      </c>
      <c r="AT666" s="73">
        <f t="shared" si="1083"/>
        <v>21648</v>
      </c>
      <c r="AU666" s="15"/>
      <c r="AV666" s="24"/>
    </row>
    <row r="667" spans="1:48" x14ac:dyDescent="0.3">
      <c r="A667" s="61" t="s">
        <v>447</v>
      </c>
      <c r="B667" s="62">
        <v>600</v>
      </c>
      <c r="C667" s="61" t="s">
        <v>100</v>
      </c>
      <c r="D667" s="61" t="s">
        <v>51</v>
      </c>
      <c r="E667" s="63" t="s">
        <v>220</v>
      </c>
      <c r="F667" s="15">
        <v>600</v>
      </c>
      <c r="G667" s="15">
        <v>600</v>
      </c>
      <c r="H667" s="15">
        <v>600</v>
      </c>
      <c r="I667" s="15"/>
      <c r="J667" s="15"/>
      <c r="K667" s="15"/>
      <c r="L667" s="15">
        <f t="shared" si="1088"/>
        <v>600</v>
      </c>
      <c r="M667" s="15">
        <f t="shared" si="1089"/>
        <v>600</v>
      </c>
      <c r="N667" s="15">
        <f t="shared" si="1090"/>
        <v>600</v>
      </c>
      <c r="O667" s="15"/>
      <c r="P667" s="15"/>
      <c r="Q667" s="15"/>
      <c r="R667" s="15">
        <f t="shared" si="1069"/>
        <v>600</v>
      </c>
      <c r="S667" s="15">
        <f t="shared" si="1070"/>
        <v>600</v>
      </c>
      <c r="T667" s="15">
        <f t="shared" si="1071"/>
        <v>600</v>
      </c>
      <c r="U667" s="15"/>
      <c r="V667" s="15">
        <f t="shared" si="1072"/>
        <v>600</v>
      </c>
      <c r="W667" s="15">
        <f t="shared" si="1073"/>
        <v>600</v>
      </c>
      <c r="X667" s="15">
        <f t="shared" si="1074"/>
        <v>600</v>
      </c>
      <c r="Y667" s="15"/>
      <c r="Z667" s="15"/>
      <c r="AA667" s="15"/>
      <c r="AB667" s="15">
        <f t="shared" si="1075"/>
        <v>600</v>
      </c>
      <c r="AC667" s="15">
        <f t="shared" si="1076"/>
        <v>600</v>
      </c>
      <c r="AD667" s="15">
        <f t="shared" si="1077"/>
        <v>600</v>
      </c>
      <c r="AE667" s="15"/>
      <c r="AF667" s="15"/>
      <c r="AG667" s="15"/>
      <c r="AH667" s="15">
        <f t="shared" si="1078"/>
        <v>600</v>
      </c>
      <c r="AI667" s="15">
        <f t="shared" si="1079"/>
        <v>600</v>
      </c>
      <c r="AJ667" s="15">
        <f t="shared" si="1080"/>
        <v>600</v>
      </c>
      <c r="AK667" s="15"/>
      <c r="AL667" s="15"/>
      <c r="AM667" s="15"/>
      <c r="AN667" s="15">
        <f t="shared" si="1081"/>
        <v>600</v>
      </c>
      <c r="AO667" s="15"/>
      <c r="AP667" s="70">
        <f t="shared" si="1113"/>
        <v>600</v>
      </c>
      <c r="AQ667" s="15">
        <f t="shared" si="1082"/>
        <v>600</v>
      </c>
      <c r="AR667" s="15"/>
      <c r="AS667" s="70">
        <f t="shared" si="1114"/>
        <v>600</v>
      </c>
      <c r="AT667" s="73">
        <f t="shared" si="1083"/>
        <v>600</v>
      </c>
      <c r="AU667" s="15"/>
      <c r="AV667" s="24"/>
    </row>
    <row r="668" spans="1:48" x14ac:dyDescent="0.3">
      <c r="A668" s="61" t="s">
        <v>447</v>
      </c>
      <c r="B668" s="62">
        <v>600</v>
      </c>
      <c r="C668" s="61" t="s">
        <v>264</v>
      </c>
      <c r="D668" s="61" t="s">
        <v>51</v>
      </c>
      <c r="E668" s="63" t="s">
        <v>271</v>
      </c>
      <c r="F668" s="15">
        <v>143.6</v>
      </c>
      <c r="G668" s="15">
        <v>143.6</v>
      </c>
      <c r="H668" s="15">
        <v>143.6</v>
      </c>
      <c r="I668" s="15"/>
      <c r="J668" s="15"/>
      <c r="K668" s="15"/>
      <c r="L668" s="15">
        <f t="shared" si="1088"/>
        <v>143.6</v>
      </c>
      <c r="M668" s="15">
        <f t="shared" si="1089"/>
        <v>143.6</v>
      </c>
      <c r="N668" s="15">
        <f t="shared" si="1090"/>
        <v>143.6</v>
      </c>
      <c r="O668" s="15"/>
      <c r="P668" s="15"/>
      <c r="Q668" s="15"/>
      <c r="R668" s="15">
        <f t="shared" si="1069"/>
        <v>143.6</v>
      </c>
      <c r="S668" s="15">
        <f t="shared" si="1070"/>
        <v>143.6</v>
      </c>
      <c r="T668" s="15">
        <f t="shared" si="1071"/>
        <v>143.6</v>
      </c>
      <c r="U668" s="15"/>
      <c r="V668" s="15">
        <f t="shared" si="1072"/>
        <v>143.6</v>
      </c>
      <c r="W668" s="15">
        <f t="shared" si="1073"/>
        <v>143.6</v>
      </c>
      <c r="X668" s="15">
        <f t="shared" si="1074"/>
        <v>143.6</v>
      </c>
      <c r="Y668" s="15"/>
      <c r="Z668" s="15"/>
      <c r="AA668" s="15"/>
      <c r="AB668" s="15">
        <f t="shared" si="1075"/>
        <v>143.6</v>
      </c>
      <c r="AC668" s="15">
        <f t="shared" si="1076"/>
        <v>143.6</v>
      </c>
      <c r="AD668" s="15">
        <f t="shared" si="1077"/>
        <v>143.6</v>
      </c>
      <c r="AE668" s="15"/>
      <c r="AF668" s="15"/>
      <c r="AG668" s="15"/>
      <c r="AH668" s="15">
        <f t="shared" si="1078"/>
        <v>143.6</v>
      </c>
      <c r="AI668" s="15">
        <f t="shared" si="1079"/>
        <v>143.6</v>
      </c>
      <c r="AJ668" s="15">
        <f t="shared" si="1080"/>
        <v>143.6</v>
      </c>
      <c r="AK668" s="15"/>
      <c r="AL668" s="15"/>
      <c r="AM668" s="15"/>
      <c r="AN668" s="15">
        <f t="shared" si="1081"/>
        <v>143.6</v>
      </c>
      <c r="AO668" s="15"/>
      <c r="AP668" s="70">
        <f t="shared" si="1113"/>
        <v>143.6</v>
      </c>
      <c r="AQ668" s="15">
        <f t="shared" si="1082"/>
        <v>143.6</v>
      </c>
      <c r="AR668" s="15"/>
      <c r="AS668" s="70">
        <f t="shared" si="1114"/>
        <v>143.6</v>
      </c>
      <c r="AT668" s="73">
        <f t="shared" si="1083"/>
        <v>143.6</v>
      </c>
      <c r="AU668" s="15"/>
      <c r="AV668" s="24"/>
    </row>
    <row r="669" spans="1:48" ht="46.8" x14ac:dyDescent="0.3">
      <c r="A669" s="61" t="s">
        <v>448</v>
      </c>
      <c r="B669" s="62"/>
      <c r="C669" s="61"/>
      <c r="D669" s="61"/>
      <c r="E669" s="63" t="s">
        <v>449</v>
      </c>
      <c r="F669" s="15">
        <f t="shared" ref="F669:K669" si="1146">F670+F680+F684+F691+F696</f>
        <v>199857.1</v>
      </c>
      <c r="G669" s="15">
        <f t="shared" si="1146"/>
        <v>204050.00000000003</v>
      </c>
      <c r="H669" s="15">
        <f t="shared" si="1146"/>
        <v>204050.00000000003</v>
      </c>
      <c r="I669" s="15">
        <f t="shared" si="1146"/>
        <v>-1177.9259999999999</v>
      </c>
      <c r="J669" s="15">
        <f t="shared" si="1146"/>
        <v>-362.52600000000001</v>
      </c>
      <c r="K669" s="15">
        <f t="shared" si="1146"/>
        <v>-362.52600000000001</v>
      </c>
      <c r="L669" s="15">
        <f t="shared" si="1088"/>
        <v>198679.174</v>
      </c>
      <c r="M669" s="15">
        <f t="shared" si="1089"/>
        <v>203687.47400000002</v>
      </c>
      <c r="N669" s="15">
        <f t="shared" si="1090"/>
        <v>203687.47400000002</v>
      </c>
      <c r="O669" s="15">
        <f>O670+O680+O684+O691+O696</f>
        <v>15.743</v>
      </c>
      <c r="P669" s="15">
        <f>P670+P680+P684+P691+P696</f>
        <v>0</v>
      </c>
      <c r="Q669" s="15">
        <f>Q670+Q680+Q684+Q691+Q696</f>
        <v>0</v>
      </c>
      <c r="R669" s="15">
        <f t="shared" si="1069"/>
        <v>198694.91699999999</v>
      </c>
      <c r="S669" s="15">
        <f t="shared" si="1070"/>
        <v>203687.47400000002</v>
      </c>
      <c r="T669" s="15">
        <f t="shared" si="1071"/>
        <v>203687.47400000002</v>
      </c>
      <c r="U669" s="15">
        <f>U670+U680+U684+U691+U696</f>
        <v>0</v>
      </c>
      <c r="V669" s="15">
        <f t="shared" si="1072"/>
        <v>198694.91699999999</v>
      </c>
      <c r="W669" s="15">
        <f t="shared" si="1073"/>
        <v>203687.47400000002</v>
      </c>
      <c r="X669" s="15">
        <f t="shared" si="1074"/>
        <v>203687.47400000002</v>
      </c>
      <c r="Y669" s="15">
        <f>Y670+Y680+Y684+Y691+Y696</f>
        <v>-1990.6</v>
      </c>
      <c r="Z669" s="15">
        <f>Z670+Z680+Z684+Z691+Z696</f>
        <v>0</v>
      </c>
      <c r="AA669" s="15">
        <f>AA670+AA680+AA684+AA691+AA696</f>
        <v>0</v>
      </c>
      <c r="AB669" s="15">
        <f t="shared" si="1075"/>
        <v>196704.31699999998</v>
      </c>
      <c r="AC669" s="15">
        <f t="shared" si="1076"/>
        <v>203687.47400000002</v>
      </c>
      <c r="AD669" s="15">
        <f t="shared" si="1077"/>
        <v>203687.47400000002</v>
      </c>
      <c r="AE669" s="15">
        <f>AE670+AE680+AE684+AE691+AE696</f>
        <v>0</v>
      </c>
      <c r="AF669" s="15">
        <f>AF670+AF680+AF684+AF691+AF696</f>
        <v>0</v>
      </c>
      <c r="AG669" s="15">
        <f>AG670+AG680+AG684+AG691+AG696</f>
        <v>0</v>
      </c>
      <c r="AH669" s="15">
        <f t="shared" si="1078"/>
        <v>196704.31699999998</v>
      </c>
      <c r="AI669" s="15">
        <f t="shared" si="1079"/>
        <v>203687.47400000002</v>
      </c>
      <c r="AJ669" s="15">
        <f t="shared" si="1080"/>
        <v>203687.47400000002</v>
      </c>
      <c r="AK669" s="15">
        <f>AK670+AK680+AK684+AK691+AK696</f>
        <v>-633.41499999999996</v>
      </c>
      <c r="AL669" s="15">
        <f>AL670+AL680+AL684+AL691+AL696</f>
        <v>0</v>
      </c>
      <c r="AM669" s="15">
        <f>AM670+AM680+AM684+AM691+AM696</f>
        <v>0</v>
      </c>
      <c r="AN669" s="15">
        <f t="shared" si="1081"/>
        <v>196070.90199999997</v>
      </c>
      <c r="AO669" s="15">
        <f>AO670+AO680+AO684+AO691+AO696</f>
        <v>0</v>
      </c>
      <c r="AP669" s="70">
        <f t="shared" si="1113"/>
        <v>196070.90199999997</v>
      </c>
      <c r="AQ669" s="15">
        <f t="shared" si="1082"/>
        <v>203687.47400000002</v>
      </c>
      <c r="AR669" s="15">
        <f>AR670+AR680+AR684+AR691+AR696</f>
        <v>0</v>
      </c>
      <c r="AS669" s="70">
        <f t="shared" si="1114"/>
        <v>203687.47400000002</v>
      </c>
      <c r="AT669" s="73">
        <f t="shared" si="1083"/>
        <v>203687.47400000002</v>
      </c>
      <c r="AU669" s="15">
        <f>AU670+AU680+AU684+AU691+AU696</f>
        <v>0</v>
      </c>
      <c r="AV669" s="24"/>
    </row>
    <row r="670" spans="1:48" ht="46.8" x14ac:dyDescent="0.3">
      <c r="A670" s="61" t="s">
        <v>450</v>
      </c>
      <c r="B670" s="62"/>
      <c r="C670" s="61"/>
      <c r="D670" s="61"/>
      <c r="E670" s="63" t="s">
        <v>150</v>
      </c>
      <c r="F670" s="15">
        <f t="shared" ref="F670:K670" si="1147">F671+F673+F675+F678</f>
        <v>154562.5</v>
      </c>
      <c r="G670" s="15">
        <f t="shared" si="1147"/>
        <v>160841.60000000001</v>
      </c>
      <c r="H670" s="15">
        <f t="shared" si="1147"/>
        <v>160841.60000000001</v>
      </c>
      <c r="I670" s="15">
        <f t="shared" si="1147"/>
        <v>-362.52600000000001</v>
      </c>
      <c r="J670" s="15">
        <f t="shared" si="1147"/>
        <v>-362.52600000000001</v>
      </c>
      <c r="K670" s="15">
        <f t="shared" si="1147"/>
        <v>-362.52600000000001</v>
      </c>
      <c r="L670" s="15">
        <f t="shared" si="1088"/>
        <v>154199.97399999999</v>
      </c>
      <c r="M670" s="15">
        <f t="shared" si="1089"/>
        <v>160479.07399999999</v>
      </c>
      <c r="N670" s="15">
        <f t="shared" si="1090"/>
        <v>160479.07399999999</v>
      </c>
      <c r="O670" s="15">
        <f>O671+O673+O675+O678</f>
        <v>15.743</v>
      </c>
      <c r="P670" s="15">
        <f>P671+P673+P675+P678</f>
        <v>0</v>
      </c>
      <c r="Q670" s="15">
        <f>Q671+Q673+Q675+Q678</f>
        <v>0</v>
      </c>
      <c r="R670" s="15">
        <f t="shared" si="1069"/>
        <v>154215.71699999998</v>
      </c>
      <c r="S670" s="15">
        <f t="shared" si="1070"/>
        <v>160479.07399999999</v>
      </c>
      <c r="T670" s="15">
        <f t="shared" si="1071"/>
        <v>160479.07399999999</v>
      </c>
      <c r="U670" s="15">
        <f>U671+U673+U675+U678</f>
        <v>0</v>
      </c>
      <c r="V670" s="15">
        <f t="shared" si="1072"/>
        <v>154215.71699999998</v>
      </c>
      <c r="W670" s="15">
        <f t="shared" si="1073"/>
        <v>160479.07399999999</v>
      </c>
      <c r="X670" s="15">
        <f t="shared" si="1074"/>
        <v>160479.07399999999</v>
      </c>
      <c r="Y670" s="15">
        <f>Y671+Y673+Y675+Y678</f>
        <v>-703.8</v>
      </c>
      <c r="Z670" s="15">
        <f>Z671+Z673+Z675+Z678</f>
        <v>0</v>
      </c>
      <c r="AA670" s="15">
        <f>AA671+AA673+AA675+AA678</f>
        <v>0</v>
      </c>
      <c r="AB670" s="15">
        <f t="shared" si="1075"/>
        <v>153511.91699999999</v>
      </c>
      <c r="AC670" s="15">
        <f t="shared" si="1076"/>
        <v>160479.07399999999</v>
      </c>
      <c r="AD670" s="15">
        <f t="shared" si="1077"/>
        <v>160479.07399999999</v>
      </c>
      <c r="AE670" s="15">
        <f>AE671+AE673+AE675+AE678</f>
        <v>0</v>
      </c>
      <c r="AF670" s="15">
        <f>AF671+AF673+AF675+AF678</f>
        <v>0</v>
      </c>
      <c r="AG670" s="15">
        <f>AG671+AG673+AG675+AG678</f>
        <v>0</v>
      </c>
      <c r="AH670" s="15">
        <f t="shared" si="1078"/>
        <v>153511.91699999999</v>
      </c>
      <c r="AI670" s="15">
        <f t="shared" si="1079"/>
        <v>160479.07399999999</v>
      </c>
      <c r="AJ670" s="15">
        <f t="shared" si="1080"/>
        <v>160479.07399999999</v>
      </c>
      <c r="AK670" s="15">
        <f>AK671+AK673+AK675+AK678</f>
        <v>0</v>
      </c>
      <c r="AL670" s="15">
        <f>AL671+AL673+AL675+AL678</f>
        <v>0</v>
      </c>
      <c r="AM670" s="15">
        <f>AM671+AM673+AM675+AM678</f>
        <v>0</v>
      </c>
      <c r="AN670" s="15">
        <f t="shared" si="1081"/>
        <v>153511.91699999999</v>
      </c>
      <c r="AO670" s="15">
        <f>AO671+AO673+AO675+AO678</f>
        <v>0</v>
      </c>
      <c r="AP670" s="70">
        <f t="shared" si="1113"/>
        <v>153511.91699999999</v>
      </c>
      <c r="AQ670" s="15">
        <f t="shared" si="1082"/>
        <v>160479.07399999999</v>
      </c>
      <c r="AR670" s="15">
        <f>AR671+AR673+AR675+AR678</f>
        <v>0</v>
      </c>
      <c r="AS670" s="70">
        <f t="shared" si="1114"/>
        <v>160479.07399999999</v>
      </c>
      <c r="AT670" s="73">
        <f t="shared" si="1083"/>
        <v>160479.07399999999</v>
      </c>
      <c r="AU670" s="15">
        <f>AU671+AU673+AU675+AU678</f>
        <v>0</v>
      </c>
      <c r="AV670" s="24"/>
    </row>
    <row r="671" spans="1:48" ht="93.6" x14ac:dyDescent="0.3">
      <c r="A671" s="61" t="s">
        <v>450</v>
      </c>
      <c r="B671" s="62" t="s">
        <v>151</v>
      </c>
      <c r="C671" s="61"/>
      <c r="D671" s="61"/>
      <c r="E671" s="63" t="s">
        <v>152</v>
      </c>
      <c r="F671" s="15">
        <f t="shared" ref="F671:K671" si="1148">F672</f>
        <v>49940.7</v>
      </c>
      <c r="G671" s="15">
        <f t="shared" si="1148"/>
        <v>51348.100000000006</v>
      </c>
      <c r="H671" s="15">
        <f t="shared" si="1148"/>
        <v>51348.100000000006</v>
      </c>
      <c r="I671" s="15">
        <f t="shared" si="1148"/>
        <v>0</v>
      </c>
      <c r="J671" s="15">
        <f t="shared" si="1148"/>
        <v>0</v>
      </c>
      <c r="K671" s="15">
        <f t="shared" si="1148"/>
        <v>0</v>
      </c>
      <c r="L671" s="15">
        <f t="shared" si="1088"/>
        <v>49940.7</v>
      </c>
      <c r="M671" s="15">
        <f t="shared" si="1089"/>
        <v>51348.100000000006</v>
      </c>
      <c r="N671" s="15">
        <f t="shared" si="1090"/>
        <v>51348.100000000006</v>
      </c>
      <c r="O671" s="15">
        <f>O672</f>
        <v>0</v>
      </c>
      <c r="P671" s="15">
        <f>P672</f>
        <v>0</v>
      </c>
      <c r="Q671" s="15">
        <f>Q672</f>
        <v>0</v>
      </c>
      <c r="R671" s="15">
        <f t="shared" si="1069"/>
        <v>49940.7</v>
      </c>
      <c r="S671" s="15">
        <f t="shared" si="1070"/>
        <v>51348.100000000006</v>
      </c>
      <c r="T671" s="15">
        <f t="shared" si="1071"/>
        <v>51348.100000000006</v>
      </c>
      <c r="U671" s="15">
        <f>U672</f>
        <v>0</v>
      </c>
      <c r="V671" s="15">
        <f t="shared" si="1072"/>
        <v>49940.7</v>
      </c>
      <c r="W671" s="15">
        <f t="shared" si="1073"/>
        <v>51348.100000000006</v>
      </c>
      <c r="X671" s="15">
        <f t="shared" si="1074"/>
        <v>51348.100000000006</v>
      </c>
      <c r="Y671" s="15">
        <f>Y672</f>
        <v>-703.8</v>
      </c>
      <c r="Z671" s="15">
        <f>Z672</f>
        <v>0</v>
      </c>
      <c r="AA671" s="15">
        <f>AA672</f>
        <v>0</v>
      </c>
      <c r="AB671" s="15">
        <f t="shared" si="1075"/>
        <v>49236.899999999994</v>
      </c>
      <c r="AC671" s="15">
        <f t="shared" si="1076"/>
        <v>51348.100000000006</v>
      </c>
      <c r="AD671" s="15">
        <f t="shared" si="1077"/>
        <v>51348.100000000006</v>
      </c>
      <c r="AE671" s="15">
        <f>AE672</f>
        <v>0</v>
      </c>
      <c r="AF671" s="15">
        <f>AF672</f>
        <v>0</v>
      </c>
      <c r="AG671" s="15">
        <f>AG672</f>
        <v>0</v>
      </c>
      <c r="AH671" s="15">
        <f t="shared" si="1078"/>
        <v>49236.899999999994</v>
      </c>
      <c r="AI671" s="15">
        <f t="shared" si="1079"/>
        <v>51348.100000000006</v>
      </c>
      <c r="AJ671" s="15">
        <f t="shared" si="1080"/>
        <v>51348.100000000006</v>
      </c>
      <c r="AK671" s="15">
        <f>AK672</f>
        <v>0</v>
      </c>
      <c r="AL671" s="15">
        <f>AL672</f>
        <v>0</v>
      </c>
      <c r="AM671" s="15">
        <f>AM672</f>
        <v>0</v>
      </c>
      <c r="AN671" s="15">
        <f t="shared" si="1081"/>
        <v>49236.899999999994</v>
      </c>
      <c r="AO671" s="15">
        <f>AO672</f>
        <v>0</v>
      </c>
      <c r="AP671" s="70">
        <f t="shared" si="1113"/>
        <v>49236.899999999994</v>
      </c>
      <c r="AQ671" s="15">
        <f t="shared" si="1082"/>
        <v>51348.100000000006</v>
      </c>
      <c r="AR671" s="15">
        <f>AR672</f>
        <v>0</v>
      </c>
      <c r="AS671" s="70">
        <f t="shared" si="1114"/>
        <v>51348.100000000006</v>
      </c>
      <c r="AT671" s="73">
        <f t="shared" si="1083"/>
        <v>51348.100000000006</v>
      </c>
      <c r="AU671" s="15">
        <f>AU672</f>
        <v>0</v>
      </c>
      <c r="AV671" s="24"/>
    </row>
    <row r="672" spans="1:48" x14ac:dyDescent="0.3">
      <c r="A672" s="61" t="s">
        <v>450</v>
      </c>
      <c r="B672" s="62">
        <v>100</v>
      </c>
      <c r="C672" s="61" t="s">
        <v>65</v>
      </c>
      <c r="D672" s="61" t="s">
        <v>67</v>
      </c>
      <c r="E672" s="63" t="s">
        <v>68</v>
      </c>
      <c r="F672" s="15">
        <v>49940.7</v>
      </c>
      <c r="G672" s="15">
        <v>51348.100000000006</v>
      </c>
      <c r="H672" s="15">
        <v>51348.100000000006</v>
      </c>
      <c r="I672" s="15"/>
      <c r="J672" s="15"/>
      <c r="K672" s="15"/>
      <c r="L672" s="15">
        <f t="shared" si="1088"/>
        <v>49940.7</v>
      </c>
      <c r="M672" s="15">
        <f t="shared" si="1089"/>
        <v>51348.100000000006</v>
      </c>
      <c r="N672" s="15">
        <f t="shared" si="1090"/>
        <v>51348.100000000006</v>
      </c>
      <c r="O672" s="15"/>
      <c r="P672" s="15"/>
      <c r="Q672" s="15"/>
      <c r="R672" s="15">
        <f t="shared" si="1069"/>
        <v>49940.7</v>
      </c>
      <c r="S672" s="15">
        <f t="shared" si="1070"/>
        <v>51348.100000000006</v>
      </c>
      <c r="T672" s="15">
        <f t="shared" si="1071"/>
        <v>51348.100000000006</v>
      </c>
      <c r="U672" s="15"/>
      <c r="V672" s="15">
        <f t="shared" si="1072"/>
        <v>49940.7</v>
      </c>
      <c r="W672" s="15">
        <f t="shared" si="1073"/>
        <v>51348.100000000006</v>
      </c>
      <c r="X672" s="15">
        <f t="shared" si="1074"/>
        <v>51348.100000000006</v>
      </c>
      <c r="Y672" s="15">
        <v>-703.8</v>
      </c>
      <c r="Z672" s="15"/>
      <c r="AA672" s="15"/>
      <c r="AB672" s="15">
        <f t="shared" si="1075"/>
        <v>49236.899999999994</v>
      </c>
      <c r="AC672" s="15">
        <f t="shared" si="1076"/>
        <v>51348.100000000006</v>
      </c>
      <c r="AD672" s="15">
        <f t="shared" si="1077"/>
        <v>51348.100000000006</v>
      </c>
      <c r="AE672" s="15"/>
      <c r="AF672" s="15"/>
      <c r="AG672" s="15"/>
      <c r="AH672" s="15">
        <f t="shared" si="1078"/>
        <v>49236.899999999994</v>
      </c>
      <c r="AI672" s="15">
        <f t="shared" si="1079"/>
        <v>51348.100000000006</v>
      </c>
      <c r="AJ672" s="15">
        <f t="shared" si="1080"/>
        <v>51348.100000000006</v>
      </c>
      <c r="AK672" s="15"/>
      <c r="AL672" s="15"/>
      <c r="AM672" s="15"/>
      <c r="AN672" s="15">
        <f t="shared" si="1081"/>
        <v>49236.899999999994</v>
      </c>
      <c r="AO672" s="15"/>
      <c r="AP672" s="70">
        <f t="shared" si="1113"/>
        <v>49236.899999999994</v>
      </c>
      <c r="AQ672" s="15">
        <f t="shared" si="1082"/>
        <v>51348.100000000006</v>
      </c>
      <c r="AR672" s="15"/>
      <c r="AS672" s="70">
        <f t="shared" si="1114"/>
        <v>51348.100000000006</v>
      </c>
      <c r="AT672" s="73">
        <f t="shared" si="1083"/>
        <v>51348.100000000006</v>
      </c>
      <c r="AU672" s="15"/>
      <c r="AV672" s="24"/>
    </row>
    <row r="673" spans="1:48" ht="31.2" x14ac:dyDescent="0.3">
      <c r="A673" s="61" t="s">
        <v>450</v>
      </c>
      <c r="B673" s="62" t="s">
        <v>48</v>
      </c>
      <c r="C673" s="61"/>
      <c r="D673" s="61"/>
      <c r="E673" s="63" t="s">
        <v>49</v>
      </c>
      <c r="F673" s="15">
        <f t="shared" ref="F673:K673" si="1149">F674</f>
        <v>12916.8</v>
      </c>
      <c r="G673" s="15">
        <f t="shared" si="1149"/>
        <v>12916.8</v>
      </c>
      <c r="H673" s="15">
        <f t="shared" si="1149"/>
        <v>12916.8</v>
      </c>
      <c r="I673" s="15">
        <f t="shared" si="1149"/>
        <v>-362.52600000000001</v>
      </c>
      <c r="J673" s="15">
        <f t="shared" si="1149"/>
        <v>-362.52600000000001</v>
      </c>
      <c r="K673" s="15">
        <f t="shared" si="1149"/>
        <v>-362.52600000000001</v>
      </c>
      <c r="L673" s="15">
        <f t="shared" si="1088"/>
        <v>12554.273999999999</v>
      </c>
      <c r="M673" s="15">
        <f t="shared" si="1089"/>
        <v>12554.273999999999</v>
      </c>
      <c r="N673" s="15">
        <f t="shared" si="1090"/>
        <v>12554.273999999999</v>
      </c>
      <c r="O673" s="15">
        <f>O674</f>
        <v>15.743</v>
      </c>
      <c r="P673" s="15">
        <f>P674</f>
        <v>0</v>
      </c>
      <c r="Q673" s="15">
        <f>Q674</f>
        <v>0</v>
      </c>
      <c r="R673" s="15">
        <f t="shared" si="1069"/>
        <v>12570.017</v>
      </c>
      <c r="S673" s="15">
        <f t="shared" si="1070"/>
        <v>12554.273999999999</v>
      </c>
      <c r="T673" s="15">
        <f t="shared" si="1071"/>
        <v>12554.273999999999</v>
      </c>
      <c r="U673" s="15">
        <f>U674</f>
        <v>0</v>
      </c>
      <c r="V673" s="15">
        <f t="shared" si="1072"/>
        <v>12570.017</v>
      </c>
      <c r="W673" s="15">
        <f t="shared" si="1073"/>
        <v>12554.273999999999</v>
      </c>
      <c r="X673" s="15">
        <f t="shared" si="1074"/>
        <v>12554.273999999999</v>
      </c>
      <c r="Y673" s="15">
        <f>Y674</f>
        <v>0</v>
      </c>
      <c r="Z673" s="15">
        <f>Z674</f>
        <v>0</v>
      </c>
      <c r="AA673" s="15">
        <f>AA674</f>
        <v>0</v>
      </c>
      <c r="AB673" s="15">
        <f t="shared" si="1075"/>
        <v>12570.017</v>
      </c>
      <c r="AC673" s="15">
        <f t="shared" si="1076"/>
        <v>12554.273999999999</v>
      </c>
      <c r="AD673" s="15">
        <f t="shared" si="1077"/>
        <v>12554.273999999999</v>
      </c>
      <c r="AE673" s="15">
        <f>AE674</f>
        <v>0</v>
      </c>
      <c r="AF673" s="15">
        <f>AF674</f>
        <v>0</v>
      </c>
      <c r="AG673" s="15">
        <f>AG674</f>
        <v>0</v>
      </c>
      <c r="AH673" s="15">
        <f t="shared" si="1078"/>
        <v>12570.017</v>
      </c>
      <c r="AI673" s="15">
        <f t="shared" si="1079"/>
        <v>12554.273999999999</v>
      </c>
      <c r="AJ673" s="15">
        <f t="shared" si="1080"/>
        <v>12554.273999999999</v>
      </c>
      <c r="AK673" s="15">
        <f>AK674</f>
        <v>0</v>
      </c>
      <c r="AL673" s="15">
        <f>AL674</f>
        <v>0</v>
      </c>
      <c r="AM673" s="15">
        <f>AM674</f>
        <v>0</v>
      </c>
      <c r="AN673" s="15">
        <f t="shared" si="1081"/>
        <v>12570.017</v>
      </c>
      <c r="AO673" s="15">
        <f>AO674</f>
        <v>0</v>
      </c>
      <c r="AP673" s="70">
        <f t="shared" si="1113"/>
        <v>12570.017</v>
      </c>
      <c r="AQ673" s="15">
        <f t="shared" si="1082"/>
        <v>12554.273999999999</v>
      </c>
      <c r="AR673" s="15">
        <f>AR674</f>
        <v>0</v>
      </c>
      <c r="AS673" s="70">
        <f t="shared" si="1114"/>
        <v>12554.273999999999</v>
      </c>
      <c r="AT673" s="73">
        <f t="shared" si="1083"/>
        <v>12554.273999999999</v>
      </c>
      <c r="AU673" s="15">
        <f>AU674</f>
        <v>0</v>
      </c>
      <c r="AV673" s="24"/>
    </row>
    <row r="674" spans="1:48" x14ac:dyDescent="0.3">
      <c r="A674" s="61" t="s">
        <v>450</v>
      </c>
      <c r="B674" s="62">
        <v>200</v>
      </c>
      <c r="C674" s="61" t="s">
        <v>65</v>
      </c>
      <c r="D674" s="61" t="s">
        <v>67</v>
      </c>
      <c r="E674" s="63" t="s">
        <v>68</v>
      </c>
      <c r="F674" s="15">
        <v>12916.8</v>
      </c>
      <c r="G674" s="15">
        <v>12916.8</v>
      </c>
      <c r="H674" s="15">
        <v>12916.8</v>
      </c>
      <c r="I674" s="27">
        <v>-362.52600000000001</v>
      </c>
      <c r="J674" s="27">
        <v>-362.52600000000001</v>
      </c>
      <c r="K674" s="27">
        <v>-362.52600000000001</v>
      </c>
      <c r="L674" s="15">
        <f t="shared" si="1088"/>
        <v>12554.273999999999</v>
      </c>
      <c r="M674" s="15">
        <f t="shared" si="1089"/>
        <v>12554.273999999999</v>
      </c>
      <c r="N674" s="15">
        <f t="shared" si="1090"/>
        <v>12554.273999999999</v>
      </c>
      <c r="O674" s="15">
        <v>15.743</v>
      </c>
      <c r="P674" s="15"/>
      <c r="Q674" s="15"/>
      <c r="R674" s="15">
        <f t="shared" si="1069"/>
        <v>12570.017</v>
      </c>
      <c r="S674" s="15">
        <f t="shared" si="1070"/>
        <v>12554.273999999999</v>
      </c>
      <c r="T674" s="15">
        <f t="shared" si="1071"/>
        <v>12554.273999999999</v>
      </c>
      <c r="U674" s="15"/>
      <c r="V674" s="15">
        <f t="shared" si="1072"/>
        <v>12570.017</v>
      </c>
      <c r="W674" s="15">
        <f t="shared" si="1073"/>
        <v>12554.273999999999</v>
      </c>
      <c r="X674" s="15">
        <f t="shared" si="1074"/>
        <v>12554.273999999999</v>
      </c>
      <c r="Y674" s="15"/>
      <c r="Z674" s="15"/>
      <c r="AA674" s="15"/>
      <c r="AB674" s="15">
        <f t="shared" si="1075"/>
        <v>12570.017</v>
      </c>
      <c r="AC674" s="15">
        <f t="shared" si="1076"/>
        <v>12554.273999999999</v>
      </c>
      <c r="AD674" s="15">
        <f t="shared" si="1077"/>
        <v>12554.273999999999</v>
      </c>
      <c r="AE674" s="15"/>
      <c r="AF674" s="15"/>
      <c r="AG674" s="15"/>
      <c r="AH674" s="15">
        <f t="shared" si="1078"/>
        <v>12570.017</v>
      </c>
      <c r="AI674" s="15">
        <f t="shared" si="1079"/>
        <v>12554.273999999999</v>
      </c>
      <c r="AJ674" s="15">
        <f t="shared" si="1080"/>
        <v>12554.273999999999</v>
      </c>
      <c r="AK674" s="15"/>
      <c r="AL674" s="15"/>
      <c r="AM674" s="15"/>
      <c r="AN674" s="15">
        <f t="shared" si="1081"/>
        <v>12570.017</v>
      </c>
      <c r="AO674" s="15"/>
      <c r="AP674" s="70">
        <f t="shared" si="1113"/>
        <v>12570.017</v>
      </c>
      <c r="AQ674" s="15">
        <f t="shared" si="1082"/>
        <v>12554.273999999999</v>
      </c>
      <c r="AR674" s="15"/>
      <c r="AS674" s="70">
        <f t="shared" si="1114"/>
        <v>12554.273999999999</v>
      </c>
      <c r="AT674" s="73">
        <f t="shared" si="1083"/>
        <v>12554.273999999999</v>
      </c>
      <c r="AU674" s="15"/>
      <c r="AV674" s="24"/>
    </row>
    <row r="675" spans="1:48" ht="46.8" x14ac:dyDescent="0.3">
      <c r="A675" s="61" t="s">
        <v>450</v>
      </c>
      <c r="B675" s="62" t="s">
        <v>55</v>
      </c>
      <c r="C675" s="61"/>
      <c r="D675" s="61"/>
      <c r="E675" s="63" t="s">
        <v>56</v>
      </c>
      <c r="F675" s="15">
        <f t="shared" ref="F675:K675" si="1150">F676+F677</f>
        <v>91280.700000000012</v>
      </c>
      <c r="G675" s="15">
        <f t="shared" si="1150"/>
        <v>96152.400000000009</v>
      </c>
      <c r="H675" s="15">
        <f t="shared" si="1150"/>
        <v>96152.400000000009</v>
      </c>
      <c r="I675" s="15">
        <f t="shared" si="1150"/>
        <v>0</v>
      </c>
      <c r="J675" s="15">
        <f t="shared" si="1150"/>
        <v>0</v>
      </c>
      <c r="K675" s="15">
        <f t="shared" si="1150"/>
        <v>0</v>
      </c>
      <c r="L675" s="15">
        <f t="shared" si="1088"/>
        <v>91280.700000000012</v>
      </c>
      <c r="M675" s="15">
        <f t="shared" si="1089"/>
        <v>96152.400000000009</v>
      </c>
      <c r="N675" s="15">
        <f t="shared" si="1090"/>
        <v>96152.400000000009</v>
      </c>
      <c r="O675" s="15">
        <f>O676+O677</f>
        <v>0</v>
      </c>
      <c r="P675" s="15">
        <f>P676+P677</f>
        <v>0</v>
      </c>
      <c r="Q675" s="15">
        <f>Q676+Q677</f>
        <v>0</v>
      </c>
      <c r="R675" s="15">
        <f t="shared" si="1069"/>
        <v>91280.700000000012</v>
      </c>
      <c r="S675" s="15">
        <f t="shared" si="1070"/>
        <v>96152.400000000009</v>
      </c>
      <c r="T675" s="15">
        <f t="shared" si="1071"/>
        <v>96152.400000000009</v>
      </c>
      <c r="U675" s="15">
        <f>U676+U677</f>
        <v>0</v>
      </c>
      <c r="V675" s="15">
        <f t="shared" si="1072"/>
        <v>91280.700000000012</v>
      </c>
      <c r="W675" s="15">
        <f t="shared" si="1073"/>
        <v>96152.400000000009</v>
      </c>
      <c r="X675" s="15">
        <f t="shared" si="1074"/>
        <v>96152.400000000009</v>
      </c>
      <c r="Y675" s="15">
        <f>Y676+Y677</f>
        <v>0</v>
      </c>
      <c r="Z675" s="15">
        <f>Z676+Z677</f>
        <v>0</v>
      </c>
      <c r="AA675" s="15">
        <f>AA676+AA677</f>
        <v>0</v>
      </c>
      <c r="AB675" s="15">
        <f t="shared" si="1075"/>
        <v>91280.700000000012</v>
      </c>
      <c r="AC675" s="15">
        <f t="shared" si="1076"/>
        <v>96152.400000000009</v>
      </c>
      <c r="AD675" s="15">
        <f t="shared" si="1077"/>
        <v>96152.400000000009</v>
      </c>
      <c r="AE675" s="15">
        <f>AE676+AE677</f>
        <v>0</v>
      </c>
      <c r="AF675" s="15">
        <f>AF676+AF677</f>
        <v>0</v>
      </c>
      <c r="AG675" s="15">
        <f>AG676+AG677</f>
        <v>0</v>
      </c>
      <c r="AH675" s="15">
        <f t="shared" si="1078"/>
        <v>91280.700000000012</v>
      </c>
      <c r="AI675" s="15">
        <f t="shared" si="1079"/>
        <v>96152.400000000009</v>
      </c>
      <c r="AJ675" s="15">
        <f t="shared" si="1080"/>
        <v>96152.400000000009</v>
      </c>
      <c r="AK675" s="15">
        <f>AK676+AK677</f>
        <v>0</v>
      </c>
      <c r="AL675" s="15">
        <f>AL676+AL677</f>
        <v>0</v>
      </c>
      <c r="AM675" s="15">
        <f>AM676+AM677</f>
        <v>0</v>
      </c>
      <c r="AN675" s="15">
        <f t="shared" si="1081"/>
        <v>91280.700000000012</v>
      </c>
      <c r="AO675" s="15">
        <f>AO676+AO677</f>
        <v>0</v>
      </c>
      <c r="AP675" s="70">
        <f t="shared" si="1113"/>
        <v>91280.700000000012</v>
      </c>
      <c r="AQ675" s="15">
        <f t="shared" si="1082"/>
        <v>96152.400000000009</v>
      </c>
      <c r="AR675" s="15">
        <f>AR676+AR677</f>
        <v>0</v>
      </c>
      <c r="AS675" s="70">
        <f t="shared" si="1114"/>
        <v>96152.400000000009</v>
      </c>
      <c r="AT675" s="73">
        <f t="shared" si="1083"/>
        <v>96152.400000000009</v>
      </c>
      <c r="AU675" s="15">
        <f>AU676+AU677</f>
        <v>0</v>
      </c>
      <c r="AV675" s="24"/>
    </row>
    <row r="676" spans="1:48" ht="31.2" x14ac:dyDescent="0.3">
      <c r="A676" s="61" t="s">
        <v>450</v>
      </c>
      <c r="B676" s="62">
        <v>600</v>
      </c>
      <c r="C676" s="61" t="s">
        <v>65</v>
      </c>
      <c r="D676" s="61" t="s">
        <v>50</v>
      </c>
      <c r="E676" s="63" t="s">
        <v>451</v>
      </c>
      <c r="F676" s="15">
        <v>17896.400000000001</v>
      </c>
      <c r="G676" s="15">
        <v>18822.8</v>
      </c>
      <c r="H676" s="15">
        <v>18822.8</v>
      </c>
      <c r="I676" s="15"/>
      <c r="J676" s="15"/>
      <c r="K676" s="15"/>
      <c r="L676" s="15">
        <f t="shared" si="1088"/>
        <v>17896.400000000001</v>
      </c>
      <c r="M676" s="15">
        <f t="shared" si="1089"/>
        <v>18822.8</v>
      </c>
      <c r="N676" s="15">
        <f t="shared" si="1090"/>
        <v>18822.8</v>
      </c>
      <c r="O676" s="15"/>
      <c r="P676" s="15"/>
      <c r="Q676" s="15"/>
      <c r="R676" s="15">
        <f t="shared" si="1069"/>
        <v>17896.400000000001</v>
      </c>
      <c r="S676" s="15">
        <f t="shared" si="1070"/>
        <v>18822.8</v>
      </c>
      <c r="T676" s="15">
        <f t="shared" si="1071"/>
        <v>18822.8</v>
      </c>
      <c r="U676" s="15"/>
      <c r="V676" s="15">
        <f t="shared" si="1072"/>
        <v>17896.400000000001</v>
      </c>
      <c r="W676" s="15">
        <f t="shared" si="1073"/>
        <v>18822.8</v>
      </c>
      <c r="X676" s="15">
        <f t="shared" si="1074"/>
        <v>18822.8</v>
      </c>
      <c r="Y676" s="15"/>
      <c r="Z676" s="15"/>
      <c r="AA676" s="15"/>
      <c r="AB676" s="15">
        <f t="shared" si="1075"/>
        <v>17896.400000000001</v>
      </c>
      <c r="AC676" s="15">
        <f t="shared" si="1076"/>
        <v>18822.8</v>
      </c>
      <c r="AD676" s="15">
        <f t="shared" si="1077"/>
        <v>18822.8</v>
      </c>
      <c r="AE676" s="15"/>
      <c r="AF676" s="15"/>
      <c r="AG676" s="15"/>
      <c r="AH676" s="15">
        <f t="shared" si="1078"/>
        <v>17896.400000000001</v>
      </c>
      <c r="AI676" s="15">
        <f t="shared" si="1079"/>
        <v>18822.8</v>
      </c>
      <c r="AJ676" s="15">
        <f t="shared" si="1080"/>
        <v>18822.8</v>
      </c>
      <c r="AK676" s="15"/>
      <c r="AL676" s="15"/>
      <c r="AM676" s="15"/>
      <c r="AN676" s="15">
        <f t="shared" si="1081"/>
        <v>17896.400000000001</v>
      </c>
      <c r="AO676" s="15"/>
      <c r="AP676" s="70">
        <f t="shared" si="1113"/>
        <v>17896.400000000001</v>
      </c>
      <c r="AQ676" s="15">
        <f t="shared" si="1082"/>
        <v>18822.8</v>
      </c>
      <c r="AR676" s="15"/>
      <c r="AS676" s="70">
        <f t="shared" si="1114"/>
        <v>18822.8</v>
      </c>
      <c r="AT676" s="73">
        <f t="shared" si="1083"/>
        <v>18822.8</v>
      </c>
      <c r="AU676" s="15"/>
      <c r="AV676" s="24"/>
    </row>
    <row r="677" spans="1:48" x14ac:dyDescent="0.3">
      <c r="A677" s="61" t="s">
        <v>450</v>
      </c>
      <c r="B677" s="62">
        <v>600</v>
      </c>
      <c r="C677" s="61" t="s">
        <v>65</v>
      </c>
      <c r="D677" s="61" t="s">
        <v>67</v>
      </c>
      <c r="E677" s="63" t="s">
        <v>68</v>
      </c>
      <c r="F677" s="15">
        <v>73384.3</v>
      </c>
      <c r="G677" s="15">
        <v>77329.600000000006</v>
      </c>
      <c r="H677" s="15">
        <v>77329.600000000006</v>
      </c>
      <c r="I677" s="15"/>
      <c r="J677" s="15"/>
      <c r="K677" s="15"/>
      <c r="L677" s="15">
        <f t="shared" si="1088"/>
        <v>73384.3</v>
      </c>
      <c r="M677" s="15">
        <f t="shared" si="1089"/>
        <v>77329.600000000006</v>
      </c>
      <c r="N677" s="15">
        <f t="shared" si="1090"/>
        <v>77329.600000000006</v>
      </c>
      <c r="O677" s="15"/>
      <c r="P677" s="15"/>
      <c r="Q677" s="15"/>
      <c r="R677" s="15">
        <f t="shared" ref="R677:R739" si="1151">L677+O677</f>
        <v>73384.3</v>
      </c>
      <c r="S677" s="15">
        <f t="shared" ref="S677:S739" si="1152">M677+P677</f>
        <v>77329.600000000006</v>
      </c>
      <c r="T677" s="15">
        <f t="shared" ref="T677:T739" si="1153">N677+Q677</f>
        <v>77329.600000000006</v>
      </c>
      <c r="U677" s="15"/>
      <c r="V677" s="15">
        <f t="shared" ref="V677:V739" si="1154">R677+U677</f>
        <v>73384.3</v>
      </c>
      <c r="W677" s="15">
        <f t="shared" ref="W677:W739" si="1155">S677</f>
        <v>77329.600000000006</v>
      </c>
      <c r="X677" s="15">
        <f t="shared" ref="X677:X739" si="1156">T677</f>
        <v>77329.600000000006</v>
      </c>
      <c r="Y677" s="15"/>
      <c r="Z677" s="15"/>
      <c r="AA677" s="15"/>
      <c r="AB677" s="15">
        <f t="shared" ref="AB677:AB740" si="1157">V677+Y677</f>
        <v>73384.3</v>
      </c>
      <c r="AC677" s="15">
        <f t="shared" ref="AC677:AC740" si="1158">W677+Z677</f>
        <v>77329.600000000006</v>
      </c>
      <c r="AD677" s="15">
        <f t="shared" ref="AD677:AD740" si="1159">X677+AA677</f>
        <v>77329.600000000006</v>
      </c>
      <c r="AE677" s="15"/>
      <c r="AF677" s="15"/>
      <c r="AG677" s="15"/>
      <c r="AH677" s="15">
        <f t="shared" ref="AH677:AH740" si="1160">AB677+AE677</f>
        <v>73384.3</v>
      </c>
      <c r="AI677" s="15">
        <f t="shared" ref="AI677:AI740" si="1161">AC677+AF677</f>
        <v>77329.600000000006</v>
      </c>
      <c r="AJ677" s="15">
        <f t="shared" ref="AJ677:AJ740" si="1162">AD677+AG677</f>
        <v>77329.600000000006</v>
      </c>
      <c r="AK677" s="15"/>
      <c r="AL677" s="15"/>
      <c r="AM677" s="15"/>
      <c r="AN677" s="15">
        <f t="shared" ref="AN677:AN740" si="1163">AH677+AK677</f>
        <v>73384.3</v>
      </c>
      <c r="AO677" s="15"/>
      <c r="AP677" s="70">
        <f t="shared" si="1113"/>
        <v>73384.3</v>
      </c>
      <c r="AQ677" s="15">
        <f t="shared" ref="AQ677:AQ740" si="1164">AI677+AL677</f>
        <v>77329.600000000006</v>
      </c>
      <c r="AR677" s="15"/>
      <c r="AS677" s="70">
        <f t="shared" si="1114"/>
        <v>77329.600000000006</v>
      </c>
      <c r="AT677" s="73">
        <f t="shared" ref="AT677:AT740" si="1165">AJ677+AM677</f>
        <v>77329.600000000006</v>
      </c>
      <c r="AU677" s="15"/>
      <c r="AV677" s="24"/>
    </row>
    <row r="678" spans="1:48" x14ac:dyDescent="0.3">
      <c r="A678" s="61" t="s">
        <v>450</v>
      </c>
      <c r="B678" s="62" t="s">
        <v>44</v>
      </c>
      <c r="C678" s="61"/>
      <c r="D678" s="61"/>
      <c r="E678" s="63" t="s">
        <v>45</v>
      </c>
      <c r="F678" s="15">
        <f t="shared" ref="F678:K678" si="1166">F679</f>
        <v>424.3</v>
      </c>
      <c r="G678" s="15">
        <f t="shared" si="1166"/>
        <v>424.3</v>
      </c>
      <c r="H678" s="15">
        <f t="shared" si="1166"/>
        <v>424.3</v>
      </c>
      <c r="I678" s="15">
        <f t="shared" si="1166"/>
        <v>0</v>
      </c>
      <c r="J678" s="15">
        <f t="shared" si="1166"/>
        <v>0</v>
      </c>
      <c r="K678" s="15">
        <f t="shared" si="1166"/>
        <v>0</v>
      </c>
      <c r="L678" s="15">
        <f t="shared" si="1088"/>
        <v>424.3</v>
      </c>
      <c r="M678" s="15">
        <f t="shared" si="1089"/>
        <v>424.3</v>
      </c>
      <c r="N678" s="15">
        <f t="shared" si="1090"/>
        <v>424.3</v>
      </c>
      <c r="O678" s="15">
        <f>O679</f>
        <v>0</v>
      </c>
      <c r="P678" s="15">
        <f>P679</f>
        <v>0</v>
      </c>
      <c r="Q678" s="15">
        <f>Q679</f>
        <v>0</v>
      </c>
      <c r="R678" s="15">
        <f t="shared" si="1151"/>
        <v>424.3</v>
      </c>
      <c r="S678" s="15">
        <f t="shared" si="1152"/>
        <v>424.3</v>
      </c>
      <c r="T678" s="15">
        <f t="shared" si="1153"/>
        <v>424.3</v>
      </c>
      <c r="U678" s="15">
        <f>U679</f>
        <v>0</v>
      </c>
      <c r="V678" s="15">
        <f t="shared" si="1154"/>
        <v>424.3</v>
      </c>
      <c r="W678" s="15">
        <f t="shared" si="1155"/>
        <v>424.3</v>
      </c>
      <c r="X678" s="15">
        <f t="shared" si="1156"/>
        <v>424.3</v>
      </c>
      <c r="Y678" s="15">
        <f>Y679</f>
        <v>0</v>
      </c>
      <c r="Z678" s="15">
        <f>Z679</f>
        <v>0</v>
      </c>
      <c r="AA678" s="15">
        <f>AA679</f>
        <v>0</v>
      </c>
      <c r="AB678" s="15">
        <f t="shared" si="1157"/>
        <v>424.3</v>
      </c>
      <c r="AC678" s="15">
        <f t="shared" si="1158"/>
        <v>424.3</v>
      </c>
      <c r="AD678" s="15">
        <f t="shared" si="1159"/>
        <v>424.3</v>
      </c>
      <c r="AE678" s="15">
        <f>AE679</f>
        <v>0</v>
      </c>
      <c r="AF678" s="15">
        <f>AF679</f>
        <v>0</v>
      </c>
      <c r="AG678" s="15">
        <f>AG679</f>
        <v>0</v>
      </c>
      <c r="AH678" s="15">
        <f t="shared" si="1160"/>
        <v>424.3</v>
      </c>
      <c r="AI678" s="15">
        <f t="shared" si="1161"/>
        <v>424.3</v>
      </c>
      <c r="AJ678" s="15">
        <f t="shared" si="1162"/>
        <v>424.3</v>
      </c>
      <c r="AK678" s="15">
        <f>AK679</f>
        <v>0</v>
      </c>
      <c r="AL678" s="15">
        <f>AL679</f>
        <v>0</v>
      </c>
      <c r="AM678" s="15">
        <f>AM679</f>
        <v>0</v>
      </c>
      <c r="AN678" s="15">
        <f t="shared" si="1163"/>
        <v>424.3</v>
      </c>
      <c r="AO678" s="15">
        <f>AO679</f>
        <v>0</v>
      </c>
      <c r="AP678" s="70">
        <f t="shared" si="1113"/>
        <v>424.3</v>
      </c>
      <c r="AQ678" s="15">
        <f t="shared" si="1164"/>
        <v>424.3</v>
      </c>
      <c r="AR678" s="15">
        <f>AR679</f>
        <v>0</v>
      </c>
      <c r="AS678" s="70">
        <f t="shared" si="1114"/>
        <v>424.3</v>
      </c>
      <c r="AT678" s="73">
        <f t="shared" si="1165"/>
        <v>424.3</v>
      </c>
      <c r="AU678" s="15">
        <f>AU679</f>
        <v>0</v>
      </c>
      <c r="AV678" s="24"/>
    </row>
    <row r="679" spans="1:48" x14ac:dyDescent="0.3">
      <c r="A679" s="61" t="s">
        <v>450</v>
      </c>
      <c r="B679" s="62">
        <v>800</v>
      </c>
      <c r="C679" s="61" t="s">
        <v>65</v>
      </c>
      <c r="D679" s="61" t="s">
        <v>67</v>
      </c>
      <c r="E679" s="63" t="s">
        <v>68</v>
      </c>
      <c r="F679" s="15">
        <v>424.3</v>
      </c>
      <c r="G679" s="15">
        <v>424.3</v>
      </c>
      <c r="H679" s="15">
        <v>424.3</v>
      </c>
      <c r="I679" s="15"/>
      <c r="J679" s="15"/>
      <c r="K679" s="15"/>
      <c r="L679" s="15">
        <f t="shared" si="1088"/>
        <v>424.3</v>
      </c>
      <c r="M679" s="15">
        <f t="shared" si="1089"/>
        <v>424.3</v>
      </c>
      <c r="N679" s="15">
        <f t="shared" si="1090"/>
        <v>424.3</v>
      </c>
      <c r="O679" s="15"/>
      <c r="P679" s="15"/>
      <c r="Q679" s="15"/>
      <c r="R679" s="15">
        <f t="shared" si="1151"/>
        <v>424.3</v>
      </c>
      <c r="S679" s="15">
        <f t="shared" si="1152"/>
        <v>424.3</v>
      </c>
      <c r="T679" s="15">
        <f t="shared" si="1153"/>
        <v>424.3</v>
      </c>
      <c r="U679" s="15"/>
      <c r="V679" s="15">
        <f t="shared" si="1154"/>
        <v>424.3</v>
      </c>
      <c r="W679" s="15">
        <f t="shared" si="1155"/>
        <v>424.3</v>
      </c>
      <c r="X679" s="15">
        <f t="shared" si="1156"/>
        <v>424.3</v>
      </c>
      <c r="Y679" s="15"/>
      <c r="Z679" s="15"/>
      <c r="AA679" s="15"/>
      <c r="AB679" s="15">
        <f t="shared" si="1157"/>
        <v>424.3</v>
      </c>
      <c r="AC679" s="15">
        <f t="shared" si="1158"/>
        <v>424.3</v>
      </c>
      <c r="AD679" s="15">
        <f t="shared" si="1159"/>
        <v>424.3</v>
      </c>
      <c r="AE679" s="15"/>
      <c r="AF679" s="15"/>
      <c r="AG679" s="15"/>
      <c r="AH679" s="15">
        <f t="shared" si="1160"/>
        <v>424.3</v>
      </c>
      <c r="AI679" s="15">
        <f t="shared" si="1161"/>
        <v>424.3</v>
      </c>
      <c r="AJ679" s="15">
        <f t="shared" si="1162"/>
        <v>424.3</v>
      </c>
      <c r="AK679" s="15"/>
      <c r="AL679" s="15"/>
      <c r="AM679" s="15"/>
      <c r="AN679" s="15">
        <f t="shared" si="1163"/>
        <v>424.3</v>
      </c>
      <c r="AO679" s="15"/>
      <c r="AP679" s="70">
        <f t="shared" si="1113"/>
        <v>424.3</v>
      </c>
      <c r="AQ679" s="15">
        <f t="shared" si="1164"/>
        <v>424.3</v>
      </c>
      <c r="AR679" s="15"/>
      <c r="AS679" s="70">
        <f t="shared" si="1114"/>
        <v>424.3</v>
      </c>
      <c r="AT679" s="73">
        <f t="shared" si="1165"/>
        <v>424.3</v>
      </c>
      <c r="AU679" s="15"/>
      <c r="AV679" s="24"/>
    </row>
    <row r="680" spans="1:48" x14ac:dyDescent="0.3">
      <c r="A680" s="61" t="s">
        <v>452</v>
      </c>
      <c r="B680" s="62"/>
      <c r="C680" s="61"/>
      <c r="D680" s="61"/>
      <c r="E680" s="63" t="s">
        <v>217</v>
      </c>
      <c r="F680" s="15">
        <f t="shared" ref="F680:K680" si="1167">F681</f>
        <v>2435.9</v>
      </c>
      <c r="G680" s="15">
        <f t="shared" si="1167"/>
        <v>0</v>
      </c>
      <c r="H680" s="15">
        <f t="shared" si="1167"/>
        <v>0</v>
      </c>
      <c r="I680" s="15">
        <f t="shared" si="1167"/>
        <v>0</v>
      </c>
      <c r="J680" s="15">
        <f t="shared" si="1167"/>
        <v>0</v>
      </c>
      <c r="K680" s="15">
        <f t="shared" si="1167"/>
        <v>0</v>
      </c>
      <c r="L680" s="15">
        <f t="shared" si="1088"/>
        <v>2435.9</v>
      </c>
      <c r="M680" s="15">
        <f t="shared" si="1089"/>
        <v>0</v>
      </c>
      <c r="N680" s="15">
        <f t="shared" si="1090"/>
        <v>0</v>
      </c>
      <c r="O680" s="15">
        <f>O681</f>
        <v>0</v>
      </c>
      <c r="P680" s="15">
        <f>P681</f>
        <v>0</v>
      </c>
      <c r="Q680" s="15">
        <f>Q681</f>
        <v>0</v>
      </c>
      <c r="R680" s="15">
        <f t="shared" si="1151"/>
        <v>2435.9</v>
      </c>
      <c r="S680" s="15">
        <f t="shared" si="1152"/>
        <v>0</v>
      </c>
      <c r="T680" s="15">
        <f t="shared" si="1153"/>
        <v>0</v>
      </c>
      <c r="U680" s="15">
        <f>U681</f>
        <v>0</v>
      </c>
      <c r="V680" s="15">
        <f t="shared" si="1154"/>
        <v>2435.9</v>
      </c>
      <c r="W680" s="15">
        <f t="shared" si="1155"/>
        <v>0</v>
      </c>
      <c r="X680" s="15">
        <f t="shared" si="1156"/>
        <v>0</v>
      </c>
      <c r="Y680" s="15">
        <f>Y681</f>
        <v>-1217.8999999999999</v>
      </c>
      <c r="Z680" s="15">
        <f>Z681</f>
        <v>0</v>
      </c>
      <c r="AA680" s="15">
        <f>AA681</f>
        <v>0</v>
      </c>
      <c r="AB680" s="15">
        <f t="shared" si="1157"/>
        <v>1218.0000000000002</v>
      </c>
      <c r="AC680" s="15">
        <f t="shared" si="1158"/>
        <v>0</v>
      </c>
      <c r="AD680" s="15">
        <f t="shared" si="1159"/>
        <v>0</v>
      </c>
      <c r="AE680" s="15">
        <f>AE681</f>
        <v>0</v>
      </c>
      <c r="AF680" s="15">
        <f>AF681</f>
        <v>0</v>
      </c>
      <c r="AG680" s="15">
        <f>AG681</f>
        <v>0</v>
      </c>
      <c r="AH680" s="15">
        <f t="shared" si="1160"/>
        <v>1218.0000000000002</v>
      </c>
      <c r="AI680" s="15">
        <f t="shared" si="1161"/>
        <v>0</v>
      </c>
      <c r="AJ680" s="15">
        <f t="shared" si="1162"/>
        <v>0</v>
      </c>
      <c r="AK680" s="15">
        <f>AK681</f>
        <v>0</v>
      </c>
      <c r="AL680" s="15">
        <f>AL681</f>
        <v>0</v>
      </c>
      <c r="AM680" s="15">
        <f>AM681</f>
        <v>0</v>
      </c>
      <c r="AN680" s="15">
        <f t="shared" si="1163"/>
        <v>1218.0000000000002</v>
      </c>
      <c r="AO680" s="15">
        <f>AO681</f>
        <v>0</v>
      </c>
      <c r="AP680" s="70">
        <f t="shared" si="1113"/>
        <v>1218.0000000000002</v>
      </c>
      <c r="AQ680" s="15">
        <f t="shared" si="1164"/>
        <v>0</v>
      </c>
      <c r="AR680" s="15">
        <f>AR681</f>
        <v>0</v>
      </c>
      <c r="AS680" s="70">
        <f t="shared" si="1114"/>
        <v>0</v>
      </c>
      <c r="AT680" s="73">
        <f t="shared" si="1165"/>
        <v>0</v>
      </c>
      <c r="AU680" s="15">
        <f>AU681</f>
        <v>0</v>
      </c>
      <c r="AV680" s="24"/>
    </row>
    <row r="681" spans="1:48" ht="46.8" x14ac:dyDescent="0.3">
      <c r="A681" s="61" t="s">
        <v>452</v>
      </c>
      <c r="B681" s="62" t="s">
        <v>55</v>
      </c>
      <c r="C681" s="61"/>
      <c r="D681" s="61"/>
      <c r="E681" s="63" t="s">
        <v>56</v>
      </c>
      <c r="F681" s="15">
        <f t="shared" ref="F681:K681" si="1168">F682+F683</f>
        <v>2435.9</v>
      </c>
      <c r="G681" s="15">
        <f t="shared" si="1168"/>
        <v>0</v>
      </c>
      <c r="H681" s="15">
        <f t="shared" si="1168"/>
        <v>0</v>
      </c>
      <c r="I681" s="15">
        <f t="shared" si="1168"/>
        <v>0</v>
      </c>
      <c r="J681" s="15">
        <f t="shared" si="1168"/>
        <v>0</v>
      </c>
      <c r="K681" s="15">
        <f t="shared" si="1168"/>
        <v>0</v>
      </c>
      <c r="L681" s="15">
        <f t="shared" si="1088"/>
        <v>2435.9</v>
      </c>
      <c r="M681" s="15">
        <f t="shared" si="1089"/>
        <v>0</v>
      </c>
      <c r="N681" s="15">
        <f t="shared" si="1090"/>
        <v>0</v>
      </c>
      <c r="O681" s="15">
        <f>O682+O683</f>
        <v>0</v>
      </c>
      <c r="P681" s="15">
        <f>P682+P683</f>
        <v>0</v>
      </c>
      <c r="Q681" s="15">
        <f>Q682+Q683</f>
        <v>0</v>
      </c>
      <c r="R681" s="15">
        <f t="shared" si="1151"/>
        <v>2435.9</v>
      </c>
      <c r="S681" s="15">
        <f t="shared" si="1152"/>
        <v>0</v>
      </c>
      <c r="T681" s="15">
        <f t="shared" si="1153"/>
        <v>0</v>
      </c>
      <c r="U681" s="15">
        <f>U682+U683</f>
        <v>0</v>
      </c>
      <c r="V681" s="15">
        <f t="shared" si="1154"/>
        <v>2435.9</v>
      </c>
      <c r="W681" s="15">
        <f t="shared" si="1155"/>
        <v>0</v>
      </c>
      <c r="X681" s="15">
        <f t="shared" si="1156"/>
        <v>0</v>
      </c>
      <c r="Y681" s="15">
        <f>Y682+Y683</f>
        <v>-1217.8999999999999</v>
      </c>
      <c r="Z681" s="15">
        <f>Z682+Z683</f>
        <v>0</v>
      </c>
      <c r="AA681" s="15">
        <f>AA682+AA683</f>
        <v>0</v>
      </c>
      <c r="AB681" s="15">
        <f t="shared" si="1157"/>
        <v>1218.0000000000002</v>
      </c>
      <c r="AC681" s="15">
        <f t="shared" si="1158"/>
        <v>0</v>
      </c>
      <c r="AD681" s="15">
        <f t="shared" si="1159"/>
        <v>0</v>
      </c>
      <c r="AE681" s="15">
        <f>AE682+AE683</f>
        <v>0</v>
      </c>
      <c r="AF681" s="15">
        <f>AF682+AF683</f>
        <v>0</v>
      </c>
      <c r="AG681" s="15">
        <f>AG682+AG683</f>
        <v>0</v>
      </c>
      <c r="AH681" s="15">
        <f t="shared" si="1160"/>
        <v>1218.0000000000002</v>
      </c>
      <c r="AI681" s="15">
        <f t="shared" si="1161"/>
        <v>0</v>
      </c>
      <c r="AJ681" s="15">
        <f t="shared" si="1162"/>
        <v>0</v>
      </c>
      <c r="AK681" s="15">
        <f>AK682+AK683</f>
        <v>0</v>
      </c>
      <c r="AL681" s="15">
        <f>AL682+AL683</f>
        <v>0</v>
      </c>
      <c r="AM681" s="15">
        <f>AM682+AM683</f>
        <v>0</v>
      </c>
      <c r="AN681" s="15">
        <f t="shared" si="1163"/>
        <v>1218.0000000000002</v>
      </c>
      <c r="AO681" s="15">
        <f>AO682+AO683</f>
        <v>0</v>
      </c>
      <c r="AP681" s="70">
        <f t="shared" si="1113"/>
        <v>1218.0000000000002</v>
      </c>
      <c r="AQ681" s="15">
        <f t="shared" si="1164"/>
        <v>0</v>
      </c>
      <c r="AR681" s="15">
        <f>AR682+AR683</f>
        <v>0</v>
      </c>
      <c r="AS681" s="70">
        <f t="shared" si="1114"/>
        <v>0</v>
      </c>
      <c r="AT681" s="73">
        <f t="shared" si="1165"/>
        <v>0</v>
      </c>
      <c r="AU681" s="15">
        <f>AU682+AU683</f>
        <v>0</v>
      </c>
      <c r="AV681" s="24"/>
    </row>
    <row r="682" spans="1:48" ht="31.2" x14ac:dyDescent="0.3">
      <c r="A682" s="61" t="s">
        <v>452</v>
      </c>
      <c r="B682" s="62">
        <v>600</v>
      </c>
      <c r="C682" s="61" t="s">
        <v>65</v>
      </c>
      <c r="D682" s="61" t="s">
        <v>50</v>
      </c>
      <c r="E682" s="63" t="s">
        <v>451</v>
      </c>
      <c r="F682" s="15">
        <v>463.2</v>
      </c>
      <c r="G682" s="15"/>
      <c r="H682" s="15"/>
      <c r="I682" s="15"/>
      <c r="J682" s="15"/>
      <c r="K682" s="15"/>
      <c r="L682" s="15">
        <f t="shared" si="1088"/>
        <v>463.2</v>
      </c>
      <c r="M682" s="15">
        <f t="shared" si="1089"/>
        <v>0</v>
      </c>
      <c r="N682" s="15">
        <f t="shared" si="1090"/>
        <v>0</v>
      </c>
      <c r="O682" s="15"/>
      <c r="P682" s="15"/>
      <c r="Q682" s="15"/>
      <c r="R682" s="15">
        <f t="shared" si="1151"/>
        <v>463.2</v>
      </c>
      <c r="S682" s="15">
        <f t="shared" si="1152"/>
        <v>0</v>
      </c>
      <c r="T682" s="15">
        <f t="shared" si="1153"/>
        <v>0</v>
      </c>
      <c r="U682" s="15"/>
      <c r="V682" s="15">
        <f t="shared" si="1154"/>
        <v>463.2</v>
      </c>
      <c r="W682" s="15">
        <f t="shared" si="1155"/>
        <v>0</v>
      </c>
      <c r="X682" s="15">
        <f t="shared" si="1156"/>
        <v>0</v>
      </c>
      <c r="Y682" s="15">
        <v>-231.6</v>
      </c>
      <c r="Z682" s="15"/>
      <c r="AA682" s="15"/>
      <c r="AB682" s="15">
        <f t="shared" si="1157"/>
        <v>231.6</v>
      </c>
      <c r="AC682" s="15">
        <f t="shared" si="1158"/>
        <v>0</v>
      </c>
      <c r="AD682" s="15">
        <f t="shared" si="1159"/>
        <v>0</v>
      </c>
      <c r="AE682" s="15"/>
      <c r="AF682" s="15"/>
      <c r="AG682" s="15"/>
      <c r="AH682" s="15">
        <f t="shared" si="1160"/>
        <v>231.6</v>
      </c>
      <c r="AI682" s="15">
        <f t="shared" si="1161"/>
        <v>0</v>
      </c>
      <c r="AJ682" s="15">
        <f t="shared" si="1162"/>
        <v>0</v>
      </c>
      <c r="AK682" s="15"/>
      <c r="AL682" s="15"/>
      <c r="AM682" s="15"/>
      <c r="AN682" s="15">
        <f t="shared" si="1163"/>
        <v>231.6</v>
      </c>
      <c r="AO682" s="15"/>
      <c r="AP682" s="70">
        <f t="shared" si="1113"/>
        <v>231.6</v>
      </c>
      <c r="AQ682" s="15">
        <f t="shared" si="1164"/>
        <v>0</v>
      </c>
      <c r="AR682" s="15"/>
      <c r="AS682" s="70">
        <f t="shared" si="1114"/>
        <v>0</v>
      </c>
      <c r="AT682" s="73">
        <f t="shared" si="1165"/>
        <v>0</v>
      </c>
      <c r="AU682" s="15"/>
      <c r="AV682" s="24"/>
    </row>
    <row r="683" spans="1:48" x14ac:dyDescent="0.3">
      <c r="A683" s="61" t="s">
        <v>452</v>
      </c>
      <c r="B683" s="62">
        <v>600</v>
      </c>
      <c r="C683" s="61" t="s">
        <v>65</v>
      </c>
      <c r="D683" s="61" t="s">
        <v>67</v>
      </c>
      <c r="E683" s="63" t="s">
        <v>68</v>
      </c>
      <c r="F683" s="15">
        <v>1972.7</v>
      </c>
      <c r="G683" s="15"/>
      <c r="H683" s="15"/>
      <c r="I683" s="15"/>
      <c r="J683" s="15"/>
      <c r="K683" s="15"/>
      <c r="L683" s="15">
        <f t="shared" si="1088"/>
        <v>1972.7</v>
      </c>
      <c r="M683" s="15">
        <f t="shared" si="1089"/>
        <v>0</v>
      </c>
      <c r="N683" s="15">
        <f t="shared" si="1090"/>
        <v>0</v>
      </c>
      <c r="O683" s="15"/>
      <c r="P683" s="15"/>
      <c r="Q683" s="15"/>
      <c r="R683" s="15">
        <f t="shared" si="1151"/>
        <v>1972.7</v>
      </c>
      <c r="S683" s="15">
        <f t="shared" si="1152"/>
        <v>0</v>
      </c>
      <c r="T683" s="15">
        <f t="shared" si="1153"/>
        <v>0</v>
      </c>
      <c r="U683" s="15"/>
      <c r="V683" s="15">
        <f t="shared" si="1154"/>
        <v>1972.7</v>
      </c>
      <c r="W683" s="15">
        <f t="shared" si="1155"/>
        <v>0</v>
      </c>
      <c r="X683" s="15">
        <f t="shared" si="1156"/>
        <v>0</v>
      </c>
      <c r="Y683" s="15">
        <v>-986.3</v>
      </c>
      <c r="Z683" s="15"/>
      <c r="AA683" s="15"/>
      <c r="AB683" s="15">
        <f t="shared" si="1157"/>
        <v>986.40000000000009</v>
      </c>
      <c r="AC683" s="15">
        <f t="shared" si="1158"/>
        <v>0</v>
      </c>
      <c r="AD683" s="15">
        <f t="shared" si="1159"/>
        <v>0</v>
      </c>
      <c r="AE683" s="15"/>
      <c r="AF683" s="15"/>
      <c r="AG683" s="15"/>
      <c r="AH683" s="15">
        <f t="shared" si="1160"/>
        <v>986.40000000000009</v>
      </c>
      <c r="AI683" s="15">
        <f t="shared" si="1161"/>
        <v>0</v>
      </c>
      <c r="AJ683" s="15">
        <f t="shared" si="1162"/>
        <v>0</v>
      </c>
      <c r="AK683" s="15"/>
      <c r="AL683" s="15"/>
      <c r="AM683" s="15"/>
      <c r="AN683" s="15">
        <f t="shared" si="1163"/>
        <v>986.40000000000009</v>
      </c>
      <c r="AO683" s="15"/>
      <c r="AP683" s="70">
        <f t="shared" si="1113"/>
        <v>986.40000000000009</v>
      </c>
      <c r="AQ683" s="15">
        <f t="shared" si="1164"/>
        <v>0</v>
      </c>
      <c r="AR683" s="15"/>
      <c r="AS683" s="70">
        <f t="shared" si="1114"/>
        <v>0</v>
      </c>
      <c r="AT683" s="73">
        <f t="shared" si="1165"/>
        <v>0</v>
      </c>
      <c r="AU683" s="15"/>
      <c r="AV683" s="24"/>
    </row>
    <row r="684" spans="1:48" ht="31.2" x14ac:dyDescent="0.3">
      <c r="A684" s="61" t="s">
        <v>453</v>
      </c>
      <c r="B684" s="62"/>
      <c r="C684" s="61"/>
      <c r="D684" s="61"/>
      <c r="E684" s="63" t="s">
        <v>454</v>
      </c>
      <c r="F684" s="15">
        <f t="shared" ref="F684:K684" si="1169">F685+F687+F689</f>
        <v>36968.400000000001</v>
      </c>
      <c r="G684" s="15">
        <f t="shared" si="1169"/>
        <v>37318.1</v>
      </c>
      <c r="H684" s="15">
        <f t="shared" si="1169"/>
        <v>37318.1</v>
      </c>
      <c r="I684" s="15">
        <f t="shared" si="1169"/>
        <v>-815.4</v>
      </c>
      <c r="J684" s="15">
        <f t="shared" si="1169"/>
        <v>0</v>
      </c>
      <c r="K684" s="15">
        <f t="shared" si="1169"/>
        <v>0</v>
      </c>
      <c r="L684" s="15">
        <f t="shared" si="1088"/>
        <v>36153</v>
      </c>
      <c r="M684" s="15">
        <f t="shared" si="1089"/>
        <v>37318.1</v>
      </c>
      <c r="N684" s="15">
        <f t="shared" si="1090"/>
        <v>37318.1</v>
      </c>
      <c r="O684" s="15">
        <f>O685+O687+O689</f>
        <v>0</v>
      </c>
      <c r="P684" s="15">
        <f>P685+P687+P689</f>
        <v>0</v>
      </c>
      <c r="Q684" s="15">
        <f>Q685+Q687+Q689</f>
        <v>0</v>
      </c>
      <c r="R684" s="15">
        <f t="shared" si="1151"/>
        <v>36153</v>
      </c>
      <c r="S684" s="15">
        <f t="shared" si="1152"/>
        <v>37318.1</v>
      </c>
      <c r="T684" s="15">
        <f t="shared" si="1153"/>
        <v>37318.1</v>
      </c>
      <c r="U684" s="15">
        <f>U685+U687+U689</f>
        <v>0</v>
      </c>
      <c r="V684" s="15">
        <f t="shared" si="1154"/>
        <v>36153</v>
      </c>
      <c r="W684" s="15">
        <f t="shared" si="1155"/>
        <v>37318.1</v>
      </c>
      <c r="X684" s="15">
        <f t="shared" si="1156"/>
        <v>37318.1</v>
      </c>
      <c r="Y684" s="15">
        <f>Y685+Y687+Y689</f>
        <v>-68.900000000000006</v>
      </c>
      <c r="Z684" s="15">
        <f>Z685+Z687+Z689</f>
        <v>0</v>
      </c>
      <c r="AA684" s="15">
        <f>AA685+AA687+AA689</f>
        <v>0</v>
      </c>
      <c r="AB684" s="15">
        <f t="shared" si="1157"/>
        <v>36084.1</v>
      </c>
      <c r="AC684" s="15">
        <f t="shared" si="1158"/>
        <v>37318.1</v>
      </c>
      <c r="AD684" s="15">
        <f t="shared" si="1159"/>
        <v>37318.1</v>
      </c>
      <c r="AE684" s="15">
        <f>AE685+AE687+AE689</f>
        <v>0</v>
      </c>
      <c r="AF684" s="15">
        <f>AF685+AF687+AF689</f>
        <v>0</v>
      </c>
      <c r="AG684" s="15">
        <f>AG685+AG687+AG689</f>
        <v>0</v>
      </c>
      <c r="AH684" s="15">
        <f t="shared" si="1160"/>
        <v>36084.1</v>
      </c>
      <c r="AI684" s="15">
        <f t="shared" si="1161"/>
        <v>37318.1</v>
      </c>
      <c r="AJ684" s="15">
        <f t="shared" si="1162"/>
        <v>37318.1</v>
      </c>
      <c r="AK684" s="15">
        <f>AK685+AK687+AK689</f>
        <v>-633.41499999999996</v>
      </c>
      <c r="AL684" s="15">
        <f>AL685+AL687+AL689</f>
        <v>0</v>
      </c>
      <c r="AM684" s="15">
        <f>AM685+AM687+AM689</f>
        <v>0</v>
      </c>
      <c r="AN684" s="15">
        <f t="shared" si="1163"/>
        <v>35450.684999999998</v>
      </c>
      <c r="AO684" s="15">
        <f>AO685+AO687+AO689</f>
        <v>0</v>
      </c>
      <c r="AP684" s="70">
        <f t="shared" si="1113"/>
        <v>35450.684999999998</v>
      </c>
      <c r="AQ684" s="15">
        <f t="shared" si="1164"/>
        <v>37318.1</v>
      </c>
      <c r="AR684" s="15">
        <f>AR685+AR687+AR689</f>
        <v>0</v>
      </c>
      <c r="AS684" s="70">
        <f t="shared" si="1114"/>
        <v>37318.1</v>
      </c>
      <c r="AT684" s="73">
        <f t="shared" si="1165"/>
        <v>37318.1</v>
      </c>
      <c r="AU684" s="15">
        <f>AU685+AU687+AU689</f>
        <v>0</v>
      </c>
      <c r="AV684" s="24"/>
    </row>
    <row r="685" spans="1:48" ht="31.2" x14ac:dyDescent="0.3">
      <c r="A685" s="61" t="s">
        <v>453</v>
      </c>
      <c r="B685" s="62" t="s">
        <v>48</v>
      </c>
      <c r="C685" s="61"/>
      <c r="D685" s="61"/>
      <c r="E685" s="63" t="s">
        <v>49</v>
      </c>
      <c r="F685" s="15">
        <f t="shared" ref="F685:K685" si="1170">F686</f>
        <v>1000</v>
      </c>
      <c r="G685" s="15">
        <f t="shared" si="1170"/>
        <v>1000</v>
      </c>
      <c r="H685" s="15">
        <f t="shared" si="1170"/>
        <v>1000</v>
      </c>
      <c r="I685" s="15">
        <f t="shared" si="1170"/>
        <v>0</v>
      </c>
      <c r="J685" s="15">
        <f t="shared" si="1170"/>
        <v>0</v>
      </c>
      <c r="K685" s="15">
        <f t="shared" si="1170"/>
        <v>0</v>
      </c>
      <c r="L685" s="15">
        <f t="shared" si="1088"/>
        <v>1000</v>
      </c>
      <c r="M685" s="15">
        <f t="shared" si="1089"/>
        <v>1000</v>
      </c>
      <c r="N685" s="15">
        <f t="shared" si="1090"/>
        <v>1000</v>
      </c>
      <c r="O685" s="15">
        <f>O686</f>
        <v>0</v>
      </c>
      <c r="P685" s="15">
        <f>P686</f>
        <v>0</v>
      </c>
      <c r="Q685" s="15">
        <f>Q686</f>
        <v>0</v>
      </c>
      <c r="R685" s="15">
        <f t="shared" si="1151"/>
        <v>1000</v>
      </c>
      <c r="S685" s="15">
        <f t="shared" si="1152"/>
        <v>1000</v>
      </c>
      <c r="T685" s="15">
        <f t="shared" si="1153"/>
        <v>1000</v>
      </c>
      <c r="U685" s="15">
        <f>U686</f>
        <v>0</v>
      </c>
      <c r="V685" s="15">
        <f t="shared" si="1154"/>
        <v>1000</v>
      </c>
      <c r="W685" s="15">
        <f t="shared" si="1155"/>
        <v>1000</v>
      </c>
      <c r="X685" s="15">
        <f t="shared" si="1156"/>
        <v>1000</v>
      </c>
      <c r="Y685" s="15">
        <f>Y686</f>
        <v>0</v>
      </c>
      <c r="Z685" s="15">
        <f>Z686</f>
        <v>0</v>
      </c>
      <c r="AA685" s="15">
        <f>AA686</f>
        <v>0</v>
      </c>
      <c r="AB685" s="15">
        <f t="shared" si="1157"/>
        <v>1000</v>
      </c>
      <c r="AC685" s="15">
        <f t="shared" si="1158"/>
        <v>1000</v>
      </c>
      <c r="AD685" s="15">
        <f t="shared" si="1159"/>
        <v>1000</v>
      </c>
      <c r="AE685" s="15">
        <f>AE686</f>
        <v>0</v>
      </c>
      <c r="AF685" s="15">
        <f>AF686</f>
        <v>0</v>
      </c>
      <c r="AG685" s="15">
        <f>AG686</f>
        <v>0</v>
      </c>
      <c r="AH685" s="15">
        <f t="shared" si="1160"/>
        <v>1000</v>
      </c>
      <c r="AI685" s="15">
        <f t="shared" si="1161"/>
        <v>1000</v>
      </c>
      <c r="AJ685" s="15">
        <f t="shared" si="1162"/>
        <v>1000</v>
      </c>
      <c r="AK685" s="15">
        <f>AK686</f>
        <v>0</v>
      </c>
      <c r="AL685" s="15">
        <f>AL686</f>
        <v>0</v>
      </c>
      <c r="AM685" s="15">
        <f>AM686</f>
        <v>0</v>
      </c>
      <c r="AN685" s="15">
        <f t="shared" si="1163"/>
        <v>1000</v>
      </c>
      <c r="AO685" s="15">
        <f>AO686</f>
        <v>0</v>
      </c>
      <c r="AP685" s="70">
        <f t="shared" si="1113"/>
        <v>1000</v>
      </c>
      <c r="AQ685" s="15">
        <f t="shared" si="1164"/>
        <v>1000</v>
      </c>
      <c r="AR685" s="15">
        <f>AR686</f>
        <v>0</v>
      </c>
      <c r="AS685" s="70">
        <f t="shared" si="1114"/>
        <v>1000</v>
      </c>
      <c r="AT685" s="73">
        <f t="shared" si="1165"/>
        <v>1000</v>
      </c>
      <c r="AU685" s="15">
        <f>AU686</f>
        <v>0</v>
      </c>
      <c r="AV685" s="24"/>
    </row>
    <row r="686" spans="1:48" x14ac:dyDescent="0.3">
      <c r="A686" s="61" t="s">
        <v>453</v>
      </c>
      <c r="B686" s="62">
        <v>200</v>
      </c>
      <c r="C686" s="61" t="s">
        <v>65</v>
      </c>
      <c r="D686" s="61" t="s">
        <v>67</v>
      </c>
      <c r="E686" s="63" t="s">
        <v>68</v>
      </c>
      <c r="F686" s="15">
        <v>1000</v>
      </c>
      <c r="G686" s="15">
        <v>1000</v>
      </c>
      <c r="H686" s="15">
        <v>1000</v>
      </c>
      <c r="I686" s="15"/>
      <c r="J686" s="15"/>
      <c r="K686" s="15"/>
      <c r="L686" s="15">
        <f t="shared" si="1088"/>
        <v>1000</v>
      </c>
      <c r="M686" s="15">
        <f t="shared" si="1089"/>
        <v>1000</v>
      </c>
      <c r="N686" s="15">
        <f t="shared" si="1090"/>
        <v>1000</v>
      </c>
      <c r="O686" s="15"/>
      <c r="P686" s="15"/>
      <c r="Q686" s="15"/>
      <c r="R686" s="15">
        <f t="shared" si="1151"/>
        <v>1000</v>
      </c>
      <c r="S686" s="15">
        <f t="shared" si="1152"/>
        <v>1000</v>
      </c>
      <c r="T686" s="15">
        <f t="shared" si="1153"/>
        <v>1000</v>
      </c>
      <c r="U686" s="15"/>
      <c r="V686" s="15">
        <f t="shared" si="1154"/>
        <v>1000</v>
      </c>
      <c r="W686" s="15">
        <f t="shared" si="1155"/>
        <v>1000</v>
      </c>
      <c r="X686" s="15">
        <f t="shared" si="1156"/>
        <v>1000</v>
      </c>
      <c r="Y686" s="15"/>
      <c r="Z686" s="15"/>
      <c r="AA686" s="15"/>
      <c r="AB686" s="15">
        <f t="shared" si="1157"/>
        <v>1000</v>
      </c>
      <c r="AC686" s="15">
        <f t="shared" si="1158"/>
        <v>1000</v>
      </c>
      <c r="AD686" s="15">
        <f t="shared" si="1159"/>
        <v>1000</v>
      </c>
      <c r="AE686" s="15"/>
      <c r="AF686" s="15"/>
      <c r="AG686" s="15"/>
      <c r="AH686" s="15">
        <f t="shared" si="1160"/>
        <v>1000</v>
      </c>
      <c r="AI686" s="15">
        <f t="shared" si="1161"/>
        <v>1000</v>
      </c>
      <c r="AJ686" s="15">
        <f t="shared" si="1162"/>
        <v>1000</v>
      </c>
      <c r="AK686" s="15"/>
      <c r="AL686" s="15"/>
      <c r="AM686" s="15"/>
      <c r="AN686" s="15">
        <f t="shared" si="1163"/>
        <v>1000</v>
      </c>
      <c r="AO686" s="15"/>
      <c r="AP686" s="70">
        <f t="shared" si="1113"/>
        <v>1000</v>
      </c>
      <c r="AQ686" s="15">
        <f t="shared" si="1164"/>
        <v>1000</v>
      </c>
      <c r="AR686" s="15"/>
      <c r="AS686" s="70">
        <f t="shared" si="1114"/>
        <v>1000</v>
      </c>
      <c r="AT686" s="73">
        <f t="shared" si="1165"/>
        <v>1000</v>
      </c>
      <c r="AU686" s="15"/>
      <c r="AV686" s="24"/>
    </row>
    <row r="687" spans="1:48" ht="31.2" x14ac:dyDescent="0.3">
      <c r="A687" s="61" t="s">
        <v>453</v>
      </c>
      <c r="B687" s="62" t="s">
        <v>188</v>
      </c>
      <c r="C687" s="61"/>
      <c r="D687" s="61"/>
      <c r="E687" s="63" t="s">
        <v>189</v>
      </c>
      <c r="F687" s="15">
        <f t="shared" ref="F687:K687" si="1171">F688</f>
        <v>1900</v>
      </c>
      <c r="G687" s="15">
        <f t="shared" si="1171"/>
        <v>1900</v>
      </c>
      <c r="H687" s="15">
        <f t="shared" si="1171"/>
        <v>1900</v>
      </c>
      <c r="I687" s="15">
        <f t="shared" si="1171"/>
        <v>0</v>
      </c>
      <c r="J687" s="15">
        <f t="shared" si="1171"/>
        <v>0</v>
      </c>
      <c r="K687" s="15">
        <f t="shared" si="1171"/>
        <v>0</v>
      </c>
      <c r="L687" s="15">
        <f t="shared" ref="L687:L750" si="1172">F687+I687</f>
        <v>1900</v>
      </c>
      <c r="M687" s="15">
        <f t="shared" ref="M687:M750" si="1173">G687+J687</f>
        <v>1900</v>
      </c>
      <c r="N687" s="15">
        <f t="shared" ref="N687:N750" si="1174">H687+K687</f>
        <v>1900</v>
      </c>
      <c r="O687" s="15">
        <f>O688</f>
        <v>0</v>
      </c>
      <c r="P687" s="15">
        <f>P688</f>
        <v>0</v>
      </c>
      <c r="Q687" s="15">
        <f>Q688</f>
        <v>0</v>
      </c>
      <c r="R687" s="15">
        <f t="shared" si="1151"/>
        <v>1900</v>
      </c>
      <c r="S687" s="15">
        <f t="shared" si="1152"/>
        <v>1900</v>
      </c>
      <c r="T687" s="15">
        <f t="shared" si="1153"/>
        <v>1900</v>
      </c>
      <c r="U687" s="15">
        <f>U688</f>
        <v>0</v>
      </c>
      <c r="V687" s="15">
        <f t="shared" si="1154"/>
        <v>1900</v>
      </c>
      <c r="W687" s="15">
        <f t="shared" si="1155"/>
        <v>1900</v>
      </c>
      <c r="X687" s="15">
        <f t="shared" si="1156"/>
        <v>1900</v>
      </c>
      <c r="Y687" s="15">
        <f>Y688</f>
        <v>0</v>
      </c>
      <c r="Z687" s="15">
        <f>Z688</f>
        <v>0</v>
      </c>
      <c r="AA687" s="15">
        <f>AA688</f>
        <v>0</v>
      </c>
      <c r="AB687" s="15">
        <f t="shared" si="1157"/>
        <v>1900</v>
      </c>
      <c r="AC687" s="15">
        <f t="shared" si="1158"/>
        <v>1900</v>
      </c>
      <c r="AD687" s="15">
        <f t="shared" si="1159"/>
        <v>1900</v>
      </c>
      <c r="AE687" s="15">
        <f>AE688</f>
        <v>0</v>
      </c>
      <c r="AF687" s="15">
        <f>AF688</f>
        <v>0</v>
      </c>
      <c r="AG687" s="15">
        <f>AG688</f>
        <v>0</v>
      </c>
      <c r="AH687" s="15">
        <f t="shared" si="1160"/>
        <v>1900</v>
      </c>
      <c r="AI687" s="15">
        <f t="shared" si="1161"/>
        <v>1900</v>
      </c>
      <c r="AJ687" s="15">
        <f t="shared" si="1162"/>
        <v>1900</v>
      </c>
      <c r="AK687" s="15">
        <f>AK688</f>
        <v>0</v>
      </c>
      <c r="AL687" s="15">
        <f>AL688</f>
        <v>0</v>
      </c>
      <c r="AM687" s="15">
        <f>AM688</f>
        <v>0</v>
      </c>
      <c r="AN687" s="15">
        <f t="shared" si="1163"/>
        <v>1900</v>
      </c>
      <c r="AO687" s="15">
        <f>AO688</f>
        <v>0</v>
      </c>
      <c r="AP687" s="70">
        <f t="shared" si="1113"/>
        <v>1900</v>
      </c>
      <c r="AQ687" s="15">
        <f t="shared" si="1164"/>
        <v>1900</v>
      </c>
      <c r="AR687" s="15">
        <f>AR688</f>
        <v>0</v>
      </c>
      <c r="AS687" s="70">
        <f t="shared" si="1114"/>
        <v>1900</v>
      </c>
      <c r="AT687" s="73">
        <f t="shared" si="1165"/>
        <v>1900</v>
      </c>
      <c r="AU687" s="15">
        <f>AU688</f>
        <v>0</v>
      </c>
      <c r="AV687" s="24"/>
    </row>
    <row r="688" spans="1:48" x14ac:dyDescent="0.3">
      <c r="A688" s="61" t="s">
        <v>453</v>
      </c>
      <c r="B688" s="62">
        <v>300</v>
      </c>
      <c r="C688" s="61" t="s">
        <v>65</v>
      </c>
      <c r="D688" s="61" t="s">
        <v>67</v>
      </c>
      <c r="E688" s="63" t="s">
        <v>68</v>
      </c>
      <c r="F688" s="15">
        <v>1900</v>
      </c>
      <c r="G688" s="15">
        <v>1900</v>
      </c>
      <c r="H688" s="15">
        <v>1900</v>
      </c>
      <c r="I688" s="15"/>
      <c r="J688" s="15"/>
      <c r="K688" s="15"/>
      <c r="L688" s="15">
        <f t="shared" si="1172"/>
        <v>1900</v>
      </c>
      <c r="M688" s="15">
        <f t="shared" si="1173"/>
        <v>1900</v>
      </c>
      <c r="N688" s="15">
        <f t="shared" si="1174"/>
        <v>1900</v>
      </c>
      <c r="O688" s="15"/>
      <c r="P688" s="15"/>
      <c r="Q688" s="15"/>
      <c r="R688" s="15">
        <f t="shared" si="1151"/>
        <v>1900</v>
      </c>
      <c r="S688" s="15">
        <f t="shared" si="1152"/>
        <v>1900</v>
      </c>
      <c r="T688" s="15">
        <f t="shared" si="1153"/>
        <v>1900</v>
      </c>
      <c r="U688" s="15"/>
      <c r="V688" s="15">
        <f t="shared" si="1154"/>
        <v>1900</v>
      </c>
      <c r="W688" s="15">
        <f t="shared" si="1155"/>
        <v>1900</v>
      </c>
      <c r="X688" s="15">
        <f t="shared" si="1156"/>
        <v>1900</v>
      </c>
      <c r="Y688" s="15"/>
      <c r="Z688" s="15"/>
      <c r="AA688" s="15"/>
      <c r="AB688" s="15">
        <f t="shared" si="1157"/>
        <v>1900</v>
      </c>
      <c r="AC688" s="15">
        <f t="shared" si="1158"/>
        <v>1900</v>
      </c>
      <c r="AD688" s="15">
        <f t="shared" si="1159"/>
        <v>1900</v>
      </c>
      <c r="AE688" s="15"/>
      <c r="AF688" s="15"/>
      <c r="AG688" s="15"/>
      <c r="AH688" s="15">
        <f t="shared" si="1160"/>
        <v>1900</v>
      </c>
      <c r="AI688" s="15">
        <f t="shared" si="1161"/>
        <v>1900</v>
      </c>
      <c r="AJ688" s="15">
        <f t="shared" si="1162"/>
        <v>1900</v>
      </c>
      <c r="AK688" s="15"/>
      <c r="AL688" s="15"/>
      <c r="AM688" s="15"/>
      <c r="AN688" s="15">
        <f t="shared" si="1163"/>
        <v>1900</v>
      </c>
      <c r="AO688" s="15"/>
      <c r="AP688" s="70">
        <f t="shared" si="1113"/>
        <v>1900</v>
      </c>
      <c r="AQ688" s="15">
        <f t="shared" si="1164"/>
        <v>1900</v>
      </c>
      <c r="AR688" s="15"/>
      <c r="AS688" s="70">
        <f t="shared" si="1114"/>
        <v>1900</v>
      </c>
      <c r="AT688" s="73">
        <f t="shared" si="1165"/>
        <v>1900</v>
      </c>
      <c r="AU688" s="15"/>
      <c r="AV688" s="24"/>
    </row>
    <row r="689" spans="1:48" ht="46.8" x14ac:dyDescent="0.3">
      <c r="A689" s="61" t="s">
        <v>453</v>
      </c>
      <c r="B689" s="62" t="s">
        <v>55</v>
      </c>
      <c r="C689" s="61"/>
      <c r="D689" s="61"/>
      <c r="E689" s="63" t="s">
        <v>56</v>
      </c>
      <c r="F689" s="15">
        <f t="shared" ref="F689:K689" si="1175">F690</f>
        <v>34068.400000000001</v>
      </c>
      <c r="G689" s="15">
        <f t="shared" si="1175"/>
        <v>34418.1</v>
      </c>
      <c r="H689" s="15">
        <f t="shared" si="1175"/>
        <v>34418.1</v>
      </c>
      <c r="I689" s="15">
        <f t="shared" si="1175"/>
        <v>-815.4</v>
      </c>
      <c r="J689" s="15">
        <f t="shared" si="1175"/>
        <v>0</v>
      </c>
      <c r="K689" s="15">
        <f t="shared" si="1175"/>
        <v>0</v>
      </c>
      <c r="L689" s="15">
        <f t="shared" si="1172"/>
        <v>33253</v>
      </c>
      <c r="M689" s="15">
        <f t="shared" si="1173"/>
        <v>34418.1</v>
      </c>
      <c r="N689" s="15">
        <f t="shared" si="1174"/>
        <v>34418.1</v>
      </c>
      <c r="O689" s="15">
        <f>O690</f>
        <v>0</v>
      </c>
      <c r="P689" s="15">
        <f>P690</f>
        <v>0</v>
      </c>
      <c r="Q689" s="15">
        <f>Q690</f>
        <v>0</v>
      </c>
      <c r="R689" s="15">
        <f t="shared" si="1151"/>
        <v>33253</v>
      </c>
      <c r="S689" s="15">
        <f t="shared" si="1152"/>
        <v>34418.1</v>
      </c>
      <c r="T689" s="15">
        <f t="shared" si="1153"/>
        <v>34418.1</v>
      </c>
      <c r="U689" s="15">
        <f>U690</f>
        <v>0</v>
      </c>
      <c r="V689" s="15">
        <f t="shared" si="1154"/>
        <v>33253</v>
      </c>
      <c r="W689" s="15">
        <f t="shared" si="1155"/>
        <v>34418.1</v>
      </c>
      <c r="X689" s="15">
        <f t="shared" si="1156"/>
        <v>34418.1</v>
      </c>
      <c r="Y689" s="15">
        <f>Y690</f>
        <v>-68.900000000000006</v>
      </c>
      <c r="Z689" s="15">
        <f>Z690</f>
        <v>0</v>
      </c>
      <c r="AA689" s="15">
        <f>AA690</f>
        <v>0</v>
      </c>
      <c r="AB689" s="15">
        <f t="shared" si="1157"/>
        <v>33184.1</v>
      </c>
      <c r="AC689" s="15">
        <f t="shared" si="1158"/>
        <v>34418.1</v>
      </c>
      <c r="AD689" s="15">
        <f t="shared" si="1159"/>
        <v>34418.1</v>
      </c>
      <c r="AE689" s="15">
        <f>AE690</f>
        <v>0</v>
      </c>
      <c r="AF689" s="15">
        <f>AF690</f>
        <v>0</v>
      </c>
      <c r="AG689" s="15">
        <f>AG690</f>
        <v>0</v>
      </c>
      <c r="AH689" s="15">
        <f t="shared" si="1160"/>
        <v>33184.1</v>
      </c>
      <c r="AI689" s="15">
        <f t="shared" si="1161"/>
        <v>34418.1</v>
      </c>
      <c r="AJ689" s="15">
        <f t="shared" si="1162"/>
        <v>34418.1</v>
      </c>
      <c r="AK689" s="15">
        <f>AK690</f>
        <v>-633.41499999999996</v>
      </c>
      <c r="AL689" s="15">
        <f>AL690</f>
        <v>0</v>
      </c>
      <c r="AM689" s="15">
        <f>AM690</f>
        <v>0</v>
      </c>
      <c r="AN689" s="15">
        <f t="shared" si="1163"/>
        <v>32550.684999999998</v>
      </c>
      <c r="AO689" s="15">
        <f>AO690</f>
        <v>0</v>
      </c>
      <c r="AP689" s="70">
        <f t="shared" si="1113"/>
        <v>32550.684999999998</v>
      </c>
      <c r="AQ689" s="15">
        <f t="shared" si="1164"/>
        <v>34418.1</v>
      </c>
      <c r="AR689" s="15">
        <f>AR690</f>
        <v>0</v>
      </c>
      <c r="AS689" s="70">
        <f t="shared" si="1114"/>
        <v>34418.1</v>
      </c>
      <c r="AT689" s="73">
        <f t="shared" si="1165"/>
        <v>34418.1</v>
      </c>
      <c r="AU689" s="15">
        <f>AU690</f>
        <v>0</v>
      </c>
      <c r="AV689" s="24"/>
    </row>
    <row r="690" spans="1:48" x14ac:dyDescent="0.3">
      <c r="A690" s="61" t="s">
        <v>453</v>
      </c>
      <c r="B690" s="62">
        <v>600</v>
      </c>
      <c r="C690" s="61" t="s">
        <v>65</v>
      </c>
      <c r="D690" s="61" t="s">
        <v>67</v>
      </c>
      <c r="E690" s="63" t="s">
        <v>68</v>
      </c>
      <c r="F690" s="15">
        <v>34068.400000000001</v>
      </c>
      <c r="G690" s="15">
        <v>34418.1</v>
      </c>
      <c r="H690" s="15">
        <v>34418.1</v>
      </c>
      <c r="I690" s="15">
        <v>-815.4</v>
      </c>
      <c r="J690" s="15"/>
      <c r="K690" s="15"/>
      <c r="L690" s="15">
        <f t="shared" si="1172"/>
        <v>33253</v>
      </c>
      <c r="M690" s="15">
        <f t="shared" si="1173"/>
        <v>34418.1</v>
      </c>
      <c r="N690" s="15">
        <f t="shared" si="1174"/>
        <v>34418.1</v>
      </c>
      <c r="O690" s="15"/>
      <c r="P690" s="15"/>
      <c r="Q690" s="15"/>
      <c r="R690" s="15">
        <f t="shared" si="1151"/>
        <v>33253</v>
      </c>
      <c r="S690" s="15">
        <f t="shared" si="1152"/>
        <v>34418.1</v>
      </c>
      <c r="T690" s="15">
        <f t="shared" si="1153"/>
        <v>34418.1</v>
      </c>
      <c r="U690" s="15"/>
      <c r="V690" s="15">
        <f t="shared" si="1154"/>
        <v>33253</v>
      </c>
      <c r="W690" s="15">
        <f t="shared" si="1155"/>
        <v>34418.1</v>
      </c>
      <c r="X690" s="15">
        <f t="shared" si="1156"/>
        <v>34418.1</v>
      </c>
      <c r="Y690" s="15">
        <v>-68.900000000000006</v>
      </c>
      <c r="Z690" s="15"/>
      <c r="AA690" s="15"/>
      <c r="AB690" s="15">
        <f t="shared" si="1157"/>
        <v>33184.1</v>
      </c>
      <c r="AC690" s="15">
        <f t="shared" si="1158"/>
        <v>34418.1</v>
      </c>
      <c r="AD690" s="15">
        <f t="shared" si="1159"/>
        <v>34418.1</v>
      </c>
      <c r="AE690" s="15"/>
      <c r="AF690" s="15"/>
      <c r="AG690" s="15"/>
      <c r="AH690" s="15">
        <f t="shared" si="1160"/>
        <v>33184.1</v>
      </c>
      <c r="AI690" s="15">
        <f t="shared" si="1161"/>
        <v>34418.1</v>
      </c>
      <c r="AJ690" s="15">
        <f t="shared" si="1162"/>
        <v>34418.1</v>
      </c>
      <c r="AK690" s="15">
        <v>-633.41499999999996</v>
      </c>
      <c r="AL690" s="15"/>
      <c r="AM690" s="15"/>
      <c r="AN690" s="15">
        <f t="shared" si="1163"/>
        <v>32550.684999999998</v>
      </c>
      <c r="AO690" s="15"/>
      <c r="AP690" s="70">
        <f t="shared" si="1113"/>
        <v>32550.684999999998</v>
      </c>
      <c r="AQ690" s="15">
        <f t="shared" si="1164"/>
        <v>34418.1</v>
      </c>
      <c r="AR690" s="15"/>
      <c r="AS690" s="70">
        <f t="shared" si="1114"/>
        <v>34418.1</v>
      </c>
      <c r="AT690" s="73">
        <f t="shared" si="1165"/>
        <v>34418.1</v>
      </c>
      <c r="AU690" s="15"/>
      <c r="AV690" s="24"/>
    </row>
    <row r="691" spans="1:48" ht="31.2" x14ac:dyDescent="0.3">
      <c r="A691" s="61" t="s">
        <v>455</v>
      </c>
      <c r="B691" s="62"/>
      <c r="C691" s="61"/>
      <c r="D691" s="61"/>
      <c r="E691" s="63" t="s">
        <v>456</v>
      </c>
      <c r="F691" s="15">
        <f t="shared" ref="F691:K691" si="1176">F692+F694</f>
        <v>2988.6</v>
      </c>
      <c r="G691" s="15">
        <f t="shared" si="1176"/>
        <v>2988.6</v>
      </c>
      <c r="H691" s="15">
        <f t="shared" si="1176"/>
        <v>2988.6</v>
      </c>
      <c r="I691" s="15">
        <f t="shared" si="1176"/>
        <v>0</v>
      </c>
      <c r="J691" s="15">
        <f t="shared" si="1176"/>
        <v>0</v>
      </c>
      <c r="K691" s="15">
        <f t="shared" si="1176"/>
        <v>0</v>
      </c>
      <c r="L691" s="15">
        <f t="shared" si="1172"/>
        <v>2988.6</v>
      </c>
      <c r="M691" s="15">
        <f t="shared" si="1173"/>
        <v>2988.6</v>
      </c>
      <c r="N691" s="15">
        <f t="shared" si="1174"/>
        <v>2988.6</v>
      </c>
      <c r="O691" s="15">
        <f>O692+O694</f>
        <v>0</v>
      </c>
      <c r="P691" s="15">
        <f>P692+P694</f>
        <v>0</v>
      </c>
      <c r="Q691" s="15">
        <f>Q692+Q694</f>
        <v>0</v>
      </c>
      <c r="R691" s="15">
        <f t="shared" si="1151"/>
        <v>2988.6</v>
      </c>
      <c r="S691" s="15">
        <f t="shared" si="1152"/>
        <v>2988.6</v>
      </c>
      <c r="T691" s="15">
        <f t="shared" si="1153"/>
        <v>2988.6</v>
      </c>
      <c r="U691" s="15">
        <f>U692+U694</f>
        <v>0</v>
      </c>
      <c r="V691" s="15">
        <f t="shared" si="1154"/>
        <v>2988.6</v>
      </c>
      <c r="W691" s="15">
        <f t="shared" si="1155"/>
        <v>2988.6</v>
      </c>
      <c r="X691" s="15">
        <f t="shared" si="1156"/>
        <v>2988.6</v>
      </c>
      <c r="Y691" s="15">
        <f>Y692+Y694</f>
        <v>0</v>
      </c>
      <c r="Z691" s="15">
        <f>Z692+Z694</f>
        <v>0</v>
      </c>
      <c r="AA691" s="15">
        <f>AA692+AA694</f>
        <v>0</v>
      </c>
      <c r="AB691" s="15">
        <f t="shared" si="1157"/>
        <v>2988.6</v>
      </c>
      <c r="AC691" s="15">
        <f t="shared" si="1158"/>
        <v>2988.6</v>
      </c>
      <c r="AD691" s="15">
        <f t="shared" si="1159"/>
        <v>2988.6</v>
      </c>
      <c r="AE691" s="15">
        <f>AE692+AE694</f>
        <v>0</v>
      </c>
      <c r="AF691" s="15">
        <f>AF692+AF694</f>
        <v>0</v>
      </c>
      <c r="AG691" s="15">
        <f>AG692+AG694</f>
        <v>0</v>
      </c>
      <c r="AH691" s="15">
        <f t="shared" si="1160"/>
        <v>2988.6</v>
      </c>
      <c r="AI691" s="15">
        <f t="shared" si="1161"/>
        <v>2988.6</v>
      </c>
      <c r="AJ691" s="15">
        <f t="shared" si="1162"/>
        <v>2988.6</v>
      </c>
      <c r="AK691" s="15">
        <f>AK692+AK694</f>
        <v>0</v>
      </c>
      <c r="AL691" s="15">
        <f>AL692+AL694</f>
        <v>0</v>
      </c>
      <c r="AM691" s="15">
        <f>AM692+AM694</f>
        <v>0</v>
      </c>
      <c r="AN691" s="15">
        <f t="shared" si="1163"/>
        <v>2988.6</v>
      </c>
      <c r="AO691" s="15">
        <f>AO692+AO694</f>
        <v>0</v>
      </c>
      <c r="AP691" s="70">
        <f t="shared" si="1113"/>
        <v>2988.6</v>
      </c>
      <c r="AQ691" s="15">
        <f t="shared" si="1164"/>
        <v>2988.6</v>
      </c>
      <c r="AR691" s="15">
        <f>AR692+AR694</f>
        <v>0</v>
      </c>
      <c r="AS691" s="70">
        <f t="shared" si="1114"/>
        <v>2988.6</v>
      </c>
      <c r="AT691" s="73">
        <f t="shared" si="1165"/>
        <v>2988.6</v>
      </c>
      <c r="AU691" s="15">
        <f>AU692+AU694</f>
        <v>0</v>
      </c>
      <c r="AV691" s="24"/>
    </row>
    <row r="692" spans="1:48" ht="31.2" x14ac:dyDescent="0.3">
      <c r="A692" s="61" t="s">
        <v>455</v>
      </c>
      <c r="B692" s="62" t="s">
        <v>48</v>
      </c>
      <c r="C692" s="61"/>
      <c r="D692" s="61"/>
      <c r="E692" s="63" t="s">
        <v>49</v>
      </c>
      <c r="F692" s="15">
        <f t="shared" ref="F692:K692" si="1177">F693</f>
        <v>115</v>
      </c>
      <c r="G692" s="15">
        <f t="shared" si="1177"/>
        <v>115</v>
      </c>
      <c r="H692" s="15">
        <f t="shared" si="1177"/>
        <v>115</v>
      </c>
      <c r="I692" s="15">
        <f t="shared" si="1177"/>
        <v>0</v>
      </c>
      <c r="J692" s="15">
        <f t="shared" si="1177"/>
        <v>0</v>
      </c>
      <c r="K692" s="15">
        <f t="shared" si="1177"/>
        <v>0</v>
      </c>
      <c r="L692" s="15">
        <f t="shared" si="1172"/>
        <v>115</v>
      </c>
      <c r="M692" s="15">
        <f t="shared" si="1173"/>
        <v>115</v>
      </c>
      <c r="N692" s="15">
        <f t="shared" si="1174"/>
        <v>115</v>
      </c>
      <c r="O692" s="15">
        <f>O693</f>
        <v>0</v>
      </c>
      <c r="P692" s="15">
        <f>P693</f>
        <v>0</v>
      </c>
      <c r="Q692" s="15">
        <f>Q693</f>
        <v>0</v>
      </c>
      <c r="R692" s="15">
        <f t="shared" si="1151"/>
        <v>115</v>
      </c>
      <c r="S692" s="15">
        <f t="shared" si="1152"/>
        <v>115</v>
      </c>
      <c r="T692" s="15">
        <f t="shared" si="1153"/>
        <v>115</v>
      </c>
      <c r="U692" s="15">
        <f>U693</f>
        <v>0</v>
      </c>
      <c r="V692" s="15">
        <f t="shared" si="1154"/>
        <v>115</v>
      </c>
      <c r="W692" s="15">
        <f t="shared" si="1155"/>
        <v>115</v>
      </c>
      <c r="X692" s="15">
        <f t="shared" si="1156"/>
        <v>115</v>
      </c>
      <c r="Y692" s="15">
        <f>Y693</f>
        <v>0</v>
      </c>
      <c r="Z692" s="15">
        <f>Z693</f>
        <v>0</v>
      </c>
      <c r="AA692" s="15">
        <f>AA693</f>
        <v>0</v>
      </c>
      <c r="AB692" s="15">
        <f t="shared" si="1157"/>
        <v>115</v>
      </c>
      <c r="AC692" s="15">
        <f t="shared" si="1158"/>
        <v>115</v>
      </c>
      <c r="AD692" s="15">
        <f t="shared" si="1159"/>
        <v>115</v>
      </c>
      <c r="AE692" s="15">
        <f>AE693</f>
        <v>0</v>
      </c>
      <c r="AF692" s="15">
        <f>AF693</f>
        <v>0</v>
      </c>
      <c r="AG692" s="15">
        <f>AG693</f>
        <v>0</v>
      </c>
      <c r="AH692" s="15">
        <f t="shared" si="1160"/>
        <v>115</v>
      </c>
      <c r="AI692" s="15">
        <f t="shared" si="1161"/>
        <v>115</v>
      </c>
      <c r="AJ692" s="15">
        <f t="shared" si="1162"/>
        <v>115</v>
      </c>
      <c r="AK692" s="15">
        <f>AK693</f>
        <v>0</v>
      </c>
      <c r="AL692" s="15">
        <f>AL693</f>
        <v>0</v>
      </c>
      <c r="AM692" s="15">
        <f>AM693</f>
        <v>0</v>
      </c>
      <c r="AN692" s="15">
        <f t="shared" si="1163"/>
        <v>115</v>
      </c>
      <c r="AO692" s="15">
        <f>AO693</f>
        <v>0</v>
      </c>
      <c r="AP692" s="70">
        <f t="shared" si="1113"/>
        <v>115</v>
      </c>
      <c r="AQ692" s="15">
        <f t="shared" si="1164"/>
        <v>115</v>
      </c>
      <c r="AR692" s="15">
        <f>AR693</f>
        <v>0</v>
      </c>
      <c r="AS692" s="70">
        <f t="shared" si="1114"/>
        <v>115</v>
      </c>
      <c r="AT692" s="73">
        <f t="shared" si="1165"/>
        <v>115</v>
      </c>
      <c r="AU692" s="15">
        <f>AU693</f>
        <v>0</v>
      </c>
      <c r="AV692" s="24"/>
    </row>
    <row r="693" spans="1:48" x14ac:dyDescent="0.3">
      <c r="A693" s="61" t="s">
        <v>455</v>
      </c>
      <c r="B693" s="62">
        <v>200</v>
      </c>
      <c r="C693" s="61" t="s">
        <v>65</v>
      </c>
      <c r="D693" s="61" t="s">
        <v>67</v>
      </c>
      <c r="E693" s="63" t="s">
        <v>68</v>
      </c>
      <c r="F693" s="15">
        <v>115</v>
      </c>
      <c r="G693" s="15">
        <v>115</v>
      </c>
      <c r="H693" s="15">
        <v>115</v>
      </c>
      <c r="I693" s="15"/>
      <c r="J693" s="15"/>
      <c r="K693" s="15"/>
      <c r="L693" s="15">
        <f t="shared" si="1172"/>
        <v>115</v>
      </c>
      <c r="M693" s="15">
        <f t="shared" si="1173"/>
        <v>115</v>
      </c>
      <c r="N693" s="15">
        <f t="shared" si="1174"/>
        <v>115</v>
      </c>
      <c r="O693" s="15"/>
      <c r="P693" s="15"/>
      <c r="Q693" s="15"/>
      <c r="R693" s="15">
        <f t="shared" si="1151"/>
        <v>115</v>
      </c>
      <c r="S693" s="15">
        <f t="shared" si="1152"/>
        <v>115</v>
      </c>
      <c r="T693" s="15">
        <f t="shared" si="1153"/>
        <v>115</v>
      </c>
      <c r="U693" s="15"/>
      <c r="V693" s="15">
        <f t="shared" si="1154"/>
        <v>115</v>
      </c>
      <c r="W693" s="15">
        <f t="shared" si="1155"/>
        <v>115</v>
      </c>
      <c r="X693" s="15">
        <f t="shared" si="1156"/>
        <v>115</v>
      </c>
      <c r="Y693" s="15"/>
      <c r="Z693" s="15"/>
      <c r="AA693" s="15"/>
      <c r="AB693" s="15">
        <f t="shared" si="1157"/>
        <v>115</v>
      </c>
      <c r="AC693" s="15">
        <f t="shared" si="1158"/>
        <v>115</v>
      </c>
      <c r="AD693" s="15">
        <f t="shared" si="1159"/>
        <v>115</v>
      </c>
      <c r="AE693" s="15"/>
      <c r="AF693" s="15"/>
      <c r="AG693" s="15"/>
      <c r="AH693" s="15">
        <f t="shared" si="1160"/>
        <v>115</v>
      </c>
      <c r="AI693" s="15">
        <f t="shared" si="1161"/>
        <v>115</v>
      </c>
      <c r="AJ693" s="15">
        <f t="shared" si="1162"/>
        <v>115</v>
      </c>
      <c r="AK693" s="15"/>
      <c r="AL693" s="15"/>
      <c r="AM693" s="15"/>
      <c r="AN693" s="15">
        <f t="shared" si="1163"/>
        <v>115</v>
      </c>
      <c r="AO693" s="15"/>
      <c r="AP693" s="70">
        <f t="shared" si="1113"/>
        <v>115</v>
      </c>
      <c r="AQ693" s="15">
        <f t="shared" si="1164"/>
        <v>115</v>
      </c>
      <c r="AR693" s="15"/>
      <c r="AS693" s="70">
        <f t="shared" si="1114"/>
        <v>115</v>
      </c>
      <c r="AT693" s="73">
        <f t="shared" si="1165"/>
        <v>115</v>
      </c>
      <c r="AU693" s="15"/>
      <c r="AV693" s="24"/>
    </row>
    <row r="694" spans="1:48" ht="31.2" x14ac:dyDescent="0.3">
      <c r="A694" s="61" t="s">
        <v>455</v>
      </c>
      <c r="B694" s="62" t="s">
        <v>188</v>
      </c>
      <c r="C694" s="61"/>
      <c r="D694" s="61"/>
      <c r="E694" s="63" t="s">
        <v>189</v>
      </c>
      <c r="F694" s="15">
        <f t="shared" ref="F694:K694" si="1178">F695</f>
        <v>2873.6</v>
      </c>
      <c r="G694" s="15">
        <f t="shared" si="1178"/>
        <v>2873.6</v>
      </c>
      <c r="H694" s="15">
        <f t="shared" si="1178"/>
        <v>2873.6</v>
      </c>
      <c r="I694" s="15">
        <f t="shared" si="1178"/>
        <v>0</v>
      </c>
      <c r="J694" s="15">
        <f t="shared" si="1178"/>
        <v>0</v>
      </c>
      <c r="K694" s="15">
        <f t="shared" si="1178"/>
        <v>0</v>
      </c>
      <c r="L694" s="15">
        <f t="shared" si="1172"/>
        <v>2873.6</v>
      </c>
      <c r="M694" s="15">
        <f t="shared" si="1173"/>
        <v>2873.6</v>
      </c>
      <c r="N694" s="15">
        <f t="shared" si="1174"/>
        <v>2873.6</v>
      </c>
      <c r="O694" s="15">
        <f>O695</f>
        <v>0</v>
      </c>
      <c r="P694" s="15">
        <f>P695</f>
        <v>0</v>
      </c>
      <c r="Q694" s="15">
        <f>Q695</f>
        <v>0</v>
      </c>
      <c r="R694" s="15">
        <f t="shared" si="1151"/>
        <v>2873.6</v>
      </c>
      <c r="S694" s="15">
        <f t="shared" si="1152"/>
        <v>2873.6</v>
      </c>
      <c r="T694" s="15">
        <f t="shared" si="1153"/>
        <v>2873.6</v>
      </c>
      <c r="U694" s="15">
        <f>U695</f>
        <v>0</v>
      </c>
      <c r="V694" s="15">
        <f t="shared" si="1154"/>
        <v>2873.6</v>
      </c>
      <c r="W694" s="15">
        <f t="shared" si="1155"/>
        <v>2873.6</v>
      </c>
      <c r="X694" s="15">
        <f t="shared" si="1156"/>
        <v>2873.6</v>
      </c>
      <c r="Y694" s="15">
        <f>Y695</f>
        <v>0</v>
      </c>
      <c r="Z694" s="15">
        <f>Z695</f>
        <v>0</v>
      </c>
      <c r="AA694" s="15">
        <f>AA695</f>
        <v>0</v>
      </c>
      <c r="AB694" s="15">
        <f t="shared" si="1157"/>
        <v>2873.6</v>
      </c>
      <c r="AC694" s="15">
        <f t="shared" si="1158"/>
        <v>2873.6</v>
      </c>
      <c r="AD694" s="15">
        <f t="shared" si="1159"/>
        <v>2873.6</v>
      </c>
      <c r="AE694" s="15">
        <f>AE695</f>
        <v>0</v>
      </c>
      <c r="AF694" s="15">
        <f>AF695</f>
        <v>0</v>
      </c>
      <c r="AG694" s="15">
        <f>AG695</f>
        <v>0</v>
      </c>
      <c r="AH694" s="15">
        <f t="shared" si="1160"/>
        <v>2873.6</v>
      </c>
      <c r="AI694" s="15">
        <f t="shared" si="1161"/>
        <v>2873.6</v>
      </c>
      <c r="AJ694" s="15">
        <f t="shared" si="1162"/>
        <v>2873.6</v>
      </c>
      <c r="AK694" s="15">
        <f>AK695</f>
        <v>0</v>
      </c>
      <c r="AL694" s="15">
        <f>AL695</f>
        <v>0</v>
      </c>
      <c r="AM694" s="15">
        <f>AM695</f>
        <v>0</v>
      </c>
      <c r="AN694" s="15">
        <f t="shared" si="1163"/>
        <v>2873.6</v>
      </c>
      <c r="AO694" s="15">
        <f>AO695</f>
        <v>0</v>
      </c>
      <c r="AP694" s="70">
        <f t="shared" si="1113"/>
        <v>2873.6</v>
      </c>
      <c r="AQ694" s="15">
        <f t="shared" si="1164"/>
        <v>2873.6</v>
      </c>
      <c r="AR694" s="15">
        <f>AR695</f>
        <v>0</v>
      </c>
      <c r="AS694" s="70">
        <f t="shared" si="1114"/>
        <v>2873.6</v>
      </c>
      <c r="AT694" s="73">
        <f t="shared" si="1165"/>
        <v>2873.6</v>
      </c>
      <c r="AU694" s="15">
        <f>AU695</f>
        <v>0</v>
      </c>
      <c r="AV694" s="24"/>
    </row>
    <row r="695" spans="1:48" x14ac:dyDescent="0.3">
      <c r="A695" s="61" t="s">
        <v>455</v>
      </c>
      <c r="B695" s="62">
        <v>300</v>
      </c>
      <c r="C695" s="61" t="s">
        <v>65</v>
      </c>
      <c r="D695" s="61" t="s">
        <v>67</v>
      </c>
      <c r="E695" s="63" t="s">
        <v>68</v>
      </c>
      <c r="F695" s="15">
        <v>2873.6</v>
      </c>
      <c r="G695" s="15">
        <v>2873.6</v>
      </c>
      <c r="H695" s="15">
        <v>2873.6</v>
      </c>
      <c r="I695" s="15"/>
      <c r="J695" s="15"/>
      <c r="K695" s="15"/>
      <c r="L695" s="15">
        <f t="shared" si="1172"/>
        <v>2873.6</v>
      </c>
      <c r="M695" s="15">
        <f t="shared" si="1173"/>
        <v>2873.6</v>
      </c>
      <c r="N695" s="15">
        <f t="shared" si="1174"/>
        <v>2873.6</v>
      </c>
      <c r="O695" s="15"/>
      <c r="P695" s="15"/>
      <c r="Q695" s="15"/>
      <c r="R695" s="15">
        <f t="shared" si="1151"/>
        <v>2873.6</v>
      </c>
      <c r="S695" s="15">
        <f t="shared" si="1152"/>
        <v>2873.6</v>
      </c>
      <c r="T695" s="15">
        <f t="shared" si="1153"/>
        <v>2873.6</v>
      </c>
      <c r="U695" s="15"/>
      <c r="V695" s="15">
        <f t="shared" si="1154"/>
        <v>2873.6</v>
      </c>
      <c r="W695" s="15">
        <f t="shared" si="1155"/>
        <v>2873.6</v>
      </c>
      <c r="X695" s="15">
        <f t="shared" si="1156"/>
        <v>2873.6</v>
      </c>
      <c r="Y695" s="15"/>
      <c r="Z695" s="15"/>
      <c r="AA695" s="15"/>
      <c r="AB695" s="15">
        <f t="shared" si="1157"/>
        <v>2873.6</v>
      </c>
      <c r="AC695" s="15">
        <f t="shared" si="1158"/>
        <v>2873.6</v>
      </c>
      <c r="AD695" s="15">
        <f t="shared" si="1159"/>
        <v>2873.6</v>
      </c>
      <c r="AE695" s="15"/>
      <c r="AF695" s="15"/>
      <c r="AG695" s="15"/>
      <c r="AH695" s="15">
        <f t="shared" si="1160"/>
        <v>2873.6</v>
      </c>
      <c r="AI695" s="15">
        <f t="shared" si="1161"/>
        <v>2873.6</v>
      </c>
      <c r="AJ695" s="15">
        <f t="shared" si="1162"/>
        <v>2873.6</v>
      </c>
      <c r="AK695" s="15"/>
      <c r="AL695" s="15"/>
      <c r="AM695" s="15"/>
      <c r="AN695" s="15">
        <f t="shared" si="1163"/>
        <v>2873.6</v>
      </c>
      <c r="AO695" s="15"/>
      <c r="AP695" s="70">
        <f t="shared" si="1113"/>
        <v>2873.6</v>
      </c>
      <c r="AQ695" s="15">
        <f t="shared" si="1164"/>
        <v>2873.6</v>
      </c>
      <c r="AR695" s="15"/>
      <c r="AS695" s="70">
        <f t="shared" si="1114"/>
        <v>2873.6</v>
      </c>
      <c r="AT695" s="73">
        <f t="shared" si="1165"/>
        <v>2873.6</v>
      </c>
      <c r="AU695" s="15"/>
      <c r="AV695" s="24"/>
    </row>
    <row r="696" spans="1:48" ht="62.4" x14ac:dyDescent="0.3">
      <c r="A696" s="61" t="s">
        <v>457</v>
      </c>
      <c r="B696" s="62"/>
      <c r="C696" s="61"/>
      <c r="D696" s="61"/>
      <c r="E696" s="63" t="s">
        <v>219</v>
      </c>
      <c r="F696" s="15">
        <f t="shared" ref="F696:K696" si="1179">F697</f>
        <v>2901.7</v>
      </c>
      <c r="G696" s="15">
        <f t="shared" si="1179"/>
        <v>2901.7</v>
      </c>
      <c r="H696" s="15">
        <f t="shared" si="1179"/>
        <v>2901.7</v>
      </c>
      <c r="I696" s="15">
        <f t="shared" si="1179"/>
        <v>0</v>
      </c>
      <c r="J696" s="15">
        <f t="shared" si="1179"/>
        <v>0</v>
      </c>
      <c r="K696" s="15">
        <f t="shared" si="1179"/>
        <v>0</v>
      </c>
      <c r="L696" s="15">
        <f t="shared" si="1172"/>
        <v>2901.7</v>
      </c>
      <c r="M696" s="15">
        <f t="shared" si="1173"/>
        <v>2901.7</v>
      </c>
      <c r="N696" s="15">
        <f t="shared" si="1174"/>
        <v>2901.7</v>
      </c>
      <c r="O696" s="15">
        <f>O697</f>
        <v>0</v>
      </c>
      <c r="P696" s="15">
        <f>P697</f>
        <v>0</v>
      </c>
      <c r="Q696" s="15">
        <f>Q697</f>
        <v>0</v>
      </c>
      <c r="R696" s="15">
        <f t="shared" si="1151"/>
        <v>2901.7</v>
      </c>
      <c r="S696" s="15">
        <f t="shared" si="1152"/>
        <v>2901.7</v>
      </c>
      <c r="T696" s="15">
        <f t="shared" si="1153"/>
        <v>2901.7</v>
      </c>
      <c r="U696" s="15">
        <f>U697</f>
        <v>0</v>
      </c>
      <c r="V696" s="15">
        <f t="shared" si="1154"/>
        <v>2901.7</v>
      </c>
      <c r="W696" s="15">
        <f t="shared" si="1155"/>
        <v>2901.7</v>
      </c>
      <c r="X696" s="15">
        <f t="shared" si="1156"/>
        <v>2901.7</v>
      </c>
      <c r="Y696" s="15">
        <f>Y697</f>
        <v>0</v>
      </c>
      <c r="Z696" s="15">
        <f>Z697</f>
        <v>0</v>
      </c>
      <c r="AA696" s="15">
        <f>AA697</f>
        <v>0</v>
      </c>
      <c r="AB696" s="15">
        <f t="shared" si="1157"/>
        <v>2901.7</v>
      </c>
      <c r="AC696" s="15">
        <f t="shared" si="1158"/>
        <v>2901.7</v>
      </c>
      <c r="AD696" s="15">
        <f t="shared" si="1159"/>
        <v>2901.7</v>
      </c>
      <c r="AE696" s="15">
        <f>AE697</f>
        <v>0</v>
      </c>
      <c r="AF696" s="15">
        <f>AF697</f>
        <v>0</v>
      </c>
      <c r="AG696" s="15">
        <f>AG697</f>
        <v>0</v>
      </c>
      <c r="AH696" s="15">
        <f t="shared" si="1160"/>
        <v>2901.7</v>
      </c>
      <c r="AI696" s="15">
        <f t="shared" si="1161"/>
        <v>2901.7</v>
      </c>
      <c r="AJ696" s="15">
        <f t="shared" si="1162"/>
        <v>2901.7</v>
      </c>
      <c r="AK696" s="15">
        <f>AK697</f>
        <v>0</v>
      </c>
      <c r="AL696" s="15">
        <f>AL697</f>
        <v>0</v>
      </c>
      <c r="AM696" s="15">
        <f>AM697</f>
        <v>0</v>
      </c>
      <c r="AN696" s="15">
        <f t="shared" si="1163"/>
        <v>2901.7</v>
      </c>
      <c r="AO696" s="15">
        <f>AO697</f>
        <v>0</v>
      </c>
      <c r="AP696" s="70">
        <f t="shared" si="1113"/>
        <v>2901.7</v>
      </c>
      <c r="AQ696" s="15">
        <f t="shared" si="1164"/>
        <v>2901.7</v>
      </c>
      <c r="AR696" s="15">
        <f>AR697</f>
        <v>0</v>
      </c>
      <c r="AS696" s="70">
        <f t="shared" si="1114"/>
        <v>2901.7</v>
      </c>
      <c r="AT696" s="73">
        <f t="shared" si="1165"/>
        <v>2901.7</v>
      </c>
      <c r="AU696" s="15">
        <f>AU697</f>
        <v>0</v>
      </c>
      <c r="AV696" s="24"/>
    </row>
    <row r="697" spans="1:48" ht="46.8" x14ac:dyDescent="0.3">
      <c r="A697" s="61" t="s">
        <v>457</v>
      </c>
      <c r="B697" s="62" t="s">
        <v>55</v>
      </c>
      <c r="C697" s="61"/>
      <c r="D697" s="61"/>
      <c r="E697" s="63" t="s">
        <v>56</v>
      </c>
      <c r="F697" s="15">
        <f t="shared" ref="F697:K697" si="1180">F698+F699</f>
        <v>2901.7</v>
      </c>
      <c r="G697" s="15">
        <f t="shared" si="1180"/>
        <v>2901.7</v>
      </c>
      <c r="H697" s="15">
        <f t="shared" si="1180"/>
        <v>2901.7</v>
      </c>
      <c r="I697" s="15">
        <f t="shared" si="1180"/>
        <v>0</v>
      </c>
      <c r="J697" s="15">
        <f t="shared" si="1180"/>
        <v>0</v>
      </c>
      <c r="K697" s="15">
        <f t="shared" si="1180"/>
        <v>0</v>
      </c>
      <c r="L697" s="15">
        <f t="shared" si="1172"/>
        <v>2901.7</v>
      </c>
      <c r="M697" s="15">
        <f t="shared" si="1173"/>
        <v>2901.7</v>
      </c>
      <c r="N697" s="15">
        <f t="shared" si="1174"/>
        <v>2901.7</v>
      </c>
      <c r="O697" s="15">
        <f>O698+O699</f>
        <v>0</v>
      </c>
      <c r="P697" s="15">
        <f>P698+P699</f>
        <v>0</v>
      </c>
      <c r="Q697" s="15">
        <f>Q698+Q699</f>
        <v>0</v>
      </c>
      <c r="R697" s="15">
        <f t="shared" si="1151"/>
        <v>2901.7</v>
      </c>
      <c r="S697" s="15">
        <f t="shared" si="1152"/>
        <v>2901.7</v>
      </c>
      <c r="T697" s="15">
        <f t="shared" si="1153"/>
        <v>2901.7</v>
      </c>
      <c r="U697" s="15">
        <f>U698+U699</f>
        <v>0</v>
      </c>
      <c r="V697" s="15">
        <f t="shared" si="1154"/>
        <v>2901.7</v>
      </c>
      <c r="W697" s="15">
        <f t="shared" si="1155"/>
        <v>2901.7</v>
      </c>
      <c r="X697" s="15">
        <f t="shared" si="1156"/>
        <v>2901.7</v>
      </c>
      <c r="Y697" s="15">
        <f>Y698+Y699</f>
        <v>0</v>
      </c>
      <c r="Z697" s="15">
        <f>Z698+Z699</f>
        <v>0</v>
      </c>
      <c r="AA697" s="15">
        <f>AA698+AA699</f>
        <v>0</v>
      </c>
      <c r="AB697" s="15">
        <f t="shared" si="1157"/>
        <v>2901.7</v>
      </c>
      <c r="AC697" s="15">
        <f t="shared" si="1158"/>
        <v>2901.7</v>
      </c>
      <c r="AD697" s="15">
        <f t="shared" si="1159"/>
        <v>2901.7</v>
      </c>
      <c r="AE697" s="15">
        <f>AE698+AE699</f>
        <v>0</v>
      </c>
      <c r="AF697" s="15">
        <f>AF698+AF699</f>
        <v>0</v>
      </c>
      <c r="AG697" s="15">
        <f>AG698+AG699</f>
        <v>0</v>
      </c>
      <c r="AH697" s="15">
        <f t="shared" si="1160"/>
        <v>2901.7</v>
      </c>
      <c r="AI697" s="15">
        <f t="shared" si="1161"/>
        <v>2901.7</v>
      </c>
      <c r="AJ697" s="15">
        <f t="shared" si="1162"/>
        <v>2901.7</v>
      </c>
      <c r="AK697" s="15">
        <f>AK698+AK699</f>
        <v>0</v>
      </c>
      <c r="AL697" s="15">
        <f>AL698+AL699</f>
        <v>0</v>
      </c>
      <c r="AM697" s="15">
        <f>AM698+AM699</f>
        <v>0</v>
      </c>
      <c r="AN697" s="15">
        <f t="shared" si="1163"/>
        <v>2901.7</v>
      </c>
      <c r="AO697" s="15">
        <f>AO698+AO699</f>
        <v>0</v>
      </c>
      <c r="AP697" s="70">
        <f t="shared" si="1113"/>
        <v>2901.7</v>
      </c>
      <c r="AQ697" s="15">
        <f t="shared" si="1164"/>
        <v>2901.7</v>
      </c>
      <c r="AR697" s="15">
        <f>AR698+AR699</f>
        <v>0</v>
      </c>
      <c r="AS697" s="70">
        <f t="shared" si="1114"/>
        <v>2901.7</v>
      </c>
      <c r="AT697" s="73">
        <f t="shared" si="1165"/>
        <v>2901.7</v>
      </c>
      <c r="AU697" s="15">
        <f>AU698+AU699</f>
        <v>0</v>
      </c>
      <c r="AV697" s="24"/>
    </row>
    <row r="698" spans="1:48" ht="31.2" x14ac:dyDescent="0.3">
      <c r="A698" s="61" t="s">
        <v>457</v>
      </c>
      <c r="B698" s="62">
        <v>600</v>
      </c>
      <c r="C698" s="61" t="s">
        <v>65</v>
      </c>
      <c r="D698" s="61" t="s">
        <v>50</v>
      </c>
      <c r="E698" s="63" t="s">
        <v>451</v>
      </c>
      <c r="F698" s="15">
        <v>201.1</v>
      </c>
      <c r="G698" s="15">
        <v>201.1</v>
      </c>
      <c r="H698" s="15">
        <v>201.1</v>
      </c>
      <c r="I698" s="15"/>
      <c r="J698" s="15"/>
      <c r="K698" s="15"/>
      <c r="L698" s="15">
        <f t="shared" si="1172"/>
        <v>201.1</v>
      </c>
      <c r="M698" s="15">
        <f t="shared" si="1173"/>
        <v>201.1</v>
      </c>
      <c r="N698" s="15">
        <f t="shared" si="1174"/>
        <v>201.1</v>
      </c>
      <c r="O698" s="15"/>
      <c r="P698" s="15"/>
      <c r="Q698" s="15"/>
      <c r="R698" s="15">
        <f t="shared" si="1151"/>
        <v>201.1</v>
      </c>
      <c r="S698" s="15">
        <f t="shared" si="1152"/>
        <v>201.1</v>
      </c>
      <c r="T698" s="15">
        <f t="shared" si="1153"/>
        <v>201.1</v>
      </c>
      <c r="U698" s="15"/>
      <c r="V698" s="15">
        <f t="shared" si="1154"/>
        <v>201.1</v>
      </c>
      <c r="W698" s="15">
        <f t="shared" si="1155"/>
        <v>201.1</v>
      </c>
      <c r="X698" s="15">
        <f t="shared" si="1156"/>
        <v>201.1</v>
      </c>
      <c r="Y698" s="15"/>
      <c r="Z698" s="15"/>
      <c r="AA698" s="15"/>
      <c r="AB698" s="15">
        <f t="shared" si="1157"/>
        <v>201.1</v>
      </c>
      <c r="AC698" s="15">
        <f t="shared" si="1158"/>
        <v>201.1</v>
      </c>
      <c r="AD698" s="15">
        <f t="shared" si="1159"/>
        <v>201.1</v>
      </c>
      <c r="AE698" s="15"/>
      <c r="AF698" s="15"/>
      <c r="AG698" s="15"/>
      <c r="AH698" s="15">
        <f t="shared" si="1160"/>
        <v>201.1</v>
      </c>
      <c r="AI698" s="15">
        <f t="shared" si="1161"/>
        <v>201.1</v>
      </c>
      <c r="AJ698" s="15">
        <f t="shared" si="1162"/>
        <v>201.1</v>
      </c>
      <c r="AK698" s="15"/>
      <c r="AL698" s="15"/>
      <c r="AM698" s="15"/>
      <c r="AN698" s="15">
        <f t="shared" si="1163"/>
        <v>201.1</v>
      </c>
      <c r="AO698" s="15"/>
      <c r="AP698" s="70">
        <f t="shared" si="1113"/>
        <v>201.1</v>
      </c>
      <c r="AQ698" s="15">
        <f t="shared" si="1164"/>
        <v>201.1</v>
      </c>
      <c r="AR698" s="15"/>
      <c r="AS698" s="70">
        <f t="shared" si="1114"/>
        <v>201.1</v>
      </c>
      <c r="AT698" s="73">
        <f t="shared" si="1165"/>
        <v>201.1</v>
      </c>
      <c r="AU698" s="15"/>
      <c r="AV698" s="24"/>
    </row>
    <row r="699" spans="1:48" x14ac:dyDescent="0.3">
      <c r="A699" s="61" t="s">
        <v>457</v>
      </c>
      <c r="B699" s="62">
        <v>600</v>
      </c>
      <c r="C699" s="61" t="s">
        <v>65</v>
      </c>
      <c r="D699" s="61" t="s">
        <v>67</v>
      </c>
      <c r="E699" s="63" t="s">
        <v>68</v>
      </c>
      <c r="F699" s="15">
        <v>2700.6</v>
      </c>
      <c r="G699" s="15">
        <v>2700.6</v>
      </c>
      <c r="H699" s="15">
        <v>2700.6</v>
      </c>
      <c r="I699" s="15"/>
      <c r="J699" s="15"/>
      <c r="K699" s="15"/>
      <c r="L699" s="15">
        <f t="shared" si="1172"/>
        <v>2700.6</v>
      </c>
      <c r="M699" s="15">
        <f t="shared" si="1173"/>
        <v>2700.6</v>
      </c>
      <c r="N699" s="15">
        <f t="shared" si="1174"/>
        <v>2700.6</v>
      </c>
      <c r="O699" s="15"/>
      <c r="P699" s="15"/>
      <c r="Q699" s="15"/>
      <c r="R699" s="15">
        <f t="shared" si="1151"/>
        <v>2700.6</v>
      </c>
      <c r="S699" s="15">
        <f t="shared" si="1152"/>
        <v>2700.6</v>
      </c>
      <c r="T699" s="15">
        <f t="shared" si="1153"/>
        <v>2700.6</v>
      </c>
      <c r="U699" s="15"/>
      <c r="V699" s="15">
        <f t="shared" si="1154"/>
        <v>2700.6</v>
      </c>
      <c r="W699" s="15">
        <f t="shared" si="1155"/>
        <v>2700.6</v>
      </c>
      <c r="X699" s="15">
        <f t="shared" si="1156"/>
        <v>2700.6</v>
      </c>
      <c r="Y699" s="15"/>
      <c r="Z699" s="15"/>
      <c r="AA699" s="15"/>
      <c r="AB699" s="15">
        <f t="shared" si="1157"/>
        <v>2700.6</v>
      </c>
      <c r="AC699" s="15">
        <f t="shared" si="1158"/>
        <v>2700.6</v>
      </c>
      <c r="AD699" s="15">
        <f t="shared" si="1159"/>
        <v>2700.6</v>
      </c>
      <c r="AE699" s="15"/>
      <c r="AF699" s="15"/>
      <c r="AG699" s="15"/>
      <c r="AH699" s="15">
        <f t="shared" si="1160"/>
        <v>2700.6</v>
      </c>
      <c r="AI699" s="15">
        <f t="shared" si="1161"/>
        <v>2700.6</v>
      </c>
      <c r="AJ699" s="15">
        <f t="shared" si="1162"/>
        <v>2700.6</v>
      </c>
      <c r="AK699" s="15"/>
      <c r="AL699" s="15"/>
      <c r="AM699" s="15"/>
      <c r="AN699" s="15">
        <f t="shared" si="1163"/>
        <v>2700.6</v>
      </c>
      <c r="AO699" s="15"/>
      <c r="AP699" s="70">
        <f t="shared" si="1113"/>
        <v>2700.6</v>
      </c>
      <c r="AQ699" s="15">
        <f t="shared" si="1164"/>
        <v>2700.6</v>
      </c>
      <c r="AR699" s="15"/>
      <c r="AS699" s="70">
        <f t="shared" si="1114"/>
        <v>2700.6</v>
      </c>
      <c r="AT699" s="73">
        <f t="shared" si="1165"/>
        <v>2700.6</v>
      </c>
      <c r="AU699" s="15"/>
      <c r="AV699" s="24"/>
    </row>
    <row r="700" spans="1:48" ht="62.4" x14ac:dyDescent="0.3">
      <c r="A700" s="61" t="s">
        <v>458</v>
      </c>
      <c r="B700" s="62"/>
      <c r="C700" s="61"/>
      <c r="D700" s="61"/>
      <c r="E700" s="63" t="s">
        <v>459</v>
      </c>
      <c r="F700" s="15">
        <f t="shared" ref="F700:K700" si="1181">F712+F717+F720+F723+F701</f>
        <v>420314</v>
      </c>
      <c r="G700" s="15">
        <f t="shared" si="1181"/>
        <v>423131.6</v>
      </c>
      <c r="H700" s="15">
        <f t="shared" si="1181"/>
        <v>423131.6</v>
      </c>
      <c r="I700" s="15">
        <f t="shared" si="1181"/>
        <v>0</v>
      </c>
      <c r="J700" s="15">
        <f t="shared" si="1181"/>
        <v>0</v>
      </c>
      <c r="K700" s="15">
        <f t="shared" si="1181"/>
        <v>0</v>
      </c>
      <c r="L700" s="15">
        <f t="shared" si="1172"/>
        <v>420314</v>
      </c>
      <c r="M700" s="15">
        <f t="shared" si="1173"/>
        <v>423131.6</v>
      </c>
      <c r="N700" s="15">
        <f t="shared" si="1174"/>
        <v>423131.6</v>
      </c>
      <c r="O700" s="15">
        <f>O712+O717+O720+O723+O701</f>
        <v>-4859.3270000000002</v>
      </c>
      <c r="P700" s="15">
        <f>P712+P717+P720+P723+P701</f>
        <v>-5806.3630000000003</v>
      </c>
      <c r="Q700" s="15">
        <f>Q712+Q717+Q720+Q723+Q701</f>
        <v>-5806.3630000000003</v>
      </c>
      <c r="R700" s="15">
        <f t="shared" si="1151"/>
        <v>415454.67300000001</v>
      </c>
      <c r="S700" s="15">
        <f t="shared" si="1152"/>
        <v>417325.23699999996</v>
      </c>
      <c r="T700" s="15">
        <f t="shared" si="1153"/>
        <v>417325.23699999996</v>
      </c>
      <c r="U700" s="15">
        <f>U712+U717+U720+U723+U701</f>
        <v>0</v>
      </c>
      <c r="V700" s="15">
        <f t="shared" si="1154"/>
        <v>415454.67300000001</v>
      </c>
      <c r="W700" s="15">
        <f t="shared" si="1155"/>
        <v>417325.23699999996</v>
      </c>
      <c r="X700" s="15">
        <f t="shared" si="1156"/>
        <v>417325.23699999996</v>
      </c>
      <c r="Y700" s="15">
        <f>Y712+Y717+Y720+Y723+Y701</f>
        <v>0</v>
      </c>
      <c r="Z700" s="15">
        <f>Z712+Z717+Z720+Z723+Z701</f>
        <v>0</v>
      </c>
      <c r="AA700" s="15">
        <f>AA712+AA717+AA720+AA723+AA701</f>
        <v>0</v>
      </c>
      <c r="AB700" s="15">
        <f t="shared" si="1157"/>
        <v>415454.67300000001</v>
      </c>
      <c r="AC700" s="15">
        <f t="shared" si="1158"/>
        <v>417325.23699999996</v>
      </c>
      <c r="AD700" s="15">
        <f t="shared" si="1159"/>
        <v>417325.23699999996</v>
      </c>
      <c r="AE700" s="15">
        <f>AE712+AE717+AE720+AE723+AE701</f>
        <v>0</v>
      </c>
      <c r="AF700" s="15">
        <f>AF712+AF717+AF720+AF723+AF701</f>
        <v>0</v>
      </c>
      <c r="AG700" s="15">
        <f>AG712+AG717+AG720+AG723+AG701</f>
        <v>0</v>
      </c>
      <c r="AH700" s="15">
        <f t="shared" si="1160"/>
        <v>415454.67300000001</v>
      </c>
      <c r="AI700" s="15">
        <f t="shared" si="1161"/>
        <v>417325.23699999996</v>
      </c>
      <c r="AJ700" s="15">
        <f t="shared" si="1162"/>
        <v>417325.23699999996</v>
      </c>
      <c r="AK700" s="15">
        <f>AK712+AK717+AK720+AK723+AK701</f>
        <v>0</v>
      </c>
      <c r="AL700" s="15">
        <f>AL712+AL717+AL720+AL723+AL701</f>
        <v>0</v>
      </c>
      <c r="AM700" s="15">
        <f>AM712+AM717+AM720+AM723+AM701</f>
        <v>0</v>
      </c>
      <c r="AN700" s="15">
        <f t="shared" si="1163"/>
        <v>415454.67300000001</v>
      </c>
      <c r="AO700" s="15">
        <f>AO712+AO717+AO720+AO723+AO701</f>
        <v>0</v>
      </c>
      <c r="AP700" s="70">
        <f t="shared" si="1113"/>
        <v>415454.67300000001</v>
      </c>
      <c r="AQ700" s="15">
        <f t="shared" si="1164"/>
        <v>417325.23699999996</v>
      </c>
      <c r="AR700" s="15">
        <f>AR712+AR717+AR720+AR723+AR701</f>
        <v>0</v>
      </c>
      <c r="AS700" s="70">
        <f t="shared" si="1114"/>
        <v>417325.23699999996</v>
      </c>
      <c r="AT700" s="73">
        <f t="shared" si="1165"/>
        <v>417325.23699999996</v>
      </c>
      <c r="AU700" s="15">
        <f>AU712+AU717+AU720+AU723+AU701</f>
        <v>0</v>
      </c>
      <c r="AV700" s="24"/>
    </row>
    <row r="701" spans="1:48" ht="46.8" x14ac:dyDescent="0.3">
      <c r="A701" s="61" t="s">
        <v>460</v>
      </c>
      <c r="B701" s="62"/>
      <c r="C701" s="61"/>
      <c r="D701" s="61"/>
      <c r="E701" s="63" t="s">
        <v>425</v>
      </c>
      <c r="F701" s="15">
        <f t="shared" ref="F701:K701" si="1182">F702+F704+F706+F710</f>
        <v>351518.7</v>
      </c>
      <c r="G701" s="15">
        <f t="shared" si="1182"/>
        <v>354176</v>
      </c>
      <c r="H701" s="15">
        <f t="shared" si="1182"/>
        <v>354176</v>
      </c>
      <c r="I701" s="15">
        <f t="shared" si="1182"/>
        <v>0</v>
      </c>
      <c r="J701" s="15">
        <f t="shared" si="1182"/>
        <v>0</v>
      </c>
      <c r="K701" s="15">
        <f t="shared" si="1182"/>
        <v>0</v>
      </c>
      <c r="L701" s="15">
        <f t="shared" si="1172"/>
        <v>351518.7</v>
      </c>
      <c r="M701" s="15">
        <f t="shared" si="1173"/>
        <v>354176</v>
      </c>
      <c r="N701" s="15">
        <f t="shared" si="1174"/>
        <v>354176</v>
      </c>
      <c r="O701" s="15">
        <f>O702+O704+O706+O710</f>
        <v>0</v>
      </c>
      <c r="P701" s="15">
        <f>P702+P704+P706+P710</f>
        <v>0</v>
      </c>
      <c r="Q701" s="15">
        <f>Q702+Q704+Q706+Q710</f>
        <v>0</v>
      </c>
      <c r="R701" s="15">
        <f t="shared" si="1151"/>
        <v>351518.7</v>
      </c>
      <c r="S701" s="15">
        <f t="shared" si="1152"/>
        <v>354176</v>
      </c>
      <c r="T701" s="15">
        <f t="shared" si="1153"/>
        <v>354176</v>
      </c>
      <c r="U701" s="15">
        <f>U702+U704+U706+U710</f>
        <v>0</v>
      </c>
      <c r="V701" s="15">
        <f t="shared" si="1154"/>
        <v>351518.7</v>
      </c>
      <c r="W701" s="15">
        <f t="shared" si="1155"/>
        <v>354176</v>
      </c>
      <c r="X701" s="15">
        <f t="shared" si="1156"/>
        <v>354176</v>
      </c>
      <c r="Y701" s="15">
        <f>Y702+Y704+Y706+Y710</f>
        <v>0</v>
      </c>
      <c r="Z701" s="15">
        <f>Z702+Z704+Z706+Z710</f>
        <v>0</v>
      </c>
      <c r="AA701" s="15">
        <f>AA702+AA704+AA706+AA710</f>
        <v>0</v>
      </c>
      <c r="AB701" s="15">
        <f t="shared" si="1157"/>
        <v>351518.7</v>
      </c>
      <c r="AC701" s="15">
        <f t="shared" si="1158"/>
        <v>354176</v>
      </c>
      <c r="AD701" s="15">
        <f t="shared" si="1159"/>
        <v>354176</v>
      </c>
      <c r="AE701" s="15">
        <f>AE702+AE704+AE706+AE710</f>
        <v>0</v>
      </c>
      <c r="AF701" s="15">
        <f>AF702+AF704+AF706+AF710</f>
        <v>0</v>
      </c>
      <c r="AG701" s="15">
        <f>AG702+AG704+AG706+AG710</f>
        <v>0</v>
      </c>
      <c r="AH701" s="15">
        <f t="shared" si="1160"/>
        <v>351518.7</v>
      </c>
      <c r="AI701" s="15">
        <f t="shared" si="1161"/>
        <v>354176</v>
      </c>
      <c r="AJ701" s="15">
        <f t="shared" si="1162"/>
        <v>354176</v>
      </c>
      <c r="AK701" s="15">
        <f>AK702+AK704+AK706+AK710</f>
        <v>0</v>
      </c>
      <c r="AL701" s="15">
        <f>AL702+AL704+AL706+AL710</f>
        <v>0</v>
      </c>
      <c r="AM701" s="15">
        <f>AM702+AM704+AM706+AM710</f>
        <v>0</v>
      </c>
      <c r="AN701" s="15">
        <f t="shared" si="1163"/>
        <v>351518.7</v>
      </c>
      <c r="AO701" s="15">
        <f>AO702+AO704+AO706+AO710</f>
        <v>0</v>
      </c>
      <c r="AP701" s="70">
        <f t="shared" si="1113"/>
        <v>351518.7</v>
      </c>
      <c r="AQ701" s="15">
        <f t="shared" si="1164"/>
        <v>354176</v>
      </c>
      <c r="AR701" s="15">
        <f>AR702+AR704+AR706+AR710</f>
        <v>0</v>
      </c>
      <c r="AS701" s="70">
        <f t="shared" si="1114"/>
        <v>354176</v>
      </c>
      <c r="AT701" s="73">
        <f t="shared" si="1165"/>
        <v>354176</v>
      </c>
      <c r="AU701" s="15">
        <f>AU702+AU704+AU706+AU710</f>
        <v>0</v>
      </c>
      <c r="AV701" s="24"/>
    </row>
    <row r="702" spans="1:48" ht="93.6" x14ac:dyDescent="0.3">
      <c r="A702" s="61" t="s">
        <v>460</v>
      </c>
      <c r="B702" s="62" t="s">
        <v>151</v>
      </c>
      <c r="C702" s="61"/>
      <c r="D702" s="61"/>
      <c r="E702" s="63" t="s">
        <v>152</v>
      </c>
      <c r="F702" s="15">
        <f t="shared" ref="F702:K702" si="1183">F703</f>
        <v>1432.6</v>
      </c>
      <c r="G702" s="15">
        <f t="shared" si="1183"/>
        <v>1461.3</v>
      </c>
      <c r="H702" s="15">
        <f t="shared" si="1183"/>
        <v>1461.3</v>
      </c>
      <c r="I702" s="15">
        <f t="shared" si="1183"/>
        <v>0</v>
      </c>
      <c r="J702" s="15">
        <f t="shared" si="1183"/>
        <v>0</v>
      </c>
      <c r="K702" s="15">
        <f t="shared" si="1183"/>
        <v>0</v>
      </c>
      <c r="L702" s="15">
        <f t="shared" si="1172"/>
        <v>1432.6</v>
      </c>
      <c r="M702" s="15">
        <f t="shared" si="1173"/>
        <v>1461.3</v>
      </c>
      <c r="N702" s="15">
        <f t="shared" si="1174"/>
        <v>1461.3</v>
      </c>
      <c r="O702" s="15">
        <f>O703</f>
        <v>0</v>
      </c>
      <c r="P702" s="15">
        <f>P703</f>
        <v>0</v>
      </c>
      <c r="Q702" s="15">
        <f>Q703</f>
        <v>0</v>
      </c>
      <c r="R702" s="15">
        <f t="shared" si="1151"/>
        <v>1432.6</v>
      </c>
      <c r="S702" s="15">
        <f t="shared" si="1152"/>
        <v>1461.3</v>
      </c>
      <c r="T702" s="15">
        <f t="shared" si="1153"/>
        <v>1461.3</v>
      </c>
      <c r="U702" s="15">
        <f>U703</f>
        <v>0</v>
      </c>
      <c r="V702" s="15">
        <f t="shared" si="1154"/>
        <v>1432.6</v>
      </c>
      <c r="W702" s="15">
        <f t="shared" si="1155"/>
        <v>1461.3</v>
      </c>
      <c r="X702" s="15">
        <f t="shared" si="1156"/>
        <v>1461.3</v>
      </c>
      <c r="Y702" s="15">
        <f>Y703</f>
        <v>0</v>
      </c>
      <c r="Z702" s="15">
        <f>Z703</f>
        <v>0</v>
      </c>
      <c r="AA702" s="15">
        <f>AA703</f>
        <v>0</v>
      </c>
      <c r="AB702" s="15">
        <f t="shared" si="1157"/>
        <v>1432.6</v>
      </c>
      <c r="AC702" s="15">
        <f t="shared" si="1158"/>
        <v>1461.3</v>
      </c>
      <c r="AD702" s="15">
        <f t="shared" si="1159"/>
        <v>1461.3</v>
      </c>
      <c r="AE702" s="15">
        <f>AE703</f>
        <v>0</v>
      </c>
      <c r="AF702" s="15">
        <f>AF703</f>
        <v>0</v>
      </c>
      <c r="AG702" s="15">
        <f>AG703</f>
        <v>0</v>
      </c>
      <c r="AH702" s="15">
        <f t="shared" si="1160"/>
        <v>1432.6</v>
      </c>
      <c r="AI702" s="15">
        <f t="shared" si="1161"/>
        <v>1461.3</v>
      </c>
      <c r="AJ702" s="15">
        <f t="shared" si="1162"/>
        <v>1461.3</v>
      </c>
      <c r="AK702" s="15">
        <f>AK703</f>
        <v>0</v>
      </c>
      <c r="AL702" s="15">
        <f>AL703</f>
        <v>0</v>
      </c>
      <c r="AM702" s="15">
        <f>AM703</f>
        <v>0</v>
      </c>
      <c r="AN702" s="15">
        <f t="shared" si="1163"/>
        <v>1432.6</v>
      </c>
      <c r="AO702" s="15">
        <f>AO703</f>
        <v>0</v>
      </c>
      <c r="AP702" s="70">
        <f t="shared" si="1113"/>
        <v>1432.6</v>
      </c>
      <c r="AQ702" s="15">
        <f t="shared" si="1164"/>
        <v>1461.3</v>
      </c>
      <c r="AR702" s="15">
        <f>AR703</f>
        <v>0</v>
      </c>
      <c r="AS702" s="70">
        <f t="shared" si="1114"/>
        <v>1461.3</v>
      </c>
      <c r="AT702" s="73">
        <f t="shared" si="1165"/>
        <v>1461.3</v>
      </c>
      <c r="AU702" s="15">
        <f>AU703</f>
        <v>0</v>
      </c>
      <c r="AV702" s="24"/>
    </row>
    <row r="703" spans="1:48" x14ac:dyDescent="0.3">
      <c r="A703" s="61" t="s">
        <v>460</v>
      </c>
      <c r="B703" s="62">
        <v>100</v>
      </c>
      <c r="C703" s="61" t="s">
        <v>65</v>
      </c>
      <c r="D703" s="61" t="s">
        <v>67</v>
      </c>
      <c r="E703" s="63" t="s">
        <v>68</v>
      </c>
      <c r="F703" s="15">
        <v>1432.6</v>
      </c>
      <c r="G703" s="15">
        <v>1461.3</v>
      </c>
      <c r="H703" s="15">
        <v>1461.3</v>
      </c>
      <c r="I703" s="15"/>
      <c r="J703" s="15"/>
      <c r="K703" s="15"/>
      <c r="L703" s="15">
        <f t="shared" si="1172"/>
        <v>1432.6</v>
      </c>
      <c r="M703" s="15">
        <f t="shared" si="1173"/>
        <v>1461.3</v>
      </c>
      <c r="N703" s="15">
        <f t="shared" si="1174"/>
        <v>1461.3</v>
      </c>
      <c r="O703" s="15"/>
      <c r="P703" s="15"/>
      <c r="Q703" s="15"/>
      <c r="R703" s="15">
        <f t="shared" si="1151"/>
        <v>1432.6</v>
      </c>
      <c r="S703" s="15">
        <f t="shared" si="1152"/>
        <v>1461.3</v>
      </c>
      <c r="T703" s="15">
        <f t="shared" si="1153"/>
        <v>1461.3</v>
      </c>
      <c r="U703" s="15"/>
      <c r="V703" s="15">
        <f t="shared" si="1154"/>
        <v>1432.6</v>
      </c>
      <c r="W703" s="15">
        <f t="shared" si="1155"/>
        <v>1461.3</v>
      </c>
      <c r="X703" s="15">
        <f t="shared" si="1156"/>
        <v>1461.3</v>
      </c>
      <c r="Y703" s="15"/>
      <c r="Z703" s="15"/>
      <c r="AA703" s="15"/>
      <c r="AB703" s="15">
        <f t="shared" si="1157"/>
        <v>1432.6</v>
      </c>
      <c r="AC703" s="15">
        <f t="shared" si="1158"/>
        <v>1461.3</v>
      </c>
      <c r="AD703" s="15">
        <f t="shared" si="1159"/>
        <v>1461.3</v>
      </c>
      <c r="AE703" s="15"/>
      <c r="AF703" s="15"/>
      <c r="AG703" s="15"/>
      <c r="AH703" s="15">
        <f t="shared" si="1160"/>
        <v>1432.6</v>
      </c>
      <c r="AI703" s="15">
        <f t="shared" si="1161"/>
        <v>1461.3</v>
      </c>
      <c r="AJ703" s="15">
        <f t="shared" si="1162"/>
        <v>1461.3</v>
      </c>
      <c r="AK703" s="15"/>
      <c r="AL703" s="15"/>
      <c r="AM703" s="15"/>
      <c r="AN703" s="15">
        <f t="shared" si="1163"/>
        <v>1432.6</v>
      </c>
      <c r="AO703" s="15"/>
      <c r="AP703" s="70">
        <f t="shared" si="1113"/>
        <v>1432.6</v>
      </c>
      <c r="AQ703" s="15">
        <f t="shared" si="1164"/>
        <v>1461.3</v>
      </c>
      <c r="AR703" s="15"/>
      <c r="AS703" s="70">
        <f t="shared" si="1114"/>
        <v>1461.3</v>
      </c>
      <c r="AT703" s="73">
        <f t="shared" si="1165"/>
        <v>1461.3</v>
      </c>
      <c r="AU703" s="15"/>
      <c r="AV703" s="24"/>
    </row>
    <row r="704" spans="1:48" ht="31.2" x14ac:dyDescent="0.3">
      <c r="A704" s="61" t="s">
        <v>460</v>
      </c>
      <c r="B704" s="62" t="s">
        <v>48</v>
      </c>
      <c r="C704" s="61"/>
      <c r="D704" s="61"/>
      <c r="E704" s="63" t="s">
        <v>49</v>
      </c>
      <c r="F704" s="15">
        <f t="shared" ref="F704:K704" si="1184">F705</f>
        <v>350</v>
      </c>
      <c r="G704" s="15">
        <f t="shared" si="1184"/>
        <v>350</v>
      </c>
      <c r="H704" s="15">
        <f t="shared" si="1184"/>
        <v>350</v>
      </c>
      <c r="I704" s="15">
        <f t="shared" si="1184"/>
        <v>0</v>
      </c>
      <c r="J704" s="15">
        <f t="shared" si="1184"/>
        <v>0</v>
      </c>
      <c r="K704" s="15">
        <f t="shared" si="1184"/>
        <v>0</v>
      </c>
      <c r="L704" s="15">
        <f t="shared" si="1172"/>
        <v>350</v>
      </c>
      <c r="M704" s="15">
        <f t="shared" si="1173"/>
        <v>350</v>
      </c>
      <c r="N704" s="15">
        <f t="shared" si="1174"/>
        <v>350</v>
      </c>
      <c r="O704" s="15">
        <f>O705</f>
        <v>0</v>
      </c>
      <c r="P704" s="15">
        <f>P705</f>
        <v>0</v>
      </c>
      <c r="Q704" s="15">
        <f>Q705</f>
        <v>0</v>
      </c>
      <c r="R704" s="15">
        <f t="shared" si="1151"/>
        <v>350</v>
      </c>
      <c r="S704" s="15">
        <f t="shared" si="1152"/>
        <v>350</v>
      </c>
      <c r="T704" s="15">
        <f t="shared" si="1153"/>
        <v>350</v>
      </c>
      <c r="U704" s="15">
        <f>U705</f>
        <v>0</v>
      </c>
      <c r="V704" s="15">
        <f t="shared" si="1154"/>
        <v>350</v>
      </c>
      <c r="W704" s="15">
        <f t="shared" si="1155"/>
        <v>350</v>
      </c>
      <c r="X704" s="15">
        <f t="shared" si="1156"/>
        <v>350</v>
      </c>
      <c r="Y704" s="15">
        <f>Y705</f>
        <v>0</v>
      </c>
      <c r="Z704" s="15">
        <f>Z705</f>
        <v>0</v>
      </c>
      <c r="AA704" s="15">
        <f>AA705</f>
        <v>0</v>
      </c>
      <c r="AB704" s="15">
        <f t="shared" si="1157"/>
        <v>350</v>
      </c>
      <c r="AC704" s="15">
        <f t="shared" si="1158"/>
        <v>350</v>
      </c>
      <c r="AD704" s="15">
        <f t="shared" si="1159"/>
        <v>350</v>
      </c>
      <c r="AE704" s="15">
        <f>AE705</f>
        <v>0</v>
      </c>
      <c r="AF704" s="15">
        <f>AF705</f>
        <v>0</v>
      </c>
      <c r="AG704" s="15">
        <f>AG705</f>
        <v>0</v>
      </c>
      <c r="AH704" s="15">
        <f t="shared" si="1160"/>
        <v>350</v>
      </c>
      <c r="AI704" s="15">
        <f t="shared" si="1161"/>
        <v>350</v>
      </c>
      <c r="AJ704" s="15">
        <f t="shared" si="1162"/>
        <v>350</v>
      </c>
      <c r="AK704" s="15">
        <f>AK705</f>
        <v>0</v>
      </c>
      <c r="AL704" s="15">
        <f>AL705</f>
        <v>0</v>
      </c>
      <c r="AM704" s="15">
        <f>AM705</f>
        <v>0</v>
      </c>
      <c r="AN704" s="15">
        <f t="shared" si="1163"/>
        <v>350</v>
      </c>
      <c r="AO704" s="15">
        <f>AO705</f>
        <v>0</v>
      </c>
      <c r="AP704" s="70">
        <f t="shared" si="1113"/>
        <v>350</v>
      </c>
      <c r="AQ704" s="15">
        <f t="shared" si="1164"/>
        <v>350</v>
      </c>
      <c r="AR704" s="15">
        <f>AR705</f>
        <v>0</v>
      </c>
      <c r="AS704" s="70">
        <f t="shared" si="1114"/>
        <v>350</v>
      </c>
      <c r="AT704" s="73">
        <f t="shared" si="1165"/>
        <v>350</v>
      </c>
      <c r="AU704" s="15">
        <f>AU705</f>
        <v>0</v>
      </c>
      <c r="AV704" s="24"/>
    </row>
    <row r="705" spans="1:48" x14ac:dyDescent="0.3">
      <c r="A705" s="61" t="s">
        <v>460</v>
      </c>
      <c r="B705" s="62">
        <v>200</v>
      </c>
      <c r="C705" s="61" t="s">
        <v>65</v>
      </c>
      <c r="D705" s="61" t="s">
        <v>67</v>
      </c>
      <c r="E705" s="63" t="s">
        <v>68</v>
      </c>
      <c r="F705" s="15">
        <v>350</v>
      </c>
      <c r="G705" s="15">
        <v>350</v>
      </c>
      <c r="H705" s="15">
        <v>350</v>
      </c>
      <c r="I705" s="15"/>
      <c r="J705" s="15"/>
      <c r="K705" s="15"/>
      <c r="L705" s="15">
        <f t="shared" si="1172"/>
        <v>350</v>
      </c>
      <c r="M705" s="15">
        <f t="shared" si="1173"/>
        <v>350</v>
      </c>
      <c r="N705" s="15">
        <f t="shared" si="1174"/>
        <v>350</v>
      </c>
      <c r="O705" s="15"/>
      <c r="P705" s="15"/>
      <c r="Q705" s="15"/>
      <c r="R705" s="15">
        <f t="shared" si="1151"/>
        <v>350</v>
      </c>
      <c r="S705" s="15">
        <f t="shared" si="1152"/>
        <v>350</v>
      </c>
      <c r="T705" s="15">
        <f t="shared" si="1153"/>
        <v>350</v>
      </c>
      <c r="U705" s="15"/>
      <c r="V705" s="15">
        <f t="shared" si="1154"/>
        <v>350</v>
      </c>
      <c r="W705" s="15">
        <f t="shared" si="1155"/>
        <v>350</v>
      </c>
      <c r="X705" s="15">
        <f t="shared" si="1156"/>
        <v>350</v>
      </c>
      <c r="Y705" s="15"/>
      <c r="Z705" s="15"/>
      <c r="AA705" s="15"/>
      <c r="AB705" s="15">
        <f t="shared" si="1157"/>
        <v>350</v>
      </c>
      <c r="AC705" s="15">
        <f t="shared" si="1158"/>
        <v>350</v>
      </c>
      <c r="AD705" s="15">
        <f t="shared" si="1159"/>
        <v>350</v>
      </c>
      <c r="AE705" s="15"/>
      <c r="AF705" s="15"/>
      <c r="AG705" s="15"/>
      <c r="AH705" s="15">
        <f t="shared" si="1160"/>
        <v>350</v>
      </c>
      <c r="AI705" s="15">
        <f t="shared" si="1161"/>
        <v>350</v>
      </c>
      <c r="AJ705" s="15">
        <f t="shared" si="1162"/>
        <v>350</v>
      </c>
      <c r="AK705" s="15"/>
      <c r="AL705" s="15"/>
      <c r="AM705" s="15"/>
      <c r="AN705" s="15">
        <f t="shared" si="1163"/>
        <v>350</v>
      </c>
      <c r="AO705" s="15"/>
      <c r="AP705" s="70">
        <f t="shared" si="1113"/>
        <v>350</v>
      </c>
      <c r="AQ705" s="15">
        <f t="shared" si="1164"/>
        <v>350</v>
      </c>
      <c r="AR705" s="15"/>
      <c r="AS705" s="70">
        <f t="shared" si="1114"/>
        <v>350</v>
      </c>
      <c r="AT705" s="73">
        <f t="shared" si="1165"/>
        <v>350</v>
      </c>
      <c r="AU705" s="15"/>
      <c r="AV705" s="24"/>
    </row>
    <row r="706" spans="1:48" ht="46.8" x14ac:dyDescent="0.3">
      <c r="A706" s="61" t="s">
        <v>460</v>
      </c>
      <c r="B706" s="62" t="s">
        <v>55</v>
      </c>
      <c r="C706" s="61"/>
      <c r="D706" s="61"/>
      <c r="E706" s="63" t="s">
        <v>56</v>
      </c>
      <c r="F706" s="15">
        <f t="shared" ref="F706:K706" si="1185">F707+F708+F709</f>
        <v>210074.5</v>
      </c>
      <c r="G706" s="15">
        <f t="shared" si="1185"/>
        <v>211618.5</v>
      </c>
      <c r="H706" s="15">
        <f t="shared" si="1185"/>
        <v>211618.5</v>
      </c>
      <c r="I706" s="15">
        <f t="shared" si="1185"/>
        <v>0</v>
      </c>
      <c r="J706" s="15">
        <f t="shared" si="1185"/>
        <v>0</v>
      </c>
      <c r="K706" s="15">
        <f t="shared" si="1185"/>
        <v>0</v>
      </c>
      <c r="L706" s="15">
        <f t="shared" si="1172"/>
        <v>210074.5</v>
      </c>
      <c r="M706" s="15">
        <f t="shared" si="1173"/>
        <v>211618.5</v>
      </c>
      <c r="N706" s="15">
        <f t="shared" si="1174"/>
        <v>211618.5</v>
      </c>
      <c r="O706" s="15">
        <f>O707+O708+O709</f>
        <v>0</v>
      </c>
      <c r="P706" s="15">
        <f>P707+P708+P709</f>
        <v>0</v>
      </c>
      <c r="Q706" s="15">
        <f>Q707+Q708+Q709</f>
        <v>0</v>
      </c>
      <c r="R706" s="15">
        <f t="shared" si="1151"/>
        <v>210074.5</v>
      </c>
      <c r="S706" s="15">
        <f t="shared" si="1152"/>
        <v>211618.5</v>
      </c>
      <c r="T706" s="15">
        <f t="shared" si="1153"/>
        <v>211618.5</v>
      </c>
      <c r="U706" s="15">
        <f>U707+U708+U709</f>
        <v>0</v>
      </c>
      <c r="V706" s="15">
        <f t="shared" si="1154"/>
        <v>210074.5</v>
      </c>
      <c r="W706" s="15">
        <f t="shared" si="1155"/>
        <v>211618.5</v>
      </c>
      <c r="X706" s="15">
        <f t="shared" si="1156"/>
        <v>211618.5</v>
      </c>
      <c r="Y706" s="15">
        <f>Y707+Y708+Y709</f>
        <v>0</v>
      </c>
      <c r="Z706" s="15">
        <f>Z707+Z708+Z709</f>
        <v>0</v>
      </c>
      <c r="AA706" s="15">
        <f>AA707+AA708+AA709</f>
        <v>0</v>
      </c>
      <c r="AB706" s="15">
        <f t="shared" si="1157"/>
        <v>210074.5</v>
      </c>
      <c r="AC706" s="15">
        <f t="shared" si="1158"/>
        <v>211618.5</v>
      </c>
      <c r="AD706" s="15">
        <f t="shared" si="1159"/>
        <v>211618.5</v>
      </c>
      <c r="AE706" s="15">
        <f>AE707+AE708+AE709</f>
        <v>0</v>
      </c>
      <c r="AF706" s="15">
        <f>AF707+AF708+AF709</f>
        <v>0</v>
      </c>
      <c r="AG706" s="15">
        <f>AG707+AG708+AG709</f>
        <v>0</v>
      </c>
      <c r="AH706" s="15">
        <f t="shared" si="1160"/>
        <v>210074.5</v>
      </c>
      <c r="AI706" s="15">
        <f t="shared" si="1161"/>
        <v>211618.5</v>
      </c>
      <c r="AJ706" s="15">
        <f t="shared" si="1162"/>
        <v>211618.5</v>
      </c>
      <c r="AK706" s="15">
        <f>AK707+AK708+AK709</f>
        <v>0</v>
      </c>
      <c r="AL706" s="15">
        <f>AL707+AL708+AL709</f>
        <v>0</v>
      </c>
      <c r="AM706" s="15">
        <f>AM707+AM708+AM709</f>
        <v>0</v>
      </c>
      <c r="AN706" s="15">
        <f t="shared" si="1163"/>
        <v>210074.5</v>
      </c>
      <c r="AO706" s="15">
        <f>AO707+AO708+AO709</f>
        <v>0</v>
      </c>
      <c r="AP706" s="70">
        <f t="shared" ref="AP706:AP769" si="1186">AN706+AO706</f>
        <v>210074.5</v>
      </c>
      <c r="AQ706" s="15">
        <f t="shared" si="1164"/>
        <v>211618.5</v>
      </c>
      <c r="AR706" s="15">
        <f>AR707+AR708+AR709</f>
        <v>0</v>
      </c>
      <c r="AS706" s="70">
        <f t="shared" ref="AS706:AS769" si="1187">AQ706+AR706</f>
        <v>211618.5</v>
      </c>
      <c r="AT706" s="73">
        <f t="shared" si="1165"/>
        <v>211618.5</v>
      </c>
      <c r="AU706" s="15">
        <f>AU707+AU708+AU709</f>
        <v>0</v>
      </c>
      <c r="AV706" s="24"/>
    </row>
    <row r="707" spans="1:48" x14ac:dyDescent="0.3">
      <c r="A707" s="61" t="s">
        <v>460</v>
      </c>
      <c r="B707" s="62" t="s">
        <v>55</v>
      </c>
      <c r="C707" s="61" t="s">
        <v>65</v>
      </c>
      <c r="D707" s="61" t="s">
        <v>31</v>
      </c>
      <c r="E707" s="63" t="s">
        <v>382</v>
      </c>
      <c r="F707" s="15">
        <v>108964.2</v>
      </c>
      <c r="G707" s="15">
        <v>109809.7</v>
      </c>
      <c r="H707" s="15">
        <v>109809.7</v>
      </c>
      <c r="I707" s="15"/>
      <c r="J707" s="15"/>
      <c r="K707" s="15"/>
      <c r="L707" s="15">
        <f t="shared" si="1172"/>
        <v>108964.2</v>
      </c>
      <c r="M707" s="15">
        <f t="shared" si="1173"/>
        <v>109809.7</v>
      </c>
      <c r="N707" s="15">
        <f t="shared" si="1174"/>
        <v>109809.7</v>
      </c>
      <c r="O707" s="15"/>
      <c r="P707" s="15"/>
      <c r="Q707" s="15"/>
      <c r="R707" s="15">
        <f t="shared" si="1151"/>
        <v>108964.2</v>
      </c>
      <c r="S707" s="15">
        <f t="shared" si="1152"/>
        <v>109809.7</v>
      </c>
      <c r="T707" s="15">
        <f t="shared" si="1153"/>
        <v>109809.7</v>
      </c>
      <c r="U707" s="15"/>
      <c r="V707" s="15">
        <f t="shared" si="1154"/>
        <v>108964.2</v>
      </c>
      <c r="W707" s="15">
        <f t="shared" si="1155"/>
        <v>109809.7</v>
      </c>
      <c r="X707" s="15">
        <f t="shared" si="1156"/>
        <v>109809.7</v>
      </c>
      <c r="Y707" s="15"/>
      <c r="Z707" s="15"/>
      <c r="AA707" s="15"/>
      <c r="AB707" s="15">
        <f t="shared" si="1157"/>
        <v>108964.2</v>
      </c>
      <c r="AC707" s="15">
        <f t="shared" si="1158"/>
        <v>109809.7</v>
      </c>
      <c r="AD707" s="15">
        <f t="shared" si="1159"/>
        <v>109809.7</v>
      </c>
      <c r="AE707" s="15"/>
      <c r="AF707" s="15"/>
      <c r="AG707" s="15"/>
      <c r="AH707" s="15">
        <f t="shared" si="1160"/>
        <v>108964.2</v>
      </c>
      <c r="AI707" s="15">
        <f t="shared" si="1161"/>
        <v>109809.7</v>
      </c>
      <c r="AJ707" s="15">
        <f t="shared" si="1162"/>
        <v>109809.7</v>
      </c>
      <c r="AK707" s="15"/>
      <c r="AL707" s="15"/>
      <c r="AM707" s="15"/>
      <c r="AN707" s="15">
        <f t="shared" si="1163"/>
        <v>108964.2</v>
      </c>
      <c r="AO707" s="15"/>
      <c r="AP707" s="70">
        <f t="shared" si="1186"/>
        <v>108964.2</v>
      </c>
      <c r="AQ707" s="15">
        <f t="shared" si="1164"/>
        <v>109809.7</v>
      </c>
      <c r="AR707" s="15"/>
      <c r="AS707" s="70">
        <f t="shared" si="1187"/>
        <v>109809.7</v>
      </c>
      <c r="AT707" s="73">
        <f t="shared" si="1165"/>
        <v>109809.7</v>
      </c>
      <c r="AU707" s="15"/>
      <c r="AV707" s="24"/>
    </row>
    <row r="708" spans="1:48" x14ac:dyDescent="0.3">
      <c r="A708" s="61" t="s">
        <v>460</v>
      </c>
      <c r="B708" s="62" t="s">
        <v>55</v>
      </c>
      <c r="C708" s="61" t="s">
        <v>65</v>
      </c>
      <c r="D708" s="61" t="s">
        <v>288</v>
      </c>
      <c r="E708" s="63" t="s">
        <v>339</v>
      </c>
      <c r="F708" s="15">
        <v>100735.2</v>
      </c>
      <c r="G708" s="15">
        <v>101433.7</v>
      </c>
      <c r="H708" s="15">
        <v>101433.7</v>
      </c>
      <c r="I708" s="15"/>
      <c r="J708" s="15"/>
      <c r="K708" s="15"/>
      <c r="L708" s="15">
        <f t="shared" si="1172"/>
        <v>100735.2</v>
      </c>
      <c r="M708" s="15">
        <f t="shared" si="1173"/>
        <v>101433.7</v>
      </c>
      <c r="N708" s="15">
        <f t="shared" si="1174"/>
        <v>101433.7</v>
      </c>
      <c r="O708" s="15"/>
      <c r="P708" s="15"/>
      <c r="Q708" s="15"/>
      <c r="R708" s="15">
        <f t="shared" si="1151"/>
        <v>100735.2</v>
      </c>
      <c r="S708" s="15">
        <f t="shared" si="1152"/>
        <v>101433.7</v>
      </c>
      <c r="T708" s="15">
        <f t="shared" si="1153"/>
        <v>101433.7</v>
      </c>
      <c r="U708" s="15"/>
      <c r="V708" s="15">
        <f t="shared" si="1154"/>
        <v>100735.2</v>
      </c>
      <c r="W708" s="15">
        <f t="shared" si="1155"/>
        <v>101433.7</v>
      </c>
      <c r="X708" s="15">
        <f t="shared" si="1156"/>
        <v>101433.7</v>
      </c>
      <c r="Y708" s="15"/>
      <c r="Z708" s="15"/>
      <c r="AA708" s="15"/>
      <c r="AB708" s="15">
        <f t="shared" si="1157"/>
        <v>100735.2</v>
      </c>
      <c r="AC708" s="15">
        <f t="shared" si="1158"/>
        <v>101433.7</v>
      </c>
      <c r="AD708" s="15">
        <f t="shared" si="1159"/>
        <v>101433.7</v>
      </c>
      <c r="AE708" s="15"/>
      <c r="AF708" s="15"/>
      <c r="AG708" s="15"/>
      <c r="AH708" s="15">
        <f t="shared" si="1160"/>
        <v>100735.2</v>
      </c>
      <c r="AI708" s="15">
        <f t="shared" si="1161"/>
        <v>101433.7</v>
      </c>
      <c r="AJ708" s="15">
        <f t="shared" si="1162"/>
        <v>101433.7</v>
      </c>
      <c r="AK708" s="15"/>
      <c r="AL708" s="15"/>
      <c r="AM708" s="15"/>
      <c r="AN708" s="15">
        <f t="shared" si="1163"/>
        <v>100735.2</v>
      </c>
      <c r="AO708" s="15"/>
      <c r="AP708" s="70">
        <f t="shared" si="1186"/>
        <v>100735.2</v>
      </c>
      <c r="AQ708" s="15">
        <f t="shared" si="1164"/>
        <v>101433.7</v>
      </c>
      <c r="AR708" s="15"/>
      <c r="AS708" s="70">
        <f t="shared" si="1187"/>
        <v>101433.7</v>
      </c>
      <c r="AT708" s="73">
        <f t="shared" si="1165"/>
        <v>101433.7</v>
      </c>
      <c r="AU708" s="15"/>
      <c r="AV708" s="24"/>
    </row>
    <row r="709" spans="1:48" x14ac:dyDescent="0.3">
      <c r="A709" s="61" t="s">
        <v>460</v>
      </c>
      <c r="B709" s="62" t="s">
        <v>55</v>
      </c>
      <c r="C709" s="61" t="s">
        <v>100</v>
      </c>
      <c r="D709" s="61" t="s">
        <v>51</v>
      </c>
      <c r="E709" s="63" t="s">
        <v>220</v>
      </c>
      <c r="F709" s="15">
        <v>375.1</v>
      </c>
      <c r="G709" s="15">
        <v>375.1</v>
      </c>
      <c r="H709" s="15">
        <v>375.1</v>
      </c>
      <c r="I709" s="15"/>
      <c r="J709" s="15"/>
      <c r="K709" s="15"/>
      <c r="L709" s="15">
        <f t="shared" si="1172"/>
        <v>375.1</v>
      </c>
      <c r="M709" s="15">
        <f t="shared" si="1173"/>
        <v>375.1</v>
      </c>
      <c r="N709" s="15">
        <f t="shared" si="1174"/>
        <v>375.1</v>
      </c>
      <c r="O709" s="15"/>
      <c r="P709" s="15"/>
      <c r="Q709" s="15"/>
      <c r="R709" s="15">
        <f t="shared" si="1151"/>
        <v>375.1</v>
      </c>
      <c r="S709" s="15">
        <f t="shared" si="1152"/>
        <v>375.1</v>
      </c>
      <c r="T709" s="15">
        <f t="shared" si="1153"/>
        <v>375.1</v>
      </c>
      <c r="U709" s="15"/>
      <c r="V709" s="15">
        <f t="shared" si="1154"/>
        <v>375.1</v>
      </c>
      <c r="W709" s="15">
        <f t="shared" si="1155"/>
        <v>375.1</v>
      </c>
      <c r="X709" s="15">
        <f t="shared" si="1156"/>
        <v>375.1</v>
      </c>
      <c r="Y709" s="15"/>
      <c r="Z709" s="15"/>
      <c r="AA709" s="15"/>
      <c r="AB709" s="15">
        <f t="shared" si="1157"/>
        <v>375.1</v>
      </c>
      <c r="AC709" s="15">
        <f t="shared" si="1158"/>
        <v>375.1</v>
      </c>
      <c r="AD709" s="15">
        <f t="shared" si="1159"/>
        <v>375.1</v>
      </c>
      <c r="AE709" s="15"/>
      <c r="AF709" s="15"/>
      <c r="AG709" s="15"/>
      <c r="AH709" s="15">
        <f t="shared" si="1160"/>
        <v>375.1</v>
      </c>
      <c r="AI709" s="15">
        <f t="shared" si="1161"/>
        <v>375.1</v>
      </c>
      <c r="AJ709" s="15">
        <f t="shared" si="1162"/>
        <v>375.1</v>
      </c>
      <c r="AK709" s="15"/>
      <c r="AL709" s="15"/>
      <c r="AM709" s="15"/>
      <c r="AN709" s="15">
        <f t="shared" si="1163"/>
        <v>375.1</v>
      </c>
      <c r="AO709" s="15"/>
      <c r="AP709" s="70">
        <f t="shared" si="1186"/>
        <v>375.1</v>
      </c>
      <c r="AQ709" s="15">
        <f t="shared" si="1164"/>
        <v>375.1</v>
      </c>
      <c r="AR709" s="15"/>
      <c r="AS709" s="70">
        <f t="shared" si="1187"/>
        <v>375.1</v>
      </c>
      <c r="AT709" s="73">
        <f t="shared" si="1165"/>
        <v>375.1</v>
      </c>
      <c r="AU709" s="15"/>
      <c r="AV709" s="24"/>
    </row>
    <row r="710" spans="1:48" x14ac:dyDescent="0.3">
      <c r="A710" s="61" t="s">
        <v>460</v>
      </c>
      <c r="B710" s="62" t="s">
        <v>44</v>
      </c>
      <c r="C710" s="61"/>
      <c r="D710" s="61"/>
      <c r="E710" s="63" t="s">
        <v>45</v>
      </c>
      <c r="F710" s="15">
        <f t="shared" ref="F710:K710" si="1188">F711</f>
        <v>139661.6</v>
      </c>
      <c r="G710" s="15">
        <f t="shared" si="1188"/>
        <v>140746.20000000001</v>
      </c>
      <c r="H710" s="15">
        <f t="shared" si="1188"/>
        <v>140746.20000000001</v>
      </c>
      <c r="I710" s="15">
        <f t="shared" si="1188"/>
        <v>0</v>
      </c>
      <c r="J710" s="15">
        <f t="shared" si="1188"/>
        <v>0</v>
      </c>
      <c r="K710" s="15">
        <f t="shared" si="1188"/>
        <v>0</v>
      </c>
      <c r="L710" s="15">
        <f t="shared" si="1172"/>
        <v>139661.6</v>
      </c>
      <c r="M710" s="15">
        <f t="shared" si="1173"/>
        <v>140746.20000000001</v>
      </c>
      <c r="N710" s="15">
        <f t="shared" si="1174"/>
        <v>140746.20000000001</v>
      </c>
      <c r="O710" s="15">
        <f>O711</f>
        <v>0</v>
      </c>
      <c r="P710" s="15">
        <f>P711</f>
        <v>0</v>
      </c>
      <c r="Q710" s="15">
        <f>Q711</f>
        <v>0</v>
      </c>
      <c r="R710" s="15">
        <f t="shared" si="1151"/>
        <v>139661.6</v>
      </c>
      <c r="S710" s="15">
        <f t="shared" si="1152"/>
        <v>140746.20000000001</v>
      </c>
      <c r="T710" s="15">
        <f t="shared" si="1153"/>
        <v>140746.20000000001</v>
      </c>
      <c r="U710" s="15">
        <f>U711</f>
        <v>0</v>
      </c>
      <c r="V710" s="15">
        <f t="shared" si="1154"/>
        <v>139661.6</v>
      </c>
      <c r="W710" s="15">
        <f t="shared" si="1155"/>
        <v>140746.20000000001</v>
      </c>
      <c r="X710" s="15">
        <f t="shared" si="1156"/>
        <v>140746.20000000001</v>
      </c>
      <c r="Y710" s="15">
        <f>Y711</f>
        <v>0</v>
      </c>
      <c r="Z710" s="15">
        <f>Z711</f>
        <v>0</v>
      </c>
      <c r="AA710" s="15">
        <f>AA711</f>
        <v>0</v>
      </c>
      <c r="AB710" s="15">
        <f t="shared" si="1157"/>
        <v>139661.6</v>
      </c>
      <c r="AC710" s="15">
        <f t="shared" si="1158"/>
        <v>140746.20000000001</v>
      </c>
      <c r="AD710" s="15">
        <f t="shared" si="1159"/>
        <v>140746.20000000001</v>
      </c>
      <c r="AE710" s="15">
        <f>AE711</f>
        <v>0</v>
      </c>
      <c r="AF710" s="15">
        <f>AF711</f>
        <v>0</v>
      </c>
      <c r="AG710" s="15">
        <f>AG711</f>
        <v>0</v>
      </c>
      <c r="AH710" s="15">
        <f t="shared" si="1160"/>
        <v>139661.6</v>
      </c>
      <c r="AI710" s="15">
        <f t="shared" si="1161"/>
        <v>140746.20000000001</v>
      </c>
      <c r="AJ710" s="15">
        <f t="shared" si="1162"/>
        <v>140746.20000000001</v>
      </c>
      <c r="AK710" s="15">
        <f>AK711</f>
        <v>0</v>
      </c>
      <c r="AL710" s="15">
        <f>AL711</f>
        <v>0</v>
      </c>
      <c r="AM710" s="15">
        <f>AM711</f>
        <v>0</v>
      </c>
      <c r="AN710" s="15">
        <f t="shared" si="1163"/>
        <v>139661.6</v>
      </c>
      <c r="AO710" s="15">
        <f>AO711</f>
        <v>0</v>
      </c>
      <c r="AP710" s="70">
        <f t="shared" si="1186"/>
        <v>139661.6</v>
      </c>
      <c r="AQ710" s="15">
        <f t="shared" si="1164"/>
        <v>140746.20000000001</v>
      </c>
      <c r="AR710" s="15">
        <f>AR711</f>
        <v>0</v>
      </c>
      <c r="AS710" s="70">
        <f t="shared" si="1187"/>
        <v>140746.20000000001</v>
      </c>
      <c r="AT710" s="73">
        <f t="shared" si="1165"/>
        <v>140746.20000000001</v>
      </c>
      <c r="AU710" s="15">
        <f>AU711</f>
        <v>0</v>
      </c>
      <c r="AV710" s="24"/>
    </row>
    <row r="711" spans="1:48" x14ac:dyDescent="0.3">
      <c r="A711" s="61" t="s">
        <v>460</v>
      </c>
      <c r="B711" s="62" t="s">
        <v>44</v>
      </c>
      <c r="C711" s="61" t="s">
        <v>65</v>
      </c>
      <c r="D711" s="61" t="s">
        <v>31</v>
      </c>
      <c r="E711" s="63" t="s">
        <v>382</v>
      </c>
      <c r="F711" s="15">
        <v>139661.6</v>
      </c>
      <c r="G711" s="15">
        <v>140746.20000000001</v>
      </c>
      <c r="H711" s="15">
        <v>140746.20000000001</v>
      </c>
      <c r="I711" s="15"/>
      <c r="J711" s="15"/>
      <c r="K711" s="15"/>
      <c r="L711" s="15">
        <f t="shared" si="1172"/>
        <v>139661.6</v>
      </c>
      <c r="M711" s="15">
        <f t="shared" si="1173"/>
        <v>140746.20000000001</v>
      </c>
      <c r="N711" s="15">
        <f t="shared" si="1174"/>
        <v>140746.20000000001</v>
      </c>
      <c r="O711" s="15"/>
      <c r="P711" s="15"/>
      <c r="Q711" s="15"/>
      <c r="R711" s="15">
        <f t="shared" si="1151"/>
        <v>139661.6</v>
      </c>
      <c r="S711" s="15">
        <f t="shared" si="1152"/>
        <v>140746.20000000001</v>
      </c>
      <c r="T711" s="15">
        <f t="shared" si="1153"/>
        <v>140746.20000000001</v>
      </c>
      <c r="U711" s="15"/>
      <c r="V711" s="15">
        <f t="shared" si="1154"/>
        <v>139661.6</v>
      </c>
      <c r="W711" s="15">
        <f t="shared" si="1155"/>
        <v>140746.20000000001</v>
      </c>
      <c r="X711" s="15">
        <f t="shared" si="1156"/>
        <v>140746.20000000001</v>
      </c>
      <c r="Y711" s="15"/>
      <c r="Z711" s="15"/>
      <c r="AA711" s="15"/>
      <c r="AB711" s="15">
        <f t="shared" si="1157"/>
        <v>139661.6</v>
      </c>
      <c r="AC711" s="15">
        <f t="shared" si="1158"/>
        <v>140746.20000000001</v>
      </c>
      <c r="AD711" s="15">
        <f t="shared" si="1159"/>
        <v>140746.20000000001</v>
      </c>
      <c r="AE711" s="15"/>
      <c r="AF711" s="15"/>
      <c r="AG711" s="15"/>
      <c r="AH711" s="15">
        <f t="shared" si="1160"/>
        <v>139661.6</v>
      </c>
      <c r="AI711" s="15">
        <f t="shared" si="1161"/>
        <v>140746.20000000001</v>
      </c>
      <c r="AJ711" s="15">
        <f t="shared" si="1162"/>
        <v>140746.20000000001</v>
      </c>
      <c r="AK711" s="15"/>
      <c r="AL711" s="15"/>
      <c r="AM711" s="15"/>
      <c r="AN711" s="15">
        <f t="shared" si="1163"/>
        <v>139661.6</v>
      </c>
      <c r="AO711" s="15"/>
      <c r="AP711" s="70">
        <f t="shared" si="1186"/>
        <v>139661.6</v>
      </c>
      <c r="AQ711" s="15">
        <f t="shared" si="1164"/>
        <v>140746.20000000001</v>
      </c>
      <c r="AR711" s="15"/>
      <c r="AS711" s="70">
        <f t="shared" si="1187"/>
        <v>140746.20000000001</v>
      </c>
      <c r="AT711" s="73">
        <f t="shared" si="1165"/>
        <v>140746.20000000001</v>
      </c>
      <c r="AU711" s="15"/>
      <c r="AV711" s="24"/>
    </row>
    <row r="712" spans="1:48" ht="78" x14ac:dyDescent="0.3">
      <c r="A712" s="61" t="s">
        <v>461</v>
      </c>
      <c r="B712" s="62"/>
      <c r="C712" s="61"/>
      <c r="D712" s="61"/>
      <c r="E712" s="63" t="s">
        <v>462</v>
      </c>
      <c r="F712" s="15">
        <f t="shared" ref="F712:K712" si="1189">F713+F715</f>
        <v>38215.800000000003</v>
      </c>
      <c r="G712" s="15">
        <f t="shared" si="1189"/>
        <v>38215.800000000003</v>
      </c>
      <c r="H712" s="15">
        <f t="shared" si="1189"/>
        <v>38215.800000000003</v>
      </c>
      <c r="I712" s="15">
        <f t="shared" si="1189"/>
        <v>0</v>
      </c>
      <c r="J712" s="15">
        <f t="shared" si="1189"/>
        <v>0</v>
      </c>
      <c r="K712" s="15">
        <f t="shared" si="1189"/>
        <v>0</v>
      </c>
      <c r="L712" s="15">
        <f t="shared" si="1172"/>
        <v>38215.800000000003</v>
      </c>
      <c r="M712" s="15">
        <f t="shared" si="1173"/>
        <v>38215.800000000003</v>
      </c>
      <c r="N712" s="15">
        <f t="shared" si="1174"/>
        <v>38215.800000000003</v>
      </c>
      <c r="O712" s="15">
        <f>O713+O715</f>
        <v>-4859.3270000000002</v>
      </c>
      <c r="P712" s="15">
        <f>P713+P715</f>
        <v>-5806.3630000000003</v>
      </c>
      <c r="Q712" s="15">
        <f>Q713+Q715</f>
        <v>-5806.3630000000003</v>
      </c>
      <c r="R712" s="15">
        <f t="shared" si="1151"/>
        <v>33356.473000000005</v>
      </c>
      <c r="S712" s="15">
        <f t="shared" si="1152"/>
        <v>32409.437000000002</v>
      </c>
      <c r="T712" s="15">
        <f t="shared" si="1153"/>
        <v>32409.437000000002</v>
      </c>
      <c r="U712" s="15">
        <f>U713+U715</f>
        <v>0</v>
      </c>
      <c r="V712" s="15">
        <f t="shared" si="1154"/>
        <v>33356.473000000005</v>
      </c>
      <c r="W712" s="15">
        <f t="shared" si="1155"/>
        <v>32409.437000000002</v>
      </c>
      <c r="X712" s="15">
        <f t="shared" si="1156"/>
        <v>32409.437000000002</v>
      </c>
      <c r="Y712" s="15">
        <f>Y713+Y715</f>
        <v>0</v>
      </c>
      <c r="Z712" s="15">
        <f>Z713+Z715</f>
        <v>0</v>
      </c>
      <c r="AA712" s="15">
        <f>AA713+AA715</f>
        <v>0</v>
      </c>
      <c r="AB712" s="15">
        <f t="shared" si="1157"/>
        <v>33356.473000000005</v>
      </c>
      <c r="AC712" s="15">
        <f t="shared" si="1158"/>
        <v>32409.437000000002</v>
      </c>
      <c r="AD712" s="15">
        <f t="shared" si="1159"/>
        <v>32409.437000000002</v>
      </c>
      <c r="AE712" s="15">
        <f>AE713+AE715</f>
        <v>0</v>
      </c>
      <c r="AF712" s="15">
        <f>AF713+AF715</f>
        <v>0</v>
      </c>
      <c r="AG712" s="15">
        <f>AG713+AG715</f>
        <v>0</v>
      </c>
      <c r="AH712" s="15">
        <f t="shared" si="1160"/>
        <v>33356.473000000005</v>
      </c>
      <c r="AI712" s="15">
        <f t="shared" si="1161"/>
        <v>32409.437000000002</v>
      </c>
      <c r="AJ712" s="15">
        <f t="shared" si="1162"/>
        <v>32409.437000000002</v>
      </c>
      <c r="AK712" s="15">
        <f>AK713+AK715</f>
        <v>0</v>
      </c>
      <c r="AL712" s="15">
        <f>AL713+AL715</f>
        <v>0</v>
      </c>
      <c r="AM712" s="15">
        <f>AM713+AM715</f>
        <v>0</v>
      </c>
      <c r="AN712" s="15">
        <f t="shared" si="1163"/>
        <v>33356.473000000005</v>
      </c>
      <c r="AO712" s="15">
        <f>AO713+AO715</f>
        <v>0</v>
      </c>
      <c r="AP712" s="70">
        <f t="shared" si="1186"/>
        <v>33356.473000000005</v>
      </c>
      <c r="AQ712" s="15">
        <f t="shared" si="1164"/>
        <v>32409.437000000002</v>
      </c>
      <c r="AR712" s="15">
        <f>AR713+AR715</f>
        <v>0</v>
      </c>
      <c r="AS712" s="70">
        <f t="shared" si="1187"/>
        <v>32409.437000000002</v>
      </c>
      <c r="AT712" s="73">
        <f t="shared" si="1165"/>
        <v>32409.437000000002</v>
      </c>
      <c r="AU712" s="15">
        <f>AU713+AU715</f>
        <v>0</v>
      </c>
      <c r="AV712" s="24"/>
    </row>
    <row r="713" spans="1:48" ht="46.8" x14ac:dyDescent="0.3">
      <c r="A713" s="61" t="s">
        <v>461</v>
      </c>
      <c r="B713" s="62" t="s">
        <v>55</v>
      </c>
      <c r="C713" s="61"/>
      <c r="D713" s="61"/>
      <c r="E713" s="63" t="s">
        <v>56</v>
      </c>
      <c r="F713" s="15">
        <f t="shared" ref="F713:K713" si="1190">F714</f>
        <v>20126.5</v>
      </c>
      <c r="G713" s="15">
        <f t="shared" si="1190"/>
        <v>20126.5</v>
      </c>
      <c r="H713" s="15">
        <f t="shared" si="1190"/>
        <v>20126.5</v>
      </c>
      <c r="I713" s="15">
        <f t="shared" si="1190"/>
        <v>0</v>
      </c>
      <c r="J713" s="15">
        <f t="shared" si="1190"/>
        <v>0</v>
      </c>
      <c r="K713" s="15">
        <f t="shared" si="1190"/>
        <v>0</v>
      </c>
      <c r="L713" s="15">
        <f t="shared" si="1172"/>
        <v>20126.5</v>
      </c>
      <c r="M713" s="15">
        <f t="shared" si="1173"/>
        <v>20126.5</v>
      </c>
      <c r="N713" s="15">
        <f t="shared" si="1174"/>
        <v>20126.5</v>
      </c>
      <c r="O713" s="15">
        <f>O714</f>
        <v>0</v>
      </c>
      <c r="P713" s="15">
        <f>P714</f>
        <v>0</v>
      </c>
      <c r="Q713" s="15">
        <f>Q714</f>
        <v>0</v>
      </c>
      <c r="R713" s="15">
        <f t="shared" si="1151"/>
        <v>20126.5</v>
      </c>
      <c r="S713" s="15">
        <f t="shared" si="1152"/>
        <v>20126.5</v>
      </c>
      <c r="T713" s="15">
        <f t="shared" si="1153"/>
        <v>20126.5</v>
      </c>
      <c r="U713" s="15">
        <f>U714</f>
        <v>0</v>
      </c>
      <c r="V713" s="15">
        <f t="shared" si="1154"/>
        <v>20126.5</v>
      </c>
      <c r="W713" s="15">
        <f t="shared" si="1155"/>
        <v>20126.5</v>
      </c>
      <c r="X713" s="15">
        <f t="shared" si="1156"/>
        <v>20126.5</v>
      </c>
      <c r="Y713" s="15">
        <f>Y714</f>
        <v>0</v>
      </c>
      <c r="Z713" s="15">
        <f>Z714</f>
        <v>0</v>
      </c>
      <c r="AA713" s="15">
        <f>AA714</f>
        <v>0</v>
      </c>
      <c r="AB713" s="15">
        <f t="shared" si="1157"/>
        <v>20126.5</v>
      </c>
      <c r="AC713" s="15">
        <f t="shared" si="1158"/>
        <v>20126.5</v>
      </c>
      <c r="AD713" s="15">
        <f t="shared" si="1159"/>
        <v>20126.5</v>
      </c>
      <c r="AE713" s="15">
        <f>AE714</f>
        <v>0</v>
      </c>
      <c r="AF713" s="15">
        <f>AF714</f>
        <v>0</v>
      </c>
      <c r="AG713" s="15">
        <f>AG714</f>
        <v>0</v>
      </c>
      <c r="AH713" s="15">
        <f t="shared" si="1160"/>
        <v>20126.5</v>
      </c>
      <c r="AI713" s="15">
        <f t="shared" si="1161"/>
        <v>20126.5</v>
      </c>
      <c r="AJ713" s="15">
        <f t="shared" si="1162"/>
        <v>20126.5</v>
      </c>
      <c r="AK713" s="15">
        <f>AK714</f>
        <v>0</v>
      </c>
      <c r="AL713" s="15">
        <f>AL714</f>
        <v>0</v>
      </c>
      <c r="AM713" s="15">
        <f>AM714</f>
        <v>0</v>
      </c>
      <c r="AN713" s="15">
        <f t="shared" si="1163"/>
        <v>20126.5</v>
      </c>
      <c r="AO713" s="15">
        <f>AO714</f>
        <v>0</v>
      </c>
      <c r="AP713" s="70">
        <f t="shared" si="1186"/>
        <v>20126.5</v>
      </c>
      <c r="AQ713" s="15">
        <f t="shared" si="1164"/>
        <v>20126.5</v>
      </c>
      <c r="AR713" s="15">
        <f>AR714</f>
        <v>0</v>
      </c>
      <c r="AS713" s="70">
        <f t="shared" si="1187"/>
        <v>20126.5</v>
      </c>
      <c r="AT713" s="73">
        <f t="shared" si="1165"/>
        <v>20126.5</v>
      </c>
      <c r="AU713" s="15">
        <f>AU714</f>
        <v>0</v>
      </c>
      <c r="AV713" s="24"/>
    </row>
    <row r="714" spans="1:48" x14ac:dyDescent="0.3">
      <c r="A714" s="61" t="s">
        <v>461</v>
      </c>
      <c r="B714" s="62">
        <v>600</v>
      </c>
      <c r="C714" s="61" t="s">
        <v>65</v>
      </c>
      <c r="D714" s="61" t="s">
        <v>31</v>
      </c>
      <c r="E714" s="63" t="s">
        <v>382</v>
      </c>
      <c r="F714" s="15">
        <v>20126.5</v>
      </c>
      <c r="G714" s="15">
        <v>20126.5</v>
      </c>
      <c r="H714" s="15">
        <v>20126.5</v>
      </c>
      <c r="I714" s="15"/>
      <c r="J714" s="15"/>
      <c r="K714" s="15"/>
      <c r="L714" s="15">
        <f t="shared" si="1172"/>
        <v>20126.5</v>
      </c>
      <c r="M714" s="15">
        <f t="shared" si="1173"/>
        <v>20126.5</v>
      </c>
      <c r="N714" s="15">
        <f t="shared" si="1174"/>
        <v>20126.5</v>
      </c>
      <c r="O714" s="15"/>
      <c r="P714" s="15"/>
      <c r="Q714" s="15"/>
      <c r="R714" s="15">
        <f t="shared" si="1151"/>
        <v>20126.5</v>
      </c>
      <c r="S714" s="15">
        <f t="shared" si="1152"/>
        <v>20126.5</v>
      </c>
      <c r="T714" s="15">
        <f t="shared" si="1153"/>
        <v>20126.5</v>
      </c>
      <c r="U714" s="15"/>
      <c r="V714" s="15">
        <f t="shared" si="1154"/>
        <v>20126.5</v>
      </c>
      <c r="W714" s="15">
        <f t="shared" si="1155"/>
        <v>20126.5</v>
      </c>
      <c r="X714" s="15">
        <f t="shared" si="1156"/>
        <v>20126.5</v>
      </c>
      <c r="Y714" s="15"/>
      <c r="Z714" s="15"/>
      <c r="AA714" s="15"/>
      <c r="AB714" s="15">
        <f t="shared" si="1157"/>
        <v>20126.5</v>
      </c>
      <c r="AC714" s="15">
        <f t="shared" si="1158"/>
        <v>20126.5</v>
      </c>
      <c r="AD714" s="15">
        <f t="shared" si="1159"/>
        <v>20126.5</v>
      </c>
      <c r="AE714" s="15"/>
      <c r="AF714" s="15"/>
      <c r="AG714" s="15"/>
      <c r="AH714" s="15">
        <f t="shared" si="1160"/>
        <v>20126.5</v>
      </c>
      <c r="AI714" s="15">
        <f t="shared" si="1161"/>
        <v>20126.5</v>
      </c>
      <c r="AJ714" s="15">
        <f t="shared" si="1162"/>
        <v>20126.5</v>
      </c>
      <c r="AK714" s="15"/>
      <c r="AL714" s="15"/>
      <c r="AM714" s="15"/>
      <c r="AN714" s="15">
        <f t="shared" si="1163"/>
        <v>20126.5</v>
      </c>
      <c r="AO714" s="15"/>
      <c r="AP714" s="70">
        <f t="shared" si="1186"/>
        <v>20126.5</v>
      </c>
      <c r="AQ714" s="15">
        <f t="shared" si="1164"/>
        <v>20126.5</v>
      </c>
      <c r="AR714" s="15"/>
      <c r="AS714" s="70">
        <f t="shared" si="1187"/>
        <v>20126.5</v>
      </c>
      <c r="AT714" s="73">
        <f t="shared" si="1165"/>
        <v>20126.5</v>
      </c>
      <c r="AU714" s="15"/>
      <c r="AV714" s="24"/>
    </row>
    <row r="715" spans="1:48" x14ac:dyDescent="0.3">
      <c r="A715" s="61" t="s">
        <v>461</v>
      </c>
      <c r="B715" s="62" t="s">
        <v>44</v>
      </c>
      <c r="C715" s="61"/>
      <c r="D715" s="61"/>
      <c r="E715" s="63" t="s">
        <v>45</v>
      </c>
      <c r="F715" s="15">
        <f t="shared" ref="F715:K715" si="1191">F716</f>
        <v>18089.3</v>
      </c>
      <c r="G715" s="15">
        <f t="shared" si="1191"/>
        <v>18089.3</v>
      </c>
      <c r="H715" s="15">
        <f t="shared" si="1191"/>
        <v>18089.3</v>
      </c>
      <c r="I715" s="15">
        <f t="shared" si="1191"/>
        <v>0</v>
      </c>
      <c r="J715" s="15">
        <f t="shared" si="1191"/>
        <v>0</v>
      </c>
      <c r="K715" s="15">
        <f t="shared" si="1191"/>
        <v>0</v>
      </c>
      <c r="L715" s="15">
        <f t="shared" si="1172"/>
        <v>18089.3</v>
      </c>
      <c r="M715" s="15">
        <f t="shared" si="1173"/>
        <v>18089.3</v>
      </c>
      <c r="N715" s="15">
        <f t="shared" si="1174"/>
        <v>18089.3</v>
      </c>
      <c r="O715" s="15">
        <f>O716</f>
        <v>-4859.3270000000002</v>
      </c>
      <c r="P715" s="15">
        <f>P716</f>
        <v>-5806.3630000000003</v>
      </c>
      <c r="Q715" s="15">
        <f>Q716</f>
        <v>-5806.3630000000003</v>
      </c>
      <c r="R715" s="15">
        <f t="shared" si="1151"/>
        <v>13229.972999999998</v>
      </c>
      <c r="S715" s="15">
        <f t="shared" si="1152"/>
        <v>12282.936999999998</v>
      </c>
      <c r="T715" s="15">
        <f t="shared" si="1153"/>
        <v>12282.936999999998</v>
      </c>
      <c r="U715" s="15">
        <f>U716</f>
        <v>0</v>
      </c>
      <c r="V715" s="15">
        <f t="shared" si="1154"/>
        <v>13229.972999999998</v>
      </c>
      <c r="W715" s="15">
        <f t="shared" si="1155"/>
        <v>12282.936999999998</v>
      </c>
      <c r="X715" s="15">
        <f t="shared" si="1156"/>
        <v>12282.936999999998</v>
      </c>
      <c r="Y715" s="15">
        <f>Y716</f>
        <v>0</v>
      </c>
      <c r="Z715" s="15">
        <f>Z716</f>
        <v>0</v>
      </c>
      <c r="AA715" s="15">
        <f>AA716</f>
        <v>0</v>
      </c>
      <c r="AB715" s="15">
        <f t="shared" si="1157"/>
        <v>13229.972999999998</v>
      </c>
      <c r="AC715" s="15">
        <f t="shared" si="1158"/>
        <v>12282.936999999998</v>
      </c>
      <c r="AD715" s="15">
        <f t="shared" si="1159"/>
        <v>12282.936999999998</v>
      </c>
      <c r="AE715" s="15">
        <f>AE716</f>
        <v>0</v>
      </c>
      <c r="AF715" s="15">
        <f>AF716</f>
        <v>0</v>
      </c>
      <c r="AG715" s="15">
        <f>AG716</f>
        <v>0</v>
      </c>
      <c r="AH715" s="15">
        <f t="shared" si="1160"/>
        <v>13229.972999999998</v>
      </c>
      <c r="AI715" s="15">
        <f t="shared" si="1161"/>
        <v>12282.936999999998</v>
      </c>
      <c r="AJ715" s="15">
        <f t="shared" si="1162"/>
        <v>12282.936999999998</v>
      </c>
      <c r="AK715" s="15">
        <f>AK716</f>
        <v>0</v>
      </c>
      <c r="AL715" s="15">
        <f>AL716</f>
        <v>0</v>
      </c>
      <c r="AM715" s="15">
        <f>AM716</f>
        <v>0</v>
      </c>
      <c r="AN715" s="15">
        <f t="shared" si="1163"/>
        <v>13229.972999999998</v>
      </c>
      <c r="AO715" s="15">
        <f>AO716</f>
        <v>0</v>
      </c>
      <c r="AP715" s="70">
        <f t="shared" si="1186"/>
        <v>13229.972999999998</v>
      </c>
      <c r="AQ715" s="15">
        <f t="shared" si="1164"/>
        <v>12282.936999999998</v>
      </c>
      <c r="AR715" s="15">
        <f>AR716</f>
        <v>0</v>
      </c>
      <c r="AS715" s="70">
        <f t="shared" si="1187"/>
        <v>12282.936999999998</v>
      </c>
      <c r="AT715" s="73">
        <f t="shared" si="1165"/>
        <v>12282.936999999998</v>
      </c>
      <c r="AU715" s="15">
        <f>AU716</f>
        <v>0</v>
      </c>
      <c r="AV715" s="24"/>
    </row>
    <row r="716" spans="1:48" x14ac:dyDescent="0.3">
      <c r="A716" s="61" t="s">
        <v>461</v>
      </c>
      <c r="B716" s="62">
        <v>800</v>
      </c>
      <c r="C716" s="61" t="s">
        <v>65</v>
      </c>
      <c r="D716" s="61" t="s">
        <v>31</v>
      </c>
      <c r="E716" s="63" t="s">
        <v>382</v>
      </c>
      <c r="F716" s="15">
        <v>18089.3</v>
      </c>
      <c r="G716" s="15">
        <v>18089.3</v>
      </c>
      <c r="H716" s="15">
        <v>18089.3</v>
      </c>
      <c r="I716" s="15"/>
      <c r="J716" s="15"/>
      <c r="K716" s="15"/>
      <c r="L716" s="15">
        <f t="shared" si="1172"/>
        <v>18089.3</v>
      </c>
      <c r="M716" s="15">
        <f t="shared" si="1173"/>
        <v>18089.3</v>
      </c>
      <c r="N716" s="15">
        <f t="shared" si="1174"/>
        <v>18089.3</v>
      </c>
      <c r="O716" s="15">
        <v>-4859.3270000000002</v>
      </c>
      <c r="P716" s="15">
        <v>-5806.3630000000003</v>
      </c>
      <c r="Q716" s="15">
        <v>-5806.3630000000003</v>
      </c>
      <c r="R716" s="15">
        <f t="shared" si="1151"/>
        <v>13229.972999999998</v>
      </c>
      <c r="S716" s="15">
        <f t="shared" si="1152"/>
        <v>12282.936999999998</v>
      </c>
      <c r="T716" s="15">
        <f t="shared" si="1153"/>
        <v>12282.936999999998</v>
      </c>
      <c r="U716" s="15"/>
      <c r="V716" s="15">
        <f t="shared" si="1154"/>
        <v>13229.972999999998</v>
      </c>
      <c r="W716" s="15">
        <f t="shared" si="1155"/>
        <v>12282.936999999998</v>
      </c>
      <c r="X716" s="15">
        <f t="shared" si="1156"/>
        <v>12282.936999999998</v>
      </c>
      <c r="Y716" s="15"/>
      <c r="Z716" s="15"/>
      <c r="AA716" s="15"/>
      <c r="AB716" s="15">
        <f t="shared" si="1157"/>
        <v>13229.972999999998</v>
      </c>
      <c r="AC716" s="15">
        <f t="shared" si="1158"/>
        <v>12282.936999999998</v>
      </c>
      <c r="AD716" s="15">
        <f t="shared" si="1159"/>
        <v>12282.936999999998</v>
      </c>
      <c r="AE716" s="15"/>
      <c r="AF716" s="15"/>
      <c r="AG716" s="15"/>
      <c r="AH716" s="15">
        <f t="shared" si="1160"/>
        <v>13229.972999999998</v>
      </c>
      <c r="AI716" s="15">
        <f t="shared" si="1161"/>
        <v>12282.936999999998</v>
      </c>
      <c r="AJ716" s="15">
        <f t="shared" si="1162"/>
        <v>12282.936999999998</v>
      </c>
      <c r="AK716" s="15"/>
      <c r="AL716" s="15"/>
      <c r="AM716" s="15"/>
      <c r="AN716" s="15">
        <f t="shared" si="1163"/>
        <v>13229.972999999998</v>
      </c>
      <c r="AO716" s="15"/>
      <c r="AP716" s="70">
        <f t="shared" si="1186"/>
        <v>13229.972999999998</v>
      </c>
      <c r="AQ716" s="15">
        <f t="shared" si="1164"/>
        <v>12282.936999999998</v>
      </c>
      <c r="AR716" s="15"/>
      <c r="AS716" s="70">
        <f t="shared" si="1187"/>
        <v>12282.936999999998</v>
      </c>
      <c r="AT716" s="73">
        <f t="shared" si="1165"/>
        <v>12282.936999999998</v>
      </c>
      <c r="AU716" s="15"/>
      <c r="AV716" s="24"/>
    </row>
    <row r="717" spans="1:48" ht="78" x14ac:dyDescent="0.3">
      <c r="A717" s="61" t="s">
        <v>463</v>
      </c>
      <c r="B717" s="62"/>
      <c r="C717" s="61"/>
      <c r="D717" s="61"/>
      <c r="E717" s="63" t="s">
        <v>464</v>
      </c>
      <c r="F717" s="15">
        <f t="shared" ref="F717:F724" si="1192">F718</f>
        <v>8363.9</v>
      </c>
      <c r="G717" s="15">
        <f t="shared" ref="G717:G724" si="1193">G718</f>
        <v>8363.9</v>
      </c>
      <c r="H717" s="15">
        <f t="shared" ref="H717:H724" si="1194">H718</f>
        <v>8363.9</v>
      </c>
      <c r="I717" s="15">
        <f t="shared" ref="I717:I724" si="1195">I718</f>
        <v>0</v>
      </c>
      <c r="J717" s="15">
        <f t="shared" ref="J717:J724" si="1196">J718</f>
        <v>0</v>
      </c>
      <c r="K717" s="15">
        <f t="shared" ref="K717:K724" si="1197">K718</f>
        <v>0</v>
      </c>
      <c r="L717" s="15">
        <f t="shared" si="1172"/>
        <v>8363.9</v>
      </c>
      <c r="M717" s="15">
        <f t="shared" si="1173"/>
        <v>8363.9</v>
      </c>
      <c r="N717" s="15">
        <f t="shared" si="1174"/>
        <v>8363.9</v>
      </c>
      <c r="O717" s="15">
        <f t="shared" ref="O717:O724" si="1198">O718</f>
        <v>0</v>
      </c>
      <c r="P717" s="15">
        <f t="shared" ref="P717:P724" si="1199">P718</f>
        <v>0</v>
      </c>
      <c r="Q717" s="15">
        <f t="shared" ref="Q717:Q724" si="1200">Q718</f>
        <v>0</v>
      </c>
      <c r="R717" s="15">
        <f t="shared" si="1151"/>
        <v>8363.9</v>
      </c>
      <c r="S717" s="15">
        <f t="shared" si="1152"/>
        <v>8363.9</v>
      </c>
      <c r="T717" s="15">
        <f t="shared" si="1153"/>
        <v>8363.9</v>
      </c>
      <c r="U717" s="15">
        <f t="shared" ref="U717:U724" si="1201">U718</f>
        <v>0</v>
      </c>
      <c r="V717" s="15">
        <f t="shared" si="1154"/>
        <v>8363.9</v>
      </c>
      <c r="W717" s="15">
        <f t="shared" si="1155"/>
        <v>8363.9</v>
      </c>
      <c r="X717" s="15">
        <f t="shared" si="1156"/>
        <v>8363.9</v>
      </c>
      <c r="Y717" s="15">
        <f t="shared" ref="Y717:Y724" si="1202">Y718</f>
        <v>0</v>
      </c>
      <c r="Z717" s="15">
        <f t="shared" ref="Z717:Z724" si="1203">Z718</f>
        <v>0</v>
      </c>
      <c r="AA717" s="15">
        <f t="shared" ref="AA717:AA724" si="1204">AA718</f>
        <v>0</v>
      </c>
      <c r="AB717" s="15">
        <f t="shared" si="1157"/>
        <v>8363.9</v>
      </c>
      <c r="AC717" s="15">
        <f t="shared" si="1158"/>
        <v>8363.9</v>
      </c>
      <c r="AD717" s="15">
        <f t="shared" si="1159"/>
        <v>8363.9</v>
      </c>
      <c r="AE717" s="15">
        <f t="shared" ref="AE717:AE724" si="1205">AE718</f>
        <v>0</v>
      </c>
      <c r="AF717" s="15">
        <f t="shared" ref="AF717:AF724" si="1206">AF718</f>
        <v>0</v>
      </c>
      <c r="AG717" s="15">
        <f t="shared" ref="AG717:AG724" si="1207">AG718</f>
        <v>0</v>
      </c>
      <c r="AH717" s="15">
        <f t="shared" si="1160"/>
        <v>8363.9</v>
      </c>
      <c r="AI717" s="15">
        <f t="shared" si="1161"/>
        <v>8363.9</v>
      </c>
      <c r="AJ717" s="15">
        <f t="shared" si="1162"/>
        <v>8363.9</v>
      </c>
      <c r="AK717" s="15">
        <f t="shared" ref="AK717:AK724" si="1208">AK718</f>
        <v>0</v>
      </c>
      <c r="AL717" s="15">
        <f t="shared" ref="AL717:AL724" si="1209">AL718</f>
        <v>0</v>
      </c>
      <c r="AM717" s="15">
        <f t="shared" ref="AM717:AM724" si="1210">AM718</f>
        <v>0</v>
      </c>
      <c r="AN717" s="15">
        <f t="shared" si="1163"/>
        <v>8363.9</v>
      </c>
      <c r="AO717" s="15">
        <f t="shared" ref="AO717:AO724" si="1211">AO718</f>
        <v>0</v>
      </c>
      <c r="AP717" s="70">
        <f t="shared" si="1186"/>
        <v>8363.9</v>
      </c>
      <c r="AQ717" s="15">
        <f t="shared" si="1164"/>
        <v>8363.9</v>
      </c>
      <c r="AR717" s="15">
        <f t="shared" ref="AR717:AU724" si="1212">AR718</f>
        <v>0</v>
      </c>
      <c r="AS717" s="70">
        <f t="shared" si="1187"/>
        <v>8363.9</v>
      </c>
      <c r="AT717" s="73">
        <f t="shared" si="1165"/>
        <v>8363.9</v>
      </c>
      <c r="AU717" s="15">
        <f t="shared" si="1212"/>
        <v>0</v>
      </c>
      <c r="AV717" s="24"/>
    </row>
    <row r="718" spans="1:48" ht="46.8" x14ac:dyDescent="0.3">
      <c r="A718" s="61" t="s">
        <v>463</v>
      </c>
      <c r="B718" s="62" t="s">
        <v>55</v>
      </c>
      <c r="C718" s="61"/>
      <c r="D718" s="61"/>
      <c r="E718" s="63" t="s">
        <v>56</v>
      </c>
      <c r="F718" s="15">
        <f t="shared" si="1192"/>
        <v>8363.9</v>
      </c>
      <c r="G718" s="15">
        <f t="shared" si="1193"/>
        <v>8363.9</v>
      </c>
      <c r="H718" s="15">
        <f t="shared" si="1194"/>
        <v>8363.9</v>
      </c>
      <c r="I718" s="15">
        <f t="shared" si="1195"/>
        <v>0</v>
      </c>
      <c r="J718" s="15">
        <f t="shared" si="1196"/>
        <v>0</v>
      </c>
      <c r="K718" s="15">
        <f t="shared" si="1197"/>
        <v>0</v>
      </c>
      <c r="L718" s="15">
        <f t="shared" si="1172"/>
        <v>8363.9</v>
      </c>
      <c r="M718" s="15">
        <f t="shared" si="1173"/>
        <v>8363.9</v>
      </c>
      <c r="N718" s="15">
        <f t="shared" si="1174"/>
        <v>8363.9</v>
      </c>
      <c r="O718" s="15">
        <f t="shared" si="1198"/>
        <v>0</v>
      </c>
      <c r="P718" s="15">
        <f t="shared" si="1199"/>
        <v>0</v>
      </c>
      <c r="Q718" s="15">
        <f t="shared" si="1200"/>
        <v>0</v>
      </c>
      <c r="R718" s="15">
        <f t="shared" si="1151"/>
        <v>8363.9</v>
      </c>
      <c r="S718" s="15">
        <f t="shared" si="1152"/>
        <v>8363.9</v>
      </c>
      <c r="T718" s="15">
        <f t="shared" si="1153"/>
        <v>8363.9</v>
      </c>
      <c r="U718" s="15">
        <f t="shared" si="1201"/>
        <v>0</v>
      </c>
      <c r="V718" s="15">
        <f t="shared" si="1154"/>
        <v>8363.9</v>
      </c>
      <c r="W718" s="15">
        <f t="shared" si="1155"/>
        <v>8363.9</v>
      </c>
      <c r="X718" s="15">
        <f t="shared" si="1156"/>
        <v>8363.9</v>
      </c>
      <c r="Y718" s="15">
        <f t="shared" si="1202"/>
        <v>0</v>
      </c>
      <c r="Z718" s="15">
        <f t="shared" si="1203"/>
        <v>0</v>
      </c>
      <c r="AA718" s="15">
        <f t="shared" si="1204"/>
        <v>0</v>
      </c>
      <c r="AB718" s="15">
        <f t="shared" si="1157"/>
        <v>8363.9</v>
      </c>
      <c r="AC718" s="15">
        <f t="shared" si="1158"/>
        <v>8363.9</v>
      </c>
      <c r="AD718" s="15">
        <f t="shared" si="1159"/>
        <v>8363.9</v>
      </c>
      <c r="AE718" s="15">
        <f t="shared" si="1205"/>
        <v>0</v>
      </c>
      <c r="AF718" s="15">
        <f t="shared" si="1206"/>
        <v>0</v>
      </c>
      <c r="AG718" s="15">
        <f t="shared" si="1207"/>
        <v>0</v>
      </c>
      <c r="AH718" s="15">
        <f t="shared" si="1160"/>
        <v>8363.9</v>
      </c>
      <c r="AI718" s="15">
        <f t="shared" si="1161"/>
        <v>8363.9</v>
      </c>
      <c r="AJ718" s="15">
        <f t="shared" si="1162"/>
        <v>8363.9</v>
      </c>
      <c r="AK718" s="15">
        <f t="shared" si="1208"/>
        <v>0</v>
      </c>
      <c r="AL718" s="15">
        <f t="shared" si="1209"/>
        <v>0</v>
      </c>
      <c r="AM718" s="15">
        <f t="shared" si="1210"/>
        <v>0</v>
      </c>
      <c r="AN718" s="15">
        <f t="shared" si="1163"/>
        <v>8363.9</v>
      </c>
      <c r="AO718" s="15">
        <f t="shared" si="1211"/>
        <v>0</v>
      </c>
      <c r="AP718" s="70">
        <f t="shared" si="1186"/>
        <v>8363.9</v>
      </c>
      <c r="AQ718" s="15">
        <f t="shared" si="1164"/>
        <v>8363.9</v>
      </c>
      <c r="AR718" s="15">
        <f t="shared" si="1212"/>
        <v>0</v>
      </c>
      <c r="AS718" s="70">
        <f t="shared" si="1187"/>
        <v>8363.9</v>
      </c>
      <c r="AT718" s="73">
        <f t="shared" si="1165"/>
        <v>8363.9</v>
      </c>
      <c r="AU718" s="15">
        <f t="shared" si="1212"/>
        <v>0</v>
      </c>
      <c r="AV718" s="24"/>
    </row>
    <row r="719" spans="1:48" x14ac:dyDescent="0.3">
      <c r="A719" s="61" t="s">
        <v>463</v>
      </c>
      <c r="B719" s="62">
        <v>600</v>
      </c>
      <c r="C719" s="61" t="s">
        <v>65</v>
      </c>
      <c r="D719" s="61" t="s">
        <v>288</v>
      </c>
      <c r="E719" s="63" t="s">
        <v>339</v>
      </c>
      <c r="F719" s="15">
        <v>8363.9</v>
      </c>
      <c r="G719" s="15">
        <v>8363.9</v>
      </c>
      <c r="H719" s="15">
        <v>8363.9</v>
      </c>
      <c r="I719" s="15"/>
      <c r="J719" s="15"/>
      <c r="K719" s="15"/>
      <c r="L719" s="15">
        <f t="shared" si="1172"/>
        <v>8363.9</v>
      </c>
      <c r="M719" s="15">
        <f t="shared" si="1173"/>
        <v>8363.9</v>
      </c>
      <c r="N719" s="15">
        <f t="shared" si="1174"/>
        <v>8363.9</v>
      </c>
      <c r="O719" s="15"/>
      <c r="P719" s="15"/>
      <c r="Q719" s="15"/>
      <c r="R719" s="15">
        <f t="shared" si="1151"/>
        <v>8363.9</v>
      </c>
      <c r="S719" s="15">
        <f t="shared" si="1152"/>
        <v>8363.9</v>
      </c>
      <c r="T719" s="15">
        <f t="shared" si="1153"/>
        <v>8363.9</v>
      </c>
      <c r="U719" s="15"/>
      <c r="V719" s="15">
        <f t="shared" si="1154"/>
        <v>8363.9</v>
      </c>
      <c r="W719" s="15">
        <f t="shared" si="1155"/>
        <v>8363.9</v>
      </c>
      <c r="X719" s="15">
        <f t="shared" si="1156"/>
        <v>8363.9</v>
      </c>
      <c r="Y719" s="15"/>
      <c r="Z719" s="15"/>
      <c r="AA719" s="15"/>
      <c r="AB719" s="15">
        <f t="shared" si="1157"/>
        <v>8363.9</v>
      </c>
      <c r="AC719" s="15">
        <f t="shared" si="1158"/>
        <v>8363.9</v>
      </c>
      <c r="AD719" s="15">
        <f t="shared" si="1159"/>
        <v>8363.9</v>
      </c>
      <c r="AE719" s="15"/>
      <c r="AF719" s="15"/>
      <c r="AG719" s="15"/>
      <c r="AH719" s="15">
        <f t="shared" si="1160"/>
        <v>8363.9</v>
      </c>
      <c r="AI719" s="15">
        <f t="shared" si="1161"/>
        <v>8363.9</v>
      </c>
      <c r="AJ719" s="15">
        <f t="shared" si="1162"/>
        <v>8363.9</v>
      </c>
      <c r="AK719" s="15"/>
      <c r="AL719" s="15"/>
      <c r="AM719" s="15"/>
      <c r="AN719" s="15">
        <f t="shared" si="1163"/>
        <v>8363.9</v>
      </c>
      <c r="AO719" s="15"/>
      <c r="AP719" s="70">
        <f t="shared" si="1186"/>
        <v>8363.9</v>
      </c>
      <c r="AQ719" s="15">
        <f t="shared" si="1164"/>
        <v>8363.9</v>
      </c>
      <c r="AR719" s="15"/>
      <c r="AS719" s="70">
        <f t="shared" si="1187"/>
        <v>8363.9</v>
      </c>
      <c r="AT719" s="73">
        <f t="shared" si="1165"/>
        <v>8363.9</v>
      </c>
      <c r="AU719" s="15"/>
      <c r="AV719" s="24"/>
    </row>
    <row r="720" spans="1:48" ht="62.4" x14ac:dyDescent="0.3">
      <c r="A720" s="61" t="s">
        <v>465</v>
      </c>
      <c r="B720" s="62"/>
      <c r="C720" s="61"/>
      <c r="D720" s="61"/>
      <c r="E720" s="63" t="s">
        <v>466</v>
      </c>
      <c r="F720" s="15">
        <f t="shared" si="1192"/>
        <v>1566.3</v>
      </c>
      <c r="G720" s="15">
        <f t="shared" si="1193"/>
        <v>1566.3</v>
      </c>
      <c r="H720" s="15">
        <f t="shared" si="1194"/>
        <v>1566.3</v>
      </c>
      <c r="I720" s="15">
        <f t="shared" si="1195"/>
        <v>0</v>
      </c>
      <c r="J720" s="15">
        <f t="shared" si="1196"/>
        <v>0</v>
      </c>
      <c r="K720" s="15">
        <f t="shared" si="1197"/>
        <v>0</v>
      </c>
      <c r="L720" s="15">
        <f t="shared" si="1172"/>
        <v>1566.3</v>
      </c>
      <c r="M720" s="15">
        <f t="shared" si="1173"/>
        <v>1566.3</v>
      </c>
      <c r="N720" s="15">
        <f t="shared" si="1174"/>
        <v>1566.3</v>
      </c>
      <c r="O720" s="15">
        <f t="shared" si="1198"/>
        <v>0</v>
      </c>
      <c r="P720" s="15">
        <f t="shared" si="1199"/>
        <v>0</v>
      </c>
      <c r="Q720" s="15">
        <f t="shared" si="1200"/>
        <v>0</v>
      </c>
      <c r="R720" s="15">
        <f t="shared" si="1151"/>
        <v>1566.3</v>
      </c>
      <c r="S720" s="15">
        <f t="shared" si="1152"/>
        <v>1566.3</v>
      </c>
      <c r="T720" s="15">
        <f t="shared" si="1153"/>
        <v>1566.3</v>
      </c>
      <c r="U720" s="15">
        <f t="shared" si="1201"/>
        <v>0</v>
      </c>
      <c r="V720" s="15">
        <f t="shared" si="1154"/>
        <v>1566.3</v>
      </c>
      <c r="W720" s="15">
        <f t="shared" si="1155"/>
        <v>1566.3</v>
      </c>
      <c r="X720" s="15">
        <f t="shared" si="1156"/>
        <v>1566.3</v>
      </c>
      <c r="Y720" s="15">
        <f t="shared" si="1202"/>
        <v>0</v>
      </c>
      <c r="Z720" s="15">
        <f t="shared" si="1203"/>
        <v>0</v>
      </c>
      <c r="AA720" s="15">
        <f t="shared" si="1204"/>
        <v>0</v>
      </c>
      <c r="AB720" s="15">
        <f t="shared" si="1157"/>
        <v>1566.3</v>
      </c>
      <c r="AC720" s="15">
        <f t="shared" si="1158"/>
        <v>1566.3</v>
      </c>
      <c r="AD720" s="15">
        <f t="shared" si="1159"/>
        <v>1566.3</v>
      </c>
      <c r="AE720" s="15">
        <f t="shared" si="1205"/>
        <v>0</v>
      </c>
      <c r="AF720" s="15">
        <f t="shared" si="1206"/>
        <v>0</v>
      </c>
      <c r="AG720" s="15">
        <f t="shared" si="1207"/>
        <v>0</v>
      </c>
      <c r="AH720" s="15">
        <f t="shared" si="1160"/>
        <v>1566.3</v>
      </c>
      <c r="AI720" s="15">
        <f t="shared" si="1161"/>
        <v>1566.3</v>
      </c>
      <c r="AJ720" s="15">
        <f t="shared" si="1162"/>
        <v>1566.3</v>
      </c>
      <c r="AK720" s="15">
        <f t="shared" si="1208"/>
        <v>0</v>
      </c>
      <c r="AL720" s="15">
        <f t="shared" si="1209"/>
        <v>0</v>
      </c>
      <c r="AM720" s="15">
        <f t="shared" si="1210"/>
        <v>0</v>
      </c>
      <c r="AN720" s="15">
        <f t="shared" si="1163"/>
        <v>1566.3</v>
      </c>
      <c r="AO720" s="15">
        <f t="shared" si="1211"/>
        <v>0</v>
      </c>
      <c r="AP720" s="70">
        <f t="shared" si="1186"/>
        <v>1566.3</v>
      </c>
      <c r="AQ720" s="15">
        <f t="shared" si="1164"/>
        <v>1566.3</v>
      </c>
      <c r="AR720" s="15">
        <f t="shared" si="1212"/>
        <v>0</v>
      </c>
      <c r="AS720" s="70">
        <f t="shared" si="1187"/>
        <v>1566.3</v>
      </c>
      <c r="AT720" s="73">
        <f t="shared" si="1165"/>
        <v>1566.3</v>
      </c>
      <c r="AU720" s="15">
        <f t="shared" si="1212"/>
        <v>0</v>
      </c>
      <c r="AV720" s="24"/>
    </row>
    <row r="721" spans="1:48" ht="46.8" x14ac:dyDescent="0.3">
      <c r="A721" s="61" t="s">
        <v>465</v>
      </c>
      <c r="B721" s="62" t="s">
        <v>55</v>
      </c>
      <c r="C721" s="61"/>
      <c r="D721" s="61"/>
      <c r="E721" s="63" t="s">
        <v>56</v>
      </c>
      <c r="F721" s="15">
        <f t="shared" si="1192"/>
        <v>1566.3</v>
      </c>
      <c r="G721" s="15">
        <f t="shared" si="1193"/>
        <v>1566.3</v>
      </c>
      <c r="H721" s="15">
        <f t="shared" si="1194"/>
        <v>1566.3</v>
      </c>
      <c r="I721" s="15">
        <f t="shared" si="1195"/>
        <v>0</v>
      </c>
      <c r="J721" s="15">
        <f t="shared" si="1196"/>
        <v>0</v>
      </c>
      <c r="K721" s="15">
        <f t="shared" si="1197"/>
        <v>0</v>
      </c>
      <c r="L721" s="15">
        <f t="shared" si="1172"/>
        <v>1566.3</v>
      </c>
      <c r="M721" s="15">
        <f t="shared" si="1173"/>
        <v>1566.3</v>
      </c>
      <c r="N721" s="15">
        <f t="shared" si="1174"/>
        <v>1566.3</v>
      </c>
      <c r="O721" s="15">
        <f t="shared" si="1198"/>
        <v>0</v>
      </c>
      <c r="P721" s="15">
        <f t="shared" si="1199"/>
        <v>0</v>
      </c>
      <c r="Q721" s="15">
        <f t="shared" si="1200"/>
        <v>0</v>
      </c>
      <c r="R721" s="15">
        <f t="shared" si="1151"/>
        <v>1566.3</v>
      </c>
      <c r="S721" s="15">
        <f t="shared" si="1152"/>
        <v>1566.3</v>
      </c>
      <c r="T721" s="15">
        <f t="shared" si="1153"/>
        <v>1566.3</v>
      </c>
      <c r="U721" s="15">
        <f t="shared" si="1201"/>
        <v>0</v>
      </c>
      <c r="V721" s="15">
        <f t="shared" si="1154"/>
        <v>1566.3</v>
      </c>
      <c r="W721" s="15">
        <f t="shared" si="1155"/>
        <v>1566.3</v>
      </c>
      <c r="X721" s="15">
        <f t="shared" si="1156"/>
        <v>1566.3</v>
      </c>
      <c r="Y721" s="15">
        <f t="shared" si="1202"/>
        <v>0</v>
      </c>
      <c r="Z721" s="15">
        <f t="shared" si="1203"/>
        <v>0</v>
      </c>
      <c r="AA721" s="15">
        <f t="shared" si="1204"/>
        <v>0</v>
      </c>
      <c r="AB721" s="15">
        <f t="shared" si="1157"/>
        <v>1566.3</v>
      </c>
      <c r="AC721" s="15">
        <f t="shared" si="1158"/>
        <v>1566.3</v>
      </c>
      <c r="AD721" s="15">
        <f t="shared" si="1159"/>
        <v>1566.3</v>
      </c>
      <c r="AE721" s="15">
        <f t="shared" si="1205"/>
        <v>0</v>
      </c>
      <c r="AF721" s="15">
        <f t="shared" si="1206"/>
        <v>0</v>
      </c>
      <c r="AG721" s="15">
        <f t="shared" si="1207"/>
        <v>0</v>
      </c>
      <c r="AH721" s="15">
        <f t="shared" si="1160"/>
        <v>1566.3</v>
      </c>
      <c r="AI721" s="15">
        <f t="shared" si="1161"/>
        <v>1566.3</v>
      </c>
      <c r="AJ721" s="15">
        <f t="shared" si="1162"/>
        <v>1566.3</v>
      </c>
      <c r="AK721" s="15">
        <f t="shared" si="1208"/>
        <v>0</v>
      </c>
      <c r="AL721" s="15">
        <f t="shared" si="1209"/>
        <v>0</v>
      </c>
      <c r="AM721" s="15">
        <f t="shared" si="1210"/>
        <v>0</v>
      </c>
      <c r="AN721" s="15">
        <f t="shared" si="1163"/>
        <v>1566.3</v>
      </c>
      <c r="AO721" s="15">
        <f t="shared" si="1211"/>
        <v>0</v>
      </c>
      <c r="AP721" s="70">
        <f t="shared" si="1186"/>
        <v>1566.3</v>
      </c>
      <c r="AQ721" s="15">
        <f t="shared" si="1164"/>
        <v>1566.3</v>
      </c>
      <c r="AR721" s="15">
        <f t="shared" si="1212"/>
        <v>0</v>
      </c>
      <c r="AS721" s="70">
        <f t="shared" si="1187"/>
        <v>1566.3</v>
      </c>
      <c r="AT721" s="73">
        <f t="shared" si="1165"/>
        <v>1566.3</v>
      </c>
      <c r="AU721" s="15">
        <f t="shared" si="1212"/>
        <v>0</v>
      </c>
      <c r="AV721" s="24"/>
    </row>
    <row r="722" spans="1:48" x14ac:dyDescent="0.3">
      <c r="A722" s="61" t="s">
        <v>465</v>
      </c>
      <c r="B722" s="62">
        <v>600</v>
      </c>
      <c r="C722" s="61" t="s">
        <v>100</v>
      </c>
      <c r="D722" s="61" t="s">
        <v>321</v>
      </c>
      <c r="E722" s="63" t="s">
        <v>322</v>
      </c>
      <c r="F722" s="15">
        <v>1566.3</v>
      </c>
      <c r="G722" s="15">
        <v>1566.3</v>
      </c>
      <c r="H722" s="15">
        <v>1566.3</v>
      </c>
      <c r="I722" s="15"/>
      <c r="J722" s="15"/>
      <c r="K722" s="15"/>
      <c r="L722" s="15">
        <f t="shared" si="1172"/>
        <v>1566.3</v>
      </c>
      <c r="M722" s="15">
        <f t="shared" si="1173"/>
        <v>1566.3</v>
      </c>
      <c r="N722" s="15">
        <f t="shared" si="1174"/>
        <v>1566.3</v>
      </c>
      <c r="O722" s="15"/>
      <c r="P722" s="15"/>
      <c r="Q722" s="15"/>
      <c r="R722" s="15">
        <f t="shared" si="1151"/>
        <v>1566.3</v>
      </c>
      <c r="S722" s="15">
        <f t="shared" si="1152"/>
        <v>1566.3</v>
      </c>
      <c r="T722" s="15">
        <f t="shared" si="1153"/>
        <v>1566.3</v>
      </c>
      <c r="U722" s="15"/>
      <c r="V722" s="15">
        <f t="shared" si="1154"/>
        <v>1566.3</v>
      </c>
      <c r="W722" s="15">
        <f t="shared" si="1155"/>
        <v>1566.3</v>
      </c>
      <c r="X722" s="15">
        <f t="shared" si="1156"/>
        <v>1566.3</v>
      </c>
      <c r="Y722" s="15"/>
      <c r="Z722" s="15"/>
      <c r="AA722" s="15"/>
      <c r="AB722" s="15">
        <f t="shared" si="1157"/>
        <v>1566.3</v>
      </c>
      <c r="AC722" s="15">
        <f t="shared" si="1158"/>
        <v>1566.3</v>
      </c>
      <c r="AD722" s="15">
        <f t="shared" si="1159"/>
        <v>1566.3</v>
      </c>
      <c r="AE722" s="15"/>
      <c r="AF722" s="15"/>
      <c r="AG722" s="15"/>
      <c r="AH722" s="15">
        <f t="shared" si="1160"/>
        <v>1566.3</v>
      </c>
      <c r="AI722" s="15">
        <f t="shared" si="1161"/>
        <v>1566.3</v>
      </c>
      <c r="AJ722" s="15">
        <f t="shared" si="1162"/>
        <v>1566.3</v>
      </c>
      <c r="AK722" s="15"/>
      <c r="AL722" s="15"/>
      <c r="AM722" s="15"/>
      <c r="AN722" s="15">
        <f t="shared" si="1163"/>
        <v>1566.3</v>
      </c>
      <c r="AO722" s="15"/>
      <c r="AP722" s="70">
        <f t="shared" si="1186"/>
        <v>1566.3</v>
      </c>
      <c r="AQ722" s="15">
        <f t="shared" si="1164"/>
        <v>1566.3</v>
      </c>
      <c r="AR722" s="15"/>
      <c r="AS722" s="70">
        <f t="shared" si="1187"/>
        <v>1566.3</v>
      </c>
      <c r="AT722" s="73">
        <f t="shared" si="1165"/>
        <v>1566.3</v>
      </c>
      <c r="AU722" s="15"/>
      <c r="AV722" s="24"/>
    </row>
    <row r="723" spans="1:48" ht="31.2" x14ac:dyDescent="0.3">
      <c r="A723" s="61" t="s">
        <v>467</v>
      </c>
      <c r="B723" s="62"/>
      <c r="C723" s="61"/>
      <c r="D723" s="61"/>
      <c r="E723" s="63" t="s">
        <v>468</v>
      </c>
      <c r="F723" s="15">
        <f t="shared" si="1192"/>
        <v>20649.3</v>
      </c>
      <c r="G723" s="15">
        <f t="shared" si="1193"/>
        <v>20809.599999999999</v>
      </c>
      <c r="H723" s="15">
        <f t="shared" si="1194"/>
        <v>20809.599999999999</v>
      </c>
      <c r="I723" s="15">
        <f t="shared" si="1195"/>
        <v>0</v>
      </c>
      <c r="J723" s="15">
        <f t="shared" si="1196"/>
        <v>0</v>
      </c>
      <c r="K723" s="15">
        <f t="shared" si="1197"/>
        <v>0</v>
      </c>
      <c r="L723" s="15">
        <f t="shared" si="1172"/>
        <v>20649.3</v>
      </c>
      <c r="M723" s="15">
        <f t="shared" si="1173"/>
        <v>20809.599999999999</v>
      </c>
      <c r="N723" s="15">
        <f t="shared" si="1174"/>
        <v>20809.599999999999</v>
      </c>
      <c r="O723" s="15">
        <f t="shared" si="1198"/>
        <v>0</v>
      </c>
      <c r="P723" s="15">
        <f t="shared" si="1199"/>
        <v>0</v>
      </c>
      <c r="Q723" s="15">
        <f t="shared" si="1200"/>
        <v>0</v>
      </c>
      <c r="R723" s="15">
        <f t="shared" si="1151"/>
        <v>20649.3</v>
      </c>
      <c r="S723" s="15">
        <f t="shared" si="1152"/>
        <v>20809.599999999999</v>
      </c>
      <c r="T723" s="15">
        <f t="shared" si="1153"/>
        <v>20809.599999999999</v>
      </c>
      <c r="U723" s="15">
        <f t="shared" si="1201"/>
        <v>0</v>
      </c>
      <c r="V723" s="15">
        <f t="shared" si="1154"/>
        <v>20649.3</v>
      </c>
      <c r="W723" s="15">
        <f t="shared" si="1155"/>
        <v>20809.599999999999</v>
      </c>
      <c r="X723" s="15">
        <f t="shared" si="1156"/>
        <v>20809.599999999999</v>
      </c>
      <c r="Y723" s="15">
        <f t="shared" si="1202"/>
        <v>0</v>
      </c>
      <c r="Z723" s="15">
        <f t="shared" si="1203"/>
        <v>0</v>
      </c>
      <c r="AA723" s="15">
        <f t="shared" si="1204"/>
        <v>0</v>
      </c>
      <c r="AB723" s="15">
        <f t="shared" si="1157"/>
        <v>20649.3</v>
      </c>
      <c r="AC723" s="15">
        <f t="shared" si="1158"/>
        <v>20809.599999999999</v>
      </c>
      <c r="AD723" s="15">
        <f t="shared" si="1159"/>
        <v>20809.599999999999</v>
      </c>
      <c r="AE723" s="15">
        <f t="shared" si="1205"/>
        <v>0</v>
      </c>
      <c r="AF723" s="15">
        <f t="shared" si="1206"/>
        <v>0</v>
      </c>
      <c r="AG723" s="15">
        <f t="shared" si="1207"/>
        <v>0</v>
      </c>
      <c r="AH723" s="15">
        <f t="shared" si="1160"/>
        <v>20649.3</v>
      </c>
      <c r="AI723" s="15">
        <f t="shared" si="1161"/>
        <v>20809.599999999999</v>
      </c>
      <c r="AJ723" s="15">
        <f t="shared" si="1162"/>
        <v>20809.599999999999</v>
      </c>
      <c r="AK723" s="15">
        <f t="shared" si="1208"/>
        <v>0</v>
      </c>
      <c r="AL723" s="15">
        <f t="shared" si="1209"/>
        <v>0</v>
      </c>
      <c r="AM723" s="15">
        <f t="shared" si="1210"/>
        <v>0</v>
      </c>
      <c r="AN723" s="15">
        <f t="shared" si="1163"/>
        <v>20649.3</v>
      </c>
      <c r="AO723" s="15">
        <f t="shared" si="1211"/>
        <v>0</v>
      </c>
      <c r="AP723" s="70">
        <f t="shared" si="1186"/>
        <v>20649.3</v>
      </c>
      <c r="AQ723" s="15">
        <f t="shared" si="1164"/>
        <v>20809.599999999999</v>
      </c>
      <c r="AR723" s="15">
        <f t="shared" si="1212"/>
        <v>0</v>
      </c>
      <c r="AS723" s="70">
        <f t="shared" si="1187"/>
        <v>20809.599999999999</v>
      </c>
      <c r="AT723" s="73">
        <f t="shared" si="1165"/>
        <v>20809.599999999999</v>
      </c>
      <c r="AU723" s="15">
        <f t="shared" si="1212"/>
        <v>0</v>
      </c>
      <c r="AV723" s="24"/>
    </row>
    <row r="724" spans="1:48" ht="46.8" x14ac:dyDescent="0.3">
      <c r="A724" s="61" t="s">
        <v>467</v>
      </c>
      <c r="B724" s="62" t="s">
        <v>55</v>
      </c>
      <c r="C724" s="61"/>
      <c r="D724" s="61"/>
      <c r="E724" s="63" t="s">
        <v>56</v>
      </c>
      <c r="F724" s="15">
        <f t="shared" si="1192"/>
        <v>20649.3</v>
      </c>
      <c r="G724" s="15">
        <f t="shared" si="1193"/>
        <v>20809.599999999999</v>
      </c>
      <c r="H724" s="15">
        <f t="shared" si="1194"/>
        <v>20809.599999999999</v>
      </c>
      <c r="I724" s="15">
        <f t="shared" si="1195"/>
        <v>0</v>
      </c>
      <c r="J724" s="15">
        <f t="shared" si="1196"/>
        <v>0</v>
      </c>
      <c r="K724" s="15">
        <f t="shared" si="1197"/>
        <v>0</v>
      </c>
      <c r="L724" s="15">
        <f t="shared" si="1172"/>
        <v>20649.3</v>
      </c>
      <c r="M724" s="15">
        <f t="shared" si="1173"/>
        <v>20809.599999999999</v>
      </c>
      <c r="N724" s="15">
        <f t="shared" si="1174"/>
        <v>20809.599999999999</v>
      </c>
      <c r="O724" s="15">
        <f t="shared" si="1198"/>
        <v>0</v>
      </c>
      <c r="P724" s="15">
        <f t="shared" si="1199"/>
        <v>0</v>
      </c>
      <c r="Q724" s="15">
        <f t="shared" si="1200"/>
        <v>0</v>
      </c>
      <c r="R724" s="15">
        <f t="shared" si="1151"/>
        <v>20649.3</v>
      </c>
      <c r="S724" s="15">
        <f t="shared" si="1152"/>
        <v>20809.599999999999</v>
      </c>
      <c r="T724" s="15">
        <f t="shared" si="1153"/>
        <v>20809.599999999999</v>
      </c>
      <c r="U724" s="15">
        <f t="shared" si="1201"/>
        <v>0</v>
      </c>
      <c r="V724" s="15">
        <f t="shared" si="1154"/>
        <v>20649.3</v>
      </c>
      <c r="W724" s="15">
        <f t="shared" si="1155"/>
        <v>20809.599999999999</v>
      </c>
      <c r="X724" s="15">
        <f t="shared" si="1156"/>
        <v>20809.599999999999</v>
      </c>
      <c r="Y724" s="15">
        <f t="shared" si="1202"/>
        <v>0</v>
      </c>
      <c r="Z724" s="15">
        <f t="shared" si="1203"/>
        <v>0</v>
      </c>
      <c r="AA724" s="15">
        <f t="shared" si="1204"/>
        <v>0</v>
      </c>
      <c r="AB724" s="15">
        <f t="shared" si="1157"/>
        <v>20649.3</v>
      </c>
      <c r="AC724" s="15">
        <f t="shared" si="1158"/>
        <v>20809.599999999999</v>
      </c>
      <c r="AD724" s="15">
        <f t="shared" si="1159"/>
        <v>20809.599999999999</v>
      </c>
      <c r="AE724" s="15">
        <f t="shared" si="1205"/>
        <v>0</v>
      </c>
      <c r="AF724" s="15">
        <f t="shared" si="1206"/>
        <v>0</v>
      </c>
      <c r="AG724" s="15">
        <f t="shared" si="1207"/>
        <v>0</v>
      </c>
      <c r="AH724" s="15">
        <f t="shared" si="1160"/>
        <v>20649.3</v>
      </c>
      <c r="AI724" s="15">
        <f t="shared" si="1161"/>
        <v>20809.599999999999</v>
      </c>
      <c r="AJ724" s="15">
        <f t="shared" si="1162"/>
        <v>20809.599999999999</v>
      </c>
      <c r="AK724" s="15">
        <f t="shared" si="1208"/>
        <v>0</v>
      </c>
      <c r="AL724" s="15">
        <f t="shared" si="1209"/>
        <v>0</v>
      </c>
      <c r="AM724" s="15">
        <f t="shared" si="1210"/>
        <v>0</v>
      </c>
      <c r="AN724" s="15">
        <f t="shared" si="1163"/>
        <v>20649.3</v>
      </c>
      <c r="AO724" s="15">
        <f t="shared" si="1211"/>
        <v>0</v>
      </c>
      <c r="AP724" s="70">
        <f t="shared" si="1186"/>
        <v>20649.3</v>
      </c>
      <c r="AQ724" s="15">
        <f t="shared" si="1164"/>
        <v>20809.599999999999</v>
      </c>
      <c r="AR724" s="15">
        <f t="shared" si="1212"/>
        <v>0</v>
      </c>
      <c r="AS724" s="70">
        <f t="shared" si="1187"/>
        <v>20809.599999999999</v>
      </c>
      <c r="AT724" s="73">
        <f t="shared" si="1165"/>
        <v>20809.599999999999</v>
      </c>
      <c r="AU724" s="15">
        <f t="shared" si="1212"/>
        <v>0</v>
      </c>
      <c r="AV724" s="24"/>
    </row>
    <row r="725" spans="1:48" x14ac:dyDescent="0.3">
      <c r="A725" s="61" t="s">
        <v>467</v>
      </c>
      <c r="B725" s="62">
        <v>600</v>
      </c>
      <c r="C725" s="61" t="s">
        <v>65</v>
      </c>
      <c r="D725" s="61" t="s">
        <v>51</v>
      </c>
      <c r="E725" s="63" t="s">
        <v>208</v>
      </c>
      <c r="F725" s="15">
        <v>20649.3</v>
      </c>
      <c r="G725" s="15">
        <v>20809.599999999999</v>
      </c>
      <c r="H725" s="15">
        <v>20809.599999999999</v>
      </c>
      <c r="I725" s="15"/>
      <c r="J725" s="15"/>
      <c r="K725" s="15"/>
      <c r="L725" s="15">
        <f t="shared" si="1172"/>
        <v>20649.3</v>
      </c>
      <c r="M725" s="15">
        <f t="shared" si="1173"/>
        <v>20809.599999999999</v>
      </c>
      <c r="N725" s="15">
        <f t="shared" si="1174"/>
        <v>20809.599999999999</v>
      </c>
      <c r="O725" s="15"/>
      <c r="P725" s="15"/>
      <c r="Q725" s="15"/>
      <c r="R725" s="15">
        <f t="shared" si="1151"/>
        <v>20649.3</v>
      </c>
      <c r="S725" s="15">
        <f t="shared" si="1152"/>
        <v>20809.599999999999</v>
      </c>
      <c r="T725" s="15">
        <f t="shared" si="1153"/>
        <v>20809.599999999999</v>
      </c>
      <c r="U725" s="15"/>
      <c r="V725" s="15">
        <f t="shared" si="1154"/>
        <v>20649.3</v>
      </c>
      <c r="W725" s="15">
        <f t="shared" si="1155"/>
        <v>20809.599999999999</v>
      </c>
      <c r="X725" s="15">
        <f t="shared" si="1156"/>
        <v>20809.599999999999</v>
      </c>
      <c r="Y725" s="15"/>
      <c r="Z725" s="15"/>
      <c r="AA725" s="15"/>
      <c r="AB725" s="15">
        <f t="shared" si="1157"/>
        <v>20649.3</v>
      </c>
      <c r="AC725" s="15">
        <f t="shared" si="1158"/>
        <v>20809.599999999999</v>
      </c>
      <c r="AD725" s="15">
        <f t="shared" si="1159"/>
        <v>20809.599999999999</v>
      </c>
      <c r="AE725" s="15"/>
      <c r="AF725" s="15"/>
      <c r="AG725" s="15"/>
      <c r="AH725" s="15">
        <f t="shared" si="1160"/>
        <v>20649.3</v>
      </c>
      <c r="AI725" s="15">
        <f t="shared" si="1161"/>
        <v>20809.599999999999</v>
      </c>
      <c r="AJ725" s="15">
        <f t="shared" si="1162"/>
        <v>20809.599999999999</v>
      </c>
      <c r="AK725" s="15"/>
      <c r="AL725" s="15"/>
      <c r="AM725" s="15"/>
      <c r="AN725" s="15">
        <f t="shared" si="1163"/>
        <v>20649.3</v>
      </c>
      <c r="AO725" s="15"/>
      <c r="AP725" s="70">
        <f t="shared" si="1186"/>
        <v>20649.3</v>
      </c>
      <c r="AQ725" s="15">
        <f t="shared" si="1164"/>
        <v>20809.599999999999</v>
      </c>
      <c r="AR725" s="15"/>
      <c r="AS725" s="70">
        <f t="shared" si="1187"/>
        <v>20809.599999999999</v>
      </c>
      <c r="AT725" s="73">
        <f t="shared" si="1165"/>
        <v>20809.599999999999</v>
      </c>
      <c r="AU725" s="15"/>
      <c r="AV725" s="24"/>
    </row>
    <row r="726" spans="1:48" ht="62.4" x14ac:dyDescent="0.3">
      <c r="A726" s="61" t="s">
        <v>469</v>
      </c>
      <c r="B726" s="62"/>
      <c r="C726" s="61"/>
      <c r="D726" s="61"/>
      <c r="E726" s="63" t="s">
        <v>470</v>
      </c>
      <c r="F726" s="15">
        <f t="shared" ref="F726:K726" si="1213">F727+F730+F743+F754+F758</f>
        <v>2424523.2000000002</v>
      </c>
      <c r="G726" s="15">
        <f t="shared" si="1213"/>
        <v>2865496.5</v>
      </c>
      <c r="H726" s="15">
        <f t="shared" si="1213"/>
        <v>2956998</v>
      </c>
      <c r="I726" s="15">
        <f t="shared" si="1213"/>
        <v>0</v>
      </c>
      <c r="J726" s="15">
        <f t="shared" si="1213"/>
        <v>0</v>
      </c>
      <c r="K726" s="15">
        <f t="shared" si="1213"/>
        <v>-99.71</v>
      </c>
      <c r="L726" s="15">
        <f t="shared" si="1172"/>
        <v>2424523.2000000002</v>
      </c>
      <c r="M726" s="15">
        <f t="shared" si="1173"/>
        <v>2865496.5</v>
      </c>
      <c r="N726" s="15">
        <f t="shared" si="1174"/>
        <v>2956898.29</v>
      </c>
      <c r="O726" s="15">
        <f>O727+O730+O743+O754+O758</f>
        <v>-243697.60500000004</v>
      </c>
      <c r="P726" s="15">
        <f>P727+P730+P743+P754+P758</f>
        <v>0</v>
      </c>
      <c r="Q726" s="15">
        <f>Q727+Q730+Q743+Q754+Q758</f>
        <v>459411.1</v>
      </c>
      <c r="R726" s="15">
        <f t="shared" si="1151"/>
        <v>2180825.5950000002</v>
      </c>
      <c r="S726" s="15">
        <f t="shared" si="1152"/>
        <v>2865496.5</v>
      </c>
      <c r="T726" s="15">
        <f t="shared" si="1153"/>
        <v>3416309.39</v>
      </c>
      <c r="U726" s="15">
        <f>U727+U730+U743+U754+U758</f>
        <v>-6000</v>
      </c>
      <c r="V726" s="15">
        <f t="shared" si="1154"/>
        <v>2174825.5950000002</v>
      </c>
      <c r="W726" s="15">
        <f t="shared" si="1155"/>
        <v>2865496.5</v>
      </c>
      <c r="X726" s="15">
        <f t="shared" si="1156"/>
        <v>3416309.39</v>
      </c>
      <c r="Y726" s="15">
        <f>Y727+Y730+Y743+Y754+Y758+Y740</f>
        <v>30632.421999999999</v>
      </c>
      <c r="Z726" s="15">
        <f>Z727+Z730+Z743+Z754+Z758+Z740</f>
        <v>0</v>
      </c>
      <c r="AA726" s="15">
        <f>AA727+AA730+AA743+AA754+AA758+AA740</f>
        <v>0</v>
      </c>
      <c r="AB726" s="15">
        <f t="shared" si="1157"/>
        <v>2205458.017</v>
      </c>
      <c r="AC726" s="15">
        <f t="shared" si="1158"/>
        <v>2865496.5</v>
      </c>
      <c r="AD726" s="15">
        <f t="shared" si="1159"/>
        <v>3416309.39</v>
      </c>
      <c r="AE726" s="15">
        <f>AE727+AE730+AE743+AE754+AE758</f>
        <v>0</v>
      </c>
      <c r="AF726" s="15">
        <f>AF727+AF730+AF743+AF754+AF758</f>
        <v>0</v>
      </c>
      <c r="AG726" s="15">
        <f>AG727+AG730+AG743+AG754+AG758</f>
        <v>0</v>
      </c>
      <c r="AH726" s="15">
        <f t="shared" si="1160"/>
        <v>2205458.017</v>
      </c>
      <c r="AI726" s="15">
        <f t="shared" si="1161"/>
        <v>2865496.5</v>
      </c>
      <c r="AJ726" s="15">
        <f t="shared" si="1162"/>
        <v>3416309.39</v>
      </c>
      <c r="AK726" s="15">
        <f>AK727+AK730+AK743+AK754+AK758</f>
        <v>233.49300000000039</v>
      </c>
      <c r="AL726" s="15">
        <f>AL727+AL730+AL743+AL754+AL758</f>
        <v>2101.4319999999998</v>
      </c>
      <c r="AM726" s="15">
        <f>AM727+AM730+AM743+AM754+AM758</f>
        <v>0</v>
      </c>
      <c r="AN726" s="15">
        <f t="shared" si="1163"/>
        <v>2205691.5099999998</v>
      </c>
      <c r="AO726" s="15">
        <f>AO727+AO730+AO743+AO754+AO758</f>
        <v>0</v>
      </c>
      <c r="AP726" s="70">
        <f t="shared" si="1186"/>
        <v>2205691.5099999998</v>
      </c>
      <c r="AQ726" s="15">
        <f t="shared" si="1164"/>
        <v>2867597.932</v>
      </c>
      <c r="AR726" s="15">
        <f>AR727+AR730+AR743+AR754+AR758</f>
        <v>0</v>
      </c>
      <c r="AS726" s="70">
        <f t="shared" si="1187"/>
        <v>2867597.932</v>
      </c>
      <c r="AT726" s="73">
        <f t="shared" si="1165"/>
        <v>3416309.39</v>
      </c>
      <c r="AU726" s="15">
        <f>AU727+AU730+AU743+AU754+AU758</f>
        <v>0</v>
      </c>
      <c r="AV726" s="24"/>
    </row>
    <row r="727" spans="1:48" ht="46.8" x14ac:dyDescent="0.3">
      <c r="A727" s="61" t="s">
        <v>471</v>
      </c>
      <c r="B727" s="62"/>
      <c r="C727" s="61"/>
      <c r="D727" s="61"/>
      <c r="E727" s="63" t="s">
        <v>472</v>
      </c>
      <c r="F727" s="15">
        <f t="shared" ref="F727:F728" si="1214">F728</f>
        <v>186030.80000000002</v>
      </c>
      <c r="G727" s="15">
        <f t="shared" ref="G727:G728" si="1215">G728</f>
        <v>319371.90000000002</v>
      </c>
      <c r="H727" s="15">
        <f t="shared" ref="H727:H728" si="1216">H728</f>
        <v>0</v>
      </c>
      <c r="I727" s="15">
        <f t="shared" ref="I727:I728" si="1217">I728</f>
        <v>0</v>
      </c>
      <c r="J727" s="15">
        <f t="shared" ref="J727:J728" si="1218">J728</f>
        <v>0</v>
      </c>
      <c r="K727" s="15">
        <f t="shared" ref="K727:K728" si="1219">K728</f>
        <v>0</v>
      </c>
      <c r="L727" s="15">
        <f t="shared" si="1172"/>
        <v>186030.80000000002</v>
      </c>
      <c r="M727" s="15">
        <f t="shared" si="1173"/>
        <v>319371.90000000002</v>
      </c>
      <c r="N727" s="15">
        <f t="shared" si="1174"/>
        <v>0</v>
      </c>
      <c r="O727" s="15">
        <f t="shared" ref="O727:O728" si="1220">O728</f>
        <v>-45968.428999999996</v>
      </c>
      <c r="P727" s="15">
        <f t="shared" ref="P727:P728" si="1221">P728</f>
        <v>0</v>
      </c>
      <c r="Q727" s="15">
        <f t="shared" ref="Q727:Q728" si="1222">Q728</f>
        <v>45968.428999999996</v>
      </c>
      <c r="R727" s="15">
        <f t="shared" si="1151"/>
        <v>140062.37100000001</v>
      </c>
      <c r="S727" s="15">
        <f t="shared" si="1152"/>
        <v>319371.90000000002</v>
      </c>
      <c r="T727" s="15">
        <f t="shared" si="1153"/>
        <v>45968.428999999996</v>
      </c>
      <c r="U727" s="15">
        <f t="shared" ref="U727:U728" si="1223">U728</f>
        <v>-6000</v>
      </c>
      <c r="V727" s="15">
        <f t="shared" si="1154"/>
        <v>134062.37100000001</v>
      </c>
      <c r="W727" s="15">
        <f t="shared" si="1155"/>
        <v>319371.90000000002</v>
      </c>
      <c r="X727" s="15">
        <f t="shared" si="1156"/>
        <v>45968.428999999996</v>
      </c>
      <c r="Y727" s="15">
        <f t="shared" ref="Y727:Y728" si="1224">Y728</f>
        <v>0</v>
      </c>
      <c r="Z727" s="15">
        <f t="shared" ref="Z727:Z728" si="1225">Z728</f>
        <v>0</v>
      </c>
      <c r="AA727" s="15">
        <f t="shared" ref="AA727:AA728" si="1226">AA728</f>
        <v>0</v>
      </c>
      <c r="AB727" s="15">
        <f t="shared" si="1157"/>
        <v>134062.37100000001</v>
      </c>
      <c r="AC727" s="15">
        <f t="shared" si="1158"/>
        <v>319371.90000000002</v>
      </c>
      <c r="AD727" s="15">
        <f t="shared" si="1159"/>
        <v>45968.428999999996</v>
      </c>
      <c r="AE727" s="15">
        <f t="shared" ref="AE727:AE728" si="1227">AE728</f>
        <v>0</v>
      </c>
      <c r="AF727" s="15">
        <f t="shared" ref="AF727:AF728" si="1228">AF728</f>
        <v>0</v>
      </c>
      <c r="AG727" s="15">
        <f t="shared" ref="AG727:AG728" si="1229">AG728</f>
        <v>0</v>
      </c>
      <c r="AH727" s="15">
        <f t="shared" si="1160"/>
        <v>134062.37100000001</v>
      </c>
      <c r="AI727" s="15">
        <f t="shared" si="1161"/>
        <v>319371.90000000002</v>
      </c>
      <c r="AJ727" s="15">
        <f t="shared" si="1162"/>
        <v>45968.428999999996</v>
      </c>
      <c r="AK727" s="15">
        <f t="shared" ref="AK727:AK728" si="1230">AK728</f>
        <v>0</v>
      </c>
      <c r="AL727" s="15">
        <f t="shared" ref="AL727:AL728" si="1231">AL728</f>
        <v>0</v>
      </c>
      <c r="AM727" s="15">
        <f t="shared" ref="AM727:AM728" si="1232">AM728</f>
        <v>0</v>
      </c>
      <c r="AN727" s="15">
        <f t="shared" si="1163"/>
        <v>134062.37100000001</v>
      </c>
      <c r="AO727" s="15">
        <f t="shared" ref="AO727:AO728" si="1233">AO728</f>
        <v>0</v>
      </c>
      <c r="AP727" s="70">
        <f t="shared" si="1186"/>
        <v>134062.37100000001</v>
      </c>
      <c r="AQ727" s="15">
        <f t="shared" si="1164"/>
        <v>319371.90000000002</v>
      </c>
      <c r="AR727" s="15">
        <f t="shared" ref="AR727:AU728" si="1234">AR728</f>
        <v>0</v>
      </c>
      <c r="AS727" s="70">
        <f t="shared" si="1187"/>
        <v>319371.90000000002</v>
      </c>
      <c r="AT727" s="73">
        <f t="shared" si="1165"/>
        <v>45968.428999999996</v>
      </c>
      <c r="AU727" s="15">
        <f t="shared" si="1234"/>
        <v>0</v>
      </c>
      <c r="AV727" s="24"/>
    </row>
    <row r="728" spans="1:48" ht="46.8" x14ac:dyDescent="0.3">
      <c r="A728" s="61" t="s">
        <v>471</v>
      </c>
      <c r="B728" s="62" t="s">
        <v>55</v>
      </c>
      <c r="C728" s="61"/>
      <c r="D728" s="61"/>
      <c r="E728" s="63" t="s">
        <v>56</v>
      </c>
      <c r="F728" s="15">
        <f t="shared" si="1214"/>
        <v>186030.80000000002</v>
      </c>
      <c r="G728" s="15">
        <f t="shared" si="1215"/>
        <v>319371.90000000002</v>
      </c>
      <c r="H728" s="15">
        <f t="shared" si="1216"/>
        <v>0</v>
      </c>
      <c r="I728" s="15">
        <f t="shared" si="1217"/>
        <v>0</v>
      </c>
      <c r="J728" s="15">
        <f t="shared" si="1218"/>
        <v>0</v>
      </c>
      <c r="K728" s="15">
        <f t="shared" si="1219"/>
        <v>0</v>
      </c>
      <c r="L728" s="15">
        <f t="shared" si="1172"/>
        <v>186030.80000000002</v>
      </c>
      <c r="M728" s="15">
        <f t="shared" si="1173"/>
        <v>319371.90000000002</v>
      </c>
      <c r="N728" s="15">
        <f t="shared" si="1174"/>
        <v>0</v>
      </c>
      <c r="O728" s="15">
        <f t="shared" si="1220"/>
        <v>-45968.428999999996</v>
      </c>
      <c r="P728" s="15">
        <f t="shared" si="1221"/>
        <v>0</v>
      </c>
      <c r="Q728" s="15">
        <f t="shared" si="1222"/>
        <v>45968.428999999996</v>
      </c>
      <c r="R728" s="15">
        <f t="shared" si="1151"/>
        <v>140062.37100000001</v>
      </c>
      <c r="S728" s="15">
        <f t="shared" si="1152"/>
        <v>319371.90000000002</v>
      </c>
      <c r="T728" s="15">
        <f t="shared" si="1153"/>
        <v>45968.428999999996</v>
      </c>
      <c r="U728" s="15">
        <f t="shared" si="1223"/>
        <v>-6000</v>
      </c>
      <c r="V728" s="15">
        <f t="shared" si="1154"/>
        <v>134062.37100000001</v>
      </c>
      <c r="W728" s="15">
        <f t="shared" si="1155"/>
        <v>319371.90000000002</v>
      </c>
      <c r="X728" s="15">
        <f t="shared" si="1156"/>
        <v>45968.428999999996</v>
      </c>
      <c r="Y728" s="15">
        <f t="shared" si="1224"/>
        <v>0</v>
      </c>
      <c r="Z728" s="15">
        <f t="shared" si="1225"/>
        <v>0</v>
      </c>
      <c r="AA728" s="15">
        <f t="shared" si="1226"/>
        <v>0</v>
      </c>
      <c r="AB728" s="15">
        <f t="shared" si="1157"/>
        <v>134062.37100000001</v>
      </c>
      <c r="AC728" s="15">
        <f t="shared" si="1158"/>
        <v>319371.90000000002</v>
      </c>
      <c r="AD728" s="15">
        <f t="shared" si="1159"/>
        <v>45968.428999999996</v>
      </c>
      <c r="AE728" s="15">
        <f t="shared" si="1227"/>
        <v>0</v>
      </c>
      <c r="AF728" s="15">
        <f t="shared" si="1228"/>
        <v>0</v>
      </c>
      <c r="AG728" s="15">
        <f t="shared" si="1229"/>
        <v>0</v>
      </c>
      <c r="AH728" s="15">
        <f t="shared" si="1160"/>
        <v>134062.37100000001</v>
      </c>
      <c r="AI728" s="15">
        <f t="shared" si="1161"/>
        <v>319371.90000000002</v>
      </c>
      <c r="AJ728" s="15">
        <f t="shared" si="1162"/>
        <v>45968.428999999996</v>
      </c>
      <c r="AK728" s="15">
        <f t="shared" si="1230"/>
        <v>0</v>
      </c>
      <c r="AL728" s="15">
        <f t="shared" si="1231"/>
        <v>0</v>
      </c>
      <c r="AM728" s="15">
        <f t="shared" si="1232"/>
        <v>0</v>
      </c>
      <c r="AN728" s="15">
        <f t="shared" si="1163"/>
        <v>134062.37100000001</v>
      </c>
      <c r="AO728" s="15">
        <f t="shared" si="1233"/>
        <v>0</v>
      </c>
      <c r="AP728" s="70">
        <f t="shared" si="1186"/>
        <v>134062.37100000001</v>
      </c>
      <c r="AQ728" s="15">
        <f t="shared" si="1164"/>
        <v>319371.90000000002</v>
      </c>
      <c r="AR728" s="15">
        <f t="shared" si="1234"/>
        <v>0</v>
      </c>
      <c r="AS728" s="70">
        <f t="shared" si="1187"/>
        <v>319371.90000000002</v>
      </c>
      <c r="AT728" s="73">
        <f t="shared" si="1165"/>
        <v>45968.428999999996</v>
      </c>
      <c r="AU728" s="15">
        <f t="shared" si="1234"/>
        <v>0</v>
      </c>
      <c r="AV728" s="24"/>
    </row>
    <row r="729" spans="1:48" x14ac:dyDescent="0.3">
      <c r="A729" s="61" t="s">
        <v>471</v>
      </c>
      <c r="B729" s="62">
        <v>600</v>
      </c>
      <c r="C729" s="61" t="s">
        <v>65</v>
      </c>
      <c r="D729" s="61" t="s">
        <v>288</v>
      </c>
      <c r="E729" s="63" t="s">
        <v>339</v>
      </c>
      <c r="F729" s="15">
        <f>215975.7-29944.9</f>
        <v>186030.80000000002</v>
      </c>
      <c r="G729" s="15">
        <f>330371.9-11000</f>
        <v>319371.90000000002</v>
      </c>
      <c r="H729" s="15"/>
      <c r="I729" s="15"/>
      <c r="J729" s="15"/>
      <c r="K729" s="15"/>
      <c r="L729" s="15">
        <f t="shared" si="1172"/>
        <v>186030.80000000002</v>
      </c>
      <c r="M729" s="15">
        <f t="shared" si="1173"/>
        <v>319371.90000000002</v>
      </c>
      <c r="N729" s="15">
        <f t="shared" si="1174"/>
        <v>0</v>
      </c>
      <c r="O729" s="15">
        <v>-45968.428999999996</v>
      </c>
      <c r="P729" s="15"/>
      <c r="Q729" s="15">
        <v>45968.428999999996</v>
      </c>
      <c r="R729" s="15">
        <f t="shared" si="1151"/>
        <v>140062.37100000001</v>
      </c>
      <c r="S729" s="15">
        <f t="shared" si="1152"/>
        <v>319371.90000000002</v>
      </c>
      <c r="T729" s="15">
        <f t="shared" si="1153"/>
        <v>45968.428999999996</v>
      </c>
      <c r="U729" s="15">
        <v>-6000</v>
      </c>
      <c r="V729" s="15">
        <f t="shared" si="1154"/>
        <v>134062.37100000001</v>
      </c>
      <c r="W729" s="15">
        <f t="shared" si="1155"/>
        <v>319371.90000000002</v>
      </c>
      <c r="X729" s="15">
        <f t="shared" si="1156"/>
        <v>45968.428999999996</v>
      </c>
      <c r="Y729" s="15"/>
      <c r="Z729" s="15"/>
      <c r="AA729" s="15"/>
      <c r="AB729" s="15">
        <f t="shared" si="1157"/>
        <v>134062.37100000001</v>
      </c>
      <c r="AC729" s="15">
        <f t="shared" si="1158"/>
        <v>319371.90000000002</v>
      </c>
      <c r="AD729" s="15">
        <f t="shared" si="1159"/>
        <v>45968.428999999996</v>
      </c>
      <c r="AE729" s="15"/>
      <c r="AF729" s="15"/>
      <c r="AG729" s="15"/>
      <c r="AH729" s="15">
        <f t="shared" si="1160"/>
        <v>134062.37100000001</v>
      </c>
      <c r="AI729" s="15">
        <f t="shared" si="1161"/>
        <v>319371.90000000002</v>
      </c>
      <c r="AJ729" s="15">
        <f t="shared" si="1162"/>
        <v>45968.428999999996</v>
      </c>
      <c r="AK729" s="15"/>
      <c r="AL729" s="15"/>
      <c r="AM729" s="15"/>
      <c r="AN729" s="15">
        <f t="shared" si="1163"/>
        <v>134062.37100000001</v>
      </c>
      <c r="AO729" s="15"/>
      <c r="AP729" s="70">
        <f t="shared" si="1186"/>
        <v>134062.37100000001</v>
      </c>
      <c r="AQ729" s="15">
        <f t="shared" si="1164"/>
        <v>319371.90000000002</v>
      </c>
      <c r="AR729" s="15"/>
      <c r="AS729" s="70">
        <f t="shared" si="1187"/>
        <v>319371.90000000002</v>
      </c>
      <c r="AT729" s="73">
        <f t="shared" si="1165"/>
        <v>45968.428999999996</v>
      </c>
      <c r="AU729" s="15"/>
      <c r="AV729" s="24"/>
    </row>
    <row r="730" spans="1:48" ht="31.2" x14ac:dyDescent="0.3">
      <c r="A730" s="61" t="s">
        <v>473</v>
      </c>
      <c r="B730" s="62"/>
      <c r="C730" s="61"/>
      <c r="D730" s="61"/>
      <c r="E730" s="63" t="s">
        <v>207</v>
      </c>
      <c r="F730" s="15">
        <f t="shared" ref="F730:K730" si="1235">F731+F733</f>
        <v>380911.39999999991</v>
      </c>
      <c r="G730" s="15">
        <f t="shared" si="1235"/>
        <v>380911.39999999991</v>
      </c>
      <c r="H730" s="15">
        <f t="shared" si="1235"/>
        <v>380911.39999999991</v>
      </c>
      <c r="I730" s="15">
        <f t="shared" si="1235"/>
        <v>0</v>
      </c>
      <c r="J730" s="15">
        <f t="shared" si="1235"/>
        <v>0</v>
      </c>
      <c r="K730" s="15">
        <f t="shared" si="1235"/>
        <v>0</v>
      </c>
      <c r="L730" s="15">
        <f t="shared" si="1172"/>
        <v>380911.39999999991</v>
      </c>
      <c r="M730" s="15">
        <f t="shared" si="1173"/>
        <v>380911.39999999991</v>
      </c>
      <c r="N730" s="15">
        <f t="shared" si="1174"/>
        <v>380911.39999999991</v>
      </c>
      <c r="O730" s="15">
        <f>O731+O733</f>
        <v>33317.991999999998</v>
      </c>
      <c r="P730" s="15">
        <f>P731+P733</f>
        <v>0</v>
      </c>
      <c r="Q730" s="15">
        <f>Q731+Q733</f>
        <v>0</v>
      </c>
      <c r="R730" s="15">
        <f t="shared" si="1151"/>
        <v>414229.39199999988</v>
      </c>
      <c r="S730" s="15">
        <f t="shared" si="1152"/>
        <v>380911.39999999991</v>
      </c>
      <c r="T730" s="15">
        <f t="shared" si="1153"/>
        <v>380911.39999999991</v>
      </c>
      <c r="U730" s="15">
        <f>U731+U733</f>
        <v>0</v>
      </c>
      <c r="V730" s="15">
        <f t="shared" si="1154"/>
        <v>414229.39199999988</v>
      </c>
      <c r="W730" s="15">
        <f t="shared" si="1155"/>
        <v>380911.39999999991</v>
      </c>
      <c r="X730" s="15">
        <f t="shared" si="1156"/>
        <v>380911.39999999991</v>
      </c>
      <c r="Y730" s="15">
        <f>Y731+Y733</f>
        <v>0</v>
      </c>
      <c r="Z730" s="15">
        <f>Z731+Z733</f>
        <v>0</v>
      </c>
      <c r="AA730" s="15">
        <f>AA731+AA733</f>
        <v>0</v>
      </c>
      <c r="AB730" s="15">
        <f t="shared" si="1157"/>
        <v>414229.39199999988</v>
      </c>
      <c r="AC730" s="15">
        <f t="shared" si="1158"/>
        <v>380911.39999999991</v>
      </c>
      <c r="AD730" s="15">
        <f t="shared" si="1159"/>
        <v>380911.39999999991</v>
      </c>
      <c r="AE730" s="15">
        <f>AE731+AE733</f>
        <v>0</v>
      </c>
      <c r="AF730" s="15">
        <f>AF731+AF733</f>
        <v>0</v>
      </c>
      <c r="AG730" s="15">
        <f>AG731+AG733</f>
        <v>0</v>
      </c>
      <c r="AH730" s="15">
        <f t="shared" si="1160"/>
        <v>414229.39199999988</v>
      </c>
      <c r="AI730" s="15">
        <f t="shared" si="1161"/>
        <v>380911.39999999991</v>
      </c>
      <c r="AJ730" s="15">
        <f t="shared" si="1162"/>
        <v>380911.39999999991</v>
      </c>
      <c r="AK730" s="15">
        <f>AK731+AK733</f>
        <v>0</v>
      </c>
      <c r="AL730" s="15">
        <f>AL731+AL733</f>
        <v>0</v>
      </c>
      <c r="AM730" s="15">
        <f>AM731+AM733</f>
        <v>0</v>
      </c>
      <c r="AN730" s="15">
        <f t="shared" si="1163"/>
        <v>414229.39199999988</v>
      </c>
      <c r="AO730" s="15">
        <f>AO731+AO733</f>
        <v>0</v>
      </c>
      <c r="AP730" s="70">
        <f t="shared" si="1186"/>
        <v>414229.39199999988</v>
      </c>
      <c r="AQ730" s="15">
        <f t="shared" si="1164"/>
        <v>380911.39999999991</v>
      </c>
      <c r="AR730" s="15">
        <f>AR731+AR733</f>
        <v>0</v>
      </c>
      <c r="AS730" s="70">
        <f t="shared" si="1187"/>
        <v>380911.39999999991</v>
      </c>
      <c r="AT730" s="73">
        <f t="shared" si="1165"/>
        <v>380911.39999999991</v>
      </c>
      <c r="AU730" s="15">
        <f>AU731+AU733</f>
        <v>0</v>
      </c>
      <c r="AV730" s="24"/>
    </row>
    <row r="731" spans="1:48" ht="31.2" x14ac:dyDescent="0.3">
      <c r="A731" s="61" t="s">
        <v>473</v>
      </c>
      <c r="B731" s="62" t="s">
        <v>48</v>
      </c>
      <c r="C731" s="61"/>
      <c r="D731" s="61"/>
      <c r="E731" s="63" t="s">
        <v>49</v>
      </c>
      <c r="F731" s="15">
        <f t="shared" ref="F731:K731" si="1236">F732</f>
        <v>72.5</v>
      </c>
      <c r="G731" s="15">
        <f t="shared" si="1236"/>
        <v>72.5</v>
      </c>
      <c r="H731" s="15">
        <f t="shared" si="1236"/>
        <v>72.5</v>
      </c>
      <c r="I731" s="15">
        <f t="shared" si="1236"/>
        <v>0</v>
      </c>
      <c r="J731" s="15">
        <f t="shared" si="1236"/>
        <v>0</v>
      </c>
      <c r="K731" s="15">
        <f t="shared" si="1236"/>
        <v>0</v>
      </c>
      <c r="L731" s="15">
        <f t="shared" si="1172"/>
        <v>72.5</v>
      </c>
      <c r="M731" s="15">
        <f t="shared" si="1173"/>
        <v>72.5</v>
      </c>
      <c r="N731" s="15">
        <f t="shared" si="1174"/>
        <v>72.5</v>
      </c>
      <c r="O731" s="15">
        <f>O732</f>
        <v>0</v>
      </c>
      <c r="P731" s="15">
        <f>P732</f>
        <v>0</v>
      </c>
      <c r="Q731" s="15">
        <f>Q732</f>
        <v>0</v>
      </c>
      <c r="R731" s="15">
        <f t="shared" si="1151"/>
        <v>72.5</v>
      </c>
      <c r="S731" s="15">
        <f t="shared" si="1152"/>
        <v>72.5</v>
      </c>
      <c r="T731" s="15">
        <f t="shared" si="1153"/>
        <v>72.5</v>
      </c>
      <c r="U731" s="15">
        <f>U732</f>
        <v>0</v>
      </c>
      <c r="V731" s="15">
        <f t="shared" si="1154"/>
        <v>72.5</v>
      </c>
      <c r="W731" s="15">
        <f t="shared" si="1155"/>
        <v>72.5</v>
      </c>
      <c r="X731" s="15">
        <f t="shared" si="1156"/>
        <v>72.5</v>
      </c>
      <c r="Y731" s="15">
        <f>Y732</f>
        <v>0</v>
      </c>
      <c r="Z731" s="15">
        <f>Z732</f>
        <v>0</v>
      </c>
      <c r="AA731" s="15">
        <f>AA732</f>
        <v>0</v>
      </c>
      <c r="AB731" s="15">
        <f t="shared" si="1157"/>
        <v>72.5</v>
      </c>
      <c r="AC731" s="15">
        <f t="shared" si="1158"/>
        <v>72.5</v>
      </c>
      <c r="AD731" s="15">
        <f t="shared" si="1159"/>
        <v>72.5</v>
      </c>
      <c r="AE731" s="15">
        <f>AE732</f>
        <v>0</v>
      </c>
      <c r="AF731" s="15">
        <f>AF732</f>
        <v>0</v>
      </c>
      <c r="AG731" s="15">
        <f>AG732</f>
        <v>0</v>
      </c>
      <c r="AH731" s="15">
        <f t="shared" si="1160"/>
        <v>72.5</v>
      </c>
      <c r="AI731" s="15">
        <f t="shared" si="1161"/>
        <v>72.5</v>
      </c>
      <c r="AJ731" s="15">
        <f t="shared" si="1162"/>
        <v>72.5</v>
      </c>
      <c r="AK731" s="15">
        <f>AK732</f>
        <v>0</v>
      </c>
      <c r="AL731" s="15">
        <f>AL732</f>
        <v>0</v>
      </c>
      <c r="AM731" s="15">
        <f>AM732</f>
        <v>0</v>
      </c>
      <c r="AN731" s="15">
        <f t="shared" si="1163"/>
        <v>72.5</v>
      </c>
      <c r="AO731" s="15">
        <f>AO732</f>
        <v>0</v>
      </c>
      <c r="AP731" s="70">
        <f t="shared" si="1186"/>
        <v>72.5</v>
      </c>
      <c r="AQ731" s="15">
        <f t="shared" si="1164"/>
        <v>72.5</v>
      </c>
      <c r="AR731" s="15">
        <f>AR732</f>
        <v>0</v>
      </c>
      <c r="AS731" s="70">
        <f t="shared" si="1187"/>
        <v>72.5</v>
      </c>
      <c r="AT731" s="73">
        <f t="shared" si="1165"/>
        <v>72.5</v>
      </c>
      <c r="AU731" s="15">
        <f>AU732</f>
        <v>0</v>
      </c>
      <c r="AV731" s="24"/>
    </row>
    <row r="732" spans="1:48" x14ac:dyDescent="0.3">
      <c r="A732" s="61" t="s">
        <v>473</v>
      </c>
      <c r="B732" s="62">
        <v>200</v>
      </c>
      <c r="C732" s="61" t="s">
        <v>65</v>
      </c>
      <c r="D732" s="61" t="s">
        <v>51</v>
      </c>
      <c r="E732" s="63" t="s">
        <v>208</v>
      </c>
      <c r="F732" s="15">
        <v>72.5</v>
      </c>
      <c r="G732" s="15">
        <v>72.5</v>
      </c>
      <c r="H732" s="15">
        <v>72.5</v>
      </c>
      <c r="I732" s="15"/>
      <c r="J732" s="15"/>
      <c r="K732" s="15"/>
      <c r="L732" s="15">
        <f t="shared" si="1172"/>
        <v>72.5</v>
      </c>
      <c r="M732" s="15">
        <f t="shared" si="1173"/>
        <v>72.5</v>
      </c>
      <c r="N732" s="15">
        <f t="shared" si="1174"/>
        <v>72.5</v>
      </c>
      <c r="O732" s="15"/>
      <c r="P732" s="15"/>
      <c r="Q732" s="15"/>
      <c r="R732" s="15">
        <f t="shared" si="1151"/>
        <v>72.5</v>
      </c>
      <c r="S732" s="15">
        <f t="shared" si="1152"/>
        <v>72.5</v>
      </c>
      <c r="T732" s="15">
        <f t="shared" si="1153"/>
        <v>72.5</v>
      </c>
      <c r="U732" s="15"/>
      <c r="V732" s="15">
        <f t="shared" si="1154"/>
        <v>72.5</v>
      </c>
      <c r="W732" s="15">
        <f t="shared" si="1155"/>
        <v>72.5</v>
      </c>
      <c r="X732" s="15">
        <f t="shared" si="1156"/>
        <v>72.5</v>
      </c>
      <c r="Y732" s="15"/>
      <c r="Z732" s="15"/>
      <c r="AA732" s="15"/>
      <c r="AB732" s="15">
        <f t="shared" si="1157"/>
        <v>72.5</v>
      </c>
      <c r="AC732" s="15">
        <f t="shared" si="1158"/>
        <v>72.5</v>
      </c>
      <c r="AD732" s="15">
        <f t="shared" si="1159"/>
        <v>72.5</v>
      </c>
      <c r="AE732" s="15"/>
      <c r="AF732" s="15"/>
      <c r="AG732" s="15"/>
      <c r="AH732" s="15">
        <f t="shared" si="1160"/>
        <v>72.5</v>
      </c>
      <c r="AI732" s="15">
        <f t="shared" si="1161"/>
        <v>72.5</v>
      </c>
      <c r="AJ732" s="15">
        <f t="shared" si="1162"/>
        <v>72.5</v>
      </c>
      <c r="AK732" s="15"/>
      <c r="AL732" s="15"/>
      <c r="AM732" s="15"/>
      <c r="AN732" s="15">
        <f t="shared" si="1163"/>
        <v>72.5</v>
      </c>
      <c r="AO732" s="15"/>
      <c r="AP732" s="70">
        <f t="shared" si="1186"/>
        <v>72.5</v>
      </c>
      <c r="AQ732" s="15">
        <f t="shared" si="1164"/>
        <v>72.5</v>
      </c>
      <c r="AR732" s="15"/>
      <c r="AS732" s="70">
        <f t="shared" si="1187"/>
        <v>72.5</v>
      </c>
      <c r="AT732" s="73">
        <f t="shared" si="1165"/>
        <v>72.5</v>
      </c>
      <c r="AU732" s="15"/>
      <c r="AV732" s="24"/>
    </row>
    <row r="733" spans="1:48" ht="46.8" x14ac:dyDescent="0.3">
      <c r="A733" s="61" t="s">
        <v>473</v>
      </c>
      <c r="B733" s="62" t="s">
        <v>55</v>
      </c>
      <c r="C733" s="61"/>
      <c r="D733" s="61"/>
      <c r="E733" s="63" t="s">
        <v>56</v>
      </c>
      <c r="F733" s="15">
        <f t="shared" ref="F733:K733" si="1237">F734+F735+F736+F738+F739+F737</f>
        <v>380838.89999999991</v>
      </c>
      <c r="G733" s="15">
        <f t="shared" si="1237"/>
        <v>380838.89999999991</v>
      </c>
      <c r="H733" s="15">
        <f t="shared" si="1237"/>
        <v>380838.89999999991</v>
      </c>
      <c r="I733" s="15">
        <f t="shared" si="1237"/>
        <v>0</v>
      </c>
      <c r="J733" s="15">
        <f t="shared" si="1237"/>
        <v>0</v>
      </c>
      <c r="K733" s="15">
        <f t="shared" si="1237"/>
        <v>0</v>
      </c>
      <c r="L733" s="15">
        <f t="shared" si="1172"/>
        <v>380838.89999999991</v>
      </c>
      <c r="M733" s="15">
        <f t="shared" si="1173"/>
        <v>380838.89999999991</v>
      </c>
      <c r="N733" s="15">
        <f t="shared" si="1174"/>
        <v>380838.89999999991</v>
      </c>
      <c r="O733" s="15">
        <f>O734+O735+O736+O738+O739+O737</f>
        <v>33317.991999999998</v>
      </c>
      <c r="P733" s="15">
        <f>P734+P735+P736+P738+P739+P737</f>
        <v>0</v>
      </c>
      <c r="Q733" s="15">
        <f>Q734+Q735+Q736+Q738+Q739+Q737</f>
        <v>0</v>
      </c>
      <c r="R733" s="15">
        <f t="shared" si="1151"/>
        <v>414156.89199999988</v>
      </c>
      <c r="S733" s="15">
        <f t="shared" si="1152"/>
        <v>380838.89999999991</v>
      </c>
      <c r="T733" s="15">
        <f t="shared" si="1153"/>
        <v>380838.89999999991</v>
      </c>
      <c r="U733" s="15">
        <f>U734+U735+U736+U738+U739+U737</f>
        <v>0</v>
      </c>
      <c r="V733" s="15">
        <f t="shared" si="1154"/>
        <v>414156.89199999988</v>
      </c>
      <c r="W733" s="15">
        <f t="shared" si="1155"/>
        <v>380838.89999999991</v>
      </c>
      <c r="X733" s="15">
        <f t="shared" si="1156"/>
        <v>380838.89999999991</v>
      </c>
      <c r="Y733" s="15">
        <f>Y734+Y735+Y736+Y738+Y739+Y737</f>
        <v>0</v>
      </c>
      <c r="Z733" s="15">
        <f>Z734+Z735+Z736+Z738+Z739+Z737</f>
        <v>0</v>
      </c>
      <c r="AA733" s="15">
        <f>AA734+AA735+AA736+AA738+AA739+AA737</f>
        <v>0</v>
      </c>
      <c r="AB733" s="15">
        <f t="shared" si="1157"/>
        <v>414156.89199999988</v>
      </c>
      <c r="AC733" s="15">
        <f t="shared" si="1158"/>
        <v>380838.89999999991</v>
      </c>
      <c r="AD733" s="15">
        <f t="shared" si="1159"/>
        <v>380838.89999999991</v>
      </c>
      <c r="AE733" s="15">
        <f>AE734+AE735+AE736+AE738+AE739+AE737</f>
        <v>0</v>
      </c>
      <c r="AF733" s="15">
        <f>AF734+AF735+AF736+AF738+AF739+AF737</f>
        <v>0</v>
      </c>
      <c r="AG733" s="15">
        <f>AG734+AG735+AG736+AG738+AG739+AG737</f>
        <v>0</v>
      </c>
      <c r="AH733" s="15">
        <f t="shared" si="1160"/>
        <v>414156.89199999988</v>
      </c>
      <c r="AI733" s="15">
        <f t="shared" si="1161"/>
        <v>380838.89999999991</v>
      </c>
      <c r="AJ733" s="15">
        <f t="shared" si="1162"/>
        <v>380838.89999999991</v>
      </c>
      <c r="AK733" s="15">
        <f>AK734+AK735+AK736+AK738+AK739+AK737</f>
        <v>0</v>
      </c>
      <c r="AL733" s="15">
        <f>AL734+AL735+AL736+AL738+AL739+AL737</f>
        <v>0</v>
      </c>
      <c r="AM733" s="15">
        <f>AM734+AM735+AM736+AM738+AM739+AM737</f>
        <v>0</v>
      </c>
      <c r="AN733" s="15">
        <f t="shared" si="1163"/>
        <v>414156.89199999988</v>
      </c>
      <c r="AO733" s="15">
        <f>AO734+AO735+AO736+AO738+AO739+AO737</f>
        <v>0</v>
      </c>
      <c r="AP733" s="70">
        <f t="shared" si="1186"/>
        <v>414156.89199999988</v>
      </c>
      <c r="AQ733" s="15">
        <f t="shared" si="1164"/>
        <v>380838.89999999991</v>
      </c>
      <c r="AR733" s="15">
        <f>AR734+AR735+AR736+AR738+AR739+AR737</f>
        <v>0</v>
      </c>
      <c r="AS733" s="70">
        <f t="shared" si="1187"/>
        <v>380838.89999999991</v>
      </c>
      <c r="AT733" s="73">
        <f t="shared" si="1165"/>
        <v>380838.89999999991</v>
      </c>
      <c r="AU733" s="15">
        <f>AU734+AU735+AU736+AU738+AU739+AU737</f>
        <v>0</v>
      </c>
      <c r="AV733" s="24"/>
    </row>
    <row r="734" spans="1:48" x14ac:dyDescent="0.3">
      <c r="A734" s="61" t="s">
        <v>473</v>
      </c>
      <c r="B734" s="62">
        <v>600</v>
      </c>
      <c r="C734" s="61" t="s">
        <v>65</v>
      </c>
      <c r="D734" s="61" t="s">
        <v>31</v>
      </c>
      <c r="E734" s="63" t="s">
        <v>382</v>
      </c>
      <c r="F734" s="15">
        <v>99816.3</v>
      </c>
      <c r="G734" s="15">
        <v>99816.3</v>
      </c>
      <c r="H734" s="15">
        <v>99816.3</v>
      </c>
      <c r="I734" s="15"/>
      <c r="J734" s="15"/>
      <c r="K734" s="15"/>
      <c r="L734" s="15">
        <f t="shared" si="1172"/>
        <v>99816.3</v>
      </c>
      <c r="M734" s="15">
        <f t="shared" si="1173"/>
        <v>99816.3</v>
      </c>
      <c r="N734" s="15">
        <f t="shared" si="1174"/>
        <v>99816.3</v>
      </c>
      <c r="O734" s="15">
        <v>12480.773999999999</v>
      </c>
      <c r="P734" s="15"/>
      <c r="Q734" s="15"/>
      <c r="R734" s="15">
        <f t="shared" si="1151"/>
        <v>112297.07400000001</v>
      </c>
      <c r="S734" s="15">
        <f t="shared" si="1152"/>
        <v>99816.3</v>
      </c>
      <c r="T734" s="15">
        <f t="shared" si="1153"/>
        <v>99816.3</v>
      </c>
      <c r="U734" s="15"/>
      <c r="V734" s="15">
        <f t="shared" si="1154"/>
        <v>112297.07400000001</v>
      </c>
      <c r="W734" s="15">
        <f t="shared" si="1155"/>
        <v>99816.3</v>
      </c>
      <c r="X734" s="15">
        <f t="shared" si="1156"/>
        <v>99816.3</v>
      </c>
      <c r="Y734" s="15"/>
      <c r="Z734" s="15"/>
      <c r="AA734" s="15"/>
      <c r="AB734" s="15">
        <f t="shared" si="1157"/>
        <v>112297.07400000001</v>
      </c>
      <c r="AC734" s="15">
        <f t="shared" si="1158"/>
        <v>99816.3</v>
      </c>
      <c r="AD734" s="15">
        <f t="shared" si="1159"/>
        <v>99816.3</v>
      </c>
      <c r="AE734" s="15"/>
      <c r="AF734" s="15"/>
      <c r="AG734" s="15"/>
      <c r="AH734" s="15">
        <f t="shared" si="1160"/>
        <v>112297.07400000001</v>
      </c>
      <c r="AI734" s="15">
        <f t="shared" si="1161"/>
        <v>99816.3</v>
      </c>
      <c r="AJ734" s="15">
        <f t="shared" si="1162"/>
        <v>99816.3</v>
      </c>
      <c r="AK734" s="15"/>
      <c r="AL734" s="15"/>
      <c r="AM734" s="15"/>
      <c r="AN734" s="15">
        <f t="shared" si="1163"/>
        <v>112297.07400000001</v>
      </c>
      <c r="AO734" s="15"/>
      <c r="AP734" s="70">
        <f t="shared" si="1186"/>
        <v>112297.07400000001</v>
      </c>
      <c r="AQ734" s="15">
        <f t="shared" si="1164"/>
        <v>99816.3</v>
      </c>
      <c r="AR734" s="15"/>
      <c r="AS734" s="70">
        <f t="shared" si="1187"/>
        <v>99816.3</v>
      </c>
      <c r="AT734" s="73">
        <f t="shared" si="1165"/>
        <v>99816.3</v>
      </c>
      <c r="AU734" s="15"/>
      <c r="AV734" s="24"/>
    </row>
    <row r="735" spans="1:48" x14ac:dyDescent="0.3">
      <c r="A735" s="61" t="s">
        <v>473</v>
      </c>
      <c r="B735" s="62">
        <v>600</v>
      </c>
      <c r="C735" s="61" t="s">
        <v>65</v>
      </c>
      <c r="D735" s="61" t="s">
        <v>288</v>
      </c>
      <c r="E735" s="63" t="s">
        <v>339</v>
      </c>
      <c r="F735" s="15">
        <v>268969.8</v>
      </c>
      <c r="G735" s="15">
        <v>268969.8</v>
      </c>
      <c r="H735" s="15">
        <v>268969.8</v>
      </c>
      <c r="I735" s="15"/>
      <c r="J735" s="15"/>
      <c r="K735" s="15"/>
      <c r="L735" s="15">
        <f t="shared" si="1172"/>
        <v>268969.8</v>
      </c>
      <c r="M735" s="15">
        <f t="shared" si="1173"/>
        <v>268969.8</v>
      </c>
      <c r="N735" s="15">
        <f t="shared" si="1174"/>
        <v>268969.8</v>
      </c>
      <c r="O735" s="15">
        <v>19714.349999999999</v>
      </c>
      <c r="P735" s="15"/>
      <c r="Q735" s="15"/>
      <c r="R735" s="15">
        <f t="shared" si="1151"/>
        <v>288684.14999999997</v>
      </c>
      <c r="S735" s="15">
        <f t="shared" si="1152"/>
        <v>268969.8</v>
      </c>
      <c r="T735" s="15">
        <f t="shared" si="1153"/>
        <v>268969.8</v>
      </c>
      <c r="U735" s="15"/>
      <c r="V735" s="15">
        <f t="shared" si="1154"/>
        <v>288684.14999999997</v>
      </c>
      <c r="W735" s="15">
        <f t="shared" si="1155"/>
        <v>268969.8</v>
      </c>
      <c r="X735" s="15">
        <f t="shared" si="1156"/>
        <v>268969.8</v>
      </c>
      <c r="Y735" s="15"/>
      <c r="Z735" s="15"/>
      <c r="AA735" s="15"/>
      <c r="AB735" s="15">
        <f t="shared" si="1157"/>
        <v>288684.14999999997</v>
      </c>
      <c r="AC735" s="15">
        <f t="shared" si="1158"/>
        <v>268969.8</v>
      </c>
      <c r="AD735" s="15">
        <f t="shared" si="1159"/>
        <v>268969.8</v>
      </c>
      <c r="AE735" s="15"/>
      <c r="AF735" s="15"/>
      <c r="AG735" s="15"/>
      <c r="AH735" s="15">
        <f t="shared" si="1160"/>
        <v>288684.14999999997</v>
      </c>
      <c r="AI735" s="15">
        <f t="shared" si="1161"/>
        <v>268969.8</v>
      </c>
      <c r="AJ735" s="15">
        <f t="shared" si="1162"/>
        <v>268969.8</v>
      </c>
      <c r="AK735" s="15"/>
      <c r="AL735" s="15"/>
      <c r="AM735" s="15"/>
      <c r="AN735" s="15">
        <f t="shared" si="1163"/>
        <v>288684.14999999997</v>
      </c>
      <c r="AO735" s="15"/>
      <c r="AP735" s="70">
        <f t="shared" si="1186"/>
        <v>288684.14999999997</v>
      </c>
      <c r="AQ735" s="15">
        <f t="shared" si="1164"/>
        <v>268969.8</v>
      </c>
      <c r="AR735" s="15"/>
      <c r="AS735" s="70">
        <f t="shared" si="1187"/>
        <v>268969.8</v>
      </c>
      <c r="AT735" s="73">
        <f t="shared" si="1165"/>
        <v>268969.8</v>
      </c>
      <c r="AU735" s="15"/>
      <c r="AV735" s="24"/>
    </row>
    <row r="736" spans="1:48" x14ac:dyDescent="0.3">
      <c r="A736" s="61" t="s">
        <v>473</v>
      </c>
      <c r="B736" s="62">
        <v>600</v>
      </c>
      <c r="C736" s="61" t="s">
        <v>65</v>
      </c>
      <c r="D736" s="61" t="s">
        <v>51</v>
      </c>
      <c r="E736" s="63" t="s">
        <v>208</v>
      </c>
      <c r="F736" s="15">
        <v>8981.7999999999993</v>
      </c>
      <c r="G736" s="15">
        <v>8981.7999999999993</v>
      </c>
      <c r="H736" s="15">
        <v>8981.7999999999993</v>
      </c>
      <c r="I736" s="15"/>
      <c r="J736" s="15"/>
      <c r="K736" s="15"/>
      <c r="L736" s="15">
        <f t="shared" si="1172"/>
        <v>8981.7999999999993</v>
      </c>
      <c r="M736" s="15">
        <f t="shared" si="1173"/>
        <v>8981.7999999999993</v>
      </c>
      <c r="N736" s="15">
        <f t="shared" si="1174"/>
        <v>8981.7999999999993</v>
      </c>
      <c r="O736" s="15">
        <v>788.77099999999996</v>
      </c>
      <c r="P736" s="15"/>
      <c r="Q736" s="15"/>
      <c r="R736" s="15">
        <f t="shared" si="1151"/>
        <v>9770.5709999999999</v>
      </c>
      <c r="S736" s="15">
        <f t="shared" si="1152"/>
        <v>8981.7999999999993</v>
      </c>
      <c r="T736" s="15">
        <f t="shared" si="1153"/>
        <v>8981.7999999999993</v>
      </c>
      <c r="U736" s="15"/>
      <c r="V736" s="15">
        <f t="shared" si="1154"/>
        <v>9770.5709999999999</v>
      </c>
      <c r="W736" s="15">
        <f t="shared" si="1155"/>
        <v>8981.7999999999993</v>
      </c>
      <c r="X736" s="15">
        <f t="shared" si="1156"/>
        <v>8981.7999999999993</v>
      </c>
      <c r="Y736" s="15"/>
      <c r="Z736" s="15"/>
      <c r="AA736" s="15"/>
      <c r="AB736" s="15">
        <f t="shared" si="1157"/>
        <v>9770.5709999999999</v>
      </c>
      <c r="AC736" s="15">
        <f t="shared" si="1158"/>
        <v>8981.7999999999993</v>
      </c>
      <c r="AD736" s="15">
        <f t="shared" si="1159"/>
        <v>8981.7999999999993</v>
      </c>
      <c r="AE736" s="15"/>
      <c r="AF736" s="15"/>
      <c r="AG736" s="15"/>
      <c r="AH736" s="15">
        <f t="shared" si="1160"/>
        <v>9770.5709999999999</v>
      </c>
      <c r="AI736" s="15">
        <f t="shared" si="1161"/>
        <v>8981.7999999999993</v>
      </c>
      <c r="AJ736" s="15">
        <f t="shared" si="1162"/>
        <v>8981.7999999999993</v>
      </c>
      <c r="AK736" s="15"/>
      <c r="AL736" s="15"/>
      <c r="AM736" s="15"/>
      <c r="AN736" s="15">
        <f t="shared" si="1163"/>
        <v>9770.5709999999999</v>
      </c>
      <c r="AO736" s="15"/>
      <c r="AP736" s="70">
        <f t="shared" si="1186"/>
        <v>9770.5709999999999</v>
      </c>
      <c r="AQ736" s="15">
        <f t="shared" si="1164"/>
        <v>8981.7999999999993</v>
      </c>
      <c r="AR736" s="15"/>
      <c r="AS736" s="70">
        <f t="shared" si="1187"/>
        <v>8981.7999999999993</v>
      </c>
      <c r="AT736" s="73">
        <f t="shared" si="1165"/>
        <v>8981.7999999999993</v>
      </c>
      <c r="AU736" s="15"/>
      <c r="AV736" s="24"/>
    </row>
    <row r="737" spans="1:48" ht="31.2" x14ac:dyDescent="0.3">
      <c r="A737" s="61" t="s">
        <v>473</v>
      </c>
      <c r="B737" s="62">
        <v>600</v>
      </c>
      <c r="C737" s="61" t="s">
        <v>65</v>
      </c>
      <c r="D737" s="61" t="s">
        <v>50</v>
      </c>
      <c r="E737" s="63" t="s">
        <v>451</v>
      </c>
      <c r="F737" s="15">
        <v>251.3</v>
      </c>
      <c r="G737" s="15">
        <v>251.3</v>
      </c>
      <c r="H737" s="15">
        <v>251.3</v>
      </c>
      <c r="I737" s="15"/>
      <c r="J737" s="15"/>
      <c r="K737" s="15"/>
      <c r="L737" s="15">
        <f t="shared" si="1172"/>
        <v>251.3</v>
      </c>
      <c r="M737" s="15">
        <f t="shared" si="1173"/>
        <v>251.3</v>
      </c>
      <c r="N737" s="15">
        <f t="shared" si="1174"/>
        <v>251.3</v>
      </c>
      <c r="O737" s="15">
        <v>35.686</v>
      </c>
      <c r="P737" s="15"/>
      <c r="Q737" s="15"/>
      <c r="R737" s="15">
        <f t="shared" si="1151"/>
        <v>286.98599999999999</v>
      </c>
      <c r="S737" s="15">
        <f t="shared" si="1152"/>
        <v>251.3</v>
      </c>
      <c r="T737" s="15">
        <f t="shared" si="1153"/>
        <v>251.3</v>
      </c>
      <c r="U737" s="15"/>
      <c r="V737" s="15">
        <f t="shared" si="1154"/>
        <v>286.98599999999999</v>
      </c>
      <c r="W737" s="15">
        <f t="shared" si="1155"/>
        <v>251.3</v>
      </c>
      <c r="X737" s="15">
        <f t="shared" si="1156"/>
        <v>251.3</v>
      </c>
      <c r="Y737" s="15"/>
      <c r="Z737" s="15"/>
      <c r="AA737" s="15"/>
      <c r="AB737" s="15">
        <f t="shared" si="1157"/>
        <v>286.98599999999999</v>
      </c>
      <c r="AC737" s="15">
        <f t="shared" si="1158"/>
        <v>251.3</v>
      </c>
      <c r="AD737" s="15">
        <f t="shared" si="1159"/>
        <v>251.3</v>
      </c>
      <c r="AE737" s="15"/>
      <c r="AF737" s="15"/>
      <c r="AG737" s="15"/>
      <c r="AH737" s="15">
        <f t="shared" si="1160"/>
        <v>286.98599999999999</v>
      </c>
      <c r="AI737" s="15">
        <f t="shared" si="1161"/>
        <v>251.3</v>
      </c>
      <c r="AJ737" s="15">
        <f t="shared" si="1162"/>
        <v>251.3</v>
      </c>
      <c r="AK737" s="15"/>
      <c r="AL737" s="15"/>
      <c r="AM737" s="15"/>
      <c r="AN737" s="15">
        <f t="shared" si="1163"/>
        <v>286.98599999999999</v>
      </c>
      <c r="AO737" s="15"/>
      <c r="AP737" s="70">
        <f t="shared" si="1186"/>
        <v>286.98599999999999</v>
      </c>
      <c r="AQ737" s="15">
        <f t="shared" si="1164"/>
        <v>251.3</v>
      </c>
      <c r="AR737" s="15"/>
      <c r="AS737" s="70">
        <f t="shared" si="1187"/>
        <v>251.3</v>
      </c>
      <c r="AT737" s="73">
        <f t="shared" si="1165"/>
        <v>251.3</v>
      </c>
      <c r="AU737" s="15"/>
      <c r="AV737" s="24"/>
    </row>
    <row r="738" spans="1:48" x14ac:dyDescent="0.3">
      <c r="A738" s="61" t="s">
        <v>473</v>
      </c>
      <c r="B738" s="62">
        <v>600</v>
      </c>
      <c r="C738" s="61" t="s">
        <v>65</v>
      </c>
      <c r="D738" s="61" t="s">
        <v>67</v>
      </c>
      <c r="E738" s="63" t="s">
        <v>68</v>
      </c>
      <c r="F738" s="15">
        <v>447.6</v>
      </c>
      <c r="G738" s="15">
        <v>447.6</v>
      </c>
      <c r="H738" s="15">
        <v>447.6</v>
      </c>
      <c r="I738" s="15"/>
      <c r="J738" s="15"/>
      <c r="K738" s="15"/>
      <c r="L738" s="15">
        <f t="shared" si="1172"/>
        <v>447.6</v>
      </c>
      <c r="M738" s="15">
        <f t="shared" si="1173"/>
        <v>447.6</v>
      </c>
      <c r="N738" s="15">
        <f t="shared" si="1174"/>
        <v>447.6</v>
      </c>
      <c r="O738" s="15">
        <v>35.506999999999998</v>
      </c>
      <c r="P738" s="15"/>
      <c r="Q738" s="15"/>
      <c r="R738" s="15">
        <f t="shared" si="1151"/>
        <v>483.10700000000003</v>
      </c>
      <c r="S738" s="15">
        <f t="shared" si="1152"/>
        <v>447.6</v>
      </c>
      <c r="T738" s="15">
        <f t="shared" si="1153"/>
        <v>447.6</v>
      </c>
      <c r="U738" s="15"/>
      <c r="V738" s="15">
        <f t="shared" si="1154"/>
        <v>483.10700000000003</v>
      </c>
      <c r="W738" s="15">
        <f t="shared" si="1155"/>
        <v>447.6</v>
      </c>
      <c r="X738" s="15">
        <f t="shared" si="1156"/>
        <v>447.6</v>
      </c>
      <c r="Y738" s="15"/>
      <c r="Z738" s="15"/>
      <c r="AA738" s="15"/>
      <c r="AB738" s="15">
        <f t="shared" si="1157"/>
        <v>483.10700000000003</v>
      </c>
      <c r="AC738" s="15">
        <f t="shared" si="1158"/>
        <v>447.6</v>
      </c>
      <c r="AD738" s="15">
        <f t="shared" si="1159"/>
        <v>447.6</v>
      </c>
      <c r="AE738" s="15"/>
      <c r="AF738" s="15"/>
      <c r="AG738" s="15"/>
      <c r="AH738" s="15">
        <f t="shared" si="1160"/>
        <v>483.10700000000003</v>
      </c>
      <c r="AI738" s="15">
        <f t="shared" si="1161"/>
        <v>447.6</v>
      </c>
      <c r="AJ738" s="15">
        <f t="shared" si="1162"/>
        <v>447.6</v>
      </c>
      <c r="AK738" s="15"/>
      <c r="AL738" s="15"/>
      <c r="AM738" s="15"/>
      <c r="AN738" s="15">
        <f t="shared" si="1163"/>
        <v>483.10700000000003</v>
      </c>
      <c r="AO738" s="15"/>
      <c r="AP738" s="70">
        <f t="shared" si="1186"/>
        <v>483.10700000000003</v>
      </c>
      <c r="AQ738" s="15">
        <f t="shared" si="1164"/>
        <v>447.6</v>
      </c>
      <c r="AR738" s="15"/>
      <c r="AS738" s="70">
        <f t="shared" si="1187"/>
        <v>447.6</v>
      </c>
      <c r="AT738" s="73">
        <f t="shared" si="1165"/>
        <v>447.6</v>
      </c>
      <c r="AU738" s="15"/>
      <c r="AV738" s="24"/>
    </row>
    <row r="739" spans="1:48" x14ac:dyDescent="0.3">
      <c r="A739" s="61" t="s">
        <v>473</v>
      </c>
      <c r="B739" s="62">
        <v>600</v>
      </c>
      <c r="C739" s="61" t="s">
        <v>264</v>
      </c>
      <c r="D739" s="61" t="s">
        <v>51</v>
      </c>
      <c r="E739" s="63" t="s">
        <v>271</v>
      </c>
      <c r="F739" s="15">
        <v>2372.1</v>
      </c>
      <c r="G739" s="15">
        <v>2372.1</v>
      </c>
      <c r="H739" s="15">
        <v>2372.1</v>
      </c>
      <c r="I739" s="15"/>
      <c r="J739" s="15"/>
      <c r="K739" s="15"/>
      <c r="L739" s="15">
        <f t="shared" si="1172"/>
        <v>2372.1</v>
      </c>
      <c r="M739" s="15">
        <f t="shared" si="1173"/>
        <v>2372.1</v>
      </c>
      <c r="N739" s="15">
        <f t="shared" si="1174"/>
        <v>2372.1</v>
      </c>
      <c r="O739" s="15">
        <v>262.904</v>
      </c>
      <c r="P739" s="15"/>
      <c r="Q739" s="15"/>
      <c r="R739" s="15">
        <f t="shared" si="1151"/>
        <v>2635.0039999999999</v>
      </c>
      <c r="S739" s="15">
        <f t="shared" si="1152"/>
        <v>2372.1</v>
      </c>
      <c r="T739" s="15">
        <f t="shared" si="1153"/>
        <v>2372.1</v>
      </c>
      <c r="U739" s="15"/>
      <c r="V739" s="15">
        <f t="shared" si="1154"/>
        <v>2635.0039999999999</v>
      </c>
      <c r="W739" s="15">
        <f t="shared" si="1155"/>
        <v>2372.1</v>
      </c>
      <c r="X739" s="15">
        <f t="shared" si="1156"/>
        <v>2372.1</v>
      </c>
      <c r="Y739" s="15"/>
      <c r="Z739" s="15"/>
      <c r="AA739" s="15"/>
      <c r="AB739" s="15">
        <f t="shared" si="1157"/>
        <v>2635.0039999999999</v>
      </c>
      <c r="AC739" s="15">
        <f t="shared" si="1158"/>
        <v>2372.1</v>
      </c>
      <c r="AD739" s="15">
        <f t="shared" si="1159"/>
        <v>2372.1</v>
      </c>
      <c r="AE739" s="15"/>
      <c r="AF739" s="15"/>
      <c r="AG739" s="15"/>
      <c r="AH739" s="15">
        <f t="shared" si="1160"/>
        <v>2635.0039999999999</v>
      </c>
      <c r="AI739" s="15">
        <f t="shared" si="1161"/>
        <v>2372.1</v>
      </c>
      <c r="AJ739" s="15">
        <f t="shared" si="1162"/>
        <v>2372.1</v>
      </c>
      <c r="AK739" s="15"/>
      <c r="AL739" s="15"/>
      <c r="AM739" s="15"/>
      <c r="AN739" s="15">
        <f t="shared" si="1163"/>
        <v>2635.0039999999999</v>
      </c>
      <c r="AO739" s="15"/>
      <c r="AP739" s="70">
        <f t="shared" si="1186"/>
        <v>2635.0039999999999</v>
      </c>
      <c r="AQ739" s="15">
        <f t="shared" si="1164"/>
        <v>2372.1</v>
      </c>
      <c r="AR739" s="15"/>
      <c r="AS739" s="70">
        <f t="shared" si="1187"/>
        <v>2372.1</v>
      </c>
      <c r="AT739" s="73">
        <f t="shared" si="1165"/>
        <v>2372.1</v>
      </c>
      <c r="AU739" s="15"/>
      <c r="AV739" s="24"/>
    </row>
    <row r="740" spans="1:48" ht="46.8" x14ac:dyDescent="0.3">
      <c r="A740" s="61" t="s">
        <v>474</v>
      </c>
      <c r="B740" s="62"/>
      <c r="C740" s="61"/>
      <c r="D740" s="61"/>
      <c r="E740" s="64" t="s">
        <v>475</v>
      </c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>
        <f t="shared" ref="Y740:Y741" si="1238">Y741</f>
        <v>30632.421999999999</v>
      </c>
      <c r="Z740" s="15">
        <f t="shared" ref="Z740:Z741" si="1239">Z741</f>
        <v>0</v>
      </c>
      <c r="AA740" s="15">
        <f t="shared" ref="AA740:AA741" si="1240">AA741</f>
        <v>0</v>
      </c>
      <c r="AB740" s="15">
        <f t="shared" si="1157"/>
        <v>30632.421999999999</v>
      </c>
      <c r="AC740" s="15">
        <f t="shared" si="1158"/>
        <v>0</v>
      </c>
      <c r="AD740" s="15">
        <f t="shared" si="1159"/>
        <v>0</v>
      </c>
      <c r="AE740" s="15">
        <f t="shared" ref="AE740:AE741" si="1241">AE741</f>
        <v>0</v>
      </c>
      <c r="AF740" s="15">
        <f t="shared" ref="AF740:AF741" si="1242">AF741</f>
        <v>0</v>
      </c>
      <c r="AG740" s="15">
        <f t="shared" ref="AG740:AG741" si="1243">AG741</f>
        <v>0</v>
      </c>
      <c r="AH740" s="15">
        <f t="shared" si="1160"/>
        <v>30632.421999999999</v>
      </c>
      <c r="AI740" s="15">
        <f t="shared" si="1161"/>
        <v>0</v>
      </c>
      <c r="AJ740" s="15">
        <f t="shared" si="1162"/>
        <v>0</v>
      </c>
      <c r="AK740" s="15">
        <f t="shared" ref="AK740:AK741" si="1244">AK741</f>
        <v>0</v>
      </c>
      <c r="AL740" s="15">
        <f t="shared" ref="AL740:AL741" si="1245">AL741</f>
        <v>0</v>
      </c>
      <c r="AM740" s="15">
        <f t="shared" ref="AM740:AM741" si="1246">AM741</f>
        <v>0</v>
      </c>
      <c r="AN740" s="15">
        <f t="shared" si="1163"/>
        <v>30632.421999999999</v>
      </c>
      <c r="AO740" s="15">
        <f t="shared" ref="AO740:AO741" si="1247">AO741</f>
        <v>0</v>
      </c>
      <c r="AP740" s="70">
        <f t="shared" si="1186"/>
        <v>30632.421999999999</v>
      </c>
      <c r="AQ740" s="15">
        <f t="shared" si="1164"/>
        <v>0</v>
      </c>
      <c r="AR740" s="15">
        <f t="shared" ref="AR740:AU741" si="1248">AR741</f>
        <v>0</v>
      </c>
      <c r="AS740" s="70">
        <f t="shared" si="1187"/>
        <v>0</v>
      </c>
      <c r="AT740" s="73">
        <f t="shared" si="1165"/>
        <v>0</v>
      </c>
      <c r="AU740" s="15">
        <f t="shared" si="1248"/>
        <v>0</v>
      </c>
      <c r="AV740" s="24"/>
    </row>
    <row r="741" spans="1:48" ht="46.8" x14ac:dyDescent="0.3">
      <c r="A741" s="61" t="s">
        <v>474</v>
      </c>
      <c r="B741" s="62" t="s">
        <v>55</v>
      </c>
      <c r="C741" s="61"/>
      <c r="D741" s="61"/>
      <c r="E741" s="63" t="s">
        <v>56</v>
      </c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>
        <f t="shared" si="1238"/>
        <v>30632.421999999999</v>
      </c>
      <c r="Z741" s="15">
        <f t="shared" si="1239"/>
        <v>0</v>
      </c>
      <c r="AA741" s="15">
        <f t="shared" si="1240"/>
        <v>0</v>
      </c>
      <c r="AB741" s="15">
        <f t="shared" ref="AB741:AB804" si="1249">V741+Y741</f>
        <v>30632.421999999999</v>
      </c>
      <c r="AC741" s="15">
        <f t="shared" ref="AC741:AC804" si="1250">W741+Z741</f>
        <v>0</v>
      </c>
      <c r="AD741" s="15">
        <f t="shared" ref="AD741:AD804" si="1251">X741+AA741</f>
        <v>0</v>
      </c>
      <c r="AE741" s="15">
        <f t="shared" si="1241"/>
        <v>0</v>
      </c>
      <c r="AF741" s="15">
        <f t="shared" si="1242"/>
        <v>0</v>
      </c>
      <c r="AG741" s="15">
        <f t="shared" si="1243"/>
        <v>0</v>
      </c>
      <c r="AH741" s="15">
        <f t="shared" ref="AH741:AH804" si="1252">AB741+AE741</f>
        <v>30632.421999999999</v>
      </c>
      <c r="AI741" s="15">
        <f t="shared" ref="AI741:AI804" si="1253">AC741+AF741</f>
        <v>0</v>
      </c>
      <c r="AJ741" s="15">
        <f t="shared" ref="AJ741:AJ804" si="1254">AD741+AG741</f>
        <v>0</v>
      </c>
      <c r="AK741" s="15">
        <f t="shared" si="1244"/>
        <v>0</v>
      </c>
      <c r="AL741" s="15">
        <f t="shared" si="1245"/>
        <v>0</v>
      </c>
      <c r="AM741" s="15">
        <f t="shared" si="1246"/>
        <v>0</v>
      </c>
      <c r="AN741" s="15">
        <f t="shared" ref="AN741:AN804" si="1255">AH741+AK741</f>
        <v>30632.421999999999</v>
      </c>
      <c r="AO741" s="15">
        <f t="shared" si="1247"/>
        <v>0</v>
      </c>
      <c r="AP741" s="70">
        <f t="shared" si="1186"/>
        <v>30632.421999999999</v>
      </c>
      <c r="AQ741" s="15">
        <f t="shared" ref="AQ741:AQ804" si="1256">AI741+AL741</f>
        <v>0</v>
      </c>
      <c r="AR741" s="15">
        <f t="shared" si="1248"/>
        <v>0</v>
      </c>
      <c r="AS741" s="70">
        <f t="shared" si="1187"/>
        <v>0</v>
      </c>
      <c r="AT741" s="73">
        <f t="shared" ref="AT741:AT804" si="1257">AJ741+AM741</f>
        <v>0</v>
      </c>
      <c r="AU741" s="15">
        <f t="shared" si="1248"/>
        <v>0</v>
      </c>
      <c r="AV741" s="24"/>
    </row>
    <row r="742" spans="1:48" x14ac:dyDescent="0.3">
      <c r="A742" s="61" t="s">
        <v>474</v>
      </c>
      <c r="B742" s="62">
        <v>600</v>
      </c>
      <c r="C742" s="61" t="s">
        <v>65</v>
      </c>
      <c r="D742" s="61" t="s">
        <v>288</v>
      </c>
      <c r="E742" s="63" t="s">
        <v>339</v>
      </c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>
        <v>30632.421999999999</v>
      </c>
      <c r="Z742" s="15"/>
      <c r="AA742" s="15"/>
      <c r="AB742" s="15">
        <f t="shared" si="1249"/>
        <v>30632.421999999999</v>
      </c>
      <c r="AC742" s="15">
        <f t="shared" si="1250"/>
        <v>0</v>
      </c>
      <c r="AD742" s="15">
        <f t="shared" si="1251"/>
        <v>0</v>
      </c>
      <c r="AE742" s="15"/>
      <c r="AF742" s="15"/>
      <c r="AG742" s="15"/>
      <c r="AH742" s="15">
        <f t="shared" si="1252"/>
        <v>30632.421999999999</v>
      </c>
      <c r="AI742" s="15">
        <f t="shared" si="1253"/>
        <v>0</v>
      </c>
      <c r="AJ742" s="15">
        <f t="shared" si="1254"/>
        <v>0</v>
      </c>
      <c r="AK742" s="15"/>
      <c r="AL742" s="15"/>
      <c r="AM742" s="15"/>
      <c r="AN742" s="15">
        <f t="shared" si="1255"/>
        <v>30632.421999999999</v>
      </c>
      <c r="AO742" s="15"/>
      <c r="AP742" s="70">
        <f t="shared" si="1186"/>
        <v>30632.421999999999</v>
      </c>
      <c r="AQ742" s="15">
        <f t="shared" si="1256"/>
        <v>0</v>
      </c>
      <c r="AR742" s="15"/>
      <c r="AS742" s="70">
        <f t="shared" si="1187"/>
        <v>0</v>
      </c>
      <c r="AT742" s="73">
        <f t="shared" si="1257"/>
        <v>0</v>
      </c>
      <c r="AU742" s="15"/>
      <c r="AV742" s="24"/>
    </row>
    <row r="743" spans="1:48" ht="62.4" x14ac:dyDescent="0.3">
      <c r="A743" s="61" t="s">
        <v>476</v>
      </c>
      <c r="B743" s="62"/>
      <c r="C743" s="61"/>
      <c r="D743" s="61"/>
      <c r="E743" s="63" t="s">
        <v>477</v>
      </c>
      <c r="F743" s="15">
        <f t="shared" ref="F743:K743" si="1258">F744+F749</f>
        <v>1730971</v>
      </c>
      <c r="G743" s="15">
        <f t="shared" si="1258"/>
        <v>2165213.2000000002</v>
      </c>
      <c r="H743" s="15">
        <f t="shared" si="1258"/>
        <v>2576086.6</v>
      </c>
      <c r="I743" s="15">
        <f t="shared" si="1258"/>
        <v>0</v>
      </c>
      <c r="J743" s="15">
        <f t="shared" si="1258"/>
        <v>0</v>
      </c>
      <c r="K743" s="15">
        <f t="shared" si="1258"/>
        <v>-99.71</v>
      </c>
      <c r="L743" s="15">
        <f t="shared" si="1172"/>
        <v>1730971</v>
      </c>
      <c r="M743" s="15">
        <f t="shared" si="1173"/>
        <v>2165213.2000000002</v>
      </c>
      <c r="N743" s="15">
        <f t="shared" si="1174"/>
        <v>2575986.89</v>
      </c>
      <c r="O743" s="15">
        <f>O744+O749</f>
        <v>-231047.16800000003</v>
      </c>
      <c r="P743" s="15">
        <f>P744+P749</f>
        <v>0</v>
      </c>
      <c r="Q743" s="15">
        <f>Q744+Q749</f>
        <v>413442.67099999997</v>
      </c>
      <c r="R743" s="15">
        <f t="shared" ref="R743:R804" si="1259">L743+O743</f>
        <v>1499923.8319999999</v>
      </c>
      <c r="S743" s="15">
        <f t="shared" ref="S743:S804" si="1260">M743+P743</f>
        <v>2165213.2000000002</v>
      </c>
      <c r="T743" s="15">
        <f t="shared" ref="T743:T804" si="1261">N743+Q743</f>
        <v>2989429.5610000002</v>
      </c>
      <c r="U743" s="15">
        <f>U744+U749</f>
        <v>0</v>
      </c>
      <c r="V743" s="15">
        <f t="shared" ref="V743:V804" si="1262">R743+U743</f>
        <v>1499923.8319999999</v>
      </c>
      <c r="W743" s="15">
        <f t="shared" ref="W743:W804" si="1263">S743</f>
        <v>2165213.2000000002</v>
      </c>
      <c r="X743" s="15">
        <f t="shared" ref="X743:X804" si="1264">T743</f>
        <v>2989429.5610000002</v>
      </c>
      <c r="Y743" s="15">
        <f>Y744+Y749</f>
        <v>0</v>
      </c>
      <c r="Z743" s="15">
        <f>Z744+Z749</f>
        <v>0</v>
      </c>
      <c r="AA743" s="15">
        <f>AA744+AA749</f>
        <v>0</v>
      </c>
      <c r="AB743" s="15">
        <f t="shared" si="1249"/>
        <v>1499923.8319999999</v>
      </c>
      <c r="AC743" s="15">
        <f t="shared" si="1250"/>
        <v>2165213.2000000002</v>
      </c>
      <c r="AD743" s="15">
        <f t="shared" si="1251"/>
        <v>2989429.5610000002</v>
      </c>
      <c r="AE743" s="15">
        <f>AE744+AE749</f>
        <v>0</v>
      </c>
      <c r="AF743" s="15">
        <f>AF744+AF749</f>
        <v>0</v>
      </c>
      <c r="AG743" s="15">
        <f>AG744+AG749</f>
        <v>0</v>
      </c>
      <c r="AH743" s="15">
        <f t="shared" si="1252"/>
        <v>1499923.8319999999</v>
      </c>
      <c r="AI743" s="15">
        <f t="shared" si="1253"/>
        <v>2165213.2000000002</v>
      </c>
      <c r="AJ743" s="15">
        <f t="shared" si="1254"/>
        <v>2989429.5610000002</v>
      </c>
      <c r="AK743" s="15">
        <f>AK744+AK749</f>
        <v>233.49300000000039</v>
      </c>
      <c r="AL743" s="15">
        <f>AL744+AL749</f>
        <v>2101.4319999999998</v>
      </c>
      <c r="AM743" s="15">
        <f>AM744+AM749</f>
        <v>0</v>
      </c>
      <c r="AN743" s="15">
        <f t="shared" si="1255"/>
        <v>1500157.325</v>
      </c>
      <c r="AO743" s="15">
        <f>AO744+AO749</f>
        <v>0</v>
      </c>
      <c r="AP743" s="70">
        <f t="shared" si="1186"/>
        <v>1500157.325</v>
      </c>
      <c r="AQ743" s="15">
        <f t="shared" si="1256"/>
        <v>2167314.6320000002</v>
      </c>
      <c r="AR743" s="15">
        <f>AR744+AR749</f>
        <v>0</v>
      </c>
      <c r="AS743" s="70">
        <f t="shared" si="1187"/>
        <v>2167314.6320000002</v>
      </c>
      <c r="AT743" s="73">
        <f t="shared" si="1257"/>
        <v>2989429.5610000002</v>
      </c>
      <c r="AU743" s="15">
        <f>AU744+AU749</f>
        <v>0</v>
      </c>
      <c r="AV743" s="24"/>
    </row>
    <row r="744" spans="1:48" ht="31.2" x14ac:dyDescent="0.3">
      <c r="A744" s="61" t="s">
        <v>476</v>
      </c>
      <c r="B744" s="62" t="s">
        <v>48</v>
      </c>
      <c r="C744" s="61"/>
      <c r="D744" s="61"/>
      <c r="E744" s="63" t="s">
        <v>49</v>
      </c>
      <c r="F744" s="15">
        <f t="shared" ref="F744:K744" si="1265">F748+F745+F746+F747</f>
        <v>1332354.8</v>
      </c>
      <c r="G744" s="15">
        <f t="shared" si="1265"/>
        <v>2036166.6</v>
      </c>
      <c r="H744" s="15">
        <f t="shared" si="1265"/>
        <v>2576086.6</v>
      </c>
      <c r="I744" s="15">
        <f t="shared" si="1265"/>
        <v>0</v>
      </c>
      <c r="J744" s="15">
        <f t="shared" si="1265"/>
        <v>0</v>
      </c>
      <c r="K744" s="15">
        <f t="shared" si="1265"/>
        <v>-99.71</v>
      </c>
      <c r="L744" s="15">
        <f t="shared" si="1172"/>
        <v>1332354.8</v>
      </c>
      <c r="M744" s="15">
        <f t="shared" si="1173"/>
        <v>2036166.6</v>
      </c>
      <c r="N744" s="15">
        <f t="shared" si="1174"/>
        <v>2575986.89</v>
      </c>
      <c r="O744" s="15">
        <f>O748+O745+O746+O747</f>
        <v>-413459.41500000004</v>
      </c>
      <c r="P744" s="15">
        <f>P748+P745+P746+P747</f>
        <v>0</v>
      </c>
      <c r="Q744" s="15">
        <f>Q748+Q745+Q746+Q747</f>
        <v>413442.67099999997</v>
      </c>
      <c r="R744" s="15">
        <f t="shared" si="1259"/>
        <v>918895.38500000001</v>
      </c>
      <c r="S744" s="15">
        <f t="shared" si="1260"/>
        <v>2036166.6</v>
      </c>
      <c r="T744" s="15">
        <f t="shared" si="1261"/>
        <v>2989429.5610000002</v>
      </c>
      <c r="U744" s="15">
        <f>U748+U745+U746+U747</f>
        <v>0</v>
      </c>
      <c r="V744" s="15">
        <f t="shared" si="1262"/>
        <v>918895.38500000001</v>
      </c>
      <c r="W744" s="15">
        <f t="shared" si="1263"/>
        <v>2036166.6</v>
      </c>
      <c r="X744" s="15">
        <f t="shared" si="1264"/>
        <v>2989429.5610000002</v>
      </c>
      <c r="Y744" s="15">
        <f>Y748+Y745+Y746+Y747</f>
        <v>0</v>
      </c>
      <c r="Z744" s="15">
        <f>Z748+Z745+Z746+Z747</f>
        <v>0</v>
      </c>
      <c r="AA744" s="15">
        <f>AA748+AA745+AA746+AA747</f>
        <v>0</v>
      </c>
      <c r="AB744" s="15">
        <f t="shared" si="1249"/>
        <v>918895.38500000001</v>
      </c>
      <c r="AC744" s="15">
        <f t="shared" si="1250"/>
        <v>2036166.6</v>
      </c>
      <c r="AD744" s="15">
        <f t="shared" si="1251"/>
        <v>2989429.5610000002</v>
      </c>
      <c r="AE744" s="15">
        <f>AE748+AE745+AE746+AE747</f>
        <v>0</v>
      </c>
      <c r="AF744" s="15">
        <f>AF748+AF745+AF746+AF747</f>
        <v>0</v>
      </c>
      <c r="AG744" s="15">
        <f>AG748+AG745+AG746+AG747</f>
        <v>0</v>
      </c>
      <c r="AH744" s="15">
        <f t="shared" si="1252"/>
        <v>918895.38500000001</v>
      </c>
      <c r="AI744" s="15">
        <f t="shared" si="1253"/>
        <v>2036166.6</v>
      </c>
      <c r="AJ744" s="15">
        <f t="shared" si="1254"/>
        <v>2989429.5610000002</v>
      </c>
      <c r="AK744" s="15">
        <f>AK748+AK745+AK746+AK747</f>
        <v>-8929.5460000000003</v>
      </c>
      <c r="AL744" s="15">
        <f>AL748+AL745+AL746+AL747</f>
        <v>0</v>
      </c>
      <c r="AM744" s="15">
        <f>AM748+AM745+AM746+AM747</f>
        <v>0</v>
      </c>
      <c r="AN744" s="15">
        <f t="shared" si="1255"/>
        <v>909965.83900000004</v>
      </c>
      <c r="AO744" s="15">
        <f>AO748+AO745+AO746+AO747</f>
        <v>0</v>
      </c>
      <c r="AP744" s="70">
        <f t="shared" si="1186"/>
        <v>909965.83900000004</v>
      </c>
      <c r="AQ744" s="15">
        <f t="shared" si="1256"/>
        <v>2036166.6</v>
      </c>
      <c r="AR744" s="15">
        <f>AR748+AR745+AR746+AR747</f>
        <v>0</v>
      </c>
      <c r="AS744" s="70">
        <f t="shared" si="1187"/>
        <v>2036166.6</v>
      </c>
      <c r="AT744" s="73">
        <f t="shared" si="1257"/>
        <v>2989429.5610000002</v>
      </c>
      <c r="AU744" s="15">
        <f>AU748+AU745+AU746+AU747</f>
        <v>0</v>
      </c>
      <c r="AV744" s="24"/>
    </row>
    <row r="745" spans="1:48" x14ac:dyDescent="0.3">
      <c r="A745" s="61" t="s">
        <v>476</v>
      </c>
      <c r="B745" s="62">
        <v>200</v>
      </c>
      <c r="C745" s="61" t="s">
        <v>65</v>
      </c>
      <c r="D745" s="61" t="s">
        <v>31</v>
      </c>
      <c r="E745" s="63" t="s">
        <v>382</v>
      </c>
      <c r="F745" s="15">
        <f>552738.6-7200-9200</f>
        <v>536338.6</v>
      </c>
      <c r="G745" s="15">
        <v>1241499.7</v>
      </c>
      <c r="H745" s="15">
        <v>1679453.9</v>
      </c>
      <c r="I745" s="15"/>
      <c r="J745" s="15"/>
      <c r="K745" s="27">
        <v>-99.71</v>
      </c>
      <c r="L745" s="15">
        <f t="shared" si="1172"/>
        <v>536338.6</v>
      </c>
      <c r="M745" s="15">
        <f t="shared" si="1173"/>
        <v>1241499.7</v>
      </c>
      <c r="N745" s="15">
        <f t="shared" si="1174"/>
        <v>1679354.19</v>
      </c>
      <c r="O745" s="15">
        <v>-174695.777</v>
      </c>
      <c r="P745" s="15"/>
      <c r="Q745" s="15">
        <v>174695.777</v>
      </c>
      <c r="R745" s="15">
        <f t="shared" si="1259"/>
        <v>361642.82299999997</v>
      </c>
      <c r="S745" s="15">
        <f t="shared" si="1260"/>
        <v>1241499.7</v>
      </c>
      <c r="T745" s="15">
        <f t="shared" si="1261"/>
        <v>1854049.9669999999</v>
      </c>
      <c r="U745" s="15"/>
      <c r="V745" s="15">
        <f t="shared" si="1262"/>
        <v>361642.82299999997</v>
      </c>
      <c r="W745" s="15">
        <f t="shared" si="1263"/>
        <v>1241499.7</v>
      </c>
      <c r="X745" s="15">
        <f t="shared" si="1264"/>
        <v>1854049.9669999999</v>
      </c>
      <c r="Y745" s="15"/>
      <c r="Z745" s="15"/>
      <c r="AA745" s="15"/>
      <c r="AB745" s="15">
        <f t="shared" si="1249"/>
        <v>361642.82299999997</v>
      </c>
      <c r="AC745" s="15">
        <f t="shared" si="1250"/>
        <v>1241499.7</v>
      </c>
      <c r="AD745" s="15">
        <f t="shared" si="1251"/>
        <v>1854049.9669999999</v>
      </c>
      <c r="AE745" s="15"/>
      <c r="AF745" s="15"/>
      <c r="AG745" s="15"/>
      <c r="AH745" s="15">
        <f t="shared" si="1252"/>
        <v>361642.82299999997</v>
      </c>
      <c r="AI745" s="15">
        <f t="shared" si="1253"/>
        <v>1241499.7</v>
      </c>
      <c r="AJ745" s="15">
        <f t="shared" si="1254"/>
        <v>1854049.9669999999</v>
      </c>
      <c r="AK745" s="15"/>
      <c r="AL745" s="15"/>
      <c r="AM745" s="15"/>
      <c r="AN745" s="15">
        <f t="shared" si="1255"/>
        <v>361642.82299999997</v>
      </c>
      <c r="AO745" s="15"/>
      <c r="AP745" s="70">
        <f t="shared" si="1186"/>
        <v>361642.82299999997</v>
      </c>
      <c r="AQ745" s="15">
        <f t="shared" si="1256"/>
        <v>1241499.7</v>
      </c>
      <c r="AR745" s="15"/>
      <c r="AS745" s="70">
        <f t="shared" si="1187"/>
        <v>1241499.7</v>
      </c>
      <c r="AT745" s="73">
        <f t="shared" si="1257"/>
        <v>1854049.9669999999</v>
      </c>
      <c r="AU745" s="15"/>
      <c r="AV745" s="24"/>
    </row>
    <row r="746" spans="1:48" x14ac:dyDescent="0.3">
      <c r="A746" s="61" t="s">
        <v>476</v>
      </c>
      <c r="B746" s="62">
        <v>200</v>
      </c>
      <c r="C746" s="61" t="s">
        <v>65</v>
      </c>
      <c r="D746" s="61" t="s">
        <v>288</v>
      </c>
      <c r="E746" s="63" t="s">
        <v>339</v>
      </c>
      <c r="F746" s="15">
        <f>631561.3+14904.3</f>
        <v>646465.60000000009</v>
      </c>
      <c r="G746" s="15">
        <v>752504.9</v>
      </c>
      <c r="H746" s="15">
        <v>887269.3</v>
      </c>
      <c r="I746" s="15"/>
      <c r="J746" s="15"/>
      <c r="K746" s="15"/>
      <c r="L746" s="15">
        <f t="shared" si="1172"/>
        <v>646465.60000000009</v>
      </c>
      <c r="M746" s="15">
        <f t="shared" si="1173"/>
        <v>752504.9</v>
      </c>
      <c r="N746" s="15">
        <f t="shared" si="1174"/>
        <v>887269.3</v>
      </c>
      <c r="O746" s="15">
        <f>-16.744-89196.339</f>
        <v>-89213.083000000013</v>
      </c>
      <c r="P746" s="15"/>
      <c r="Q746" s="15">
        <v>89196.339000000007</v>
      </c>
      <c r="R746" s="15">
        <f t="shared" si="1259"/>
        <v>557252.51700000011</v>
      </c>
      <c r="S746" s="15">
        <f t="shared" si="1260"/>
        <v>752504.9</v>
      </c>
      <c r="T746" s="15">
        <f t="shared" si="1261"/>
        <v>976465.63900000008</v>
      </c>
      <c r="U746" s="15"/>
      <c r="V746" s="15">
        <f t="shared" si="1262"/>
        <v>557252.51700000011</v>
      </c>
      <c r="W746" s="15">
        <f t="shared" si="1263"/>
        <v>752504.9</v>
      </c>
      <c r="X746" s="15">
        <f t="shared" si="1264"/>
        <v>976465.63900000008</v>
      </c>
      <c r="Y746" s="15"/>
      <c r="Z746" s="15"/>
      <c r="AA746" s="15"/>
      <c r="AB746" s="15">
        <f t="shared" si="1249"/>
        <v>557252.51700000011</v>
      </c>
      <c r="AC746" s="15">
        <f t="shared" si="1250"/>
        <v>752504.9</v>
      </c>
      <c r="AD746" s="15">
        <f t="shared" si="1251"/>
        <v>976465.63900000008</v>
      </c>
      <c r="AE746" s="15"/>
      <c r="AF746" s="15"/>
      <c r="AG746" s="15"/>
      <c r="AH746" s="15">
        <f t="shared" si="1252"/>
        <v>557252.51700000011</v>
      </c>
      <c r="AI746" s="15">
        <f t="shared" si="1253"/>
        <v>752504.9</v>
      </c>
      <c r="AJ746" s="15">
        <f t="shared" si="1254"/>
        <v>976465.63900000008</v>
      </c>
      <c r="AK746" s="15">
        <f>-8929.546</f>
        <v>-8929.5460000000003</v>
      </c>
      <c r="AL746" s="15"/>
      <c r="AM746" s="15"/>
      <c r="AN746" s="15">
        <f t="shared" si="1255"/>
        <v>548322.97100000014</v>
      </c>
      <c r="AO746" s="15"/>
      <c r="AP746" s="70">
        <f t="shared" si="1186"/>
        <v>548322.97100000014</v>
      </c>
      <c r="AQ746" s="15">
        <f t="shared" si="1256"/>
        <v>752504.9</v>
      </c>
      <c r="AR746" s="15"/>
      <c r="AS746" s="70">
        <f t="shared" si="1187"/>
        <v>752504.9</v>
      </c>
      <c r="AT746" s="73">
        <f t="shared" si="1257"/>
        <v>976465.63900000008</v>
      </c>
      <c r="AU746" s="15"/>
      <c r="AV746" s="24"/>
    </row>
    <row r="747" spans="1:48" x14ac:dyDescent="0.3">
      <c r="A747" s="61" t="s">
        <v>476</v>
      </c>
      <c r="B747" s="62">
        <v>200</v>
      </c>
      <c r="C747" s="61" t="s">
        <v>65</v>
      </c>
      <c r="D747" s="61" t="s">
        <v>51</v>
      </c>
      <c r="E747" s="63" t="s">
        <v>208</v>
      </c>
      <c r="F747" s="15">
        <v>64426.2</v>
      </c>
      <c r="G747" s="15">
        <v>16800</v>
      </c>
      <c r="H747" s="15">
        <v>9363.4</v>
      </c>
      <c r="I747" s="15"/>
      <c r="J747" s="15"/>
      <c r="K747" s="15"/>
      <c r="L747" s="15">
        <f t="shared" si="1172"/>
        <v>64426.2</v>
      </c>
      <c r="M747" s="15">
        <f t="shared" si="1173"/>
        <v>16800</v>
      </c>
      <c r="N747" s="15">
        <f t="shared" si="1174"/>
        <v>9363.4</v>
      </c>
      <c r="O747" s="15">
        <v>-64426.154999999999</v>
      </c>
      <c r="P747" s="15"/>
      <c r="Q747" s="15">
        <v>64426.154999999999</v>
      </c>
      <c r="R747" s="15">
        <f t="shared" si="1259"/>
        <v>4.499999999825377E-2</v>
      </c>
      <c r="S747" s="15">
        <f t="shared" si="1260"/>
        <v>16800</v>
      </c>
      <c r="T747" s="15">
        <f t="shared" si="1261"/>
        <v>73789.554999999993</v>
      </c>
      <c r="U747" s="15"/>
      <c r="V747" s="15">
        <f t="shared" si="1262"/>
        <v>4.499999999825377E-2</v>
      </c>
      <c r="W747" s="15">
        <f t="shared" si="1263"/>
        <v>16800</v>
      </c>
      <c r="X747" s="15">
        <f t="shared" si="1264"/>
        <v>73789.554999999993</v>
      </c>
      <c r="Y747" s="15"/>
      <c r="Z747" s="15"/>
      <c r="AA747" s="15"/>
      <c r="AB747" s="15">
        <f t="shared" si="1249"/>
        <v>4.499999999825377E-2</v>
      </c>
      <c r="AC747" s="15">
        <f t="shared" si="1250"/>
        <v>16800</v>
      </c>
      <c r="AD747" s="15">
        <f t="shared" si="1251"/>
        <v>73789.554999999993</v>
      </c>
      <c r="AE747" s="15"/>
      <c r="AF747" s="15"/>
      <c r="AG747" s="15"/>
      <c r="AH747" s="15">
        <f t="shared" si="1252"/>
        <v>4.499999999825377E-2</v>
      </c>
      <c r="AI747" s="15">
        <f t="shared" si="1253"/>
        <v>16800</v>
      </c>
      <c r="AJ747" s="15">
        <f t="shared" si="1254"/>
        <v>73789.554999999993</v>
      </c>
      <c r="AK747" s="15"/>
      <c r="AL747" s="15"/>
      <c r="AM747" s="15"/>
      <c r="AN747" s="15">
        <f t="shared" si="1255"/>
        <v>4.499999999825377E-2</v>
      </c>
      <c r="AO747" s="15"/>
      <c r="AP747" s="70">
        <f t="shared" si="1186"/>
        <v>4.499999999825377E-2</v>
      </c>
      <c r="AQ747" s="15">
        <f t="shared" si="1256"/>
        <v>16800</v>
      </c>
      <c r="AR747" s="15"/>
      <c r="AS747" s="70">
        <f t="shared" si="1187"/>
        <v>16800</v>
      </c>
      <c r="AT747" s="73">
        <f t="shared" si="1257"/>
        <v>73789.554999999993</v>
      </c>
      <c r="AU747" s="15"/>
      <c r="AV747" s="24"/>
    </row>
    <row r="748" spans="1:48" x14ac:dyDescent="0.3">
      <c r="A748" s="61" t="s">
        <v>476</v>
      </c>
      <c r="B748" s="62">
        <v>200</v>
      </c>
      <c r="C748" s="61" t="s">
        <v>65</v>
      </c>
      <c r="D748" s="61" t="s">
        <v>67</v>
      </c>
      <c r="E748" s="63" t="s">
        <v>68</v>
      </c>
      <c r="F748" s="15">
        <v>85124.4</v>
      </c>
      <c r="G748" s="15">
        <v>25362</v>
      </c>
      <c r="H748" s="15"/>
      <c r="I748" s="15"/>
      <c r="J748" s="15"/>
      <c r="K748" s="15"/>
      <c r="L748" s="15">
        <f t="shared" si="1172"/>
        <v>85124.4</v>
      </c>
      <c r="M748" s="15">
        <f t="shared" si="1173"/>
        <v>25362</v>
      </c>
      <c r="N748" s="15">
        <f t="shared" si="1174"/>
        <v>0</v>
      </c>
      <c r="O748" s="15">
        <v>-85124.4</v>
      </c>
      <c r="P748" s="15"/>
      <c r="Q748" s="15">
        <v>85124.4</v>
      </c>
      <c r="R748" s="15">
        <f t="shared" si="1259"/>
        <v>0</v>
      </c>
      <c r="S748" s="15">
        <f t="shared" si="1260"/>
        <v>25362</v>
      </c>
      <c r="T748" s="15">
        <f t="shared" si="1261"/>
        <v>85124.4</v>
      </c>
      <c r="U748" s="15"/>
      <c r="V748" s="15">
        <f t="shared" si="1262"/>
        <v>0</v>
      </c>
      <c r="W748" s="15">
        <f t="shared" si="1263"/>
        <v>25362</v>
      </c>
      <c r="X748" s="15">
        <f t="shared" si="1264"/>
        <v>85124.4</v>
      </c>
      <c r="Y748" s="15"/>
      <c r="Z748" s="15"/>
      <c r="AA748" s="15"/>
      <c r="AB748" s="15">
        <f t="shared" si="1249"/>
        <v>0</v>
      </c>
      <c r="AC748" s="15">
        <f t="shared" si="1250"/>
        <v>25362</v>
      </c>
      <c r="AD748" s="15">
        <f t="shared" si="1251"/>
        <v>85124.4</v>
      </c>
      <c r="AE748" s="15"/>
      <c r="AF748" s="15"/>
      <c r="AG748" s="15"/>
      <c r="AH748" s="15">
        <f t="shared" si="1252"/>
        <v>0</v>
      </c>
      <c r="AI748" s="15">
        <f t="shared" si="1253"/>
        <v>25362</v>
      </c>
      <c r="AJ748" s="15">
        <f t="shared" si="1254"/>
        <v>85124.4</v>
      </c>
      <c r="AK748" s="15"/>
      <c r="AL748" s="15"/>
      <c r="AM748" s="15"/>
      <c r="AN748" s="15">
        <f t="shared" si="1255"/>
        <v>0</v>
      </c>
      <c r="AO748" s="15"/>
      <c r="AP748" s="70">
        <f t="shared" si="1186"/>
        <v>0</v>
      </c>
      <c r="AQ748" s="15">
        <f t="shared" si="1256"/>
        <v>25362</v>
      </c>
      <c r="AR748" s="15"/>
      <c r="AS748" s="70">
        <f t="shared" si="1187"/>
        <v>25362</v>
      </c>
      <c r="AT748" s="73">
        <f t="shared" si="1257"/>
        <v>85124.4</v>
      </c>
      <c r="AU748" s="15"/>
      <c r="AV748" s="24"/>
    </row>
    <row r="749" spans="1:48" ht="46.8" x14ac:dyDescent="0.3">
      <c r="A749" s="61" t="s">
        <v>476</v>
      </c>
      <c r="B749" s="62" t="s">
        <v>55</v>
      </c>
      <c r="C749" s="61"/>
      <c r="D749" s="61"/>
      <c r="E749" s="63" t="s">
        <v>56</v>
      </c>
      <c r="F749" s="15">
        <f t="shared" ref="F749:K749" si="1266">F750+F751+F752+F753</f>
        <v>398616.20000000007</v>
      </c>
      <c r="G749" s="15">
        <f t="shared" si="1266"/>
        <v>129046.6</v>
      </c>
      <c r="H749" s="15">
        <f t="shared" si="1266"/>
        <v>0</v>
      </c>
      <c r="I749" s="15">
        <f t="shared" si="1266"/>
        <v>0</v>
      </c>
      <c r="J749" s="15">
        <f t="shared" si="1266"/>
        <v>0</v>
      </c>
      <c r="K749" s="15">
        <f t="shared" si="1266"/>
        <v>0</v>
      </c>
      <c r="L749" s="15">
        <f t="shared" si="1172"/>
        <v>398616.20000000007</v>
      </c>
      <c r="M749" s="15">
        <f t="shared" si="1173"/>
        <v>129046.6</v>
      </c>
      <c r="N749" s="15">
        <f t="shared" si="1174"/>
        <v>0</v>
      </c>
      <c r="O749" s="15">
        <f>O750+O751+O752+O753</f>
        <v>182412.247</v>
      </c>
      <c r="P749" s="15">
        <f>P750+P751+P752+P753</f>
        <v>0</v>
      </c>
      <c r="Q749" s="15">
        <f>Q750+Q751+Q752+Q753</f>
        <v>0</v>
      </c>
      <c r="R749" s="15">
        <f t="shared" si="1259"/>
        <v>581028.44700000004</v>
      </c>
      <c r="S749" s="15">
        <f t="shared" si="1260"/>
        <v>129046.6</v>
      </c>
      <c r="T749" s="15">
        <f t="shared" si="1261"/>
        <v>0</v>
      </c>
      <c r="U749" s="15">
        <f>U750+U751+U752+U753</f>
        <v>0</v>
      </c>
      <c r="V749" s="15">
        <f t="shared" si="1262"/>
        <v>581028.44700000004</v>
      </c>
      <c r="W749" s="15">
        <f t="shared" si="1263"/>
        <v>129046.6</v>
      </c>
      <c r="X749" s="15">
        <f t="shared" si="1264"/>
        <v>0</v>
      </c>
      <c r="Y749" s="15">
        <f>Y750+Y751+Y752+Y753</f>
        <v>0</v>
      </c>
      <c r="Z749" s="15">
        <f>Z750+Z751+Z752+Z753</f>
        <v>0</v>
      </c>
      <c r="AA749" s="15">
        <f>AA750+AA751+AA752+AA753</f>
        <v>0</v>
      </c>
      <c r="AB749" s="15">
        <f t="shared" si="1249"/>
        <v>581028.44700000004</v>
      </c>
      <c r="AC749" s="15">
        <f t="shared" si="1250"/>
        <v>129046.6</v>
      </c>
      <c r="AD749" s="15">
        <f t="shared" si="1251"/>
        <v>0</v>
      </c>
      <c r="AE749" s="15">
        <f>AE750+AE751+AE752+AE753</f>
        <v>0</v>
      </c>
      <c r="AF749" s="15">
        <f>AF750+AF751+AF752+AF753</f>
        <v>0</v>
      </c>
      <c r="AG749" s="15">
        <f>AG750+AG751+AG752+AG753</f>
        <v>0</v>
      </c>
      <c r="AH749" s="15">
        <f t="shared" si="1252"/>
        <v>581028.44700000004</v>
      </c>
      <c r="AI749" s="15">
        <f t="shared" si="1253"/>
        <v>129046.6</v>
      </c>
      <c r="AJ749" s="15">
        <f t="shared" si="1254"/>
        <v>0</v>
      </c>
      <c r="AK749" s="15">
        <f>AK750+AK751+AK752+AK753</f>
        <v>9163.0390000000007</v>
      </c>
      <c r="AL749" s="15">
        <f>AL750+AL751+AL752+AL753</f>
        <v>2101.4319999999998</v>
      </c>
      <c r="AM749" s="15">
        <f>AM750+AM751+AM752+AM753</f>
        <v>0</v>
      </c>
      <c r="AN749" s="15">
        <f t="shared" si="1255"/>
        <v>590191.48600000003</v>
      </c>
      <c r="AO749" s="15">
        <f>AO750+AO751+AO752+AO753</f>
        <v>0</v>
      </c>
      <c r="AP749" s="70">
        <f t="shared" si="1186"/>
        <v>590191.48600000003</v>
      </c>
      <c r="AQ749" s="15">
        <f t="shared" si="1256"/>
        <v>131148.03200000001</v>
      </c>
      <c r="AR749" s="15">
        <f>AR750+AR751+AR752+AR753</f>
        <v>0</v>
      </c>
      <c r="AS749" s="70">
        <f t="shared" si="1187"/>
        <v>131148.03200000001</v>
      </c>
      <c r="AT749" s="73">
        <f t="shared" si="1257"/>
        <v>0</v>
      </c>
      <c r="AU749" s="15">
        <f>AU750+AU751+AU752+AU753</f>
        <v>0</v>
      </c>
      <c r="AV749" s="24"/>
    </row>
    <row r="750" spans="1:48" x14ac:dyDescent="0.3">
      <c r="A750" s="61" t="s">
        <v>476</v>
      </c>
      <c r="B750" s="62">
        <v>600</v>
      </c>
      <c r="C750" s="61" t="s">
        <v>65</v>
      </c>
      <c r="D750" s="61" t="s">
        <v>31</v>
      </c>
      <c r="E750" s="63" t="s">
        <v>382</v>
      </c>
      <c r="F750" s="15">
        <v>146272.70000000001</v>
      </c>
      <c r="G750" s="15">
        <v>66473.3</v>
      </c>
      <c r="H750" s="15"/>
      <c r="I750" s="15"/>
      <c r="J750" s="15"/>
      <c r="K750" s="15"/>
      <c r="L750" s="15">
        <f t="shared" si="1172"/>
        <v>146272.70000000001</v>
      </c>
      <c r="M750" s="15">
        <f t="shared" si="1173"/>
        <v>66473.3</v>
      </c>
      <c r="N750" s="15">
        <f t="shared" si="1174"/>
        <v>0</v>
      </c>
      <c r="O750" s="15"/>
      <c r="P750" s="15"/>
      <c r="Q750" s="15"/>
      <c r="R750" s="15">
        <f t="shared" si="1259"/>
        <v>146272.70000000001</v>
      </c>
      <c r="S750" s="15">
        <f t="shared" si="1260"/>
        <v>66473.3</v>
      </c>
      <c r="T750" s="15">
        <f t="shared" si="1261"/>
        <v>0</v>
      </c>
      <c r="U750" s="15"/>
      <c r="V750" s="15">
        <f t="shared" si="1262"/>
        <v>146272.70000000001</v>
      </c>
      <c r="W750" s="15">
        <f t="shared" si="1263"/>
        <v>66473.3</v>
      </c>
      <c r="X750" s="15">
        <f t="shared" si="1264"/>
        <v>0</v>
      </c>
      <c r="Y750" s="15"/>
      <c r="Z750" s="15"/>
      <c r="AA750" s="15"/>
      <c r="AB750" s="15">
        <f t="shared" si="1249"/>
        <v>146272.70000000001</v>
      </c>
      <c r="AC750" s="15">
        <f t="shared" si="1250"/>
        <v>66473.3</v>
      </c>
      <c r="AD750" s="15">
        <f t="shared" si="1251"/>
        <v>0</v>
      </c>
      <c r="AE750" s="15"/>
      <c r="AF750" s="15"/>
      <c r="AG750" s="15"/>
      <c r="AH750" s="15">
        <f t="shared" si="1252"/>
        <v>146272.70000000001</v>
      </c>
      <c r="AI750" s="15">
        <f t="shared" si="1253"/>
        <v>66473.3</v>
      </c>
      <c r="AJ750" s="15">
        <f t="shared" si="1254"/>
        <v>0</v>
      </c>
      <c r="AK750" s="15"/>
      <c r="AL750" s="15"/>
      <c r="AM750" s="15"/>
      <c r="AN750" s="15">
        <f t="shared" si="1255"/>
        <v>146272.70000000001</v>
      </c>
      <c r="AO750" s="15"/>
      <c r="AP750" s="70">
        <f t="shared" si="1186"/>
        <v>146272.70000000001</v>
      </c>
      <c r="AQ750" s="15">
        <f t="shared" si="1256"/>
        <v>66473.3</v>
      </c>
      <c r="AR750" s="15"/>
      <c r="AS750" s="70">
        <f t="shared" si="1187"/>
        <v>66473.3</v>
      </c>
      <c r="AT750" s="73">
        <f t="shared" si="1257"/>
        <v>0</v>
      </c>
      <c r="AU750" s="15"/>
      <c r="AV750" s="24"/>
    </row>
    <row r="751" spans="1:48" x14ac:dyDescent="0.3">
      <c r="A751" s="61" t="s">
        <v>476</v>
      </c>
      <c r="B751" s="62">
        <v>600</v>
      </c>
      <c r="C751" s="61" t="s">
        <v>65</v>
      </c>
      <c r="D751" s="61" t="s">
        <v>288</v>
      </c>
      <c r="E751" s="63" t="s">
        <v>339</v>
      </c>
      <c r="F751" s="15">
        <f>217162+22240.6</f>
        <v>239402.6</v>
      </c>
      <c r="G751" s="15">
        <f>51573.3+11000</f>
        <v>62573.3</v>
      </c>
      <c r="H751" s="15"/>
      <c r="I751" s="15"/>
      <c r="J751" s="15"/>
      <c r="K751" s="15"/>
      <c r="L751" s="15">
        <f t="shared" ref="L751:L813" si="1267">F751+I751</f>
        <v>239402.6</v>
      </c>
      <c r="M751" s="15">
        <f t="shared" ref="M751:M813" si="1268">G751+J751</f>
        <v>62573.3</v>
      </c>
      <c r="N751" s="15">
        <f t="shared" ref="N751:N813" si="1269">H751+K751</f>
        <v>0</v>
      </c>
      <c r="O751" s="15">
        <v>182412.247</v>
      </c>
      <c r="P751" s="15"/>
      <c r="Q751" s="15"/>
      <c r="R751" s="15">
        <f t="shared" si="1259"/>
        <v>421814.84700000001</v>
      </c>
      <c r="S751" s="15">
        <f t="shared" si="1260"/>
        <v>62573.3</v>
      </c>
      <c r="T751" s="15">
        <f t="shared" si="1261"/>
        <v>0</v>
      </c>
      <c r="U751" s="15"/>
      <c r="V751" s="15">
        <f t="shared" si="1262"/>
        <v>421814.84700000001</v>
      </c>
      <c r="W751" s="15">
        <f t="shared" si="1263"/>
        <v>62573.3</v>
      </c>
      <c r="X751" s="15">
        <f t="shared" si="1264"/>
        <v>0</v>
      </c>
      <c r="Y751" s="15"/>
      <c r="Z751" s="15"/>
      <c r="AA751" s="15"/>
      <c r="AB751" s="15">
        <f t="shared" si="1249"/>
        <v>421814.84700000001</v>
      </c>
      <c r="AC751" s="15">
        <f t="shared" si="1250"/>
        <v>62573.3</v>
      </c>
      <c r="AD751" s="15">
        <f t="shared" si="1251"/>
        <v>0</v>
      </c>
      <c r="AE751" s="15"/>
      <c r="AF751" s="15"/>
      <c r="AG751" s="15"/>
      <c r="AH751" s="15">
        <f t="shared" si="1252"/>
        <v>421814.84700000001</v>
      </c>
      <c r="AI751" s="15">
        <f t="shared" si="1253"/>
        <v>62573.3</v>
      </c>
      <c r="AJ751" s="15">
        <f t="shared" si="1254"/>
        <v>0</v>
      </c>
      <c r="AK751" s="15">
        <f>8929.546+233.493</f>
        <v>9163.0390000000007</v>
      </c>
      <c r="AL751" s="15">
        <v>2101.4319999999998</v>
      </c>
      <c r="AM751" s="15"/>
      <c r="AN751" s="15">
        <f t="shared" si="1255"/>
        <v>430977.886</v>
      </c>
      <c r="AO751" s="15"/>
      <c r="AP751" s="70">
        <f t="shared" si="1186"/>
        <v>430977.886</v>
      </c>
      <c r="AQ751" s="15">
        <f t="shared" si="1256"/>
        <v>64674.732000000004</v>
      </c>
      <c r="AR751" s="15"/>
      <c r="AS751" s="70">
        <f t="shared" si="1187"/>
        <v>64674.732000000004</v>
      </c>
      <c r="AT751" s="73">
        <f t="shared" si="1257"/>
        <v>0</v>
      </c>
      <c r="AU751" s="15"/>
      <c r="AV751" s="24"/>
    </row>
    <row r="752" spans="1:48" x14ac:dyDescent="0.3">
      <c r="A752" s="61" t="s">
        <v>476</v>
      </c>
      <c r="B752" s="62">
        <v>600</v>
      </c>
      <c r="C752" s="61" t="s">
        <v>65</v>
      </c>
      <c r="D752" s="61" t="s">
        <v>51</v>
      </c>
      <c r="E752" s="63" t="s">
        <v>208</v>
      </c>
      <c r="F752" s="15">
        <v>11819</v>
      </c>
      <c r="G752" s="15"/>
      <c r="H752" s="15"/>
      <c r="I752" s="15"/>
      <c r="J752" s="15"/>
      <c r="K752" s="15"/>
      <c r="L752" s="15">
        <f t="shared" si="1267"/>
        <v>11819</v>
      </c>
      <c r="M752" s="15">
        <f t="shared" si="1268"/>
        <v>0</v>
      </c>
      <c r="N752" s="15">
        <f t="shared" si="1269"/>
        <v>0</v>
      </c>
      <c r="O752" s="15"/>
      <c r="P752" s="15"/>
      <c r="Q752" s="15"/>
      <c r="R752" s="15">
        <f t="shared" si="1259"/>
        <v>11819</v>
      </c>
      <c r="S752" s="15">
        <f t="shared" si="1260"/>
        <v>0</v>
      </c>
      <c r="T752" s="15">
        <f t="shared" si="1261"/>
        <v>0</v>
      </c>
      <c r="U752" s="15"/>
      <c r="V752" s="15">
        <f t="shared" si="1262"/>
        <v>11819</v>
      </c>
      <c r="W752" s="15">
        <f t="shared" si="1263"/>
        <v>0</v>
      </c>
      <c r="X752" s="15">
        <f t="shared" si="1264"/>
        <v>0</v>
      </c>
      <c r="Y752" s="15"/>
      <c r="Z752" s="15"/>
      <c r="AA752" s="15"/>
      <c r="AB752" s="15">
        <f t="shared" si="1249"/>
        <v>11819</v>
      </c>
      <c r="AC752" s="15">
        <f t="shared" si="1250"/>
        <v>0</v>
      </c>
      <c r="AD752" s="15">
        <f t="shared" si="1251"/>
        <v>0</v>
      </c>
      <c r="AE752" s="15"/>
      <c r="AF752" s="15"/>
      <c r="AG752" s="15"/>
      <c r="AH752" s="15">
        <f t="shared" si="1252"/>
        <v>11819</v>
      </c>
      <c r="AI752" s="15">
        <f t="shared" si="1253"/>
        <v>0</v>
      </c>
      <c r="AJ752" s="15">
        <f t="shared" si="1254"/>
        <v>0</v>
      </c>
      <c r="AK752" s="15"/>
      <c r="AL752" s="15"/>
      <c r="AM752" s="15"/>
      <c r="AN752" s="15">
        <f t="shared" si="1255"/>
        <v>11819</v>
      </c>
      <c r="AO752" s="15"/>
      <c r="AP752" s="70">
        <f t="shared" si="1186"/>
        <v>11819</v>
      </c>
      <c r="AQ752" s="15">
        <f t="shared" si="1256"/>
        <v>0</v>
      </c>
      <c r="AR752" s="15"/>
      <c r="AS752" s="70">
        <f t="shared" si="1187"/>
        <v>0</v>
      </c>
      <c r="AT752" s="73">
        <f t="shared" si="1257"/>
        <v>0</v>
      </c>
      <c r="AU752" s="15"/>
      <c r="AV752" s="24"/>
    </row>
    <row r="753" spans="1:48" x14ac:dyDescent="0.3">
      <c r="A753" s="61" t="s">
        <v>476</v>
      </c>
      <c r="B753" s="62">
        <v>600</v>
      </c>
      <c r="C753" s="61" t="s">
        <v>264</v>
      </c>
      <c r="D753" s="61" t="s">
        <v>51</v>
      </c>
      <c r="E753" s="63" t="s">
        <v>271</v>
      </c>
      <c r="F753" s="15">
        <v>1121.9000000000001</v>
      </c>
      <c r="G753" s="15"/>
      <c r="H753" s="15"/>
      <c r="I753" s="15"/>
      <c r="J753" s="15"/>
      <c r="K753" s="15"/>
      <c r="L753" s="15">
        <f t="shared" si="1267"/>
        <v>1121.9000000000001</v>
      </c>
      <c r="M753" s="15">
        <f t="shared" si="1268"/>
        <v>0</v>
      </c>
      <c r="N753" s="15">
        <f t="shared" si="1269"/>
        <v>0</v>
      </c>
      <c r="O753" s="15"/>
      <c r="P753" s="15"/>
      <c r="Q753" s="15"/>
      <c r="R753" s="15">
        <f t="shared" si="1259"/>
        <v>1121.9000000000001</v>
      </c>
      <c r="S753" s="15">
        <f t="shared" si="1260"/>
        <v>0</v>
      </c>
      <c r="T753" s="15">
        <f t="shared" si="1261"/>
        <v>0</v>
      </c>
      <c r="U753" s="15"/>
      <c r="V753" s="15">
        <f t="shared" si="1262"/>
        <v>1121.9000000000001</v>
      </c>
      <c r="W753" s="15">
        <f t="shared" si="1263"/>
        <v>0</v>
      </c>
      <c r="X753" s="15">
        <f t="shared" si="1264"/>
        <v>0</v>
      </c>
      <c r="Y753" s="15"/>
      <c r="Z753" s="15"/>
      <c r="AA753" s="15"/>
      <c r="AB753" s="15">
        <f t="shared" si="1249"/>
        <v>1121.9000000000001</v>
      </c>
      <c r="AC753" s="15">
        <f t="shared" si="1250"/>
        <v>0</v>
      </c>
      <c r="AD753" s="15">
        <f t="shared" si="1251"/>
        <v>0</v>
      </c>
      <c r="AE753" s="15"/>
      <c r="AF753" s="15"/>
      <c r="AG753" s="15"/>
      <c r="AH753" s="15">
        <f t="shared" si="1252"/>
        <v>1121.9000000000001</v>
      </c>
      <c r="AI753" s="15">
        <f t="shared" si="1253"/>
        <v>0</v>
      </c>
      <c r="AJ753" s="15">
        <f t="shared" si="1254"/>
        <v>0</v>
      </c>
      <c r="AK753" s="15"/>
      <c r="AL753" s="15"/>
      <c r="AM753" s="15"/>
      <c r="AN753" s="15">
        <f t="shared" si="1255"/>
        <v>1121.9000000000001</v>
      </c>
      <c r="AO753" s="15"/>
      <c r="AP753" s="70">
        <f t="shared" si="1186"/>
        <v>1121.9000000000001</v>
      </c>
      <c r="AQ753" s="15">
        <f t="shared" si="1256"/>
        <v>0</v>
      </c>
      <c r="AR753" s="15"/>
      <c r="AS753" s="70">
        <f t="shared" si="1187"/>
        <v>0</v>
      </c>
      <c r="AT753" s="73">
        <f t="shared" si="1257"/>
        <v>0</v>
      </c>
      <c r="AU753" s="15"/>
      <c r="AV753" s="24"/>
    </row>
    <row r="754" spans="1:48" ht="46.8" x14ac:dyDescent="0.3">
      <c r="A754" s="61" t="s">
        <v>478</v>
      </c>
      <c r="B754" s="62"/>
      <c r="C754" s="61"/>
      <c r="D754" s="61"/>
      <c r="E754" s="63" t="s">
        <v>479</v>
      </c>
      <c r="F754" s="15">
        <f t="shared" ref="F754:K754" si="1270">F755</f>
        <v>16350</v>
      </c>
      <c r="G754" s="15">
        <f t="shared" si="1270"/>
        <v>0</v>
      </c>
      <c r="H754" s="15">
        <f t="shared" si="1270"/>
        <v>0</v>
      </c>
      <c r="I754" s="15">
        <f t="shared" si="1270"/>
        <v>0</v>
      </c>
      <c r="J754" s="15">
        <f t="shared" si="1270"/>
        <v>0</v>
      </c>
      <c r="K754" s="15">
        <f t="shared" si="1270"/>
        <v>0</v>
      </c>
      <c r="L754" s="15">
        <f t="shared" si="1267"/>
        <v>16350</v>
      </c>
      <c r="M754" s="15">
        <f t="shared" si="1268"/>
        <v>0</v>
      </c>
      <c r="N754" s="15">
        <f t="shared" si="1269"/>
        <v>0</v>
      </c>
      <c r="O754" s="15">
        <f>O755</f>
        <v>0</v>
      </c>
      <c r="P754" s="15">
        <f>P755</f>
        <v>0</v>
      </c>
      <c r="Q754" s="15">
        <f>Q755</f>
        <v>0</v>
      </c>
      <c r="R754" s="15">
        <f t="shared" si="1259"/>
        <v>16350</v>
      </c>
      <c r="S754" s="15">
        <f t="shared" si="1260"/>
        <v>0</v>
      </c>
      <c r="T754" s="15">
        <f t="shared" si="1261"/>
        <v>0</v>
      </c>
      <c r="U754" s="15">
        <f>U755</f>
        <v>0</v>
      </c>
      <c r="V754" s="15">
        <f t="shared" si="1262"/>
        <v>16350</v>
      </c>
      <c r="W754" s="15">
        <f t="shared" si="1263"/>
        <v>0</v>
      </c>
      <c r="X754" s="15">
        <f t="shared" si="1264"/>
        <v>0</v>
      </c>
      <c r="Y754" s="15">
        <f>Y755</f>
        <v>0</v>
      </c>
      <c r="Z754" s="15">
        <f>Z755</f>
        <v>0</v>
      </c>
      <c r="AA754" s="15">
        <f>AA755</f>
        <v>0</v>
      </c>
      <c r="AB754" s="15">
        <f t="shared" si="1249"/>
        <v>16350</v>
      </c>
      <c r="AC754" s="15">
        <f t="shared" si="1250"/>
        <v>0</v>
      </c>
      <c r="AD754" s="15">
        <f t="shared" si="1251"/>
        <v>0</v>
      </c>
      <c r="AE754" s="15">
        <f>AE755</f>
        <v>0</v>
      </c>
      <c r="AF754" s="15">
        <f>AF755</f>
        <v>0</v>
      </c>
      <c r="AG754" s="15">
        <f>AG755</f>
        <v>0</v>
      </c>
      <c r="AH754" s="15">
        <f t="shared" si="1252"/>
        <v>16350</v>
      </c>
      <c r="AI754" s="15">
        <f t="shared" si="1253"/>
        <v>0</v>
      </c>
      <c r="AJ754" s="15">
        <f t="shared" si="1254"/>
        <v>0</v>
      </c>
      <c r="AK754" s="15">
        <f>AK755</f>
        <v>0</v>
      </c>
      <c r="AL754" s="15">
        <f>AL755</f>
        <v>0</v>
      </c>
      <c r="AM754" s="15">
        <f>AM755</f>
        <v>0</v>
      </c>
      <c r="AN754" s="15">
        <f t="shared" si="1255"/>
        <v>16350</v>
      </c>
      <c r="AO754" s="15">
        <f>AO755</f>
        <v>0</v>
      </c>
      <c r="AP754" s="70">
        <f t="shared" si="1186"/>
        <v>16350</v>
      </c>
      <c r="AQ754" s="15">
        <f t="shared" si="1256"/>
        <v>0</v>
      </c>
      <c r="AR754" s="15">
        <f>AR755</f>
        <v>0</v>
      </c>
      <c r="AS754" s="70">
        <f t="shared" si="1187"/>
        <v>0</v>
      </c>
      <c r="AT754" s="73">
        <f t="shared" si="1257"/>
        <v>0</v>
      </c>
      <c r="AU754" s="15">
        <f>AU755</f>
        <v>0</v>
      </c>
      <c r="AV754" s="24"/>
    </row>
    <row r="755" spans="1:48" ht="46.8" x14ac:dyDescent="0.3">
      <c r="A755" s="61" t="s">
        <v>478</v>
      </c>
      <c r="B755" s="62" t="s">
        <v>55</v>
      </c>
      <c r="C755" s="61"/>
      <c r="D755" s="61"/>
      <c r="E755" s="63" t="s">
        <v>56</v>
      </c>
      <c r="F755" s="15">
        <f t="shared" ref="F755:K755" si="1271">F756+F757</f>
        <v>16350</v>
      </c>
      <c r="G755" s="15">
        <f t="shared" si="1271"/>
        <v>0</v>
      </c>
      <c r="H755" s="15">
        <f t="shared" si="1271"/>
        <v>0</v>
      </c>
      <c r="I755" s="15">
        <f t="shared" si="1271"/>
        <v>0</v>
      </c>
      <c r="J755" s="15">
        <f t="shared" si="1271"/>
        <v>0</v>
      </c>
      <c r="K755" s="15">
        <f t="shared" si="1271"/>
        <v>0</v>
      </c>
      <c r="L755" s="15">
        <f t="shared" si="1267"/>
        <v>16350</v>
      </c>
      <c r="M755" s="15">
        <f t="shared" si="1268"/>
        <v>0</v>
      </c>
      <c r="N755" s="15">
        <f t="shared" si="1269"/>
        <v>0</v>
      </c>
      <c r="O755" s="15">
        <f>O756+O757</f>
        <v>0</v>
      </c>
      <c r="P755" s="15">
        <f>P756+P757</f>
        <v>0</v>
      </c>
      <c r="Q755" s="15">
        <f>Q756+Q757</f>
        <v>0</v>
      </c>
      <c r="R755" s="15">
        <f t="shared" si="1259"/>
        <v>16350</v>
      </c>
      <c r="S755" s="15">
        <f t="shared" si="1260"/>
        <v>0</v>
      </c>
      <c r="T755" s="15">
        <f t="shared" si="1261"/>
        <v>0</v>
      </c>
      <c r="U755" s="15">
        <f>U756+U757</f>
        <v>0</v>
      </c>
      <c r="V755" s="15">
        <f t="shared" si="1262"/>
        <v>16350</v>
      </c>
      <c r="W755" s="15">
        <f t="shared" si="1263"/>
        <v>0</v>
      </c>
      <c r="X755" s="15">
        <f t="shared" si="1264"/>
        <v>0</v>
      </c>
      <c r="Y755" s="15">
        <f>Y756+Y757</f>
        <v>0</v>
      </c>
      <c r="Z755" s="15">
        <f>Z756+Z757</f>
        <v>0</v>
      </c>
      <c r="AA755" s="15">
        <f>AA756+AA757</f>
        <v>0</v>
      </c>
      <c r="AB755" s="15">
        <f t="shared" si="1249"/>
        <v>16350</v>
      </c>
      <c r="AC755" s="15">
        <f t="shared" si="1250"/>
        <v>0</v>
      </c>
      <c r="AD755" s="15">
        <f t="shared" si="1251"/>
        <v>0</v>
      </c>
      <c r="AE755" s="15">
        <f>AE756+AE757</f>
        <v>0</v>
      </c>
      <c r="AF755" s="15">
        <f>AF756+AF757</f>
        <v>0</v>
      </c>
      <c r="AG755" s="15">
        <f>AG756+AG757</f>
        <v>0</v>
      </c>
      <c r="AH755" s="15">
        <f t="shared" si="1252"/>
        <v>16350</v>
      </c>
      <c r="AI755" s="15">
        <f t="shared" si="1253"/>
        <v>0</v>
      </c>
      <c r="AJ755" s="15">
        <f t="shared" si="1254"/>
        <v>0</v>
      </c>
      <c r="AK755" s="15">
        <f>AK756+AK757</f>
        <v>0</v>
      </c>
      <c r="AL755" s="15">
        <f>AL756+AL757</f>
        <v>0</v>
      </c>
      <c r="AM755" s="15">
        <f>AM756+AM757</f>
        <v>0</v>
      </c>
      <c r="AN755" s="15">
        <f t="shared" si="1255"/>
        <v>16350</v>
      </c>
      <c r="AO755" s="15">
        <f>AO756+AO757</f>
        <v>0</v>
      </c>
      <c r="AP755" s="70">
        <f t="shared" si="1186"/>
        <v>16350</v>
      </c>
      <c r="AQ755" s="15">
        <f t="shared" si="1256"/>
        <v>0</v>
      </c>
      <c r="AR755" s="15">
        <f>AR756+AR757</f>
        <v>0</v>
      </c>
      <c r="AS755" s="70">
        <f t="shared" si="1187"/>
        <v>0</v>
      </c>
      <c r="AT755" s="73">
        <f t="shared" si="1257"/>
        <v>0</v>
      </c>
      <c r="AU755" s="15">
        <f>AU756+AU757</f>
        <v>0</v>
      </c>
      <c r="AV755" s="24"/>
    </row>
    <row r="756" spans="1:48" x14ac:dyDescent="0.3">
      <c r="A756" s="61" t="s">
        <v>478</v>
      </c>
      <c r="B756" s="62" t="s">
        <v>55</v>
      </c>
      <c r="C756" s="61" t="s">
        <v>65</v>
      </c>
      <c r="D756" s="61" t="s">
        <v>31</v>
      </c>
      <c r="E756" s="63" t="s">
        <v>382</v>
      </c>
      <c r="F756" s="15">
        <v>15300</v>
      </c>
      <c r="G756" s="15"/>
      <c r="H756" s="15"/>
      <c r="I756" s="15"/>
      <c r="J756" s="15"/>
      <c r="K756" s="15"/>
      <c r="L756" s="15">
        <f t="shared" si="1267"/>
        <v>15300</v>
      </c>
      <c r="M756" s="15">
        <f t="shared" si="1268"/>
        <v>0</v>
      </c>
      <c r="N756" s="15">
        <f t="shared" si="1269"/>
        <v>0</v>
      </c>
      <c r="O756" s="15"/>
      <c r="P756" s="15"/>
      <c r="Q756" s="15"/>
      <c r="R756" s="15">
        <f t="shared" si="1259"/>
        <v>15300</v>
      </c>
      <c r="S756" s="15">
        <f t="shared" si="1260"/>
        <v>0</v>
      </c>
      <c r="T756" s="15">
        <f t="shared" si="1261"/>
        <v>0</v>
      </c>
      <c r="U756" s="15"/>
      <c r="V756" s="15">
        <f t="shared" si="1262"/>
        <v>15300</v>
      </c>
      <c r="W756" s="15">
        <f t="shared" si="1263"/>
        <v>0</v>
      </c>
      <c r="X756" s="15">
        <f t="shared" si="1264"/>
        <v>0</v>
      </c>
      <c r="Y756" s="15"/>
      <c r="Z756" s="15"/>
      <c r="AA756" s="15"/>
      <c r="AB756" s="15">
        <f t="shared" si="1249"/>
        <v>15300</v>
      </c>
      <c r="AC756" s="15">
        <f t="shared" si="1250"/>
        <v>0</v>
      </c>
      <c r="AD756" s="15">
        <f t="shared" si="1251"/>
        <v>0</v>
      </c>
      <c r="AE756" s="15"/>
      <c r="AF756" s="15"/>
      <c r="AG756" s="15"/>
      <c r="AH756" s="15">
        <f t="shared" si="1252"/>
        <v>15300</v>
      </c>
      <c r="AI756" s="15">
        <f t="shared" si="1253"/>
        <v>0</v>
      </c>
      <c r="AJ756" s="15">
        <f t="shared" si="1254"/>
        <v>0</v>
      </c>
      <c r="AK756" s="15"/>
      <c r="AL756" s="15"/>
      <c r="AM756" s="15"/>
      <c r="AN756" s="15">
        <f t="shared" si="1255"/>
        <v>15300</v>
      </c>
      <c r="AO756" s="15"/>
      <c r="AP756" s="70">
        <f t="shared" si="1186"/>
        <v>15300</v>
      </c>
      <c r="AQ756" s="15">
        <f t="shared" si="1256"/>
        <v>0</v>
      </c>
      <c r="AR756" s="15"/>
      <c r="AS756" s="70">
        <f t="shared" si="1187"/>
        <v>0</v>
      </c>
      <c r="AT756" s="73">
        <f t="shared" si="1257"/>
        <v>0</v>
      </c>
      <c r="AU756" s="15"/>
      <c r="AV756" s="24"/>
    </row>
    <row r="757" spans="1:48" x14ac:dyDescent="0.3">
      <c r="A757" s="61" t="s">
        <v>478</v>
      </c>
      <c r="B757" s="62" t="s">
        <v>55</v>
      </c>
      <c r="C757" s="61" t="s">
        <v>65</v>
      </c>
      <c r="D757" s="61" t="s">
        <v>288</v>
      </c>
      <c r="E757" s="63" t="s">
        <v>339</v>
      </c>
      <c r="F757" s="15">
        <v>1050</v>
      </c>
      <c r="G757" s="15"/>
      <c r="H757" s="15"/>
      <c r="I757" s="15"/>
      <c r="J757" s="15"/>
      <c r="K757" s="15"/>
      <c r="L757" s="15">
        <f t="shared" si="1267"/>
        <v>1050</v>
      </c>
      <c r="M757" s="15">
        <f t="shared" si="1268"/>
        <v>0</v>
      </c>
      <c r="N757" s="15">
        <f t="shared" si="1269"/>
        <v>0</v>
      </c>
      <c r="O757" s="15"/>
      <c r="P757" s="15"/>
      <c r="Q757" s="15"/>
      <c r="R757" s="15">
        <f t="shared" si="1259"/>
        <v>1050</v>
      </c>
      <c r="S757" s="15">
        <f t="shared" si="1260"/>
        <v>0</v>
      </c>
      <c r="T757" s="15">
        <f t="shared" si="1261"/>
        <v>0</v>
      </c>
      <c r="U757" s="15"/>
      <c r="V757" s="15">
        <f t="shared" si="1262"/>
        <v>1050</v>
      </c>
      <c r="W757" s="15">
        <f t="shared" si="1263"/>
        <v>0</v>
      </c>
      <c r="X757" s="15">
        <f t="shared" si="1264"/>
        <v>0</v>
      </c>
      <c r="Y757" s="15"/>
      <c r="Z757" s="15"/>
      <c r="AA757" s="15"/>
      <c r="AB757" s="15">
        <f t="shared" si="1249"/>
        <v>1050</v>
      </c>
      <c r="AC757" s="15">
        <f t="shared" si="1250"/>
        <v>0</v>
      </c>
      <c r="AD757" s="15">
        <f t="shared" si="1251"/>
        <v>0</v>
      </c>
      <c r="AE757" s="15"/>
      <c r="AF757" s="15"/>
      <c r="AG757" s="15"/>
      <c r="AH757" s="15">
        <f t="shared" si="1252"/>
        <v>1050</v>
      </c>
      <c r="AI757" s="15">
        <f t="shared" si="1253"/>
        <v>0</v>
      </c>
      <c r="AJ757" s="15">
        <f t="shared" si="1254"/>
        <v>0</v>
      </c>
      <c r="AK757" s="15"/>
      <c r="AL757" s="15"/>
      <c r="AM757" s="15"/>
      <c r="AN757" s="15">
        <f t="shared" si="1255"/>
        <v>1050</v>
      </c>
      <c r="AO757" s="15"/>
      <c r="AP757" s="70">
        <f t="shared" si="1186"/>
        <v>1050</v>
      </c>
      <c r="AQ757" s="15">
        <f t="shared" si="1256"/>
        <v>0</v>
      </c>
      <c r="AR757" s="15"/>
      <c r="AS757" s="70">
        <f t="shared" si="1187"/>
        <v>0</v>
      </c>
      <c r="AT757" s="73">
        <f t="shared" si="1257"/>
        <v>0</v>
      </c>
      <c r="AU757" s="15"/>
      <c r="AV757" s="24"/>
    </row>
    <row r="758" spans="1:48" ht="46.8" x14ac:dyDescent="0.3">
      <c r="A758" s="61" t="s">
        <v>480</v>
      </c>
      <c r="B758" s="62"/>
      <c r="C758" s="61"/>
      <c r="D758" s="61"/>
      <c r="E758" s="63" t="s">
        <v>479</v>
      </c>
      <c r="F758" s="15">
        <f t="shared" ref="F758:F759" si="1272">F759</f>
        <v>110260</v>
      </c>
      <c r="G758" s="15">
        <f t="shared" ref="G758:G759" si="1273">G759</f>
        <v>0</v>
      </c>
      <c r="H758" s="15">
        <f t="shared" ref="H758:H759" si="1274">H759</f>
        <v>0</v>
      </c>
      <c r="I758" s="15">
        <f t="shared" ref="I758:I759" si="1275">I759</f>
        <v>0</v>
      </c>
      <c r="J758" s="15">
        <f t="shared" ref="J758:J759" si="1276">J759</f>
        <v>0</v>
      </c>
      <c r="K758" s="15">
        <f t="shared" ref="K758:K759" si="1277">K759</f>
        <v>0</v>
      </c>
      <c r="L758" s="15">
        <f t="shared" si="1267"/>
        <v>110260</v>
      </c>
      <c r="M758" s="15">
        <f t="shared" si="1268"/>
        <v>0</v>
      </c>
      <c r="N758" s="15">
        <f t="shared" si="1269"/>
        <v>0</v>
      </c>
      <c r="O758" s="15">
        <f t="shared" ref="O758:O759" si="1278">O759</f>
        <v>0</v>
      </c>
      <c r="P758" s="15">
        <f t="shared" ref="P758:P759" si="1279">P759</f>
        <v>0</v>
      </c>
      <c r="Q758" s="15">
        <f t="shared" ref="Q758:Q759" si="1280">Q759</f>
        <v>0</v>
      </c>
      <c r="R758" s="15">
        <f t="shared" si="1259"/>
        <v>110260</v>
      </c>
      <c r="S758" s="15">
        <f t="shared" si="1260"/>
        <v>0</v>
      </c>
      <c r="T758" s="15">
        <f t="shared" si="1261"/>
        <v>0</v>
      </c>
      <c r="U758" s="15">
        <f t="shared" ref="U758:U759" si="1281">U759</f>
        <v>0</v>
      </c>
      <c r="V758" s="15">
        <f t="shared" si="1262"/>
        <v>110260</v>
      </c>
      <c r="W758" s="15">
        <f t="shared" si="1263"/>
        <v>0</v>
      </c>
      <c r="X758" s="15">
        <f t="shared" si="1264"/>
        <v>0</v>
      </c>
      <c r="Y758" s="15">
        <f t="shared" ref="Y758:Y759" si="1282">Y759</f>
        <v>0</v>
      </c>
      <c r="Z758" s="15">
        <f t="shared" ref="Z758:Z759" si="1283">Z759</f>
        <v>0</v>
      </c>
      <c r="AA758" s="15">
        <f t="shared" ref="AA758:AA759" si="1284">AA759</f>
        <v>0</v>
      </c>
      <c r="AB758" s="15">
        <f t="shared" si="1249"/>
        <v>110260</v>
      </c>
      <c r="AC758" s="15">
        <f t="shared" si="1250"/>
        <v>0</v>
      </c>
      <c r="AD758" s="15">
        <f t="shared" si="1251"/>
        <v>0</v>
      </c>
      <c r="AE758" s="15">
        <f t="shared" ref="AE758:AE759" si="1285">AE759</f>
        <v>0</v>
      </c>
      <c r="AF758" s="15">
        <f t="shared" ref="AF758:AF759" si="1286">AF759</f>
        <v>0</v>
      </c>
      <c r="AG758" s="15">
        <f t="shared" ref="AG758:AG759" si="1287">AG759</f>
        <v>0</v>
      </c>
      <c r="AH758" s="15">
        <f t="shared" si="1252"/>
        <v>110260</v>
      </c>
      <c r="AI758" s="15">
        <f t="shared" si="1253"/>
        <v>0</v>
      </c>
      <c r="AJ758" s="15">
        <f t="shared" si="1254"/>
        <v>0</v>
      </c>
      <c r="AK758" s="15">
        <f t="shared" ref="AK758:AK759" si="1288">AK759</f>
        <v>0</v>
      </c>
      <c r="AL758" s="15">
        <f t="shared" ref="AL758:AL759" si="1289">AL759</f>
        <v>0</v>
      </c>
      <c r="AM758" s="15">
        <f t="shared" ref="AM758:AM759" si="1290">AM759</f>
        <v>0</v>
      </c>
      <c r="AN758" s="15">
        <f t="shared" si="1255"/>
        <v>110260</v>
      </c>
      <c r="AO758" s="15">
        <f t="shared" ref="AO758:AO759" si="1291">AO759</f>
        <v>0</v>
      </c>
      <c r="AP758" s="70">
        <f t="shared" si="1186"/>
        <v>110260</v>
      </c>
      <c r="AQ758" s="15">
        <f t="shared" si="1256"/>
        <v>0</v>
      </c>
      <c r="AR758" s="15">
        <f t="shared" ref="AR758:AU759" si="1292">AR759</f>
        <v>0</v>
      </c>
      <c r="AS758" s="70">
        <f t="shared" si="1187"/>
        <v>0</v>
      </c>
      <c r="AT758" s="73">
        <f t="shared" si="1257"/>
        <v>0</v>
      </c>
      <c r="AU758" s="15">
        <f t="shared" si="1292"/>
        <v>0</v>
      </c>
      <c r="AV758" s="24"/>
    </row>
    <row r="759" spans="1:48" ht="46.8" x14ac:dyDescent="0.3">
      <c r="A759" s="61" t="s">
        <v>480</v>
      </c>
      <c r="B759" s="62" t="s">
        <v>55</v>
      </c>
      <c r="C759" s="61"/>
      <c r="D759" s="61"/>
      <c r="E759" s="63" t="s">
        <v>56</v>
      </c>
      <c r="F759" s="15">
        <f t="shared" si="1272"/>
        <v>110260</v>
      </c>
      <c r="G759" s="15">
        <f t="shared" si="1273"/>
        <v>0</v>
      </c>
      <c r="H759" s="15">
        <f t="shared" si="1274"/>
        <v>0</v>
      </c>
      <c r="I759" s="15">
        <f t="shared" si="1275"/>
        <v>0</v>
      </c>
      <c r="J759" s="15">
        <f t="shared" si="1276"/>
        <v>0</v>
      </c>
      <c r="K759" s="15">
        <f t="shared" si="1277"/>
        <v>0</v>
      </c>
      <c r="L759" s="15">
        <f t="shared" si="1267"/>
        <v>110260</v>
      </c>
      <c r="M759" s="15">
        <f t="shared" si="1268"/>
        <v>0</v>
      </c>
      <c r="N759" s="15">
        <f t="shared" si="1269"/>
        <v>0</v>
      </c>
      <c r="O759" s="15">
        <f t="shared" si="1278"/>
        <v>0</v>
      </c>
      <c r="P759" s="15">
        <f t="shared" si="1279"/>
        <v>0</v>
      </c>
      <c r="Q759" s="15">
        <f t="shared" si="1280"/>
        <v>0</v>
      </c>
      <c r="R759" s="15">
        <f t="shared" si="1259"/>
        <v>110260</v>
      </c>
      <c r="S759" s="15">
        <f t="shared" si="1260"/>
        <v>0</v>
      </c>
      <c r="T759" s="15">
        <f t="shared" si="1261"/>
        <v>0</v>
      </c>
      <c r="U759" s="15">
        <f t="shared" si="1281"/>
        <v>0</v>
      </c>
      <c r="V759" s="15">
        <f t="shared" si="1262"/>
        <v>110260</v>
      </c>
      <c r="W759" s="15">
        <f t="shared" si="1263"/>
        <v>0</v>
      </c>
      <c r="X759" s="15">
        <f t="shared" si="1264"/>
        <v>0</v>
      </c>
      <c r="Y759" s="15">
        <f t="shared" si="1282"/>
        <v>0</v>
      </c>
      <c r="Z759" s="15">
        <f t="shared" si="1283"/>
        <v>0</v>
      </c>
      <c r="AA759" s="15">
        <f t="shared" si="1284"/>
        <v>0</v>
      </c>
      <c r="AB759" s="15">
        <f t="shared" si="1249"/>
        <v>110260</v>
      </c>
      <c r="AC759" s="15">
        <f t="shared" si="1250"/>
        <v>0</v>
      </c>
      <c r="AD759" s="15">
        <f t="shared" si="1251"/>
        <v>0</v>
      </c>
      <c r="AE759" s="15">
        <f t="shared" si="1285"/>
        <v>0</v>
      </c>
      <c r="AF759" s="15">
        <f t="shared" si="1286"/>
        <v>0</v>
      </c>
      <c r="AG759" s="15">
        <f t="shared" si="1287"/>
        <v>0</v>
      </c>
      <c r="AH759" s="15">
        <f t="shared" si="1252"/>
        <v>110260</v>
      </c>
      <c r="AI759" s="15">
        <f t="shared" si="1253"/>
        <v>0</v>
      </c>
      <c r="AJ759" s="15">
        <f t="shared" si="1254"/>
        <v>0</v>
      </c>
      <c r="AK759" s="15">
        <f t="shared" si="1288"/>
        <v>0</v>
      </c>
      <c r="AL759" s="15">
        <f t="shared" si="1289"/>
        <v>0</v>
      </c>
      <c r="AM759" s="15">
        <f t="shared" si="1290"/>
        <v>0</v>
      </c>
      <c r="AN759" s="15">
        <f t="shared" si="1255"/>
        <v>110260</v>
      </c>
      <c r="AO759" s="15">
        <f t="shared" si="1291"/>
        <v>0</v>
      </c>
      <c r="AP759" s="70">
        <f t="shared" si="1186"/>
        <v>110260</v>
      </c>
      <c r="AQ759" s="15">
        <f t="shared" si="1256"/>
        <v>0</v>
      </c>
      <c r="AR759" s="15">
        <f t="shared" si="1292"/>
        <v>0</v>
      </c>
      <c r="AS759" s="70">
        <f t="shared" si="1187"/>
        <v>0</v>
      </c>
      <c r="AT759" s="73">
        <f t="shared" si="1257"/>
        <v>0</v>
      </c>
      <c r="AU759" s="15">
        <f t="shared" si="1292"/>
        <v>0</v>
      </c>
      <c r="AV759" s="24"/>
    </row>
    <row r="760" spans="1:48" x14ac:dyDescent="0.3">
      <c r="A760" s="61" t="s">
        <v>480</v>
      </c>
      <c r="B760" s="62">
        <v>600</v>
      </c>
      <c r="C760" s="61" t="s">
        <v>65</v>
      </c>
      <c r="D760" s="61" t="s">
        <v>288</v>
      </c>
      <c r="E760" s="63" t="s">
        <v>339</v>
      </c>
      <c r="F760" s="15">
        <v>110260</v>
      </c>
      <c r="G760" s="15"/>
      <c r="H760" s="15"/>
      <c r="I760" s="15"/>
      <c r="J760" s="15"/>
      <c r="K760" s="15"/>
      <c r="L760" s="15">
        <f t="shared" si="1267"/>
        <v>110260</v>
      </c>
      <c r="M760" s="15">
        <f t="shared" si="1268"/>
        <v>0</v>
      </c>
      <c r="N760" s="15">
        <f t="shared" si="1269"/>
        <v>0</v>
      </c>
      <c r="O760" s="15"/>
      <c r="P760" s="15"/>
      <c r="Q760" s="15"/>
      <c r="R760" s="15">
        <f t="shared" si="1259"/>
        <v>110260</v>
      </c>
      <c r="S760" s="15">
        <f t="shared" si="1260"/>
        <v>0</v>
      </c>
      <c r="T760" s="15">
        <f t="shared" si="1261"/>
        <v>0</v>
      </c>
      <c r="U760" s="15"/>
      <c r="V760" s="15">
        <f t="shared" si="1262"/>
        <v>110260</v>
      </c>
      <c r="W760" s="15">
        <f t="shared" si="1263"/>
        <v>0</v>
      </c>
      <c r="X760" s="15">
        <f t="shared" si="1264"/>
        <v>0</v>
      </c>
      <c r="Y760" s="15"/>
      <c r="Z760" s="15"/>
      <c r="AA760" s="15"/>
      <c r="AB760" s="15">
        <f t="shared" si="1249"/>
        <v>110260</v>
      </c>
      <c r="AC760" s="15">
        <f t="shared" si="1250"/>
        <v>0</v>
      </c>
      <c r="AD760" s="15">
        <f t="shared" si="1251"/>
        <v>0</v>
      </c>
      <c r="AE760" s="15"/>
      <c r="AF760" s="15"/>
      <c r="AG760" s="15"/>
      <c r="AH760" s="15">
        <f t="shared" si="1252"/>
        <v>110260</v>
      </c>
      <c r="AI760" s="15">
        <f t="shared" si="1253"/>
        <v>0</v>
      </c>
      <c r="AJ760" s="15">
        <f t="shared" si="1254"/>
        <v>0</v>
      </c>
      <c r="AK760" s="15"/>
      <c r="AL760" s="15"/>
      <c r="AM760" s="15"/>
      <c r="AN760" s="15">
        <f t="shared" si="1255"/>
        <v>110260</v>
      </c>
      <c r="AO760" s="15"/>
      <c r="AP760" s="70">
        <f t="shared" si="1186"/>
        <v>110260</v>
      </c>
      <c r="AQ760" s="15">
        <f t="shared" si="1256"/>
        <v>0</v>
      </c>
      <c r="AR760" s="15"/>
      <c r="AS760" s="70">
        <f t="shared" si="1187"/>
        <v>0</v>
      </c>
      <c r="AT760" s="73">
        <f t="shared" si="1257"/>
        <v>0</v>
      </c>
      <c r="AU760" s="15"/>
      <c r="AV760" s="24"/>
    </row>
    <row r="761" spans="1:48" ht="46.8" x14ac:dyDescent="0.3">
      <c r="A761" s="61" t="s">
        <v>481</v>
      </c>
      <c r="B761" s="62"/>
      <c r="C761" s="61"/>
      <c r="D761" s="61"/>
      <c r="E761" s="63" t="s">
        <v>482</v>
      </c>
      <c r="F761" s="15">
        <f t="shared" ref="F761:K761" si="1293">F762+F767+F772</f>
        <v>725787.1</v>
      </c>
      <c r="G761" s="15">
        <f t="shared" si="1293"/>
        <v>744980.89999999991</v>
      </c>
      <c r="H761" s="15">
        <f t="shared" si="1293"/>
        <v>745180.2</v>
      </c>
      <c r="I761" s="15">
        <f t="shared" si="1293"/>
        <v>0</v>
      </c>
      <c r="J761" s="15">
        <f t="shared" si="1293"/>
        <v>0</v>
      </c>
      <c r="K761" s="15">
        <f t="shared" si="1293"/>
        <v>0</v>
      </c>
      <c r="L761" s="15">
        <f t="shared" si="1267"/>
        <v>725787.1</v>
      </c>
      <c r="M761" s="15">
        <f t="shared" si="1268"/>
        <v>744980.89999999991</v>
      </c>
      <c r="N761" s="15">
        <f t="shared" si="1269"/>
        <v>745180.2</v>
      </c>
      <c r="O761" s="15">
        <f>O762+O767+O772</f>
        <v>0</v>
      </c>
      <c r="P761" s="15">
        <f>P762+P767+P772</f>
        <v>0</v>
      </c>
      <c r="Q761" s="15">
        <f>Q762+Q767+Q772</f>
        <v>0</v>
      </c>
      <c r="R761" s="15">
        <f t="shared" si="1259"/>
        <v>725787.1</v>
      </c>
      <c r="S761" s="15">
        <f t="shared" si="1260"/>
        <v>744980.89999999991</v>
      </c>
      <c r="T761" s="15">
        <f t="shared" si="1261"/>
        <v>745180.2</v>
      </c>
      <c r="U761" s="15">
        <f>U762+U767+U772</f>
        <v>0</v>
      </c>
      <c r="V761" s="15">
        <f t="shared" si="1262"/>
        <v>725787.1</v>
      </c>
      <c r="W761" s="15">
        <f t="shared" si="1263"/>
        <v>744980.89999999991</v>
      </c>
      <c r="X761" s="15">
        <f t="shared" si="1264"/>
        <v>745180.2</v>
      </c>
      <c r="Y761" s="15">
        <f>Y762+Y767+Y772</f>
        <v>-2564.6999999999998</v>
      </c>
      <c r="Z761" s="15">
        <f>Z762+Z767+Z772</f>
        <v>0</v>
      </c>
      <c r="AA761" s="15">
        <f>AA762+AA767+AA772</f>
        <v>0</v>
      </c>
      <c r="AB761" s="15">
        <f t="shared" si="1249"/>
        <v>723222.4</v>
      </c>
      <c r="AC761" s="15">
        <f t="shared" si="1250"/>
        <v>744980.89999999991</v>
      </c>
      <c r="AD761" s="15">
        <f t="shared" si="1251"/>
        <v>745180.2</v>
      </c>
      <c r="AE761" s="15">
        <f>AE762+AE767+AE772</f>
        <v>0</v>
      </c>
      <c r="AF761" s="15">
        <f>AF762+AF767+AF772</f>
        <v>0</v>
      </c>
      <c r="AG761" s="15">
        <f>AG762+AG767+AG772</f>
        <v>0</v>
      </c>
      <c r="AH761" s="15">
        <f t="shared" si="1252"/>
        <v>723222.4</v>
      </c>
      <c r="AI761" s="15">
        <f t="shared" si="1253"/>
        <v>744980.89999999991</v>
      </c>
      <c r="AJ761" s="15">
        <f t="shared" si="1254"/>
        <v>745180.2</v>
      </c>
      <c r="AK761" s="15">
        <f>AK762+AK767+AK772</f>
        <v>0</v>
      </c>
      <c r="AL761" s="15">
        <f>AL762+AL767+AL772</f>
        <v>0</v>
      </c>
      <c r="AM761" s="15">
        <f>AM762+AM767+AM772</f>
        <v>0</v>
      </c>
      <c r="AN761" s="15">
        <f t="shared" si="1255"/>
        <v>723222.4</v>
      </c>
      <c r="AO761" s="15">
        <f>AO762+AO767+AO772</f>
        <v>0</v>
      </c>
      <c r="AP761" s="70">
        <f t="shared" si="1186"/>
        <v>723222.4</v>
      </c>
      <c r="AQ761" s="15">
        <f t="shared" si="1256"/>
        <v>744980.89999999991</v>
      </c>
      <c r="AR761" s="15">
        <f>AR762+AR767+AR772</f>
        <v>0</v>
      </c>
      <c r="AS761" s="70">
        <f t="shared" si="1187"/>
        <v>744980.89999999991</v>
      </c>
      <c r="AT761" s="73">
        <f t="shared" si="1257"/>
        <v>745180.2</v>
      </c>
      <c r="AU761" s="15">
        <f>AU762+AU767+AU772</f>
        <v>0</v>
      </c>
      <c r="AV761" s="24"/>
    </row>
    <row r="762" spans="1:48" ht="31.2" x14ac:dyDescent="0.3">
      <c r="A762" s="61" t="s">
        <v>483</v>
      </c>
      <c r="B762" s="62"/>
      <c r="C762" s="61"/>
      <c r="D762" s="61"/>
      <c r="E762" s="63" t="s">
        <v>179</v>
      </c>
      <c r="F762" s="15">
        <f t="shared" ref="F762:K762" si="1294">F763+F765</f>
        <v>136983.70000000001</v>
      </c>
      <c r="G762" s="15">
        <f t="shared" si="1294"/>
        <v>140710.29999999999</v>
      </c>
      <c r="H762" s="15">
        <f t="shared" si="1294"/>
        <v>140710.29999999999</v>
      </c>
      <c r="I762" s="15">
        <f t="shared" si="1294"/>
        <v>0</v>
      </c>
      <c r="J762" s="15">
        <f t="shared" si="1294"/>
        <v>0</v>
      </c>
      <c r="K762" s="15">
        <f t="shared" si="1294"/>
        <v>0</v>
      </c>
      <c r="L762" s="15">
        <f t="shared" si="1267"/>
        <v>136983.70000000001</v>
      </c>
      <c r="M762" s="15">
        <f t="shared" si="1268"/>
        <v>140710.29999999999</v>
      </c>
      <c r="N762" s="15">
        <f t="shared" si="1269"/>
        <v>140710.29999999999</v>
      </c>
      <c r="O762" s="15">
        <f>O763+O765</f>
        <v>0</v>
      </c>
      <c r="P762" s="15">
        <f>P763+P765</f>
        <v>0</v>
      </c>
      <c r="Q762" s="15">
        <f>Q763+Q765</f>
        <v>0</v>
      </c>
      <c r="R762" s="15">
        <f t="shared" si="1259"/>
        <v>136983.70000000001</v>
      </c>
      <c r="S762" s="15">
        <f t="shared" si="1260"/>
        <v>140710.29999999999</v>
      </c>
      <c r="T762" s="15">
        <f t="shared" si="1261"/>
        <v>140710.29999999999</v>
      </c>
      <c r="U762" s="15">
        <f>U763+U765</f>
        <v>0</v>
      </c>
      <c r="V762" s="15">
        <f t="shared" si="1262"/>
        <v>136983.70000000001</v>
      </c>
      <c r="W762" s="15">
        <f t="shared" si="1263"/>
        <v>140710.29999999999</v>
      </c>
      <c r="X762" s="15">
        <f t="shared" si="1264"/>
        <v>140710.29999999999</v>
      </c>
      <c r="Y762" s="15">
        <f>Y763+Y765</f>
        <v>-1854</v>
      </c>
      <c r="Z762" s="15">
        <f>Z763+Z765</f>
        <v>0</v>
      </c>
      <c r="AA762" s="15">
        <f>AA763+AA765</f>
        <v>0</v>
      </c>
      <c r="AB762" s="15">
        <f t="shared" si="1249"/>
        <v>135129.70000000001</v>
      </c>
      <c r="AC762" s="15">
        <f t="shared" si="1250"/>
        <v>140710.29999999999</v>
      </c>
      <c r="AD762" s="15">
        <f t="shared" si="1251"/>
        <v>140710.29999999999</v>
      </c>
      <c r="AE762" s="15">
        <f>AE763+AE765</f>
        <v>0</v>
      </c>
      <c r="AF762" s="15">
        <f>AF763+AF765</f>
        <v>0</v>
      </c>
      <c r="AG762" s="15">
        <f>AG763+AG765</f>
        <v>0</v>
      </c>
      <c r="AH762" s="15">
        <f t="shared" si="1252"/>
        <v>135129.70000000001</v>
      </c>
      <c r="AI762" s="15">
        <f t="shared" si="1253"/>
        <v>140710.29999999999</v>
      </c>
      <c r="AJ762" s="15">
        <f t="shared" si="1254"/>
        <v>140710.29999999999</v>
      </c>
      <c r="AK762" s="15">
        <f>AK763+AK765</f>
        <v>0</v>
      </c>
      <c r="AL762" s="15">
        <f>AL763+AL765</f>
        <v>0</v>
      </c>
      <c r="AM762" s="15">
        <f>AM763+AM765</f>
        <v>0</v>
      </c>
      <c r="AN762" s="15">
        <f t="shared" si="1255"/>
        <v>135129.70000000001</v>
      </c>
      <c r="AO762" s="15">
        <f>AO763+AO765</f>
        <v>0</v>
      </c>
      <c r="AP762" s="70">
        <f t="shared" si="1186"/>
        <v>135129.70000000001</v>
      </c>
      <c r="AQ762" s="15">
        <f t="shared" si="1256"/>
        <v>140710.29999999999</v>
      </c>
      <c r="AR762" s="15">
        <f>AR763+AR765</f>
        <v>0</v>
      </c>
      <c r="AS762" s="70">
        <f t="shared" si="1187"/>
        <v>140710.29999999999</v>
      </c>
      <c r="AT762" s="73">
        <f t="shared" si="1257"/>
        <v>140710.29999999999</v>
      </c>
      <c r="AU762" s="15">
        <f>AU763+AU765</f>
        <v>0</v>
      </c>
      <c r="AV762" s="24"/>
    </row>
    <row r="763" spans="1:48" ht="93.6" x14ac:dyDescent="0.3">
      <c r="A763" s="61" t="s">
        <v>483</v>
      </c>
      <c r="B763" s="62" t="s">
        <v>151</v>
      </c>
      <c r="C763" s="61"/>
      <c r="D763" s="61"/>
      <c r="E763" s="63" t="s">
        <v>152</v>
      </c>
      <c r="F763" s="15">
        <f t="shared" ref="F763:K763" si="1295">F764</f>
        <v>132468.70000000001</v>
      </c>
      <c r="G763" s="15">
        <f t="shared" si="1295"/>
        <v>136195.29999999999</v>
      </c>
      <c r="H763" s="15">
        <f t="shared" si="1295"/>
        <v>136195.29999999999</v>
      </c>
      <c r="I763" s="15">
        <f t="shared" si="1295"/>
        <v>0</v>
      </c>
      <c r="J763" s="15">
        <f t="shared" si="1295"/>
        <v>0</v>
      </c>
      <c r="K763" s="15">
        <f t="shared" si="1295"/>
        <v>0</v>
      </c>
      <c r="L763" s="15">
        <f t="shared" si="1267"/>
        <v>132468.70000000001</v>
      </c>
      <c r="M763" s="15">
        <f t="shared" si="1268"/>
        <v>136195.29999999999</v>
      </c>
      <c r="N763" s="15">
        <f t="shared" si="1269"/>
        <v>136195.29999999999</v>
      </c>
      <c r="O763" s="15">
        <f>O764</f>
        <v>0</v>
      </c>
      <c r="P763" s="15">
        <f>P764</f>
        <v>0</v>
      </c>
      <c r="Q763" s="15">
        <f>Q764</f>
        <v>0</v>
      </c>
      <c r="R763" s="15">
        <f t="shared" si="1259"/>
        <v>132468.70000000001</v>
      </c>
      <c r="S763" s="15">
        <f t="shared" si="1260"/>
        <v>136195.29999999999</v>
      </c>
      <c r="T763" s="15">
        <f t="shared" si="1261"/>
        <v>136195.29999999999</v>
      </c>
      <c r="U763" s="15">
        <f>U764</f>
        <v>0</v>
      </c>
      <c r="V763" s="15">
        <f t="shared" si="1262"/>
        <v>132468.70000000001</v>
      </c>
      <c r="W763" s="15">
        <f t="shared" si="1263"/>
        <v>136195.29999999999</v>
      </c>
      <c r="X763" s="15">
        <f t="shared" si="1264"/>
        <v>136195.29999999999</v>
      </c>
      <c r="Y763" s="15">
        <f>Y764</f>
        <v>-1854</v>
      </c>
      <c r="Z763" s="15">
        <f>Z764</f>
        <v>0</v>
      </c>
      <c r="AA763" s="15">
        <f>AA764</f>
        <v>0</v>
      </c>
      <c r="AB763" s="15">
        <f t="shared" si="1249"/>
        <v>130614.70000000001</v>
      </c>
      <c r="AC763" s="15">
        <f t="shared" si="1250"/>
        <v>136195.29999999999</v>
      </c>
      <c r="AD763" s="15">
        <f t="shared" si="1251"/>
        <v>136195.29999999999</v>
      </c>
      <c r="AE763" s="15">
        <f>AE764</f>
        <v>0</v>
      </c>
      <c r="AF763" s="15">
        <f>AF764</f>
        <v>0</v>
      </c>
      <c r="AG763" s="15">
        <f>AG764</f>
        <v>0</v>
      </c>
      <c r="AH763" s="15">
        <f t="shared" si="1252"/>
        <v>130614.70000000001</v>
      </c>
      <c r="AI763" s="15">
        <f t="shared" si="1253"/>
        <v>136195.29999999999</v>
      </c>
      <c r="AJ763" s="15">
        <f t="shared" si="1254"/>
        <v>136195.29999999999</v>
      </c>
      <c r="AK763" s="15">
        <f>AK764</f>
        <v>0</v>
      </c>
      <c r="AL763" s="15">
        <f>AL764</f>
        <v>0</v>
      </c>
      <c r="AM763" s="15">
        <f>AM764</f>
        <v>0</v>
      </c>
      <c r="AN763" s="15">
        <f t="shared" si="1255"/>
        <v>130614.70000000001</v>
      </c>
      <c r="AO763" s="15">
        <f>AO764</f>
        <v>0</v>
      </c>
      <c r="AP763" s="70">
        <f t="shared" si="1186"/>
        <v>130614.70000000001</v>
      </c>
      <c r="AQ763" s="15">
        <f t="shared" si="1256"/>
        <v>136195.29999999999</v>
      </c>
      <c r="AR763" s="15">
        <f>AR764</f>
        <v>0</v>
      </c>
      <c r="AS763" s="70">
        <f t="shared" si="1187"/>
        <v>136195.29999999999</v>
      </c>
      <c r="AT763" s="73">
        <f t="shared" si="1257"/>
        <v>136195.29999999999</v>
      </c>
      <c r="AU763" s="15">
        <f>AU764</f>
        <v>0</v>
      </c>
      <c r="AV763" s="24"/>
    </row>
    <row r="764" spans="1:48" x14ac:dyDescent="0.3">
      <c r="A764" s="61" t="s">
        <v>483</v>
      </c>
      <c r="B764" s="62">
        <v>100</v>
      </c>
      <c r="C764" s="61" t="s">
        <v>65</v>
      </c>
      <c r="D764" s="61" t="s">
        <v>67</v>
      </c>
      <c r="E764" s="63" t="s">
        <v>68</v>
      </c>
      <c r="F764" s="15">
        <v>132468.70000000001</v>
      </c>
      <c r="G764" s="15">
        <v>136195.29999999999</v>
      </c>
      <c r="H764" s="15">
        <v>136195.29999999999</v>
      </c>
      <c r="I764" s="15"/>
      <c r="J764" s="15"/>
      <c r="K764" s="15"/>
      <c r="L764" s="15">
        <f t="shared" si="1267"/>
        <v>132468.70000000001</v>
      </c>
      <c r="M764" s="15">
        <f t="shared" si="1268"/>
        <v>136195.29999999999</v>
      </c>
      <c r="N764" s="15">
        <f t="shared" si="1269"/>
        <v>136195.29999999999</v>
      </c>
      <c r="O764" s="15"/>
      <c r="P764" s="15"/>
      <c r="Q764" s="15"/>
      <c r="R764" s="15">
        <f t="shared" si="1259"/>
        <v>132468.70000000001</v>
      </c>
      <c r="S764" s="15">
        <f t="shared" si="1260"/>
        <v>136195.29999999999</v>
      </c>
      <c r="T764" s="15">
        <f t="shared" si="1261"/>
        <v>136195.29999999999</v>
      </c>
      <c r="U764" s="15"/>
      <c r="V764" s="15">
        <f t="shared" si="1262"/>
        <v>132468.70000000001</v>
      </c>
      <c r="W764" s="15">
        <f t="shared" si="1263"/>
        <v>136195.29999999999</v>
      </c>
      <c r="X764" s="15">
        <f t="shared" si="1264"/>
        <v>136195.29999999999</v>
      </c>
      <c r="Y764" s="15">
        <v>-1854</v>
      </c>
      <c r="Z764" s="15"/>
      <c r="AA764" s="15"/>
      <c r="AB764" s="15">
        <f t="shared" si="1249"/>
        <v>130614.70000000001</v>
      </c>
      <c r="AC764" s="15">
        <f t="shared" si="1250"/>
        <v>136195.29999999999</v>
      </c>
      <c r="AD764" s="15">
        <f t="shared" si="1251"/>
        <v>136195.29999999999</v>
      </c>
      <c r="AE764" s="15"/>
      <c r="AF764" s="15"/>
      <c r="AG764" s="15"/>
      <c r="AH764" s="15">
        <f t="shared" si="1252"/>
        <v>130614.70000000001</v>
      </c>
      <c r="AI764" s="15">
        <f t="shared" si="1253"/>
        <v>136195.29999999999</v>
      </c>
      <c r="AJ764" s="15">
        <f t="shared" si="1254"/>
        <v>136195.29999999999</v>
      </c>
      <c r="AK764" s="15"/>
      <c r="AL764" s="15"/>
      <c r="AM764" s="15"/>
      <c r="AN764" s="15">
        <f t="shared" si="1255"/>
        <v>130614.70000000001</v>
      </c>
      <c r="AO764" s="15"/>
      <c r="AP764" s="70">
        <f t="shared" si="1186"/>
        <v>130614.70000000001</v>
      </c>
      <c r="AQ764" s="15">
        <f t="shared" si="1256"/>
        <v>136195.29999999999</v>
      </c>
      <c r="AR764" s="15"/>
      <c r="AS764" s="70">
        <f t="shared" si="1187"/>
        <v>136195.29999999999</v>
      </c>
      <c r="AT764" s="73">
        <f t="shared" si="1257"/>
        <v>136195.29999999999</v>
      </c>
      <c r="AU764" s="15"/>
      <c r="AV764" s="24"/>
    </row>
    <row r="765" spans="1:48" ht="31.2" x14ac:dyDescent="0.3">
      <c r="A765" s="61" t="s">
        <v>483</v>
      </c>
      <c r="B765" s="62" t="s">
        <v>48</v>
      </c>
      <c r="C765" s="61"/>
      <c r="D765" s="61"/>
      <c r="E765" s="63" t="s">
        <v>49</v>
      </c>
      <c r="F765" s="15">
        <f t="shared" ref="F765:K765" si="1296">F766</f>
        <v>4515</v>
      </c>
      <c r="G765" s="15">
        <f t="shared" si="1296"/>
        <v>4515</v>
      </c>
      <c r="H765" s="15">
        <f t="shared" si="1296"/>
        <v>4515</v>
      </c>
      <c r="I765" s="15">
        <f t="shared" si="1296"/>
        <v>0</v>
      </c>
      <c r="J765" s="15">
        <f t="shared" si="1296"/>
        <v>0</v>
      </c>
      <c r="K765" s="15">
        <f t="shared" si="1296"/>
        <v>0</v>
      </c>
      <c r="L765" s="15">
        <f t="shared" si="1267"/>
        <v>4515</v>
      </c>
      <c r="M765" s="15">
        <f t="shared" si="1268"/>
        <v>4515</v>
      </c>
      <c r="N765" s="15">
        <f t="shared" si="1269"/>
        <v>4515</v>
      </c>
      <c r="O765" s="15">
        <f>O766</f>
        <v>0</v>
      </c>
      <c r="P765" s="15">
        <f>P766</f>
        <v>0</v>
      </c>
      <c r="Q765" s="15">
        <f>Q766</f>
        <v>0</v>
      </c>
      <c r="R765" s="15">
        <f t="shared" si="1259"/>
        <v>4515</v>
      </c>
      <c r="S765" s="15">
        <f t="shared" si="1260"/>
        <v>4515</v>
      </c>
      <c r="T765" s="15">
        <f t="shared" si="1261"/>
        <v>4515</v>
      </c>
      <c r="U765" s="15">
        <f>U766</f>
        <v>0</v>
      </c>
      <c r="V765" s="15">
        <f t="shared" si="1262"/>
        <v>4515</v>
      </c>
      <c r="W765" s="15">
        <f t="shared" si="1263"/>
        <v>4515</v>
      </c>
      <c r="X765" s="15">
        <f t="shared" si="1264"/>
        <v>4515</v>
      </c>
      <c r="Y765" s="15">
        <f>Y766</f>
        <v>0</v>
      </c>
      <c r="Z765" s="15">
        <f>Z766</f>
        <v>0</v>
      </c>
      <c r="AA765" s="15">
        <f>AA766</f>
        <v>0</v>
      </c>
      <c r="AB765" s="15">
        <f t="shared" si="1249"/>
        <v>4515</v>
      </c>
      <c r="AC765" s="15">
        <f t="shared" si="1250"/>
        <v>4515</v>
      </c>
      <c r="AD765" s="15">
        <f t="shared" si="1251"/>
        <v>4515</v>
      </c>
      <c r="AE765" s="15">
        <f>AE766</f>
        <v>0</v>
      </c>
      <c r="AF765" s="15">
        <f>AF766</f>
        <v>0</v>
      </c>
      <c r="AG765" s="15">
        <f>AG766</f>
        <v>0</v>
      </c>
      <c r="AH765" s="15">
        <f t="shared" si="1252"/>
        <v>4515</v>
      </c>
      <c r="AI765" s="15">
        <f t="shared" si="1253"/>
        <v>4515</v>
      </c>
      <c r="AJ765" s="15">
        <f t="shared" si="1254"/>
        <v>4515</v>
      </c>
      <c r="AK765" s="15">
        <f>AK766</f>
        <v>0</v>
      </c>
      <c r="AL765" s="15">
        <f>AL766</f>
        <v>0</v>
      </c>
      <c r="AM765" s="15">
        <f>AM766</f>
        <v>0</v>
      </c>
      <c r="AN765" s="15">
        <f t="shared" si="1255"/>
        <v>4515</v>
      </c>
      <c r="AO765" s="15">
        <f>AO766</f>
        <v>0</v>
      </c>
      <c r="AP765" s="70">
        <f t="shared" si="1186"/>
        <v>4515</v>
      </c>
      <c r="AQ765" s="15">
        <f t="shared" si="1256"/>
        <v>4515</v>
      </c>
      <c r="AR765" s="15">
        <f>AR766</f>
        <v>0</v>
      </c>
      <c r="AS765" s="70">
        <f t="shared" si="1187"/>
        <v>4515</v>
      </c>
      <c r="AT765" s="73">
        <f t="shared" si="1257"/>
        <v>4515</v>
      </c>
      <c r="AU765" s="15">
        <f>AU766</f>
        <v>0</v>
      </c>
      <c r="AV765" s="24"/>
    </row>
    <row r="766" spans="1:48" x14ac:dyDescent="0.3">
      <c r="A766" s="61" t="s">
        <v>483</v>
      </c>
      <c r="B766" s="62">
        <v>200</v>
      </c>
      <c r="C766" s="61" t="s">
        <v>65</v>
      </c>
      <c r="D766" s="61" t="s">
        <v>67</v>
      </c>
      <c r="E766" s="63" t="s">
        <v>68</v>
      </c>
      <c r="F766" s="15">
        <v>4515</v>
      </c>
      <c r="G766" s="15">
        <v>4515</v>
      </c>
      <c r="H766" s="15">
        <v>4515</v>
      </c>
      <c r="I766" s="15"/>
      <c r="J766" s="15"/>
      <c r="K766" s="15"/>
      <c r="L766" s="15">
        <f t="shared" si="1267"/>
        <v>4515</v>
      </c>
      <c r="M766" s="15">
        <f t="shared" si="1268"/>
        <v>4515</v>
      </c>
      <c r="N766" s="15">
        <f t="shared" si="1269"/>
        <v>4515</v>
      </c>
      <c r="O766" s="15"/>
      <c r="P766" s="15"/>
      <c r="Q766" s="15"/>
      <c r="R766" s="15">
        <f t="shared" si="1259"/>
        <v>4515</v>
      </c>
      <c r="S766" s="15">
        <f t="shared" si="1260"/>
        <v>4515</v>
      </c>
      <c r="T766" s="15">
        <f t="shared" si="1261"/>
        <v>4515</v>
      </c>
      <c r="U766" s="15"/>
      <c r="V766" s="15">
        <f t="shared" si="1262"/>
        <v>4515</v>
      </c>
      <c r="W766" s="15">
        <f t="shared" si="1263"/>
        <v>4515</v>
      </c>
      <c r="X766" s="15">
        <f t="shared" si="1264"/>
        <v>4515</v>
      </c>
      <c r="Y766" s="15"/>
      <c r="Z766" s="15"/>
      <c r="AA766" s="15"/>
      <c r="AB766" s="15">
        <f t="shared" si="1249"/>
        <v>4515</v>
      </c>
      <c r="AC766" s="15">
        <f t="shared" si="1250"/>
        <v>4515</v>
      </c>
      <c r="AD766" s="15">
        <f t="shared" si="1251"/>
        <v>4515</v>
      </c>
      <c r="AE766" s="15"/>
      <c r="AF766" s="15"/>
      <c r="AG766" s="15"/>
      <c r="AH766" s="15">
        <f t="shared" si="1252"/>
        <v>4515</v>
      </c>
      <c r="AI766" s="15">
        <f t="shared" si="1253"/>
        <v>4515</v>
      </c>
      <c r="AJ766" s="15">
        <f t="shared" si="1254"/>
        <v>4515</v>
      </c>
      <c r="AK766" s="15"/>
      <c r="AL766" s="15"/>
      <c r="AM766" s="15"/>
      <c r="AN766" s="15">
        <f t="shared" si="1255"/>
        <v>4515</v>
      </c>
      <c r="AO766" s="15"/>
      <c r="AP766" s="70">
        <f t="shared" si="1186"/>
        <v>4515</v>
      </c>
      <c r="AQ766" s="15">
        <f t="shared" si="1256"/>
        <v>4515</v>
      </c>
      <c r="AR766" s="15"/>
      <c r="AS766" s="70">
        <f t="shared" si="1187"/>
        <v>4515</v>
      </c>
      <c r="AT766" s="73">
        <f t="shared" si="1257"/>
        <v>4515</v>
      </c>
      <c r="AU766" s="15"/>
      <c r="AV766" s="24"/>
    </row>
    <row r="767" spans="1:48" ht="46.8" x14ac:dyDescent="0.3">
      <c r="A767" s="61" t="s">
        <v>484</v>
      </c>
      <c r="B767" s="62"/>
      <c r="C767" s="61"/>
      <c r="D767" s="61"/>
      <c r="E767" s="63" t="s">
        <v>150</v>
      </c>
      <c r="F767" s="15">
        <f t="shared" ref="F767:K767" si="1297">F768+F770</f>
        <v>78379</v>
      </c>
      <c r="G767" s="15">
        <f t="shared" si="1297"/>
        <v>79800.399999999994</v>
      </c>
      <c r="H767" s="15">
        <f t="shared" si="1297"/>
        <v>79800.399999999994</v>
      </c>
      <c r="I767" s="15">
        <f t="shared" si="1297"/>
        <v>0</v>
      </c>
      <c r="J767" s="15">
        <f t="shared" si="1297"/>
        <v>0</v>
      </c>
      <c r="K767" s="15">
        <f t="shared" si="1297"/>
        <v>0</v>
      </c>
      <c r="L767" s="15">
        <f t="shared" si="1267"/>
        <v>78379</v>
      </c>
      <c r="M767" s="15">
        <f t="shared" si="1268"/>
        <v>79800.399999999994</v>
      </c>
      <c r="N767" s="15">
        <f t="shared" si="1269"/>
        <v>79800.399999999994</v>
      </c>
      <c r="O767" s="15">
        <f>O768+O770</f>
        <v>0</v>
      </c>
      <c r="P767" s="15">
        <f>P768+P770</f>
        <v>0</v>
      </c>
      <c r="Q767" s="15">
        <f>Q768+Q770</f>
        <v>0</v>
      </c>
      <c r="R767" s="15">
        <f t="shared" si="1259"/>
        <v>78379</v>
      </c>
      <c r="S767" s="15">
        <f t="shared" si="1260"/>
        <v>79800.399999999994</v>
      </c>
      <c r="T767" s="15">
        <f t="shared" si="1261"/>
        <v>79800.399999999994</v>
      </c>
      <c r="U767" s="15">
        <f>U768+U770</f>
        <v>0</v>
      </c>
      <c r="V767" s="15">
        <f t="shared" si="1262"/>
        <v>78379</v>
      </c>
      <c r="W767" s="15">
        <f t="shared" si="1263"/>
        <v>79800.399999999994</v>
      </c>
      <c r="X767" s="15">
        <f t="shared" si="1264"/>
        <v>79800.399999999994</v>
      </c>
      <c r="Y767" s="15">
        <f>Y768+Y770</f>
        <v>-710.7</v>
      </c>
      <c r="Z767" s="15">
        <f>Z768+Z770</f>
        <v>0</v>
      </c>
      <c r="AA767" s="15">
        <f>AA768+AA770</f>
        <v>0</v>
      </c>
      <c r="AB767" s="15">
        <f t="shared" si="1249"/>
        <v>77668.3</v>
      </c>
      <c r="AC767" s="15">
        <f t="shared" si="1250"/>
        <v>79800.399999999994</v>
      </c>
      <c r="AD767" s="15">
        <f t="shared" si="1251"/>
        <v>79800.399999999994</v>
      </c>
      <c r="AE767" s="15">
        <f>AE768+AE770</f>
        <v>0</v>
      </c>
      <c r="AF767" s="15">
        <f>AF768+AF770</f>
        <v>0</v>
      </c>
      <c r="AG767" s="15">
        <f>AG768+AG770</f>
        <v>0</v>
      </c>
      <c r="AH767" s="15">
        <f t="shared" si="1252"/>
        <v>77668.3</v>
      </c>
      <c r="AI767" s="15">
        <f t="shared" si="1253"/>
        <v>79800.399999999994</v>
      </c>
      <c r="AJ767" s="15">
        <f t="shared" si="1254"/>
        <v>79800.399999999994</v>
      </c>
      <c r="AK767" s="15">
        <f>AK768+AK770</f>
        <v>0</v>
      </c>
      <c r="AL767" s="15">
        <f>AL768+AL770</f>
        <v>0</v>
      </c>
      <c r="AM767" s="15">
        <f>AM768+AM770</f>
        <v>0</v>
      </c>
      <c r="AN767" s="15">
        <f t="shared" si="1255"/>
        <v>77668.3</v>
      </c>
      <c r="AO767" s="15">
        <f>AO768+AO770</f>
        <v>0</v>
      </c>
      <c r="AP767" s="70">
        <f t="shared" si="1186"/>
        <v>77668.3</v>
      </c>
      <c r="AQ767" s="15">
        <f t="shared" si="1256"/>
        <v>79800.399999999994</v>
      </c>
      <c r="AR767" s="15">
        <f>AR768+AR770</f>
        <v>0</v>
      </c>
      <c r="AS767" s="70">
        <f t="shared" si="1187"/>
        <v>79800.399999999994</v>
      </c>
      <c r="AT767" s="73">
        <f t="shared" si="1257"/>
        <v>79800.399999999994</v>
      </c>
      <c r="AU767" s="15">
        <f>AU768+AU770</f>
        <v>0</v>
      </c>
      <c r="AV767" s="24"/>
    </row>
    <row r="768" spans="1:48" ht="93.6" x14ac:dyDescent="0.3">
      <c r="A768" s="61" t="s">
        <v>484</v>
      </c>
      <c r="B768" s="62" t="s">
        <v>151</v>
      </c>
      <c r="C768" s="61"/>
      <c r="D768" s="61"/>
      <c r="E768" s="63" t="s">
        <v>152</v>
      </c>
      <c r="F768" s="15">
        <f t="shared" ref="F768:K768" si="1298">F769</f>
        <v>50434.3</v>
      </c>
      <c r="G768" s="15">
        <f t="shared" si="1298"/>
        <v>51855.7</v>
      </c>
      <c r="H768" s="15">
        <f t="shared" si="1298"/>
        <v>51855.7</v>
      </c>
      <c r="I768" s="15">
        <f t="shared" si="1298"/>
        <v>0</v>
      </c>
      <c r="J768" s="15">
        <f t="shared" si="1298"/>
        <v>0</v>
      </c>
      <c r="K768" s="15">
        <f t="shared" si="1298"/>
        <v>0</v>
      </c>
      <c r="L768" s="15">
        <f t="shared" si="1267"/>
        <v>50434.3</v>
      </c>
      <c r="M768" s="15">
        <f t="shared" si="1268"/>
        <v>51855.7</v>
      </c>
      <c r="N768" s="15">
        <f t="shared" si="1269"/>
        <v>51855.7</v>
      </c>
      <c r="O768" s="15">
        <f>O769</f>
        <v>0</v>
      </c>
      <c r="P768" s="15">
        <f>P769</f>
        <v>0</v>
      </c>
      <c r="Q768" s="15">
        <f>Q769</f>
        <v>0</v>
      </c>
      <c r="R768" s="15">
        <f t="shared" si="1259"/>
        <v>50434.3</v>
      </c>
      <c r="S768" s="15">
        <f t="shared" si="1260"/>
        <v>51855.7</v>
      </c>
      <c r="T768" s="15">
        <f t="shared" si="1261"/>
        <v>51855.7</v>
      </c>
      <c r="U768" s="15">
        <f>U769</f>
        <v>0</v>
      </c>
      <c r="V768" s="15">
        <f t="shared" si="1262"/>
        <v>50434.3</v>
      </c>
      <c r="W768" s="15">
        <f t="shared" si="1263"/>
        <v>51855.7</v>
      </c>
      <c r="X768" s="15">
        <f t="shared" si="1264"/>
        <v>51855.7</v>
      </c>
      <c r="Y768" s="15">
        <f>Y769</f>
        <v>-710.7</v>
      </c>
      <c r="Z768" s="15">
        <f>Z769</f>
        <v>0</v>
      </c>
      <c r="AA768" s="15">
        <f>AA769</f>
        <v>0</v>
      </c>
      <c r="AB768" s="15">
        <f t="shared" si="1249"/>
        <v>49723.600000000006</v>
      </c>
      <c r="AC768" s="15">
        <f t="shared" si="1250"/>
        <v>51855.7</v>
      </c>
      <c r="AD768" s="15">
        <f t="shared" si="1251"/>
        <v>51855.7</v>
      </c>
      <c r="AE768" s="15">
        <f>AE769</f>
        <v>0</v>
      </c>
      <c r="AF768" s="15">
        <f>AF769</f>
        <v>0</v>
      </c>
      <c r="AG768" s="15">
        <f>AG769</f>
        <v>0</v>
      </c>
      <c r="AH768" s="15">
        <f t="shared" si="1252"/>
        <v>49723.600000000006</v>
      </c>
      <c r="AI768" s="15">
        <f t="shared" si="1253"/>
        <v>51855.7</v>
      </c>
      <c r="AJ768" s="15">
        <f t="shared" si="1254"/>
        <v>51855.7</v>
      </c>
      <c r="AK768" s="15">
        <f>AK769</f>
        <v>0</v>
      </c>
      <c r="AL768" s="15">
        <f>AL769</f>
        <v>0</v>
      </c>
      <c r="AM768" s="15">
        <f>AM769</f>
        <v>0</v>
      </c>
      <c r="AN768" s="15">
        <f t="shared" si="1255"/>
        <v>49723.600000000006</v>
      </c>
      <c r="AO768" s="15">
        <f>AO769</f>
        <v>0</v>
      </c>
      <c r="AP768" s="70">
        <f t="shared" si="1186"/>
        <v>49723.600000000006</v>
      </c>
      <c r="AQ768" s="15">
        <f t="shared" si="1256"/>
        <v>51855.7</v>
      </c>
      <c r="AR768" s="15">
        <f>AR769</f>
        <v>0</v>
      </c>
      <c r="AS768" s="70">
        <f t="shared" si="1187"/>
        <v>51855.7</v>
      </c>
      <c r="AT768" s="73">
        <f t="shared" si="1257"/>
        <v>51855.7</v>
      </c>
      <c r="AU768" s="15">
        <f>AU769</f>
        <v>0</v>
      </c>
      <c r="AV768" s="24"/>
    </row>
    <row r="769" spans="1:49" x14ac:dyDescent="0.3">
      <c r="A769" s="61" t="s">
        <v>484</v>
      </c>
      <c r="B769" s="62">
        <v>100</v>
      </c>
      <c r="C769" s="61" t="s">
        <v>65</v>
      </c>
      <c r="D769" s="61" t="s">
        <v>67</v>
      </c>
      <c r="E769" s="63" t="s">
        <v>68</v>
      </c>
      <c r="F769" s="15">
        <v>50434.3</v>
      </c>
      <c r="G769" s="15">
        <v>51855.7</v>
      </c>
      <c r="H769" s="15">
        <v>51855.7</v>
      </c>
      <c r="I769" s="15"/>
      <c r="J769" s="15"/>
      <c r="K769" s="15"/>
      <c r="L769" s="15">
        <f t="shared" si="1267"/>
        <v>50434.3</v>
      </c>
      <c r="M769" s="15">
        <f t="shared" si="1268"/>
        <v>51855.7</v>
      </c>
      <c r="N769" s="15">
        <f t="shared" si="1269"/>
        <v>51855.7</v>
      </c>
      <c r="O769" s="15"/>
      <c r="P769" s="15"/>
      <c r="Q769" s="15"/>
      <c r="R769" s="15">
        <f t="shared" si="1259"/>
        <v>50434.3</v>
      </c>
      <c r="S769" s="15">
        <f t="shared" si="1260"/>
        <v>51855.7</v>
      </c>
      <c r="T769" s="15">
        <f t="shared" si="1261"/>
        <v>51855.7</v>
      </c>
      <c r="U769" s="15"/>
      <c r="V769" s="15">
        <f t="shared" si="1262"/>
        <v>50434.3</v>
      </c>
      <c r="W769" s="15">
        <f t="shared" si="1263"/>
        <v>51855.7</v>
      </c>
      <c r="X769" s="15">
        <f t="shared" si="1264"/>
        <v>51855.7</v>
      </c>
      <c r="Y769" s="15">
        <v>-710.7</v>
      </c>
      <c r="Z769" s="15"/>
      <c r="AA769" s="15"/>
      <c r="AB769" s="15">
        <f t="shared" si="1249"/>
        <v>49723.600000000006</v>
      </c>
      <c r="AC769" s="15">
        <f t="shared" si="1250"/>
        <v>51855.7</v>
      </c>
      <c r="AD769" s="15">
        <f t="shared" si="1251"/>
        <v>51855.7</v>
      </c>
      <c r="AE769" s="15"/>
      <c r="AF769" s="15"/>
      <c r="AG769" s="15"/>
      <c r="AH769" s="15">
        <f t="shared" si="1252"/>
        <v>49723.600000000006</v>
      </c>
      <c r="AI769" s="15">
        <f t="shared" si="1253"/>
        <v>51855.7</v>
      </c>
      <c r="AJ769" s="15">
        <f t="shared" si="1254"/>
        <v>51855.7</v>
      </c>
      <c r="AK769" s="15"/>
      <c r="AL769" s="15"/>
      <c r="AM769" s="15"/>
      <c r="AN769" s="15">
        <f t="shared" si="1255"/>
        <v>49723.600000000006</v>
      </c>
      <c r="AO769" s="15"/>
      <c r="AP769" s="70">
        <f t="shared" si="1186"/>
        <v>49723.600000000006</v>
      </c>
      <c r="AQ769" s="15">
        <f t="shared" si="1256"/>
        <v>51855.7</v>
      </c>
      <c r="AR769" s="15"/>
      <c r="AS769" s="70">
        <f t="shared" si="1187"/>
        <v>51855.7</v>
      </c>
      <c r="AT769" s="73">
        <f t="shared" si="1257"/>
        <v>51855.7</v>
      </c>
      <c r="AU769" s="15"/>
      <c r="AV769" s="24"/>
    </row>
    <row r="770" spans="1:49" ht="31.2" x14ac:dyDescent="0.3">
      <c r="A770" s="61" t="s">
        <v>484</v>
      </c>
      <c r="B770" s="62" t="s">
        <v>48</v>
      </c>
      <c r="C770" s="61"/>
      <c r="D770" s="61"/>
      <c r="E770" s="63" t="s">
        <v>49</v>
      </c>
      <c r="F770" s="15">
        <f t="shared" ref="F770:K770" si="1299">F771</f>
        <v>27944.7</v>
      </c>
      <c r="G770" s="15">
        <f t="shared" si="1299"/>
        <v>27944.7</v>
      </c>
      <c r="H770" s="15">
        <f t="shared" si="1299"/>
        <v>27944.7</v>
      </c>
      <c r="I770" s="15">
        <f t="shared" si="1299"/>
        <v>0</v>
      </c>
      <c r="J770" s="15">
        <f t="shared" si="1299"/>
        <v>0</v>
      </c>
      <c r="K770" s="15">
        <f t="shared" si="1299"/>
        <v>0</v>
      </c>
      <c r="L770" s="15">
        <f t="shared" si="1267"/>
        <v>27944.7</v>
      </c>
      <c r="M770" s="15">
        <f t="shared" si="1268"/>
        <v>27944.7</v>
      </c>
      <c r="N770" s="15">
        <f t="shared" si="1269"/>
        <v>27944.7</v>
      </c>
      <c r="O770" s="15">
        <f>O771</f>
        <v>0</v>
      </c>
      <c r="P770" s="15">
        <f>P771</f>
        <v>0</v>
      </c>
      <c r="Q770" s="15">
        <f>Q771</f>
        <v>0</v>
      </c>
      <c r="R770" s="15">
        <f t="shared" si="1259"/>
        <v>27944.7</v>
      </c>
      <c r="S770" s="15">
        <f t="shared" si="1260"/>
        <v>27944.7</v>
      </c>
      <c r="T770" s="15">
        <f t="shared" si="1261"/>
        <v>27944.7</v>
      </c>
      <c r="U770" s="15">
        <f>U771</f>
        <v>0</v>
      </c>
      <c r="V770" s="15">
        <f t="shared" si="1262"/>
        <v>27944.7</v>
      </c>
      <c r="W770" s="15">
        <f t="shared" si="1263"/>
        <v>27944.7</v>
      </c>
      <c r="X770" s="15">
        <f t="shared" si="1264"/>
        <v>27944.7</v>
      </c>
      <c r="Y770" s="15">
        <f>Y771</f>
        <v>0</v>
      </c>
      <c r="Z770" s="15">
        <f>Z771</f>
        <v>0</v>
      </c>
      <c r="AA770" s="15">
        <f>AA771</f>
        <v>0</v>
      </c>
      <c r="AB770" s="15">
        <f t="shared" si="1249"/>
        <v>27944.7</v>
      </c>
      <c r="AC770" s="15">
        <f t="shared" si="1250"/>
        <v>27944.7</v>
      </c>
      <c r="AD770" s="15">
        <f t="shared" si="1251"/>
        <v>27944.7</v>
      </c>
      <c r="AE770" s="15">
        <f>AE771</f>
        <v>0</v>
      </c>
      <c r="AF770" s="15">
        <f>AF771</f>
        <v>0</v>
      </c>
      <c r="AG770" s="15">
        <f>AG771</f>
        <v>0</v>
      </c>
      <c r="AH770" s="15">
        <f t="shared" si="1252"/>
        <v>27944.7</v>
      </c>
      <c r="AI770" s="15">
        <f t="shared" si="1253"/>
        <v>27944.7</v>
      </c>
      <c r="AJ770" s="15">
        <f t="shared" si="1254"/>
        <v>27944.7</v>
      </c>
      <c r="AK770" s="15">
        <f>AK771</f>
        <v>0</v>
      </c>
      <c r="AL770" s="15">
        <f>AL771</f>
        <v>0</v>
      </c>
      <c r="AM770" s="15">
        <f>AM771</f>
        <v>0</v>
      </c>
      <c r="AN770" s="15">
        <f t="shared" si="1255"/>
        <v>27944.7</v>
      </c>
      <c r="AO770" s="15">
        <f>AO771</f>
        <v>0</v>
      </c>
      <c r="AP770" s="70">
        <f t="shared" ref="AP770:AP792" si="1300">AN770+AO770</f>
        <v>27944.7</v>
      </c>
      <c r="AQ770" s="15">
        <f t="shared" si="1256"/>
        <v>27944.7</v>
      </c>
      <c r="AR770" s="15">
        <f>AR771</f>
        <v>0</v>
      </c>
      <c r="AS770" s="70">
        <f t="shared" ref="AS770:AS792" si="1301">AQ770+AR770</f>
        <v>27944.7</v>
      </c>
      <c r="AT770" s="73">
        <f t="shared" si="1257"/>
        <v>27944.7</v>
      </c>
      <c r="AU770" s="15">
        <f>AU771</f>
        <v>0</v>
      </c>
      <c r="AV770" s="24"/>
    </row>
    <row r="771" spans="1:49" x14ac:dyDescent="0.3">
      <c r="A771" s="61" t="s">
        <v>484</v>
      </c>
      <c r="B771" s="62">
        <v>200</v>
      </c>
      <c r="C771" s="61" t="s">
        <v>65</v>
      </c>
      <c r="D771" s="61" t="s">
        <v>67</v>
      </c>
      <c r="E771" s="63" t="s">
        <v>68</v>
      </c>
      <c r="F771" s="15">
        <v>27944.7</v>
      </c>
      <c r="G771" s="15">
        <v>27944.7</v>
      </c>
      <c r="H771" s="15">
        <v>27944.7</v>
      </c>
      <c r="I771" s="15"/>
      <c r="J771" s="15"/>
      <c r="K771" s="15"/>
      <c r="L771" s="15">
        <f t="shared" si="1267"/>
        <v>27944.7</v>
      </c>
      <c r="M771" s="15">
        <f t="shared" si="1268"/>
        <v>27944.7</v>
      </c>
      <c r="N771" s="15">
        <f t="shared" si="1269"/>
        <v>27944.7</v>
      </c>
      <c r="O771" s="15"/>
      <c r="P771" s="15"/>
      <c r="Q771" s="15"/>
      <c r="R771" s="15">
        <f t="shared" si="1259"/>
        <v>27944.7</v>
      </c>
      <c r="S771" s="15">
        <f t="shared" si="1260"/>
        <v>27944.7</v>
      </c>
      <c r="T771" s="15">
        <f t="shared" si="1261"/>
        <v>27944.7</v>
      </c>
      <c r="U771" s="15"/>
      <c r="V771" s="15">
        <f t="shared" si="1262"/>
        <v>27944.7</v>
      </c>
      <c r="W771" s="15">
        <f t="shared" si="1263"/>
        <v>27944.7</v>
      </c>
      <c r="X771" s="15">
        <f t="shared" si="1264"/>
        <v>27944.7</v>
      </c>
      <c r="Y771" s="15"/>
      <c r="Z771" s="15"/>
      <c r="AA771" s="15"/>
      <c r="AB771" s="15">
        <f t="shared" si="1249"/>
        <v>27944.7</v>
      </c>
      <c r="AC771" s="15">
        <f t="shared" si="1250"/>
        <v>27944.7</v>
      </c>
      <c r="AD771" s="15">
        <f t="shared" si="1251"/>
        <v>27944.7</v>
      </c>
      <c r="AE771" s="15"/>
      <c r="AF771" s="15"/>
      <c r="AG771" s="15"/>
      <c r="AH771" s="15">
        <f t="shared" si="1252"/>
        <v>27944.7</v>
      </c>
      <c r="AI771" s="15">
        <f t="shared" si="1253"/>
        <v>27944.7</v>
      </c>
      <c r="AJ771" s="15">
        <f t="shared" si="1254"/>
        <v>27944.7</v>
      </c>
      <c r="AK771" s="15"/>
      <c r="AL771" s="15"/>
      <c r="AM771" s="15"/>
      <c r="AN771" s="15">
        <f t="shared" si="1255"/>
        <v>27944.7</v>
      </c>
      <c r="AO771" s="15"/>
      <c r="AP771" s="70">
        <f t="shared" si="1300"/>
        <v>27944.7</v>
      </c>
      <c r="AQ771" s="15">
        <f t="shared" si="1256"/>
        <v>27944.7</v>
      </c>
      <c r="AR771" s="15"/>
      <c r="AS771" s="70">
        <f t="shared" si="1301"/>
        <v>27944.7</v>
      </c>
      <c r="AT771" s="73">
        <f t="shared" si="1257"/>
        <v>27944.7</v>
      </c>
      <c r="AU771" s="15"/>
      <c r="AV771" s="24"/>
    </row>
    <row r="772" spans="1:49" ht="46.8" x14ac:dyDescent="0.3">
      <c r="A772" s="61" t="s">
        <v>485</v>
      </c>
      <c r="B772" s="62"/>
      <c r="C772" s="61"/>
      <c r="D772" s="61"/>
      <c r="E772" s="63" t="s">
        <v>425</v>
      </c>
      <c r="F772" s="15">
        <f t="shared" ref="F772:K772" si="1302">F773+F775</f>
        <v>510424.39999999997</v>
      </c>
      <c r="G772" s="15">
        <f t="shared" si="1302"/>
        <v>524470.19999999995</v>
      </c>
      <c r="H772" s="15">
        <f t="shared" si="1302"/>
        <v>524669.5</v>
      </c>
      <c r="I772" s="15">
        <f t="shared" si="1302"/>
        <v>0</v>
      </c>
      <c r="J772" s="15">
        <f t="shared" si="1302"/>
        <v>0</v>
      </c>
      <c r="K772" s="15">
        <f t="shared" si="1302"/>
        <v>0</v>
      </c>
      <c r="L772" s="15">
        <f t="shared" si="1267"/>
        <v>510424.39999999997</v>
      </c>
      <c r="M772" s="15">
        <f t="shared" si="1268"/>
        <v>524470.19999999995</v>
      </c>
      <c r="N772" s="15">
        <f t="shared" si="1269"/>
        <v>524669.5</v>
      </c>
      <c r="O772" s="15">
        <f>O773+O775</f>
        <v>0</v>
      </c>
      <c r="P772" s="15">
        <f>P773+P775</f>
        <v>0</v>
      </c>
      <c r="Q772" s="15">
        <f>Q773+Q775</f>
        <v>0</v>
      </c>
      <c r="R772" s="15">
        <f t="shared" si="1259"/>
        <v>510424.39999999997</v>
      </c>
      <c r="S772" s="15">
        <f t="shared" si="1260"/>
        <v>524470.19999999995</v>
      </c>
      <c r="T772" s="15">
        <f t="shared" si="1261"/>
        <v>524669.5</v>
      </c>
      <c r="U772" s="15">
        <f>U773+U775</f>
        <v>0</v>
      </c>
      <c r="V772" s="15">
        <f t="shared" si="1262"/>
        <v>510424.39999999997</v>
      </c>
      <c r="W772" s="15">
        <f t="shared" si="1263"/>
        <v>524470.19999999995</v>
      </c>
      <c r="X772" s="15">
        <f t="shared" si="1264"/>
        <v>524669.5</v>
      </c>
      <c r="Y772" s="15">
        <f>Y773+Y775</f>
        <v>0</v>
      </c>
      <c r="Z772" s="15">
        <f>Z773+Z775</f>
        <v>0</v>
      </c>
      <c r="AA772" s="15">
        <f>AA773+AA775</f>
        <v>0</v>
      </c>
      <c r="AB772" s="15">
        <f t="shared" si="1249"/>
        <v>510424.39999999997</v>
      </c>
      <c r="AC772" s="15">
        <f t="shared" si="1250"/>
        <v>524470.19999999995</v>
      </c>
      <c r="AD772" s="15">
        <f t="shared" si="1251"/>
        <v>524669.5</v>
      </c>
      <c r="AE772" s="15">
        <f>AE773+AE775</f>
        <v>0</v>
      </c>
      <c r="AF772" s="15">
        <f>AF773+AF775</f>
        <v>0</v>
      </c>
      <c r="AG772" s="15">
        <f>AG773+AG775</f>
        <v>0</v>
      </c>
      <c r="AH772" s="15">
        <f t="shared" si="1252"/>
        <v>510424.39999999997</v>
      </c>
      <c r="AI772" s="15">
        <f t="shared" si="1253"/>
        <v>524470.19999999995</v>
      </c>
      <c r="AJ772" s="15">
        <f t="shared" si="1254"/>
        <v>524669.5</v>
      </c>
      <c r="AK772" s="15">
        <f>AK773+AK775</f>
        <v>0</v>
      </c>
      <c r="AL772" s="15">
        <f>AL773+AL775</f>
        <v>0</v>
      </c>
      <c r="AM772" s="15">
        <f>AM773+AM775</f>
        <v>0</v>
      </c>
      <c r="AN772" s="15">
        <f t="shared" si="1255"/>
        <v>510424.39999999997</v>
      </c>
      <c r="AO772" s="15">
        <f>AO773+AO775</f>
        <v>0</v>
      </c>
      <c r="AP772" s="70">
        <f t="shared" si="1300"/>
        <v>510424.39999999997</v>
      </c>
      <c r="AQ772" s="15">
        <f t="shared" si="1256"/>
        <v>524470.19999999995</v>
      </c>
      <c r="AR772" s="15">
        <f>AR773+AR775</f>
        <v>0</v>
      </c>
      <c r="AS772" s="70">
        <f t="shared" si="1301"/>
        <v>524470.19999999995</v>
      </c>
      <c r="AT772" s="73">
        <f t="shared" si="1257"/>
        <v>524669.5</v>
      </c>
      <c r="AU772" s="15">
        <f>AU773+AU775</f>
        <v>0</v>
      </c>
      <c r="AV772" s="24"/>
    </row>
    <row r="773" spans="1:49" ht="93.6" x14ac:dyDescent="0.3">
      <c r="A773" s="61" t="s">
        <v>485</v>
      </c>
      <c r="B773" s="62" t="s">
        <v>151</v>
      </c>
      <c r="C773" s="61"/>
      <c r="D773" s="61"/>
      <c r="E773" s="63" t="s">
        <v>152</v>
      </c>
      <c r="F773" s="15">
        <f t="shared" ref="F773:K773" si="1303">F774</f>
        <v>509486.6</v>
      </c>
      <c r="G773" s="15">
        <f t="shared" si="1303"/>
        <v>523532.5</v>
      </c>
      <c r="H773" s="15">
        <f t="shared" si="1303"/>
        <v>523731.8</v>
      </c>
      <c r="I773" s="15">
        <f t="shared" si="1303"/>
        <v>0</v>
      </c>
      <c r="J773" s="15">
        <f t="shared" si="1303"/>
        <v>0</v>
      </c>
      <c r="K773" s="15">
        <f t="shared" si="1303"/>
        <v>0</v>
      </c>
      <c r="L773" s="15">
        <f t="shared" si="1267"/>
        <v>509486.6</v>
      </c>
      <c r="M773" s="15">
        <f t="shared" si="1268"/>
        <v>523532.5</v>
      </c>
      <c r="N773" s="15">
        <f t="shared" si="1269"/>
        <v>523731.8</v>
      </c>
      <c r="O773" s="15">
        <f>O774</f>
        <v>0</v>
      </c>
      <c r="P773" s="15">
        <f>P774</f>
        <v>0</v>
      </c>
      <c r="Q773" s="15">
        <f>Q774</f>
        <v>0</v>
      </c>
      <c r="R773" s="15">
        <f t="shared" si="1259"/>
        <v>509486.6</v>
      </c>
      <c r="S773" s="15">
        <f t="shared" si="1260"/>
        <v>523532.5</v>
      </c>
      <c r="T773" s="15">
        <f t="shared" si="1261"/>
        <v>523731.8</v>
      </c>
      <c r="U773" s="15">
        <f>U774</f>
        <v>0</v>
      </c>
      <c r="V773" s="15">
        <f t="shared" si="1262"/>
        <v>509486.6</v>
      </c>
      <c r="W773" s="15">
        <f t="shared" si="1263"/>
        <v>523532.5</v>
      </c>
      <c r="X773" s="15">
        <f t="shared" si="1264"/>
        <v>523731.8</v>
      </c>
      <c r="Y773" s="15">
        <f>Y774</f>
        <v>0</v>
      </c>
      <c r="Z773" s="15">
        <f>Z774</f>
        <v>0</v>
      </c>
      <c r="AA773" s="15">
        <f>AA774</f>
        <v>0</v>
      </c>
      <c r="AB773" s="15">
        <f t="shared" si="1249"/>
        <v>509486.6</v>
      </c>
      <c r="AC773" s="15">
        <f t="shared" si="1250"/>
        <v>523532.5</v>
      </c>
      <c r="AD773" s="15">
        <f t="shared" si="1251"/>
        <v>523731.8</v>
      </c>
      <c r="AE773" s="15">
        <f>AE774</f>
        <v>0</v>
      </c>
      <c r="AF773" s="15">
        <f>AF774</f>
        <v>0</v>
      </c>
      <c r="AG773" s="15">
        <f>AG774</f>
        <v>0</v>
      </c>
      <c r="AH773" s="15">
        <f t="shared" si="1252"/>
        <v>509486.6</v>
      </c>
      <c r="AI773" s="15">
        <f t="shared" si="1253"/>
        <v>523532.5</v>
      </c>
      <c r="AJ773" s="15">
        <f t="shared" si="1254"/>
        <v>523731.8</v>
      </c>
      <c r="AK773" s="15">
        <f>AK774</f>
        <v>0</v>
      </c>
      <c r="AL773" s="15">
        <f>AL774</f>
        <v>0</v>
      </c>
      <c r="AM773" s="15">
        <f>AM774</f>
        <v>0</v>
      </c>
      <c r="AN773" s="15">
        <f t="shared" si="1255"/>
        <v>509486.6</v>
      </c>
      <c r="AO773" s="15">
        <f>AO774</f>
        <v>0</v>
      </c>
      <c r="AP773" s="70">
        <f t="shared" si="1300"/>
        <v>509486.6</v>
      </c>
      <c r="AQ773" s="15">
        <f t="shared" si="1256"/>
        <v>523532.5</v>
      </c>
      <c r="AR773" s="15">
        <f>AR774</f>
        <v>0</v>
      </c>
      <c r="AS773" s="70">
        <f t="shared" si="1301"/>
        <v>523532.5</v>
      </c>
      <c r="AT773" s="73">
        <f t="shared" si="1257"/>
        <v>523731.8</v>
      </c>
      <c r="AU773" s="15">
        <f>AU774</f>
        <v>0</v>
      </c>
      <c r="AV773" s="24"/>
    </row>
    <row r="774" spans="1:49" x14ac:dyDescent="0.3">
      <c r="A774" s="61" t="s">
        <v>485</v>
      </c>
      <c r="B774" s="62">
        <v>100</v>
      </c>
      <c r="C774" s="61" t="s">
        <v>65</v>
      </c>
      <c r="D774" s="61" t="s">
        <v>67</v>
      </c>
      <c r="E774" s="63" t="s">
        <v>68</v>
      </c>
      <c r="F774" s="15">
        <v>509486.6</v>
      </c>
      <c r="G774" s="15">
        <v>523532.5</v>
      </c>
      <c r="H774" s="15">
        <v>523731.8</v>
      </c>
      <c r="I774" s="15"/>
      <c r="J774" s="15"/>
      <c r="K774" s="15"/>
      <c r="L774" s="15">
        <f t="shared" si="1267"/>
        <v>509486.6</v>
      </c>
      <c r="M774" s="15">
        <f t="shared" si="1268"/>
        <v>523532.5</v>
      </c>
      <c r="N774" s="15">
        <f t="shared" si="1269"/>
        <v>523731.8</v>
      </c>
      <c r="O774" s="15"/>
      <c r="P774" s="15"/>
      <c r="Q774" s="15"/>
      <c r="R774" s="15">
        <f t="shared" si="1259"/>
        <v>509486.6</v>
      </c>
      <c r="S774" s="15">
        <f t="shared" si="1260"/>
        <v>523532.5</v>
      </c>
      <c r="T774" s="15">
        <f t="shared" si="1261"/>
        <v>523731.8</v>
      </c>
      <c r="U774" s="15"/>
      <c r="V774" s="15">
        <f t="shared" si="1262"/>
        <v>509486.6</v>
      </c>
      <c r="W774" s="15">
        <f t="shared" si="1263"/>
        <v>523532.5</v>
      </c>
      <c r="X774" s="15">
        <f t="shared" si="1264"/>
        <v>523731.8</v>
      </c>
      <c r="Y774" s="15"/>
      <c r="Z774" s="15"/>
      <c r="AA774" s="15"/>
      <c r="AB774" s="15">
        <f t="shared" si="1249"/>
        <v>509486.6</v>
      </c>
      <c r="AC774" s="15">
        <f t="shared" si="1250"/>
        <v>523532.5</v>
      </c>
      <c r="AD774" s="15">
        <f t="shared" si="1251"/>
        <v>523731.8</v>
      </c>
      <c r="AE774" s="15"/>
      <c r="AF774" s="15"/>
      <c r="AG774" s="15"/>
      <c r="AH774" s="15">
        <f t="shared" si="1252"/>
        <v>509486.6</v>
      </c>
      <c r="AI774" s="15">
        <f t="shared" si="1253"/>
        <v>523532.5</v>
      </c>
      <c r="AJ774" s="15">
        <f t="shared" si="1254"/>
        <v>523731.8</v>
      </c>
      <c r="AK774" s="15"/>
      <c r="AL774" s="15"/>
      <c r="AM774" s="15"/>
      <c r="AN774" s="15">
        <f t="shared" si="1255"/>
        <v>509486.6</v>
      </c>
      <c r="AO774" s="15"/>
      <c r="AP774" s="70">
        <f t="shared" si="1300"/>
        <v>509486.6</v>
      </c>
      <c r="AQ774" s="15">
        <f t="shared" si="1256"/>
        <v>523532.5</v>
      </c>
      <c r="AR774" s="15"/>
      <c r="AS774" s="70">
        <f t="shared" si="1301"/>
        <v>523532.5</v>
      </c>
      <c r="AT774" s="73">
        <f t="shared" si="1257"/>
        <v>523731.8</v>
      </c>
      <c r="AU774" s="15"/>
      <c r="AV774" s="24"/>
    </row>
    <row r="775" spans="1:49" ht="31.2" x14ac:dyDescent="0.3">
      <c r="A775" s="61" t="s">
        <v>485</v>
      </c>
      <c r="B775" s="62" t="s">
        <v>48</v>
      </c>
      <c r="C775" s="61"/>
      <c r="D775" s="61"/>
      <c r="E775" s="63" t="s">
        <v>49</v>
      </c>
      <c r="F775" s="15">
        <f t="shared" ref="F775:K775" si="1304">F776</f>
        <v>937.8</v>
      </c>
      <c r="G775" s="15">
        <f t="shared" si="1304"/>
        <v>937.7</v>
      </c>
      <c r="H775" s="15">
        <f t="shared" si="1304"/>
        <v>937.7</v>
      </c>
      <c r="I775" s="15">
        <f t="shared" si="1304"/>
        <v>0</v>
      </c>
      <c r="J775" s="15">
        <f t="shared" si="1304"/>
        <v>0</v>
      </c>
      <c r="K775" s="15">
        <f t="shared" si="1304"/>
        <v>0</v>
      </c>
      <c r="L775" s="15">
        <f t="shared" si="1267"/>
        <v>937.8</v>
      </c>
      <c r="M775" s="15">
        <f t="shared" si="1268"/>
        <v>937.7</v>
      </c>
      <c r="N775" s="15">
        <f t="shared" si="1269"/>
        <v>937.7</v>
      </c>
      <c r="O775" s="15">
        <f>O776</f>
        <v>0</v>
      </c>
      <c r="P775" s="15">
        <f>P776</f>
        <v>0</v>
      </c>
      <c r="Q775" s="15">
        <f>Q776</f>
        <v>0</v>
      </c>
      <c r="R775" s="15">
        <f t="shared" si="1259"/>
        <v>937.8</v>
      </c>
      <c r="S775" s="15">
        <f t="shared" si="1260"/>
        <v>937.7</v>
      </c>
      <c r="T775" s="15">
        <f t="shared" si="1261"/>
        <v>937.7</v>
      </c>
      <c r="U775" s="15">
        <f>U776</f>
        <v>0</v>
      </c>
      <c r="V775" s="15">
        <f t="shared" si="1262"/>
        <v>937.8</v>
      </c>
      <c r="W775" s="15">
        <f t="shared" si="1263"/>
        <v>937.7</v>
      </c>
      <c r="X775" s="15">
        <f t="shared" si="1264"/>
        <v>937.7</v>
      </c>
      <c r="Y775" s="15">
        <f>Y776</f>
        <v>0</v>
      </c>
      <c r="Z775" s="15">
        <f>Z776</f>
        <v>0</v>
      </c>
      <c r="AA775" s="15">
        <f>AA776</f>
        <v>0</v>
      </c>
      <c r="AB775" s="15">
        <f t="shared" si="1249"/>
        <v>937.8</v>
      </c>
      <c r="AC775" s="15">
        <f t="shared" si="1250"/>
        <v>937.7</v>
      </c>
      <c r="AD775" s="15">
        <f t="shared" si="1251"/>
        <v>937.7</v>
      </c>
      <c r="AE775" s="15">
        <f>AE776</f>
        <v>0</v>
      </c>
      <c r="AF775" s="15">
        <f>AF776</f>
        <v>0</v>
      </c>
      <c r="AG775" s="15">
        <f>AG776</f>
        <v>0</v>
      </c>
      <c r="AH775" s="15">
        <f t="shared" si="1252"/>
        <v>937.8</v>
      </c>
      <c r="AI775" s="15">
        <f t="shared" si="1253"/>
        <v>937.7</v>
      </c>
      <c r="AJ775" s="15">
        <f t="shared" si="1254"/>
        <v>937.7</v>
      </c>
      <c r="AK775" s="15">
        <f>AK776</f>
        <v>0</v>
      </c>
      <c r="AL775" s="15">
        <f>AL776</f>
        <v>0</v>
      </c>
      <c r="AM775" s="15">
        <f>AM776</f>
        <v>0</v>
      </c>
      <c r="AN775" s="15">
        <f t="shared" si="1255"/>
        <v>937.8</v>
      </c>
      <c r="AO775" s="15">
        <f>AO776</f>
        <v>0</v>
      </c>
      <c r="AP775" s="70">
        <f t="shared" si="1300"/>
        <v>937.8</v>
      </c>
      <c r="AQ775" s="15">
        <f t="shared" si="1256"/>
        <v>937.7</v>
      </c>
      <c r="AR775" s="15">
        <f>AR776</f>
        <v>0</v>
      </c>
      <c r="AS775" s="70">
        <f t="shared" si="1301"/>
        <v>937.7</v>
      </c>
      <c r="AT775" s="73">
        <f t="shared" si="1257"/>
        <v>937.7</v>
      </c>
      <c r="AU775" s="15">
        <f>AU776</f>
        <v>0</v>
      </c>
      <c r="AV775" s="24"/>
    </row>
    <row r="776" spans="1:49" x14ac:dyDescent="0.3">
      <c r="A776" s="61" t="s">
        <v>485</v>
      </c>
      <c r="B776" s="62">
        <v>200</v>
      </c>
      <c r="C776" s="61" t="s">
        <v>65</v>
      </c>
      <c r="D776" s="61" t="s">
        <v>67</v>
      </c>
      <c r="E776" s="63" t="s">
        <v>68</v>
      </c>
      <c r="F776" s="15">
        <v>937.8</v>
      </c>
      <c r="G776" s="15">
        <v>937.7</v>
      </c>
      <c r="H776" s="15">
        <v>937.7</v>
      </c>
      <c r="I776" s="15"/>
      <c r="J776" s="15"/>
      <c r="K776" s="15"/>
      <c r="L776" s="15">
        <f t="shared" si="1267"/>
        <v>937.8</v>
      </c>
      <c r="M776" s="15">
        <f t="shared" si="1268"/>
        <v>937.7</v>
      </c>
      <c r="N776" s="15">
        <f t="shared" si="1269"/>
        <v>937.7</v>
      </c>
      <c r="O776" s="15"/>
      <c r="P776" s="15"/>
      <c r="Q776" s="15"/>
      <c r="R776" s="15">
        <f t="shared" si="1259"/>
        <v>937.8</v>
      </c>
      <c r="S776" s="15">
        <f t="shared" si="1260"/>
        <v>937.7</v>
      </c>
      <c r="T776" s="15">
        <f t="shared" si="1261"/>
        <v>937.7</v>
      </c>
      <c r="U776" s="15"/>
      <c r="V776" s="15">
        <f t="shared" si="1262"/>
        <v>937.8</v>
      </c>
      <c r="W776" s="15">
        <f t="shared" si="1263"/>
        <v>937.7</v>
      </c>
      <c r="X776" s="15">
        <f t="shared" si="1264"/>
        <v>937.7</v>
      </c>
      <c r="Y776" s="15"/>
      <c r="Z776" s="15"/>
      <c r="AA776" s="15"/>
      <c r="AB776" s="15">
        <f t="shared" si="1249"/>
        <v>937.8</v>
      </c>
      <c r="AC776" s="15">
        <f t="shared" si="1250"/>
        <v>937.7</v>
      </c>
      <c r="AD776" s="15">
        <f t="shared" si="1251"/>
        <v>937.7</v>
      </c>
      <c r="AE776" s="15"/>
      <c r="AF776" s="15"/>
      <c r="AG776" s="15"/>
      <c r="AH776" s="15">
        <f t="shared" si="1252"/>
        <v>937.8</v>
      </c>
      <c r="AI776" s="15">
        <f t="shared" si="1253"/>
        <v>937.7</v>
      </c>
      <c r="AJ776" s="15">
        <f t="shared" si="1254"/>
        <v>937.7</v>
      </c>
      <c r="AK776" s="15"/>
      <c r="AL776" s="15"/>
      <c r="AM776" s="15"/>
      <c r="AN776" s="15">
        <f t="shared" si="1255"/>
        <v>937.8</v>
      </c>
      <c r="AO776" s="15"/>
      <c r="AP776" s="70">
        <f t="shared" si="1300"/>
        <v>937.8</v>
      </c>
      <c r="AQ776" s="15">
        <f t="shared" si="1256"/>
        <v>937.7</v>
      </c>
      <c r="AR776" s="15"/>
      <c r="AS776" s="70">
        <f t="shared" si="1301"/>
        <v>937.7</v>
      </c>
      <c r="AT776" s="73">
        <f t="shared" si="1257"/>
        <v>937.7</v>
      </c>
      <c r="AU776" s="15"/>
      <c r="AV776" s="24"/>
    </row>
    <row r="777" spans="1:49" s="74" customFormat="1" ht="46.8" x14ac:dyDescent="0.3">
      <c r="A777" s="55" t="s">
        <v>486</v>
      </c>
      <c r="B777" s="56"/>
      <c r="C777" s="55"/>
      <c r="D777" s="55"/>
      <c r="E777" s="57" t="s">
        <v>487</v>
      </c>
      <c r="F777" s="14">
        <f t="shared" ref="F777:K777" si="1305">F778</f>
        <v>183735.7</v>
      </c>
      <c r="G777" s="14">
        <f t="shared" si="1305"/>
        <v>165890.70000000001</v>
      </c>
      <c r="H777" s="14">
        <f t="shared" si="1305"/>
        <v>165890.70000000001</v>
      </c>
      <c r="I777" s="14">
        <f t="shared" si="1305"/>
        <v>-456.3</v>
      </c>
      <c r="J777" s="14">
        <f t="shared" si="1305"/>
        <v>-456.3</v>
      </c>
      <c r="K777" s="14">
        <f t="shared" si="1305"/>
        <v>-456.3</v>
      </c>
      <c r="L777" s="14">
        <f t="shared" si="1267"/>
        <v>183279.40000000002</v>
      </c>
      <c r="M777" s="14">
        <f t="shared" si="1268"/>
        <v>165434.40000000002</v>
      </c>
      <c r="N777" s="14">
        <f t="shared" si="1269"/>
        <v>165434.40000000002</v>
      </c>
      <c r="O777" s="14">
        <f>O778</f>
        <v>4371.3409999999994</v>
      </c>
      <c r="P777" s="14">
        <f>P778</f>
        <v>0</v>
      </c>
      <c r="Q777" s="14">
        <f>Q778</f>
        <v>0</v>
      </c>
      <c r="R777" s="14">
        <f t="shared" si="1259"/>
        <v>187650.74100000001</v>
      </c>
      <c r="S777" s="14">
        <f t="shared" si="1260"/>
        <v>165434.40000000002</v>
      </c>
      <c r="T777" s="14">
        <f t="shared" si="1261"/>
        <v>165434.40000000002</v>
      </c>
      <c r="U777" s="14">
        <f>U778</f>
        <v>0</v>
      </c>
      <c r="V777" s="14">
        <f t="shared" si="1262"/>
        <v>187650.74100000001</v>
      </c>
      <c r="W777" s="14">
        <f t="shared" si="1263"/>
        <v>165434.40000000002</v>
      </c>
      <c r="X777" s="14">
        <f t="shared" si="1264"/>
        <v>165434.40000000002</v>
      </c>
      <c r="Y777" s="14">
        <f>Y778</f>
        <v>-2292.549</v>
      </c>
      <c r="Z777" s="14">
        <f>Z778</f>
        <v>0</v>
      </c>
      <c r="AA777" s="14">
        <f>AA778</f>
        <v>0</v>
      </c>
      <c r="AB777" s="14">
        <f t="shared" si="1249"/>
        <v>185358.19200000001</v>
      </c>
      <c r="AC777" s="14">
        <f t="shared" si="1250"/>
        <v>165434.40000000002</v>
      </c>
      <c r="AD777" s="14">
        <f t="shared" si="1251"/>
        <v>165434.40000000002</v>
      </c>
      <c r="AE777" s="14">
        <f>AE778</f>
        <v>0</v>
      </c>
      <c r="AF777" s="14">
        <f>AF778</f>
        <v>0</v>
      </c>
      <c r="AG777" s="14">
        <f>AG778</f>
        <v>0</v>
      </c>
      <c r="AH777" s="14">
        <f t="shared" si="1252"/>
        <v>185358.19200000001</v>
      </c>
      <c r="AI777" s="14">
        <f t="shared" si="1253"/>
        <v>165434.40000000002</v>
      </c>
      <c r="AJ777" s="14">
        <f t="shared" si="1254"/>
        <v>165434.40000000002</v>
      </c>
      <c r="AK777" s="14">
        <f>AK778</f>
        <v>-989.1</v>
      </c>
      <c r="AL777" s="14">
        <f>AL778</f>
        <v>0</v>
      </c>
      <c r="AM777" s="14">
        <f>AM778</f>
        <v>0</v>
      </c>
      <c r="AN777" s="14">
        <f t="shared" si="1255"/>
        <v>184369.092</v>
      </c>
      <c r="AO777" s="14">
        <f>AO778</f>
        <v>0</v>
      </c>
      <c r="AP777" s="68">
        <f t="shared" si="1300"/>
        <v>184369.092</v>
      </c>
      <c r="AQ777" s="14">
        <f t="shared" si="1256"/>
        <v>165434.40000000002</v>
      </c>
      <c r="AR777" s="14">
        <f>AR778</f>
        <v>0</v>
      </c>
      <c r="AS777" s="68">
        <f t="shared" si="1301"/>
        <v>165434.40000000002</v>
      </c>
      <c r="AT777" s="71">
        <f t="shared" si="1257"/>
        <v>165434.40000000002</v>
      </c>
      <c r="AU777" s="14">
        <f>AU778</f>
        <v>0</v>
      </c>
      <c r="AV777" s="16"/>
      <c r="AW777" s="13"/>
    </row>
    <row r="778" spans="1:49" s="75" customFormat="1" x14ac:dyDescent="0.3">
      <c r="A778" s="58" t="s">
        <v>488</v>
      </c>
      <c r="B778" s="59"/>
      <c r="C778" s="58"/>
      <c r="D778" s="58"/>
      <c r="E778" s="60" t="s">
        <v>58</v>
      </c>
      <c r="F778" s="21">
        <f t="shared" ref="F778:K778" si="1306">F779+F795</f>
        <v>183735.7</v>
      </c>
      <c r="G778" s="21">
        <f t="shared" si="1306"/>
        <v>165890.70000000001</v>
      </c>
      <c r="H778" s="21">
        <f t="shared" si="1306"/>
        <v>165890.70000000001</v>
      </c>
      <c r="I778" s="21">
        <f t="shared" si="1306"/>
        <v>-456.3</v>
      </c>
      <c r="J778" s="21">
        <f t="shared" si="1306"/>
        <v>-456.3</v>
      </c>
      <c r="K778" s="21">
        <f t="shared" si="1306"/>
        <v>-456.3</v>
      </c>
      <c r="L778" s="21">
        <f t="shared" si="1267"/>
        <v>183279.40000000002</v>
      </c>
      <c r="M778" s="21">
        <f t="shared" si="1268"/>
        <v>165434.40000000002</v>
      </c>
      <c r="N778" s="21">
        <f t="shared" si="1269"/>
        <v>165434.40000000002</v>
      </c>
      <c r="O778" s="21">
        <f>O779+O795</f>
        <v>4371.3409999999994</v>
      </c>
      <c r="P778" s="21">
        <f>P779+P795</f>
        <v>0</v>
      </c>
      <c r="Q778" s="21">
        <f>Q779+Q795</f>
        <v>0</v>
      </c>
      <c r="R778" s="21">
        <f t="shared" si="1259"/>
        <v>187650.74100000001</v>
      </c>
      <c r="S778" s="21">
        <f t="shared" si="1260"/>
        <v>165434.40000000002</v>
      </c>
      <c r="T778" s="21">
        <f t="shared" si="1261"/>
        <v>165434.40000000002</v>
      </c>
      <c r="U778" s="21">
        <f>U779+U795</f>
        <v>0</v>
      </c>
      <c r="V778" s="21">
        <f t="shared" si="1262"/>
        <v>187650.74100000001</v>
      </c>
      <c r="W778" s="21">
        <f t="shared" si="1263"/>
        <v>165434.40000000002</v>
      </c>
      <c r="X778" s="21">
        <f t="shared" si="1264"/>
        <v>165434.40000000002</v>
      </c>
      <c r="Y778" s="21">
        <f>Y779+Y795</f>
        <v>-2292.549</v>
      </c>
      <c r="Z778" s="21">
        <f>Z779+Z795</f>
        <v>0</v>
      </c>
      <c r="AA778" s="21">
        <f>AA779+AA795</f>
        <v>0</v>
      </c>
      <c r="AB778" s="21">
        <f t="shared" si="1249"/>
        <v>185358.19200000001</v>
      </c>
      <c r="AC778" s="21">
        <f t="shared" si="1250"/>
        <v>165434.40000000002</v>
      </c>
      <c r="AD778" s="21">
        <f t="shared" si="1251"/>
        <v>165434.40000000002</v>
      </c>
      <c r="AE778" s="21">
        <f>AE779+AE795</f>
        <v>0</v>
      </c>
      <c r="AF778" s="21">
        <f>AF779+AF795</f>
        <v>0</v>
      </c>
      <c r="AG778" s="21">
        <f>AG779+AG795</f>
        <v>0</v>
      </c>
      <c r="AH778" s="21">
        <f t="shared" si="1252"/>
        <v>185358.19200000001</v>
      </c>
      <c r="AI778" s="21">
        <f t="shared" si="1253"/>
        <v>165434.40000000002</v>
      </c>
      <c r="AJ778" s="21">
        <f t="shared" si="1254"/>
        <v>165434.40000000002</v>
      </c>
      <c r="AK778" s="21">
        <f>AK779+AK795</f>
        <v>-989.1</v>
      </c>
      <c r="AL778" s="21">
        <f>AL779+AL795</f>
        <v>0</v>
      </c>
      <c r="AM778" s="21">
        <f>AM779+AM795</f>
        <v>0</v>
      </c>
      <c r="AN778" s="21">
        <f t="shared" si="1255"/>
        <v>184369.092</v>
      </c>
      <c r="AO778" s="21">
        <f>AO779+AO795</f>
        <v>0</v>
      </c>
      <c r="AP778" s="69">
        <f t="shared" si="1300"/>
        <v>184369.092</v>
      </c>
      <c r="AQ778" s="21">
        <f t="shared" si="1256"/>
        <v>165434.40000000002</v>
      </c>
      <c r="AR778" s="21">
        <f>AR779+AR795</f>
        <v>0</v>
      </c>
      <c r="AS778" s="69">
        <f t="shared" si="1301"/>
        <v>165434.40000000002</v>
      </c>
      <c r="AT778" s="72">
        <f t="shared" si="1257"/>
        <v>165434.40000000002</v>
      </c>
      <c r="AU778" s="21">
        <f>AU779+AU795</f>
        <v>0</v>
      </c>
      <c r="AV778" s="22"/>
      <c r="AW778" s="17"/>
    </row>
    <row r="779" spans="1:49" ht="46.8" x14ac:dyDescent="0.3">
      <c r="A779" s="61" t="s">
        <v>489</v>
      </c>
      <c r="B779" s="62"/>
      <c r="C779" s="61"/>
      <c r="D779" s="61"/>
      <c r="E779" s="63" t="s">
        <v>490</v>
      </c>
      <c r="F779" s="15">
        <f t="shared" ref="F779:K779" si="1307">F780+F785+F790</f>
        <v>68442.899999999994</v>
      </c>
      <c r="G779" s="15">
        <f t="shared" si="1307"/>
        <v>47459.8</v>
      </c>
      <c r="H779" s="15">
        <f t="shared" si="1307"/>
        <v>47459.8</v>
      </c>
      <c r="I779" s="15">
        <f t="shared" si="1307"/>
        <v>-456.3</v>
      </c>
      <c r="J779" s="15">
        <f t="shared" si="1307"/>
        <v>-456.3</v>
      </c>
      <c r="K779" s="15">
        <f t="shared" si="1307"/>
        <v>-456.3</v>
      </c>
      <c r="L779" s="15">
        <f t="shared" si="1267"/>
        <v>67986.599999999991</v>
      </c>
      <c r="M779" s="15">
        <f t="shared" si="1268"/>
        <v>47003.5</v>
      </c>
      <c r="N779" s="15">
        <f t="shared" si="1269"/>
        <v>47003.5</v>
      </c>
      <c r="O779" s="15">
        <f>O780+O785+O790</f>
        <v>4371.3409999999994</v>
      </c>
      <c r="P779" s="15">
        <f>P780+P785+P790</f>
        <v>0</v>
      </c>
      <c r="Q779" s="15">
        <f>Q780+Q785+Q790</f>
        <v>0</v>
      </c>
      <c r="R779" s="15">
        <f t="shared" si="1259"/>
        <v>72357.940999999992</v>
      </c>
      <c r="S779" s="15">
        <f t="shared" si="1260"/>
        <v>47003.5</v>
      </c>
      <c r="T779" s="15">
        <f t="shared" si="1261"/>
        <v>47003.5</v>
      </c>
      <c r="U779" s="15">
        <f>U780+U785+U790</f>
        <v>0</v>
      </c>
      <c r="V779" s="15">
        <f t="shared" si="1262"/>
        <v>72357.940999999992</v>
      </c>
      <c r="W779" s="15">
        <f t="shared" si="1263"/>
        <v>47003.5</v>
      </c>
      <c r="X779" s="15">
        <f t="shared" si="1264"/>
        <v>47003.5</v>
      </c>
      <c r="Y779" s="15">
        <f>Y780+Y785+Y790</f>
        <v>-731.34900000000005</v>
      </c>
      <c r="Z779" s="15">
        <f>Z780+Z785+Z790</f>
        <v>0</v>
      </c>
      <c r="AA779" s="15">
        <f>AA780+AA785+AA790</f>
        <v>0</v>
      </c>
      <c r="AB779" s="15">
        <f t="shared" si="1249"/>
        <v>71626.59199999999</v>
      </c>
      <c r="AC779" s="15">
        <f t="shared" si="1250"/>
        <v>47003.5</v>
      </c>
      <c r="AD779" s="15">
        <f t="shared" si="1251"/>
        <v>47003.5</v>
      </c>
      <c r="AE779" s="15">
        <f>AE780+AE785+AE790</f>
        <v>0</v>
      </c>
      <c r="AF779" s="15">
        <f>AF780+AF785+AF790</f>
        <v>0</v>
      </c>
      <c r="AG779" s="15">
        <f>AG780+AG785+AG790</f>
        <v>0</v>
      </c>
      <c r="AH779" s="15">
        <f t="shared" si="1252"/>
        <v>71626.59199999999</v>
      </c>
      <c r="AI779" s="15">
        <f t="shared" si="1253"/>
        <v>47003.5</v>
      </c>
      <c r="AJ779" s="15">
        <f t="shared" si="1254"/>
        <v>47003.5</v>
      </c>
      <c r="AK779" s="15">
        <f>AK780+AK785+AK790</f>
        <v>-989.1</v>
      </c>
      <c r="AL779" s="15">
        <f>AL780+AL785+AL790</f>
        <v>0</v>
      </c>
      <c r="AM779" s="15">
        <f>AM780+AM785+AM790</f>
        <v>0</v>
      </c>
      <c r="AN779" s="15">
        <f t="shared" si="1255"/>
        <v>70637.491999999984</v>
      </c>
      <c r="AO779" s="15">
        <f>AO780+AO785+AO790</f>
        <v>0</v>
      </c>
      <c r="AP779" s="70">
        <f t="shared" si="1300"/>
        <v>70637.491999999984</v>
      </c>
      <c r="AQ779" s="15">
        <f t="shared" si="1256"/>
        <v>47003.5</v>
      </c>
      <c r="AR779" s="15">
        <f>AR780+AR785+AR790</f>
        <v>0</v>
      </c>
      <c r="AS779" s="70">
        <f t="shared" si="1301"/>
        <v>47003.5</v>
      </c>
      <c r="AT779" s="73">
        <f t="shared" si="1257"/>
        <v>47003.5</v>
      </c>
      <c r="AU779" s="15">
        <f>AU780+AU785+AU790</f>
        <v>0</v>
      </c>
      <c r="AV779" s="24"/>
    </row>
    <row r="780" spans="1:49" ht="62.4" x14ac:dyDescent="0.3">
      <c r="A780" s="61" t="s">
        <v>491</v>
      </c>
      <c r="B780" s="62"/>
      <c r="C780" s="61"/>
      <c r="D780" s="61"/>
      <c r="E780" s="63" t="s">
        <v>492</v>
      </c>
      <c r="F780" s="15">
        <f t="shared" ref="F780:K780" si="1308">F781+F783</f>
        <v>20241.800000000003</v>
      </c>
      <c r="G780" s="15">
        <f t="shared" si="1308"/>
        <v>8615</v>
      </c>
      <c r="H780" s="15">
        <f t="shared" si="1308"/>
        <v>8615</v>
      </c>
      <c r="I780" s="15">
        <f t="shared" si="1308"/>
        <v>0</v>
      </c>
      <c r="J780" s="15">
        <f t="shared" si="1308"/>
        <v>0</v>
      </c>
      <c r="K780" s="15">
        <f t="shared" si="1308"/>
        <v>0</v>
      </c>
      <c r="L780" s="15">
        <f t="shared" si="1267"/>
        <v>20241.800000000003</v>
      </c>
      <c r="M780" s="15">
        <f t="shared" si="1268"/>
        <v>8615</v>
      </c>
      <c r="N780" s="15">
        <f t="shared" si="1269"/>
        <v>8615</v>
      </c>
      <c r="O780" s="15">
        <f>O781+O783</f>
        <v>-4234.1000000000004</v>
      </c>
      <c r="P780" s="15">
        <f>P781+P783</f>
        <v>0</v>
      </c>
      <c r="Q780" s="15">
        <f>Q781+Q783</f>
        <v>0</v>
      </c>
      <c r="R780" s="15">
        <f t="shared" si="1259"/>
        <v>16007.700000000003</v>
      </c>
      <c r="S780" s="15">
        <f t="shared" si="1260"/>
        <v>8615</v>
      </c>
      <c r="T780" s="15">
        <f t="shared" si="1261"/>
        <v>8615</v>
      </c>
      <c r="U780" s="15">
        <f>U781+U783</f>
        <v>0</v>
      </c>
      <c r="V780" s="15">
        <f t="shared" si="1262"/>
        <v>16007.700000000003</v>
      </c>
      <c r="W780" s="15">
        <f t="shared" si="1263"/>
        <v>8615</v>
      </c>
      <c r="X780" s="15">
        <f t="shared" si="1264"/>
        <v>8615</v>
      </c>
      <c r="Y780" s="15">
        <f>Y781+Y783</f>
        <v>-1276.682</v>
      </c>
      <c r="Z780" s="15">
        <f>Z781+Z783</f>
        <v>0</v>
      </c>
      <c r="AA780" s="15">
        <f>AA781+AA783</f>
        <v>0</v>
      </c>
      <c r="AB780" s="15">
        <f t="shared" si="1249"/>
        <v>14731.018000000002</v>
      </c>
      <c r="AC780" s="15">
        <f t="shared" si="1250"/>
        <v>8615</v>
      </c>
      <c r="AD780" s="15">
        <f t="shared" si="1251"/>
        <v>8615</v>
      </c>
      <c r="AE780" s="15">
        <f>AE781+AE783</f>
        <v>0</v>
      </c>
      <c r="AF780" s="15">
        <f>AF781+AF783</f>
        <v>0</v>
      </c>
      <c r="AG780" s="15">
        <f>AG781+AG783</f>
        <v>0</v>
      </c>
      <c r="AH780" s="15">
        <f t="shared" si="1252"/>
        <v>14731.018000000002</v>
      </c>
      <c r="AI780" s="15">
        <f t="shared" si="1253"/>
        <v>8615</v>
      </c>
      <c r="AJ780" s="15">
        <f t="shared" si="1254"/>
        <v>8615</v>
      </c>
      <c r="AK780" s="15">
        <f>AK781+AK783</f>
        <v>-989.1</v>
      </c>
      <c r="AL780" s="15">
        <f>AL781+AL783</f>
        <v>0</v>
      </c>
      <c r="AM780" s="15">
        <f>AM781+AM783</f>
        <v>0</v>
      </c>
      <c r="AN780" s="15">
        <f t="shared" si="1255"/>
        <v>13741.918000000001</v>
      </c>
      <c r="AO780" s="15">
        <f>AO781+AO783</f>
        <v>0</v>
      </c>
      <c r="AP780" s="70">
        <f t="shared" si="1300"/>
        <v>13741.918000000001</v>
      </c>
      <c r="AQ780" s="15">
        <f t="shared" si="1256"/>
        <v>8615</v>
      </c>
      <c r="AR780" s="15">
        <f>AR781+AR783</f>
        <v>0</v>
      </c>
      <c r="AS780" s="70">
        <f t="shared" si="1301"/>
        <v>8615</v>
      </c>
      <c r="AT780" s="73">
        <f t="shared" si="1257"/>
        <v>8615</v>
      </c>
      <c r="AU780" s="15">
        <f>AU781+AU783</f>
        <v>0</v>
      </c>
      <c r="AV780" s="24"/>
    </row>
    <row r="781" spans="1:49" ht="31.2" x14ac:dyDescent="0.3">
      <c r="A781" s="61" t="s">
        <v>491</v>
      </c>
      <c r="B781" s="62" t="s">
        <v>48</v>
      </c>
      <c r="C781" s="61"/>
      <c r="D781" s="61"/>
      <c r="E781" s="63" t="s">
        <v>49</v>
      </c>
      <c r="F781" s="15">
        <f t="shared" ref="F781:K781" si="1309">F782</f>
        <v>11626.800000000001</v>
      </c>
      <c r="G781" s="15">
        <f t="shared" si="1309"/>
        <v>0</v>
      </c>
      <c r="H781" s="15">
        <f t="shared" si="1309"/>
        <v>0</v>
      </c>
      <c r="I781" s="15">
        <f t="shared" si="1309"/>
        <v>0</v>
      </c>
      <c r="J781" s="15">
        <f t="shared" si="1309"/>
        <v>0</v>
      </c>
      <c r="K781" s="15">
        <f t="shared" si="1309"/>
        <v>0</v>
      </c>
      <c r="L781" s="15">
        <f t="shared" si="1267"/>
        <v>11626.800000000001</v>
      </c>
      <c r="M781" s="15">
        <f t="shared" si="1268"/>
        <v>0</v>
      </c>
      <c r="N781" s="15">
        <f t="shared" si="1269"/>
        <v>0</v>
      </c>
      <c r="O781" s="15">
        <f>O782</f>
        <v>-3738.6</v>
      </c>
      <c r="P781" s="15">
        <f>P782</f>
        <v>0</v>
      </c>
      <c r="Q781" s="15">
        <f>Q782</f>
        <v>0</v>
      </c>
      <c r="R781" s="15">
        <f t="shared" si="1259"/>
        <v>7888.2000000000007</v>
      </c>
      <c r="S781" s="15">
        <f t="shared" si="1260"/>
        <v>0</v>
      </c>
      <c r="T781" s="15">
        <f t="shared" si="1261"/>
        <v>0</v>
      </c>
      <c r="U781" s="15">
        <f>U782</f>
        <v>0</v>
      </c>
      <c r="V781" s="15">
        <f t="shared" si="1262"/>
        <v>7888.2000000000007</v>
      </c>
      <c r="W781" s="15">
        <f t="shared" si="1263"/>
        <v>0</v>
      </c>
      <c r="X781" s="15">
        <f t="shared" si="1264"/>
        <v>0</v>
      </c>
      <c r="Y781" s="15">
        <f>Y782</f>
        <v>-1276.682</v>
      </c>
      <c r="Z781" s="15">
        <f>Z782</f>
        <v>0</v>
      </c>
      <c r="AA781" s="15">
        <f>AA782</f>
        <v>0</v>
      </c>
      <c r="AB781" s="15">
        <f t="shared" si="1249"/>
        <v>6611.5180000000009</v>
      </c>
      <c r="AC781" s="15">
        <f t="shared" si="1250"/>
        <v>0</v>
      </c>
      <c r="AD781" s="15">
        <f t="shared" si="1251"/>
        <v>0</v>
      </c>
      <c r="AE781" s="15">
        <f>AE782</f>
        <v>0</v>
      </c>
      <c r="AF781" s="15">
        <f>AF782</f>
        <v>0</v>
      </c>
      <c r="AG781" s="15">
        <f>AG782</f>
        <v>0</v>
      </c>
      <c r="AH781" s="15">
        <f t="shared" si="1252"/>
        <v>6611.5180000000009</v>
      </c>
      <c r="AI781" s="15">
        <f t="shared" si="1253"/>
        <v>0</v>
      </c>
      <c r="AJ781" s="15">
        <f t="shared" si="1254"/>
        <v>0</v>
      </c>
      <c r="AK781" s="15">
        <f>AK782</f>
        <v>-989.1</v>
      </c>
      <c r="AL781" s="15">
        <f>AL782</f>
        <v>0</v>
      </c>
      <c r="AM781" s="15">
        <f>AM782</f>
        <v>0</v>
      </c>
      <c r="AN781" s="15">
        <f t="shared" si="1255"/>
        <v>5622.4180000000006</v>
      </c>
      <c r="AO781" s="15">
        <f>AO782</f>
        <v>0</v>
      </c>
      <c r="AP781" s="70">
        <f t="shared" si="1300"/>
        <v>5622.4180000000006</v>
      </c>
      <c r="AQ781" s="15">
        <f t="shared" si="1256"/>
        <v>0</v>
      </c>
      <c r="AR781" s="15">
        <f>AR782</f>
        <v>0</v>
      </c>
      <c r="AS781" s="70">
        <f t="shared" si="1301"/>
        <v>0</v>
      </c>
      <c r="AT781" s="73">
        <f t="shared" si="1257"/>
        <v>0</v>
      </c>
      <c r="AU781" s="15">
        <f>AU782</f>
        <v>0</v>
      </c>
      <c r="AV781" s="24"/>
    </row>
    <row r="782" spans="1:49" ht="31.2" x14ac:dyDescent="0.3">
      <c r="A782" s="61" t="s">
        <v>491</v>
      </c>
      <c r="B782" s="62">
        <v>200</v>
      </c>
      <c r="C782" s="61" t="s">
        <v>238</v>
      </c>
      <c r="D782" s="61" t="s">
        <v>493</v>
      </c>
      <c r="E782" s="63" t="s">
        <v>494</v>
      </c>
      <c r="F782" s="15">
        <v>11626.800000000001</v>
      </c>
      <c r="G782" s="15"/>
      <c r="H782" s="15"/>
      <c r="I782" s="15"/>
      <c r="J782" s="15"/>
      <c r="K782" s="15"/>
      <c r="L782" s="15">
        <f t="shared" si="1267"/>
        <v>11626.800000000001</v>
      </c>
      <c r="M782" s="15">
        <f t="shared" si="1268"/>
        <v>0</v>
      </c>
      <c r="N782" s="15">
        <f t="shared" si="1269"/>
        <v>0</v>
      </c>
      <c r="O782" s="15">
        <v>-3738.6</v>
      </c>
      <c r="P782" s="15"/>
      <c r="Q782" s="15"/>
      <c r="R782" s="15">
        <f t="shared" si="1259"/>
        <v>7888.2000000000007</v>
      </c>
      <c r="S782" s="15">
        <f t="shared" si="1260"/>
        <v>0</v>
      </c>
      <c r="T782" s="15">
        <f t="shared" si="1261"/>
        <v>0</v>
      </c>
      <c r="U782" s="15"/>
      <c r="V782" s="15">
        <f t="shared" si="1262"/>
        <v>7888.2000000000007</v>
      </c>
      <c r="W782" s="15">
        <f t="shared" si="1263"/>
        <v>0</v>
      </c>
      <c r="X782" s="15">
        <f t="shared" si="1264"/>
        <v>0</v>
      </c>
      <c r="Y782" s="15">
        <f>-545.333-47.941-683.408</f>
        <v>-1276.682</v>
      </c>
      <c r="Z782" s="15"/>
      <c r="AA782" s="15"/>
      <c r="AB782" s="15">
        <f t="shared" si="1249"/>
        <v>6611.5180000000009</v>
      </c>
      <c r="AC782" s="15">
        <f t="shared" si="1250"/>
        <v>0</v>
      </c>
      <c r="AD782" s="15">
        <f t="shared" si="1251"/>
        <v>0</v>
      </c>
      <c r="AE782" s="15"/>
      <c r="AF782" s="15"/>
      <c r="AG782" s="15"/>
      <c r="AH782" s="15">
        <f t="shared" si="1252"/>
        <v>6611.5180000000009</v>
      </c>
      <c r="AI782" s="15">
        <f t="shared" si="1253"/>
        <v>0</v>
      </c>
      <c r="AJ782" s="15">
        <f t="shared" si="1254"/>
        <v>0</v>
      </c>
      <c r="AK782" s="15">
        <f>-313.9-675.2</f>
        <v>-989.1</v>
      </c>
      <c r="AL782" s="15"/>
      <c r="AM782" s="15"/>
      <c r="AN782" s="15">
        <f t="shared" si="1255"/>
        <v>5622.4180000000006</v>
      </c>
      <c r="AO782" s="15"/>
      <c r="AP782" s="70">
        <f t="shared" si="1300"/>
        <v>5622.4180000000006</v>
      </c>
      <c r="AQ782" s="15">
        <f t="shared" si="1256"/>
        <v>0</v>
      </c>
      <c r="AR782" s="15"/>
      <c r="AS782" s="70">
        <f t="shared" si="1301"/>
        <v>0</v>
      </c>
      <c r="AT782" s="73">
        <f t="shared" si="1257"/>
        <v>0</v>
      </c>
      <c r="AU782" s="15"/>
      <c r="AV782" s="24"/>
    </row>
    <row r="783" spans="1:49" x14ac:dyDescent="0.3">
      <c r="A783" s="61" t="s">
        <v>491</v>
      </c>
      <c r="B783" s="62" t="s">
        <v>44</v>
      </c>
      <c r="C783" s="61"/>
      <c r="D783" s="61"/>
      <c r="E783" s="63" t="s">
        <v>45</v>
      </c>
      <c r="F783" s="15">
        <f t="shared" ref="F783:K783" si="1310">F784</f>
        <v>8615</v>
      </c>
      <c r="G783" s="15">
        <f t="shared" si="1310"/>
        <v>8615</v>
      </c>
      <c r="H783" s="15">
        <f t="shared" si="1310"/>
        <v>8615</v>
      </c>
      <c r="I783" s="15">
        <f t="shared" si="1310"/>
        <v>0</v>
      </c>
      <c r="J783" s="15">
        <f t="shared" si="1310"/>
        <v>0</v>
      </c>
      <c r="K783" s="15">
        <f t="shared" si="1310"/>
        <v>0</v>
      </c>
      <c r="L783" s="15">
        <f t="shared" si="1267"/>
        <v>8615</v>
      </c>
      <c r="M783" s="15">
        <f t="shared" si="1268"/>
        <v>8615</v>
      </c>
      <c r="N783" s="15">
        <f t="shared" si="1269"/>
        <v>8615</v>
      </c>
      <c r="O783" s="15">
        <f>O784</f>
        <v>-495.5</v>
      </c>
      <c r="P783" s="15">
        <f>P784</f>
        <v>0</v>
      </c>
      <c r="Q783" s="15">
        <f>Q784</f>
        <v>0</v>
      </c>
      <c r="R783" s="15">
        <f t="shared" si="1259"/>
        <v>8119.5</v>
      </c>
      <c r="S783" s="15">
        <f t="shared" si="1260"/>
        <v>8615</v>
      </c>
      <c r="T783" s="15">
        <f t="shared" si="1261"/>
        <v>8615</v>
      </c>
      <c r="U783" s="15">
        <f>U784</f>
        <v>0</v>
      </c>
      <c r="V783" s="15">
        <f t="shared" si="1262"/>
        <v>8119.5</v>
      </c>
      <c r="W783" s="15">
        <f t="shared" si="1263"/>
        <v>8615</v>
      </c>
      <c r="X783" s="15">
        <f t="shared" si="1264"/>
        <v>8615</v>
      </c>
      <c r="Y783" s="15">
        <f>Y784</f>
        <v>0</v>
      </c>
      <c r="Z783" s="15">
        <f>Z784</f>
        <v>0</v>
      </c>
      <c r="AA783" s="15">
        <f>AA784</f>
        <v>0</v>
      </c>
      <c r="AB783" s="15">
        <f t="shared" si="1249"/>
        <v>8119.5</v>
      </c>
      <c r="AC783" s="15">
        <f t="shared" si="1250"/>
        <v>8615</v>
      </c>
      <c r="AD783" s="15">
        <f t="shared" si="1251"/>
        <v>8615</v>
      </c>
      <c r="AE783" s="15">
        <f>AE784</f>
        <v>0</v>
      </c>
      <c r="AF783" s="15">
        <f>AF784</f>
        <v>0</v>
      </c>
      <c r="AG783" s="15">
        <f>AG784</f>
        <v>0</v>
      </c>
      <c r="AH783" s="15">
        <f t="shared" si="1252"/>
        <v>8119.5</v>
      </c>
      <c r="AI783" s="15">
        <f t="shared" si="1253"/>
        <v>8615</v>
      </c>
      <c r="AJ783" s="15">
        <f t="shared" si="1254"/>
        <v>8615</v>
      </c>
      <c r="AK783" s="15">
        <f>AK784</f>
        <v>0</v>
      </c>
      <c r="AL783" s="15">
        <f>AL784</f>
        <v>0</v>
      </c>
      <c r="AM783" s="15">
        <f>AM784</f>
        <v>0</v>
      </c>
      <c r="AN783" s="15">
        <f t="shared" si="1255"/>
        <v>8119.5</v>
      </c>
      <c r="AO783" s="15">
        <f>AO784</f>
        <v>0</v>
      </c>
      <c r="AP783" s="70">
        <f t="shared" si="1300"/>
        <v>8119.5</v>
      </c>
      <c r="AQ783" s="15">
        <f t="shared" si="1256"/>
        <v>8615</v>
      </c>
      <c r="AR783" s="15">
        <f>AR784</f>
        <v>0</v>
      </c>
      <c r="AS783" s="70">
        <f t="shared" si="1301"/>
        <v>8615</v>
      </c>
      <c r="AT783" s="73">
        <f t="shared" si="1257"/>
        <v>8615</v>
      </c>
      <c r="AU783" s="15">
        <f>AU784</f>
        <v>0</v>
      </c>
      <c r="AV783" s="24"/>
    </row>
    <row r="784" spans="1:49" ht="31.2" x14ac:dyDescent="0.3">
      <c r="A784" s="61" t="s">
        <v>491</v>
      </c>
      <c r="B784" s="62">
        <v>800</v>
      </c>
      <c r="C784" s="61" t="s">
        <v>238</v>
      </c>
      <c r="D784" s="61" t="s">
        <v>493</v>
      </c>
      <c r="E784" s="63" t="s">
        <v>494</v>
      </c>
      <c r="F784" s="15">
        <v>8615</v>
      </c>
      <c r="G784" s="15">
        <v>8615</v>
      </c>
      <c r="H784" s="15">
        <v>8615</v>
      </c>
      <c r="I784" s="15"/>
      <c r="J784" s="15"/>
      <c r="K784" s="15"/>
      <c r="L784" s="15">
        <f t="shared" si="1267"/>
        <v>8615</v>
      </c>
      <c r="M784" s="15">
        <f t="shared" si="1268"/>
        <v>8615</v>
      </c>
      <c r="N784" s="15">
        <f t="shared" si="1269"/>
        <v>8615</v>
      </c>
      <c r="O784" s="15">
        <v>-495.5</v>
      </c>
      <c r="P784" s="15"/>
      <c r="Q784" s="15"/>
      <c r="R784" s="15">
        <f t="shared" si="1259"/>
        <v>8119.5</v>
      </c>
      <c r="S784" s="15">
        <f t="shared" si="1260"/>
        <v>8615</v>
      </c>
      <c r="T784" s="15">
        <f t="shared" si="1261"/>
        <v>8615</v>
      </c>
      <c r="U784" s="15"/>
      <c r="V784" s="15">
        <f t="shared" si="1262"/>
        <v>8119.5</v>
      </c>
      <c r="W784" s="15">
        <f t="shared" si="1263"/>
        <v>8615</v>
      </c>
      <c r="X784" s="15">
        <f t="shared" si="1264"/>
        <v>8615</v>
      </c>
      <c r="Y784" s="15"/>
      <c r="Z784" s="15"/>
      <c r="AA784" s="15"/>
      <c r="AB784" s="15">
        <f t="shared" si="1249"/>
        <v>8119.5</v>
      </c>
      <c r="AC784" s="15">
        <f t="shared" si="1250"/>
        <v>8615</v>
      </c>
      <c r="AD784" s="15">
        <f t="shared" si="1251"/>
        <v>8615</v>
      </c>
      <c r="AE784" s="15"/>
      <c r="AF784" s="15"/>
      <c r="AG784" s="15"/>
      <c r="AH784" s="15">
        <f t="shared" si="1252"/>
        <v>8119.5</v>
      </c>
      <c r="AI784" s="15">
        <f t="shared" si="1253"/>
        <v>8615</v>
      </c>
      <c r="AJ784" s="15">
        <f t="shared" si="1254"/>
        <v>8615</v>
      </c>
      <c r="AK784" s="15"/>
      <c r="AL784" s="15"/>
      <c r="AM784" s="15"/>
      <c r="AN784" s="15">
        <f t="shared" si="1255"/>
        <v>8119.5</v>
      </c>
      <c r="AO784" s="15"/>
      <c r="AP784" s="70">
        <f t="shared" si="1300"/>
        <v>8119.5</v>
      </c>
      <c r="AQ784" s="15">
        <f t="shared" si="1256"/>
        <v>8615</v>
      </c>
      <c r="AR784" s="15"/>
      <c r="AS784" s="70">
        <f t="shared" si="1301"/>
        <v>8615</v>
      </c>
      <c r="AT784" s="73">
        <f t="shared" si="1257"/>
        <v>8615</v>
      </c>
      <c r="AU784" s="15"/>
      <c r="AV784" s="24"/>
    </row>
    <row r="785" spans="1:48" ht="31.2" x14ac:dyDescent="0.3">
      <c r="A785" s="61" t="s">
        <v>495</v>
      </c>
      <c r="B785" s="62"/>
      <c r="C785" s="61"/>
      <c r="D785" s="61"/>
      <c r="E785" s="63" t="s">
        <v>496</v>
      </c>
      <c r="F785" s="15">
        <f t="shared" ref="F785:K785" si="1311">F786+F788</f>
        <v>25057.7</v>
      </c>
      <c r="G785" s="15">
        <f t="shared" si="1311"/>
        <v>15701.4</v>
      </c>
      <c r="H785" s="15">
        <f t="shared" si="1311"/>
        <v>15701.4</v>
      </c>
      <c r="I785" s="15">
        <f t="shared" si="1311"/>
        <v>0</v>
      </c>
      <c r="J785" s="15">
        <f t="shared" si="1311"/>
        <v>0</v>
      </c>
      <c r="K785" s="15">
        <f t="shared" si="1311"/>
        <v>0</v>
      </c>
      <c r="L785" s="15">
        <f t="shared" si="1267"/>
        <v>25057.7</v>
      </c>
      <c r="M785" s="15">
        <f t="shared" si="1268"/>
        <v>15701.4</v>
      </c>
      <c r="N785" s="15">
        <f t="shared" si="1269"/>
        <v>15701.4</v>
      </c>
      <c r="O785" s="15">
        <f>O786+O788</f>
        <v>7815</v>
      </c>
      <c r="P785" s="15">
        <f>P786+P788</f>
        <v>0</v>
      </c>
      <c r="Q785" s="15">
        <f>Q786+Q788</f>
        <v>0</v>
      </c>
      <c r="R785" s="15">
        <f t="shared" si="1259"/>
        <v>32872.699999999997</v>
      </c>
      <c r="S785" s="15">
        <f t="shared" si="1260"/>
        <v>15701.4</v>
      </c>
      <c r="T785" s="15">
        <f t="shared" si="1261"/>
        <v>15701.4</v>
      </c>
      <c r="U785" s="15">
        <f>U786+U788</f>
        <v>0</v>
      </c>
      <c r="V785" s="15">
        <f t="shared" si="1262"/>
        <v>32872.699999999997</v>
      </c>
      <c r="W785" s="15">
        <f t="shared" si="1263"/>
        <v>15701.4</v>
      </c>
      <c r="X785" s="15">
        <f t="shared" si="1264"/>
        <v>15701.4</v>
      </c>
      <c r="Y785" s="15">
        <f>Y786+Y788</f>
        <v>545.33299999999997</v>
      </c>
      <c r="Z785" s="15">
        <f>Z786+Z788</f>
        <v>0</v>
      </c>
      <c r="AA785" s="15">
        <f>AA786+AA788</f>
        <v>0</v>
      </c>
      <c r="AB785" s="15">
        <f t="shared" si="1249"/>
        <v>33418.032999999996</v>
      </c>
      <c r="AC785" s="15">
        <f t="shared" si="1250"/>
        <v>15701.4</v>
      </c>
      <c r="AD785" s="15">
        <f t="shared" si="1251"/>
        <v>15701.4</v>
      </c>
      <c r="AE785" s="15">
        <f>AE786+AE788</f>
        <v>0</v>
      </c>
      <c r="AF785" s="15">
        <f>AF786+AF788</f>
        <v>0</v>
      </c>
      <c r="AG785" s="15">
        <f>AG786+AG788</f>
        <v>0</v>
      </c>
      <c r="AH785" s="15">
        <f t="shared" si="1252"/>
        <v>33418.032999999996</v>
      </c>
      <c r="AI785" s="15">
        <f t="shared" si="1253"/>
        <v>15701.4</v>
      </c>
      <c r="AJ785" s="15">
        <f t="shared" si="1254"/>
        <v>15701.4</v>
      </c>
      <c r="AK785" s="15">
        <f>AK786+AK788</f>
        <v>0</v>
      </c>
      <c r="AL785" s="15">
        <f>AL786+AL788</f>
        <v>0</v>
      </c>
      <c r="AM785" s="15">
        <f>AM786+AM788</f>
        <v>0</v>
      </c>
      <c r="AN785" s="15">
        <f t="shared" si="1255"/>
        <v>33418.032999999996</v>
      </c>
      <c r="AO785" s="15">
        <f>AO786+AO788</f>
        <v>0</v>
      </c>
      <c r="AP785" s="70">
        <f t="shared" si="1300"/>
        <v>33418.032999999996</v>
      </c>
      <c r="AQ785" s="15">
        <f t="shared" si="1256"/>
        <v>15701.4</v>
      </c>
      <c r="AR785" s="15">
        <f>AR786+AR788</f>
        <v>0</v>
      </c>
      <c r="AS785" s="70">
        <f t="shared" si="1301"/>
        <v>15701.4</v>
      </c>
      <c r="AT785" s="73">
        <f t="shared" si="1257"/>
        <v>15701.4</v>
      </c>
      <c r="AU785" s="15">
        <f>AU786+AU788</f>
        <v>0</v>
      </c>
      <c r="AV785" s="24"/>
    </row>
    <row r="786" spans="1:48" ht="31.2" x14ac:dyDescent="0.3">
      <c r="A786" s="61" t="s">
        <v>495</v>
      </c>
      <c r="B786" s="62" t="s">
        <v>48</v>
      </c>
      <c r="C786" s="61"/>
      <c r="D786" s="61"/>
      <c r="E786" s="63" t="s">
        <v>49</v>
      </c>
      <c r="F786" s="15">
        <f t="shared" ref="F786:F795" si="1312">F787</f>
        <v>24292.2</v>
      </c>
      <c r="G786" s="15">
        <f>G787</f>
        <v>14935.9</v>
      </c>
      <c r="H786" s="15">
        <f t="shared" ref="H786:H795" si="1313">H787</f>
        <v>14935.9</v>
      </c>
      <c r="I786" s="15">
        <f>I787</f>
        <v>0</v>
      </c>
      <c r="J786" s="15">
        <f>J787</f>
        <v>0</v>
      </c>
      <c r="K786" s="15">
        <f>K787</f>
        <v>0</v>
      </c>
      <c r="L786" s="15">
        <f t="shared" si="1267"/>
        <v>24292.2</v>
      </c>
      <c r="M786" s="15">
        <f t="shared" si="1268"/>
        <v>14935.9</v>
      </c>
      <c r="N786" s="15">
        <f t="shared" si="1269"/>
        <v>14935.9</v>
      </c>
      <c r="O786" s="15">
        <f>O787</f>
        <v>7815</v>
      </c>
      <c r="P786" s="15">
        <f>P787</f>
        <v>0</v>
      </c>
      <c r="Q786" s="15">
        <f>Q787</f>
        <v>0</v>
      </c>
      <c r="R786" s="15">
        <f t="shared" si="1259"/>
        <v>32107.200000000001</v>
      </c>
      <c r="S786" s="15">
        <f t="shared" si="1260"/>
        <v>14935.9</v>
      </c>
      <c r="T786" s="15">
        <f t="shared" si="1261"/>
        <v>14935.9</v>
      </c>
      <c r="U786" s="15">
        <f>U787</f>
        <v>0</v>
      </c>
      <c r="V786" s="15">
        <f t="shared" si="1262"/>
        <v>32107.200000000001</v>
      </c>
      <c r="W786" s="15">
        <f t="shared" si="1263"/>
        <v>14935.9</v>
      </c>
      <c r="X786" s="15">
        <f t="shared" si="1264"/>
        <v>14935.9</v>
      </c>
      <c r="Y786" s="15">
        <f>Y787</f>
        <v>545.33299999999997</v>
      </c>
      <c r="Z786" s="15">
        <f>Z787</f>
        <v>0</v>
      </c>
      <c r="AA786" s="15">
        <f>AA787</f>
        <v>0</v>
      </c>
      <c r="AB786" s="15">
        <f t="shared" si="1249"/>
        <v>32652.532999999999</v>
      </c>
      <c r="AC786" s="15">
        <f t="shared" si="1250"/>
        <v>14935.9</v>
      </c>
      <c r="AD786" s="15">
        <f t="shared" si="1251"/>
        <v>14935.9</v>
      </c>
      <c r="AE786" s="15">
        <f>AE787</f>
        <v>0</v>
      </c>
      <c r="AF786" s="15">
        <f>AF787</f>
        <v>0</v>
      </c>
      <c r="AG786" s="15">
        <f>AG787</f>
        <v>0</v>
      </c>
      <c r="AH786" s="15">
        <f t="shared" si="1252"/>
        <v>32652.532999999999</v>
      </c>
      <c r="AI786" s="15">
        <f t="shared" si="1253"/>
        <v>14935.9</v>
      </c>
      <c r="AJ786" s="15">
        <f t="shared" si="1254"/>
        <v>14935.9</v>
      </c>
      <c r="AK786" s="15">
        <f>AK787</f>
        <v>0</v>
      </c>
      <c r="AL786" s="15">
        <f>AL787</f>
        <v>0</v>
      </c>
      <c r="AM786" s="15">
        <f>AM787</f>
        <v>0</v>
      </c>
      <c r="AN786" s="15">
        <f t="shared" si="1255"/>
        <v>32652.532999999999</v>
      </c>
      <c r="AO786" s="15">
        <f>AO787</f>
        <v>0</v>
      </c>
      <c r="AP786" s="70">
        <f t="shared" si="1300"/>
        <v>32652.532999999999</v>
      </c>
      <c r="AQ786" s="15">
        <f t="shared" si="1256"/>
        <v>14935.9</v>
      </c>
      <c r="AR786" s="15">
        <f>AR787</f>
        <v>0</v>
      </c>
      <c r="AS786" s="70">
        <f t="shared" si="1301"/>
        <v>14935.9</v>
      </c>
      <c r="AT786" s="73">
        <f t="shared" si="1257"/>
        <v>14935.9</v>
      </c>
      <c r="AU786" s="15">
        <f>AU787</f>
        <v>0</v>
      </c>
      <c r="AV786" s="24"/>
    </row>
    <row r="787" spans="1:48" ht="31.2" x14ac:dyDescent="0.3">
      <c r="A787" s="61" t="s">
        <v>495</v>
      </c>
      <c r="B787" s="62">
        <v>200</v>
      </c>
      <c r="C787" s="61" t="s">
        <v>238</v>
      </c>
      <c r="D787" s="61" t="s">
        <v>493</v>
      </c>
      <c r="E787" s="63" t="s">
        <v>494</v>
      </c>
      <c r="F787" s="15">
        <v>24292.2</v>
      </c>
      <c r="G787" s="15">
        <v>14935.9</v>
      </c>
      <c r="H787" s="15">
        <v>14935.9</v>
      </c>
      <c r="I787" s="15"/>
      <c r="J787" s="15"/>
      <c r="K787" s="15"/>
      <c r="L787" s="15">
        <f t="shared" si="1267"/>
        <v>24292.2</v>
      </c>
      <c r="M787" s="15">
        <f t="shared" si="1268"/>
        <v>14935.9</v>
      </c>
      <c r="N787" s="15">
        <f t="shared" si="1269"/>
        <v>14935.9</v>
      </c>
      <c r="O787" s="15">
        <f>8000-185</f>
        <v>7815</v>
      </c>
      <c r="P787" s="15"/>
      <c r="Q787" s="15"/>
      <c r="R787" s="15">
        <f t="shared" si="1259"/>
        <v>32107.200000000001</v>
      </c>
      <c r="S787" s="15">
        <f t="shared" si="1260"/>
        <v>14935.9</v>
      </c>
      <c r="T787" s="15">
        <f t="shared" si="1261"/>
        <v>14935.9</v>
      </c>
      <c r="U787" s="15"/>
      <c r="V787" s="15">
        <f t="shared" si="1262"/>
        <v>32107.200000000001</v>
      </c>
      <c r="W787" s="15">
        <f t="shared" si="1263"/>
        <v>14935.9</v>
      </c>
      <c r="X787" s="15">
        <f t="shared" si="1264"/>
        <v>14935.9</v>
      </c>
      <c r="Y787" s="15">
        <v>545.33299999999997</v>
      </c>
      <c r="Z787" s="15"/>
      <c r="AA787" s="15"/>
      <c r="AB787" s="15">
        <f t="shared" si="1249"/>
        <v>32652.532999999999</v>
      </c>
      <c r="AC787" s="15">
        <f t="shared" si="1250"/>
        <v>14935.9</v>
      </c>
      <c r="AD787" s="15">
        <f t="shared" si="1251"/>
        <v>14935.9</v>
      </c>
      <c r="AE787" s="15"/>
      <c r="AF787" s="15"/>
      <c r="AG787" s="15"/>
      <c r="AH787" s="15">
        <f t="shared" si="1252"/>
        <v>32652.532999999999</v>
      </c>
      <c r="AI787" s="15">
        <f t="shared" si="1253"/>
        <v>14935.9</v>
      </c>
      <c r="AJ787" s="15">
        <f t="shared" si="1254"/>
        <v>14935.9</v>
      </c>
      <c r="AK787" s="15"/>
      <c r="AL787" s="15"/>
      <c r="AM787" s="15"/>
      <c r="AN787" s="15">
        <f t="shared" si="1255"/>
        <v>32652.532999999999</v>
      </c>
      <c r="AO787" s="15"/>
      <c r="AP787" s="70">
        <f t="shared" si="1300"/>
        <v>32652.532999999999</v>
      </c>
      <c r="AQ787" s="15">
        <f t="shared" si="1256"/>
        <v>14935.9</v>
      </c>
      <c r="AR787" s="15"/>
      <c r="AS787" s="70">
        <f t="shared" si="1301"/>
        <v>14935.9</v>
      </c>
      <c r="AT787" s="73">
        <f t="shared" si="1257"/>
        <v>14935.9</v>
      </c>
      <c r="AU787" s="15"/>
      <c r="AV787" s="24"/>
    </row>
    <row r="788" spans="1:48" x14ac:dyDescent="0.3">
      <c r="A788" s="61" t="s">
        <v>495</v>
      </c>
      <c r="B788" s="62" t="s">
        <v>44</v>
      </c>
      <c r="C788" s="61"/>
      <c r="D788" s="61"/>
      <c r="E788" s="63" t="s">
        <v>45</v>
      </c>
      <c r="F788" s="15">
        <f t="shared" si="1312"/>
        <v>765.5</v>
      </c>
      <c r="G788" s="15">
        <f>G789</f>
        <v>765.5</v>
      </c>
      <c r="H788" s="15">
        <f t="shared" si="1313"/>
        <v>765.5</v>
      </c>
      <c r="I788" s="15">
        <f>I789</f>
        <v>0</v>
      </c>
      <c r="J788" s="15">
        <f>J789</f>
        <v>0</v>
      </c>
      <c r="K788" s="15">
        <f>K789</f>
        <v>0</v>
      </c>
      <c r="L788" s="15">
        <f t="shared" si="1267"/>
        <v>765.5</v>
      </c>
      <c r="M788" s="15">
        <f t="shared" si="1268"/>
        <v>765.5</v>
      </c>
      <c r="N788" s="15">
        <f t="shared" si="1269"/>
        <v>765.5</v>
      </c>
      <c r="O788" s="15">
        <f>O789</f>
        <v>0</v>
      </c>
      <c r="P788" s="15">
        <f>P789</f>
        <v>0</v>
      </c>
      <c r="Q788" s="15">
        <f>Q789</f>
        <v>0</v>
      </c>
      <c r="R788" s="15">
        <f t="shared" si="1259"/>
        <v>765.5</v>
      </c>
      <c r="S788" s="15">
        <f t="shared" si="1260"/>
        <v>765.5</v>
      </c>
      <c r="T788" s="15">
        <f t="shared" si="1261"/>
        <v>765.5</v>
      </c>
      <c r="U788" s="15">
        <f>U789</f>
        <v>0</v>
      </c>
      <c r="V788" s="15">
        <f t="shared" si="1262"/>
        <v>765.5</v>
      </c>
      <c r="W788" s="15">
        <f t="shared" si="1263"/>
        <v>765.5</v>
      </c>
      <c r="X788" s="15">
        <f t="shared" si="1264"/>
        <v>765.5</v>
      </c>
      <c r="Y788" s="15">
        <f>Y789</f>
        <v>0</v>
      </c>
      <c r="Z788" s="15">
        <f>Z789</f>
        <v>0</v>
      </c>
      <c r="AA788" s="15">
        <f>AA789</f>
        <v>0</v>
      </c>
      <c r="AB788" s="15">
        <f t="shared" si="1249"/>
        <v>765.5</v>
      </c>
      <c r="AC788" s="15">
        <f t="shared" si="1250"/>
        <v>765.5</v>
      </c>
      <c r="AD788" s="15">
        <f t="shared" si="1251"/>
        <v>765.5</v>
      </c>
      <c r="AE788" s="15">
        <f>AE789</f>
        <v>0</v>
      </c>
      <c r="AF788" s="15">
        <f>AF789</f>
        <v>0</v>
      </c>
      <c r="AG788" s="15">
        <f>AG789</f>
        <v>0</v>
      </c>
      <c r="AH788" s="15">
        <f t="shared" si="1252"/>
        <v>765.5</v>
      </c>
      <c r="AI788" s="15">
        <f t="shared" si="1253"/>
        <v>765.5</v>
      </c>
      <c r="AJ788" s="15">
        <f t="shared" si="1254"/>
        <v>765.5</v>
      </c>
      <c r="AK788" s="15">
        <f>AK789</f>
        <v>0</v>
      </c>
      <c r="AL788" s="15">
        <f>AL789</f>
        <v>0</v>
      </c>
      <c r="AM788" s="15">
        <f>AM789</f>
        <v>0</v>
      </c>
      <c r="AN788" s="15">
        <f t="shared" si="1255"/>
        <v>765.5</v>
      </c>
      <c r="AO788" s="15">
        <f>AO789</f>
        <v>0</v>
      </c>
      <c r="AP788" s="70">
        <f t="shared" si="1300"/>
        <v>765.5</v>
      </c>
      <c r="AQ788" s="15">
        <f t="shared" si="1256"/>
        <v>765.5</v>
      </c>
      <c r="AR788" s="15">
        <f>AR789</f>
        <v>0</v>
      </c>
      <c r="AS788" s="70">
        <f t="shared" si="1301"/>
        <v>765.5</v>
      </c>
      <c r="AT788" s="73">
        <f t="shared" si="1257"/>
        <v>765.5</v>
      </c>
      <c r="AU788" s="15">
        <f>AU789</f>
        <v>0</v>
      </c>
      <c r="AV788" s="24"/>
    </row>
    <row r="789" spans="1:48" ht="31.2" x14ac:dyDescent="0.3">
      <c r="A789" s="61" t="s">
        <v>495</v>
      </c>
      <c r="B789" s="62">
        <v>800</v>
      </c>
      <c r="C789" s="61" t="s">
        <v>238</v>
      </c>
      <c r="D789" s="61" t="s">
        <v>493</v>
      </c>
      <c r="E789" s="63" t="s">
        <v>494</v>
      </c>
      <c r="F789" s="15">
        <v>765.5</v>
      </c>
      <c r="G789" s="15">
        <v>765.5</v>
      </c>
      <c r="H789" s="15">
        <v>765.5</v>
      </c>
      <c r="I789" s="15"/>
      <c r="J789" s="15"/>
      <c r="K789" s="15"/>
      <c r="L789" s="15">
        <f t="shared" si="1267"/>
        <v>765.5</v>
      </c>
      <c r="M789" s="15">
        <f t="shared" si="1268"/>
        <v>765.5</v>
      </c>
      <c r="N789" s="15">
        <f t="shared" si="1269"/>
        <v>765.5</v>
      </c>
      <c r="O789" s="15"/>
      <c r="P789" s="15"/>
      <c r="Q789" s="15"/>
      <c r="R789" s="15">
        <f t="shared" si="1259"/>
        <v>765.5</v>
      </c>
      <c r="S789" s="15">
        <f t="shared" si="1260"/>
        <v>765.5</v>
      </c>
      <c r="T789" s="15">
        <f t="shared" si="1261"/>
        <v>765.5</v>
      </c>
      <c r="U789" s="15"/>
      <c r="V789" s="15">
        <f t="shared" si="1262"/>
        <v>765.5</v>
      </c>
      <c r="W789" s="15">
        <f t="shared" si="1263"/>
        <v>765.5</v>
      </c>
      <c r="X789" s="15">
        <f t="shared" si="1264"/>
        <v>765.5</v>
      </c>
      <c r="Y789" s="15"/>
      <c r="Z789" s="15"/>
      <c r="AA789" s="15"/>
      <c r="AB789" s="15">
        <f t="shared" si="1249"/>
        <v>765.5</v>
      </c>
      <c r="AC789" s="15">
        <f t="shared" si="1250"/>
        <v>765.5</v>
      </c>
      <c r="AD789" s="15">
        <f t="shared" si="1251"/>
        <v>765.5</v>
      </c>
      <c r="AE789" s="15"/>
      <c r="AF789" s="15"/>
      <c r="AG789" s="15"/>
      <c r="AH789" s="15">
        <f t="shared" si="1252"/>
        <v>765.5</v>
      </c>
      <c r="AI789" s="15">
        <f t="shared" si="1253"/>
        <v>765.5</v>
      </c>
      <c r="AJ789" s="15">
        <f t="shared" si="1254"/>
        <v>765.5</v>
      </c>
      <c r="AK789" s="15"/>
      <c r="AL789" s="15"/>
      <c r="AM789" s="15"/>
      <c r="AN789" s="15">
        <f t="shared" si="1255"/>
        <v>765.5</v>
      </c>
      <c r="AO789" s="15"/>
      <c r="AP789" s="70">
        <f t="shared" si="1300"/>
        <v>765.5</v>
      </c>
      <c r="AQ789" s="15">
        <f t="shared" si="1256"/>
        <v>765.5</v>
      </c>
      <c r="AR789" s="15"/>
      <c r="AS789" s="70">
        <f t="shared" si="1301"/>
        <v>765.5</v>
      </c>
      <c r="AT789" s="73">
        <f t="shared" si="1257"/>
        <v>765.5</v>
      </c>
      <c r="AU789" s="15"/>
      <c r="AV789" s="24"/>
    </row>
    <row r="790" spans="1:48" ht="62.4" x14ac:dyDescent="0.3">
      <c r="A790" s="61" t="s">
        <v>497</v>
      </c>
      <c r="B790" s="62"/>
      <c r="C790" s="61"/>
      <c r="D790" s="61"/>
      <c r="E790" s="63" t="s">
        <v>498</v>
      </c>
      <c r="F790" s="15">
        <f t="shared" si="1312"/>
        <v>23143.4</v>
      </c>
      <c r="G790" s="15">
        <f t="shared" ref="G790:G795" si="1314">G791</f>
        <v>23143.4</v>
      </c>
      <c r="H790" s="15">
        <f t="shared" si="1313"/>
        <v>23143.4</v>
      </c>
      <c r="I790" s="15">
        <f t="shared" ref="I790:I795" si="1315">I791</f>
        <v>-456.3</v>
      </c>
      <c r="J790" s="15">
        <f t="shared" ref="J790:J795" si="1316">J791</f>
        <v>-456.3</v>
      </c>
      <c r="K790" s="15">
        <f t="shared" ref="K790:K795" si="1317">K791</f>
        <v>-456.3</v>
      </c>
      <c r="L790" s="15">
        <f t="shared" si="1267"/>
        <v>22687.100000000002</v>
      </c>
      <c r="M790" s="15">
        <f t="shared" si="1268"/>
        <v>22687.100000000002</v>
      </c>
      <c r="N790" s="15">
        <f t="shared" si="1269"/>
        <v>22687.100000000002</v>
      </c>
      <c r="O790" s="15">
        <f>O791+O793</f>
        <v>790.44100000000003</v>
      </c>
      <c r="P790" s="15">
        <f>P791+P793</f>
        <v>0</v>
      </c>
      <c r="Q790" s="15">
        <f>Q791+Q793</f>
        <v>0</v>
      </c>
      <c r="R790" s="15">
        <f t="shared" si="1259"/>
        <v>23477.541000000001</v>
      </c>
      <c r="S790" s="15">
        <f t="shared" si="1260"/>
        <v>22687.100000000002</v>
      </c>
      <c r="T790" s="15">
        <f t="shared" si="1261"/>
        <v>22687.100000000002</v>
      </c>
      <c r="U790" s="15">
        <f>U791+U793</f>
        <v>0</v>
      </c>
      <c r="V790" s="15">
        <f t="shared" si="1262"/>
        <v>23477.541000000001</v>
      </c>
      <c r="W790" s="15">
        <f t="shared" si="1263"/>
        <v>22687.100000000002</v>
      </c>
      <c r="X790" s="15">
        <f t="shared" si="1264"/>
        <v>22687.100000000002</v>
      </c>
      <c r="Y790" s="15">
        <f>Y791+Y793</f>
        <v>0</v>
      </c>
      <c r="Z790" s="15">
        <f>Z791+Z793</f>
        <v>0</v>
      </c>
      <c r="AA790" s="15">
        <f>AA791+AA793</f>
        <v>0</v>
      </c>
      <c r="AB790" s="15">
        <f t="shared" si="1249"/>
        <v>23477.541000000001</v>
      </c>
      <c r="AC790" s="15">
        <f t="shared" si="1250"/>
        <v>22687.100000000002</v>
      </c>
      <c r="AD790" s="15">
        <f t="shared" si="1251"/>
        <v>22687.100000000002</v>
      </c>
      <c r="AE790" s="15">
        <f>AE791+AE793</f>
        <v>0</v>
      </c>
      <c r="AF790" s="15">
        <f>AF791+AF793</f>
        <v>0</v>
      </c>
      <c r="AG790" s="15">
        <f>AG791+AG793</f>
        <v>0</v>
      </c>
      <c r="AH790" s="15">
        <f t="shared" si="1252"/>
        <v>23477.541000000001</v>
      </c>
      <c r="AI790" s="15">
        <f t="shared" si="1253"/>
        <v>22687.100000000002</v>
      </c>
      <c r="AJ790" s="15">
        <f t="shared" si="1254"/>
        <v>22687.100000000002</v>
      </c>
      <c r="AK790" s="15">
        <f>AK791+AK793</f>
        <v>0</v>
      </c>
      <c r="AL790" s="15">
        <f>AL791+AL793</f>
        <v>0</v>
      </c>
      <c r="AM790" s="15">
        <f>AM791+AM793</f>
        <v>0</v>
      </c>
      <c r="AN790" s="15">
        <f t="shared" si="1255"/>
        <v>23477.541000000001</v>
      </c>
      <c r="AO790" s="15">
        <f>AO791+AO793</f>
        <v>0</v>
      </c>
      <c r="AP790" s="70">
        <f t="shared" si="1300"/>
        <v>23477.541000000001</v>
      </c>
      <c r="AQ790" s="15">
        <f t="shared" si="1256"/>
        <v>22687.100000000002</v>
      </c>
      <c r="AR790" s="15">
        <f>AR791+AR793</f>
        <v>0</v>
      </c>
      <c r="AS790" s="70">
        <f t="shared" si="1301"/>
        <v>22687.100000000002</v>
      </c>
      <c r="AT790" s="73">
        <f t="shared" si="1257"/>
        <v>22687.100000000002</v>
      </c>
      <c r="AU790" s="15">
        <f>AU791+AU793</f>
        <v>0</v>
      </c>
      <c r="AV790" s="24"/>
    </row>
    <row r="791" spans="1:48" ht="46.8" x14ac:dyDescent="0.3">
      <c r="A791" s="61" t="s">
        <v>497</v>
      </c>
      <c r="B791" s="62" t="s">
        <v>55</v>
      </c>
      <c r="C791" s="61"/>
      <c r="D791" s="61"/>
      <c r="E791" s="63" t="s">
        <v>56</v>
      </c>
      <c r="F791" s="15">
        <f t="shared" si="1312"/>
        <v>23143.4</v>
      </c>
      <c r="G791" s="15">
        <f t="shared" si="1314"/>
        <v>23143.4</v>
      </c>
      <c r="H791" s="15">
        <f t="shared" si="1313"/>
        <v>23143.4</v>
      </c>
      <c r="I791" s="15">
        <f t="shared" si="1315"/>
        <v>-456.3</v>
      </c>
      <c r="J791" s="15">
        <f t="shared" si="1316"/>
        <v>-456.3</v>
      </c>
      <c r="K791" s="15">
        <f t="shared" si="1317"/>
        <v>-456.3</v>
      </c>
      <c r="L791" s="15">
        <f t="shared" si="1267"/>
        <v>22687.100000000002</v>
      </c>
      <c r="M791" s="15">
        <f t="shared" si="1268"/>
        <v>22687.100000000002</v>
      </c>
      <c r="N791" s="15">
        <f t="shared" si="1269"/>
        <v>22687.100000000002</v>
      </c>
      <c r="O791" s="15">
        <f>O792</f>
        <v>0</v>
      </c>
      <c r="P791" s="15">
        <f>P792</f>
        <v>0</v>
      </c>
      <c r="Q791" s="15">
        <f>Q792</f>
        <v>0</v>
      </c>
      <c r="R791" s="15">
        <f t="shared" si="1259"/>
        <v>22687.100000000002</v>
      </c>
      <c r="S791" s="15">
        <f t="shared" si="1260"/>
        <v>22687.100000000002</v>
      </c>
      <c r="T791" s="15">
        <f t="shared" si="1261"/>
        <v>22687.100000000002</v>
      </c>
      <c r="U791" s="15">
        <f>U792</f>
        <v>790.44100000000003</v>
      </c>
      <c r="V791" s="15">
        <f t="shared" si="1262"/>
        <v>23477.541000000001</v>
      </c>
      <c r="W791" s="15">
        <f t="shared" si="1263"/>
        <v>22687.100000000002</v>
      </c>
      <c r="X791" s="15">
        <f t="shared" si="1264"/>
        <v>22687.100000000002</v>
      </c>
      <c r="Y791" s="15">
        <f>Y792</f>
        <v>0</v>
      </c>
      <c r="Z791" s="15">
        <f>Z792</f>
        <v>0</v>
      </c>
      <c r="AA791" s="15">
        <f>AA792</f>
        <v>0</v>
      </c>
      <c r="AB791" s="15">
        <f t="shared" si="1249"/>
        <v>23477.541000000001</v>
      </c>
      <c r="AC791" s="15">
        <f t="shared" si="1250"/>
        <v>22687.100000000002</v>
      </c>
      <c r="AD791" s="15">
        <f t="shared" si="1251"/>
        <v>22687.100000000002</v>
      </c>
      <c r="AE791" s="15">
        <f>AE792</f>
        <v>0</v>
      </c>
      <c r="AF791" s="15">
        <f>AF792</f>
        <v>0</v>
      </c>
      <c r="AG791" s="15">
        <f>AG792</f>
        <v>0</v>
      </c>
      <c r="AH791" s="15">
        <f t="shared" si="1252"/>
        <v>23477.541000000001</v>
      </c>
      <c r="AI791" s="15">
        <f t="shared" si="1253"/>
        <v>22687.100000000002</v>
      </c>
      <c r="AJ791" s="15">
        <f t="shared" si="1254"/>
        <v>22687.100000000002</v>
      </c>
      <c r="AK791" s="15">
        <f>AK792</f>
        <v>0</v>
      </c>
      <c r="AL791" s="15">
        <f>AL792</f>
        <v>0</v>
      </c>
      <c r="AM791" s="15">
        <f>AM792</f>
        <v>0</v>
      </c>
      <c r="AN791" s="15">
        <f t="shared" si="1255"/>
        <v>23477.541000000001</v>
      </c>
      <c r="AO791" s="15">
        <f>AO792</f>
        <v>0</v>
      </c>
      <c r="AP791" s="70">
        <f t="shared" si="1300"/>
        <v>23477.541000000001</v>
      </c>
      <c r="AQ791" s="15">
        <f t="shared" si="1256"/>
        <v>22687.100000000002</v>
      </c>
      <c r="AR791" s="15">
        <f>AR792</f>
        <v>0</v>
      </c>
      <c r="AS791" s="70">
        <f t="shared" si="1301"/>
        <v>22687.100000000002</v>
      </c>
      <c r="AT791" s="73">
        <f t="shared" si="1257"/>
        <v>22687.100000000002</v>
      </c>
      <c r="AU791" s="15">
        <f>AU792</f>
        <v>0</v>
      </c>
      <c r="AV791" s="24"/>
    </row>
    <row r="792" spans="1:48" ht="31.2" x14ac:dyDescent="0.3">
      <c r="A792" s="61" t="s">
        <v>497</v>
      </c>
      <c r="B792" s="62">
        <v>600</v>
      </c>
      <c r="C792" s="61" t="s">
        <v>238</v>
      </c>
      <c r="D792" s="61" t="s">
        <v>493</v>
      </c>
      <c r="E792" s="63" t="s">
        <v>494</v>
      </c>
      <c r="F792" s="15">
        <v>23143.4</v>
      </c>
      <c r="G792" s="15">
        <v>23143.4</v>
      </c>
      <c r="H792" s="15">
        <v>23143.4</v>
      </c>
      <c r="I792" s="27">
        <v>-456.3</v>
      </c>
      <c r="J792" s="27">
        <v>-456.3</v>
      </c>
      <c r="K792" s="27">
        <v>-456.3</v>
      </c>
      <c r="L792" s="15">
        <f t="shared" si="1267"/>
        <v>22687.100000000002</v>
      </c>
      <c r="M792" s="15">
        <f t="shared" si="1268"/>
        <v>22687.100000000002</v>
      </c>
      <c r="N792" s="15">
        <f t="shared" si="1269"/>
        <v>22687.100000000002</v>
      </c>
      <c r="O792" s="15"/>
      <c r="P792" s="15"/>
      <c r="Q792" s="15"/>
      <c r="R792" s="15">
        <f t="shared" si="1259"/>
        <v>22687.100000000002</v>
      </c>
      <c r="S792" s="15">
        <f t="shared" si="1260"/>
        <v>22687.100000000002</v>
      </c>
      <c r="T792" s="15">
        <f t="shared" si="1261"/>
        <v>22687.100000000002</v>
      </c>
      <c r="U792" s="15">
        <v>790.44100000000003</v>
      </c>
      <c r="V792" s="15">
        <f t="shared" si="1262"/>
        <v>23477.541000000001</v>
      </c>
      <c r="W792" s="15">
        <f t="shared" si="1263"/>
        <v>22687.100000000002</v>
      </c>
      <c r="X792" s="15">
        <f t="shared" si="1264"/>
        <v>22687.100000000002</v>
      </c>
      <c r="Y792" s="15"/>
      <c r="Z792" s="15"/>
      <c r="AA792" s="15"/>
      <c r="AB792" s="15">
        <f t="shared" si="1249"/>
        <v>23477.541000000001</v>
      </c>
      <c r="AC792" s="15">
        <f t="shared" si="1250"/>
        <v>22687.100000000002</v>
      </c>
      <c r="AD792" s="15">
        <f t="shared" si="1251"/>
        <v>22687.100000000002</v>
      </c>
      <c r="AE792" s="15"/>
      <c r="AF792" s="15"/>
      <c r="AG792" s="15"/>
      <c r="AH792" s="15">
        <f t="shared" si="1252"/>
        <v>23477.541000000001</v>
      </c>
      <c r="AI792" s="15">
        <f t="shared" si="1253"/>
        <v>22687.100000000002</v>
      </c>
      <c r="AJ792" s="15">
        <f t="shared" si="1254"/>
        <v>22687.100000000002</v>
      </c>
      <c r="AK792" s="15"/>
      <c r="AL792" s="15"/>
      <c r="AM792" s="15"/>
      <c r="AN792" s="15">
        <f t="shared" si="1255"/>
        <v>23477.541000000001</v>
      </c>
      <c r="AO792" s="15"/>
      <c r="AP792" s="70">
        <f t="shared" si="1300"/>
        <v>23477.541000000001</v>
      </c>
      <c r="AQ792" s="15">
        <f t="shared" si="1256"/>
        <v>22687.100000000002</v>
      </c>
      <c r="AR792" s="15"/>
      <c r="AS792" s="70">
        <f t="shared" si="1301"/>
        <v>22687.100000000002</v>
      </c>
      <c r="AT792" s="73">
        <f t="shared" si="1257"/>
        <v>22687.100000000002</v>
      </c>
      <c r="AU792" s="15"/>
      <c r="AV792" s="24"/>
    </row>
    <row r="793" spans="1:48" s="1" customFormat="1" hidden="1" x14ac:dyDescent="0.3">
      <c r="A793" s="10" t="s">
        <v>497</v>
      </c>
      <c r="B793" s="11" t="s">
        <v>44</v>
      </c>
      <c r="C793" s="10"/>
      <c r="D793" s="10"/>
      <c r="E793" s="23" t="s">
        <v>45</v>
      </c>
      <c r="F793" s="15"/>
      <c r="G793" s="15"/>
      <c r="H793" s="15"/>
      <c r="I793" s="27"/>
      <c r="J793" s="27"/>
      <c r="K793" s="27"/>
      <c r="L793" s="15"/>
      <c r="M793" s="15"/>
      <c r="N793" s="15"/>
      <c r="O793" s="15">
        <f>O794</f>
        <v>790.44100000000003</v>
      </c>
      <c r="P793" s="15">
        <f>P794</f>
        <v>0</v>
      </c>
      <c r="Q793" s="15">
        <f>Q794</f>
        <v>0</v>
      </c>
      <c r="R793" s="15">
        <f t="shared" si="1259"/>
        <v>790.44100000000003</v>
      </c>
      <c r="S793" s="15">
        <f t="shared" si="1260"/>
        <v>0</v>
      </c>
      <c r="T793" s="15">
        <f t="shared" si="1261"/>
        <v>0</v>
      </c>
      <c r="U793" s="15">
        <f>U794</f>
        <v>-790.44100000000003</v>
      </c>
      <c r="V793" s="15">
        <f t="shared" si="1262"/>
        <v>0</v>
      </c>
      <c r="W793" s="15">
        <f t="shared" si="1263"/>
        <v>0</v>
      </c>
      <c r="X793" s="15">
        <f t="shared" si="1264"/>
        <v>0</v>
      </c>
      <c r="Y793" s="15">
        <f>Y794</f>
        <v>0</v>
      </c>
      <c r="Z793" s="15">
        <f>Z794</f>
        <v>0</v>
      </c>
      <c r="AA793" s="15">
        <f>AA794</f>
        <v>0</v>
      </c>
      <c r="AB793" s="15">
        <f t="shared" si="1249"/>
        <v>0</v>
      </c>
      <c r="AC793" s="15">
        <f t="shared" si="1250"/>
        <v>0</v>
      </c>
      <c r="AD793" s="15">
        <f t="shared" si="1251"/>
        <v>0</v>
      </c>
      <c r="AE793" s="15">
        <f>AE794</f>
        <v>0</v>
      </c>
      <c r="AF793" s="15">
        <f>AF794</f>
        <v>0</v>
      </c>
      <c r="AG793" s="15">
        <f>AG794</f>
        <v>0</v>
      </c>
      <c r="AH793" s="15">
        <f t="shared" si="1252"/>
        <v>0</v>
      </c>
      <c r="AI793" s="15">
        <f t="shared" si="1253"/>
        <v>0</v>
      </c>
      <c r="AJ793" s="15">
        <f t="shared" si="1254"/>
        <v>0</v>
      </c>
      <c r="AK793" s="15">
        <f>AK794</f>
        <v>0</v>
      </c>
      <c r="AL793" s="15">
        <f>AL794</f>
        <v>0</v>
      </c>
      <c r="AM793" s="15">
        <f>AM794</f>
        <v>0</v>
      </c>
      <c r="AN793" s="15">
        <f t="shared" si="1255"/>
        <v>0</v>
      </c>
      <c r="AO793" s="15">
        <f>AO794</f>
        <v>0</v>
      </c>
      <c r="AP793" s="15"/>
      <c r="AQ793" s="15">
        <f t="shared" si="1256"/>
        <v>0</v>
      </c>
      <c r="AR793" s="15">
        <f>AR794</f>
        <v>0</v>
      </c>
      <c r="AS793" s="15"/>
      <c r="AT793" s="15">
        <f t="shared" si="1257"/>
        <v>0</v>
      </c>
      <c r="AU793" s="15">
        <f>AU794</f>
        <v>0</v>
      </c>
      <c r="AV793" s="22">
        <v>0</v>
      </c>
    </row>
    <row r="794" spans="1:48" s="1" customFormat="1" ht="31.2" hidden="1" x14ac:dyDescent="0.3">
      <c r="A794" s="10" t="s">
        <v>497</v>
      </c>
      <c r="B794" s="11">
        <v>800</v>
      </c>
      <c r="C794" s="10" t="s">
        <v>238</v>
      </c>
      <c r="D794" s="10" t="s">
        <v>493</v>
      </c>
      <c r="E794" s="23" t="s">
        <v>494</v>
      </c>
      <c r="F794" s="15"/>
      <c r="G794" s="15"/>
      <c r="H794" s="15"/>
      <c r="I794" s="27"/>
      <c r="J794" s="27"/>
      <c r="K794" s="27"/>
      <c r="L794" s="15"/>
      <c r="M794" s="15"/>
      <c r="N794" s="15"/>
      <c r="O794" s="15">
        <v>790.44100000000003</v>
      </c>
      <c r="P794" s="15"/>
      <c r="Q794" s="15"/>
      <c r="R794" s="15">
        <f t="shared" si="1259"/>
        <v>790.44100000000003</v>
      </c>
      <c r="S794" s="15">
        <f t="shared" si="1260"/>
        <v>0</v>
      </c>
      <c r="T794" s="15">
        <f t="shared" si="1261"/>
        <v>0</v>
      </c>
      <c r="U794" s="15">
        <v>-790.44100000000003</v>
      </c>
      <c r="V794" s="15">
        <f t="shared" si="1262"/>
        <v>0</v>
      </c>
      <c r="W794" s="15">
        <f t="shared" si="1263"/>
        <v>0</v>
      </c>
      <c r="X794" s="15">
        <f t="shared" si="1264"/>
        <v>0</v>
      </c>
      <c r="Y794" s="15"/>
      <c r="Z794" s="15"/>
      <c r="AA794" s="15"/>
      <c r="AB794" s="15">
        <f t="shared" si="1249"/>
        <v>0</v>
      </c>
      <c r="AC794" s="15">
        <f t="shared" si="1250"/>
        <v>0</v>
      </c>
      <c r="AD794" s="15">
        <f t="shared" si="1251"/>
        <v>0</v>
      </c>
      <c r="AE794" s="15"/>
      <c r="AF794" s="15"/>
      <c r="AG794" s="15"/>
      <c r="AH794" s="15">
        <f t="shared" si="1252"/>
        <v>0</v>
      </c>
      <c r="AI794" s="15">
        <f t="shared" si="1253"/>
        <v>0</v>
      </c>
      <c r="AJ794" s="15">
        <f t="shared" si="1254"/>
        <v>0</v>
      </c>
      <c r="AK794" s="15"/>
      <c r="AL794" s="15"/>
      <c r="AM794" s="15"/>
      <c r="AN794" s="15">
        <f t="shared" si="1255"/>
        <v>0</v>
      </c>
      <c r="AO794" s="15"/>
      <c r="AP794" s="15"/>
      <c r="AQ794" s="15">
        <f t="shared" si="1256"/>
        <v>0</v>
      </c>
      <c r="AR794" s="15"/>
      <c r="AS794" s="15"/>
      <c r="AT794" s="15">
        <f t="shared" si="1257"/>
        <v>0</v>
      </c>
      <c r="AU794" s="15"/>
      <c r="AV794" s="22">
        <v>0</v>
      </c>
    </row>
    <row r="795" spans="1:48" ht="62.4" x14ac:dyDescent="0.3">
      <c r="A795" s="61" t="s">
        <v>499</v>
      </c>
      <c r="B795" s="62"/>
      <c r="C795" s="61"/>
      <c r="D795" s="61"/>
      <c r="E795" s="63" t="s">
        <v>500</v>
      </c>
      <c r="F795" s="15">
        <f t="shared" si="1312"/>
        <v>115292.8</v>
      </c>
      <c r="G795" s="15">
        <f t="shared" si="1314"/>
        <v>118430.9</v>
      </c>
      <c r="H795" s="15">
        <f t="shared" si="1313"/>
        <v>118430.9</v>
      </c>
      <c r="I795" s="15">
        <f t="shared" si="1315"/>
        <v>0</v>
      </c>
      <c r="J795" s="15">
        <f t="shared" si="1316"/>
        <v>0</v>
      </c>
      <c r="K795" s="15">
        <f t="shared" si="1317"/>
        <v>0</v>
      </c>
      <c r="L795" s="15">
        <f t="shared" si="1267"/>
        <v>115292.8</v>
      </c>
      <c r="M795" s="15">
        <f t="shared" si="1268"/>
        <v>118430.9</v>
      </c>
      <c r="N795" s="15">
        <f t="shared" si="1269"/>
        <v>118430.9</v>
      </c>
      <c r="O795" s="15">
        <f>O796</f>
        <v>0</v>
      </c>
      <c r="P795" s="15">
        <f>P796</f>
        <v>0</v>
      </c>
      <c r="Q795" s="15">
        <f>Q796</f>
        <v>0</v>
      </c>
      <c r="R795" s="15">
        <f t="shared" si="1259"/>
        <v>115292.8</v>
      </c>
      <c r="S795" s="15">
        <f t="shared" si="1260"/>
        <v>118430.9</v>
      </c>
      <c r="T795" s="15">
        <f t="shared" si="1261"/>
        <v>118430.9</v>
      </c>
      <c r="U795" s="15">
        <f>U796</f>
        <v>0</v>
      </c>
      <c r="V795" s="15">
        <f t="shared" si="1262"/>
        <v>115292.8</v>
      </c>
      <c r="W795" s="15">
        <f t="shared" si="1263"/>
        <v>118430.9</v>
      </c>
      <c r="X795" s="15">
        <f t="shared" si="1264"/>
        <v>118430.9</v>
      </c>
      <c r="Y795" s="15">
        <f>Y796</f>
        <v>-1561.2</v>
      </c>
      <c r="Z795" s="15">
        <f>Z796</f>
        <v>0</v>
      </c>
      <c r="AA795" s="15">
        <f>AA796</f>
        <v>0</v>
      </c>
      <c r="AB795" s="15">
        <f t="shared" si="1249"/>
        <v>113731.6</v>
      </c>
      <c r="AC795" s="15">
        <f t="shared" si="1250"/>
        <v>118430.9</v>
      </c>
      <c r="AD795" s="15">
        <f t="shared" si="1251"/>
        <v>118430.9</v>
      </c>
      <c r="AE795" s="15">
        <f>AE796</f>
        <v>0</v>
      </c>
      <c r="AF795" s="15">
        <f>AF796</f>
        <v>0</v>
      </c>
      <c r="AG795" s="15">
        <f>AG796</f>
        <v>0</v>
      </c>
      <c r="AH795" s="15">
        <f t="shared" si="1252"/>
        <v>113731.6</v>
      </c>
      <c r="AI795" s="15">
        <f t="shared" si="1253"/>
        <v>118430.9</v>
      </c>
      <c r="AJ795" s="15">
        <f t="shared" si="1254"/>
        <v>118430.9</v>
      </c>
      <c r="AK795" s="15">
        <f>AK796</f>
        <v>0</v>
      </c>
      <c r="AL795" s="15">
        <f>AL796</f>
        <v>0</v>
      </c>
      <c r="AM795" s="15">
        <f>AM796</f>
        <v>0</v>
      </c>
      <c r="AN795" s="15">
        <f t="shared" si="1255"/>
        <v>113731.6</v>
      </c>
      <c r="AO795" s="15">
        <f>AO796</f>
        <v>0</v>
      </c>
      <c r="AP795" s="70">
        <f t="shared" ref="AP795:AP858" si="1318">AN795+AO795</f>
        <v>113731.6</v>
      </c>
      <c r="AQ795" s="15">
        <f t="shared" si="1256"/>
        <v>118430.9</v>
      </c>
      <c r="AR795" s="15">
        <f>AR796</f>
        <v>0</v>
      </c>
      <c r="AS795" s="70">
        <f t="shared" ref="AS795:AS858" si="1319">AQ795+AR795</f>
        <v>118430.9</v>
      </c>
      <c r="AT795" s="73">
        <f t="shared" si="1257"/>
        <v>118430.9</v>
      </c>
      <c r="AU795" s="15">
        <f>AU796</f>
        <v>0</v>
      </c>
      <c r="AV795" s="24"/>
    </row>
    <row r="796" spans="1:48" ht="31.2" x14ac:dyDescent="0.3">
      <c r="A796" s="61" t="s">
        <v>501</v>
      </c>
      <c r="B796" s="62"/>
      <c r="C796" s="61"/>
      <c r="D796" s="61"/>
      <c r="E796" s="63" t="s">
        <v>179</v>
      </c>
      <c r="F796" s="15">
        <f t="shared" ref="F796:K796" si="1320">F797+F799</f>
        <v>115292.8</v>
      </c>
      <c r="G796" s="15">
        <f t="shared" si="1320"/>
        <v>118430.9</v>
      </c>
      <c r="H796" s="15">
        <f t="shared" si="1320"/>
        <v>118430.9</v>
      </c>
      <c r="I796" s="15">
        <f t="shared" si="1320"/>
        <v>0</v>
      </c>
      <c r="J796" s="15">
        <f t="shared" si="1320"/>
        <v>0</v>
      </c>
      <c r="K796" s="15">
        <f t="shared" si="1320"/>
        <v>0</v>
      </c>
      <c r="L796" s="15">
        <f t="shared" si="1267"/>
        <v>115292.8</v>
      </c>
      <c r="M796" s="15">
        <f t="shared" si="1268"/>
        <v>118430.9</v>
      </c>
      <c r="N796" s="15">
        <f t="shared" si="1269"/>
        <v>118430.9</v>
      </c>
      <c r="O796" s="15">
        <f>O797+O799</f>
        <v>0</v>
      </c>
      <c r="P796" s="15">
        <f>P797+P799</f>
        <v>0</v>
      </c>
      <c r="Q796" s="15">
        <f>Q797+Q799</f>
        <v>0</v>
      </c>
      <c r="R796" s="15">
        <f t="shared" si="1259"/>
        <v>115292.8</v>
      </c>
      <c r="S796" s="15">
        <f t="shared" si="1260"/>
        <v>118430.9</v>
      </c>
      <c r="T796" s="15">
        <f t="shared" si="1261"/>
        <v>118430.9</v>
      </c>
      <c r="U796" s="15">
        <f>U797+U799</f>
        <v>0</v>
      </c>
      <c r="V796" s="15">
        <f t="shared" si="1262"/>
        <v>115292.8</v>
      </c>
      <c r="W796" s="15">
        <f t="shared" si="1263"/>
        <v>118430.9</v>
      </c>
      <c r="X796" s="15">
        <f t="shared" si="1264"/>
        <v>118430.9</v>
      </c>
      <c r="Y796" s="15">
        <f>Y797+Y799</f>
        <v>-1561.2</v>
      </c>
      <c r="Z796" s="15">
        <f>Z797+Z799</f>
        <v>0</v>
      </c>
      <c r="AA796" s="15">
        <f>AA797+AA799</f>
        <v>0</v>
      </c>
      <c r="AB796" s="15">
        <f t="shared" si="1249"/>
        <v>113731.6</v>
      </c>
      <c r="AC796" s="15">
        <f t="shared" si="1250"/>
        <v>118430.9</v>
      </c>
      <c r="AD796" s="15">
        <f t="shared" si="1251"/>
        <v>118430.9</v>
      </c>
      <c r="AE796" s="15">
        <f>AE797+AE799</f>
        <v>0</v>
      </c>
      <c r="AF796" s="15">
        <f>AF797+AF799</f>
        <v>0</v>
      </c>
      <c r="AG796" s="15">
        <f>AG797+AG799</f>
        <v>0</v>
      </c>
      <c r="AH796" s="15">
        <f t="shared" si="1252"/>
        <v>113731.6</v>
      </c>
      <c r="AI796" s="15">
        <f t="shared" si="1253"/>
        <v>118430.9</v>
      </c>
      <c r="AJ796" s="15">
        <f t="shared" si="1254"/>
        <v>118430.9</v>
      </c>
      <c r="AK796" s="15">
        <f>AK797+AK799</f>
        <v>0</v>
      </c>
      <c r="AL796" s="15">
        <f>AL797+AL799</f>
        <v>0</v>
      </c>
      <c r="AM796" s="15">
        <f>AM797+AM799</f>
        <v>0</v>
      </c>
      <c r="AN796" s="15">
        <f t="shared" si="1255"/>
        <v>113731.6</v>
      </c>
      <c r="AO796" s="15">
        <f>AO797+AO799</f>
        <v>0</v>
      </c>
      <c r="AP796" s="70">
        <f t="shared" si="1318"/>
        <v>113731.6</v>
      </c>
      <c r="AQ796" s="15">
        <f t="shared" si="1256"/>
        <v>118430.9</v>
      </c>
      <c r="AR796" s="15">
        <f>AR797+AR799</f>
        <v>0</v>
      </c>
      <c r="AS796" s="70">
        <f t="shared" si="1319"/>
        <v>118430.9</v>
      </c>
      <c r="AT796" s="73">
        <f t="shared" si="1257"/>
        <v>118430.9</v>
      </c>
      <c r="AU796" s="15">
        <f>AU797+AU799</f>
        <v>0</v>
      </c>
      <c r="AV796" s="24"/>
    </row>
    <row r="797" spans="1:48" ht="93.6" x14ac:dyDescent="0.3">
      <c r="A797" s="61" t="s">
        <v>501</v>
      </c>
      <c r="B797" s="62" t="s">
        <v>151</v>
      </c>
      <c r="C797" s="61"/>
      <c r="D797" s="61"/>
      <c r="E797" s="63" t="s">
        <v>152</v>
      </c>
      <c r="F797" s="15">
        <f t="shared" ref="F797:K797" si="1321">F798</f>
        <v>111593.8</v>
      </c>
      <c r="G797" s="15">
        <f t="shared" si="1321"/>
        <v>114731.9</v>
      </c>
      <c r="H797" s="15">
        <f t="shared" si="1321"/>
        <v>114731.9</v>
      </c>
      <c r="I797" s="15">
        <f t="shared" si="1321"/>
        <v>0</v>
      </c>
      <c r="J797" s="15">
        <f t="shared" si="1321"/>
        <v>0</v>
      </c>
      <c r="K797" s="15">
        <f t="shared" si="1321"/>
        <v>0</v>
      </c>
      <c r="L797" s="15">
        <f t="shared" si="1267"/>
        <v>111593.8</v>
      </c>
      <c r="M797" s="15">
        <f t="shared" si="1268"/>
        <v>114731.9</v>
      </c>
      <c r="N797" s="15">
        <f t="shared" si="1269"/>
        <v>114731.9</v>
      </c>
      <c r="O797" s="15">
        <f>O798</f>
        <v>0</v>
      </c>
      <c r="P797" s="15">
        <f>P798</f>
        <v>0</v>
      </c>
      <c r="Q797" s="15">
        <f>Q798</f>
        <v>0</v>
      </c>
      <c r="R797" s="15">
        <f t="shared" si="1259"/>
        <v>111593.8</v>
      </c>
      <c r="S797" s="15">
        <f t="shared" si="1260"/>
        <v>114731.9</v>
      </c>
      <c r="T797" s="15">
        <f t="shared" si="1261"/>
        <v>114731.9</v>
      </c>
      <c r="U797" s="15">
        <f>U798</f>
        <v>0</v>
      </c>
      <c r="V797" s="15">
        <f t="shared" si="1262"/>
        <v>111593.8</v>
      </c>
      <c r="W797" s="15">
        <f t="shared" si="1263"/>
        <v>114731.9</v>
      </c>
      <c r="X797" s="15">
        <f t="shared" si="1264"/>
        <v>114731.9</v>
      </c>
      <c r="Y797" s="15">
        <f>Y798</f>
        <v>-1561.2</v>
      </c>
      <c r="Z797" s="15">
        <f>Z798</f>
        <v>0</v>
      </c>
      <c r="AA797" s="15">
        <f>AA798</f>
        <v>0</v>
      </c>
      <c r="AB797" s="15">
        <f t="shared" si="1249"/>
        <v>110032.6</v>
      </c>
      <c r="AC797" s="15">
        <f t="shared" si="1250"/>
        <v>114731.9</v>
      </c>
      <c r="AD797" s="15">
        <f t="shared" si="1251"/>
        <v>114731.9</v>
      </c>
      <c r="AE797" s="15">
        <f>AE798</f>
        <v>0</v>
      </c>
      <c r="AF797" s="15">
        <f>AF798</f>
        <v>0</v>
      </c>
      <c r="AG797" s="15">
        <f>AG798</f>
        <v>0</v>
      </c>
      <c r="AH797" s="15">
        <f t="shared" si="1252"/>
        <v>110032.6</v>
      </c>
      <c r="AI797" s="15">
        <f t="shared" si="1253"/>
        <v>114731.9</v>
      </c>
      <c r="AJ797" s="15">
        <f t="shared" si="1254"/>
        <v>114731.9</v>
      </c>
      <c r="AK797" s="15">
        <f>AK798</f>
        <v>0</v>
      </c>
      <c r="AL797" s="15">
        <f>AL798</f>
        <v>0</v>
      </c>
      <c r="AM797" s="15">
        <f>AM798</f>
        <v>0</v>
      </c>
      <c r="AN797" s="15">
        <f t="shared" si="1255"/>
        <v>110032.6</v>
      </c>
      <c r="AO797" s="15">
        <f>AO798</f>
        <v>0</v>
      </c>
      <c r="AP797" s="70">
        <f t="shared" si="1318"/>
        <v>110032.6</v>
      </c>
      <c r="AQ797" s="15">
        <f t="shared" si="1256"/>
        <v>114731.9</v>
      </c>
      <c r="AR797" s="15">
        <f>AR798</f>
        <v>0</v>
      </c>
      <c r="AS797" s="70">
        <f t="shared" si="1319"/>
        <v>114731.9</v>
      </c>
      <c r="AT797" s="73">
        <f t="shared" si="1257"/>
        <v>114731.9</v>
      </c>
      <c r="AU797" s="15">
        <f>AU798</f>
        <v>0</v>
      </c>
      <c r="AV797" s="24"/>
    </row>
    <row r="798" spans="1:48" ht="31.2" x14ac:dyDescent="0.3">
      <c r="A798" s="61" t="s">
        <v>501</v>
      </c>
      <c r="B798" s="62">
        <v>100</v>
      </c>
      <c r="C798" s="61" t="s">
        <v>238</v>
      </c>
      <c r="D798" s="61" t="s">
        <v>493</v>
      </c>
      <c r="E798" s="63" t="s">
        <v>494</v>
      </c>
      <c r="F798" s="15">
        <v>111593.8</v>
      </c>
      <c r="G798" s="15">
        <v>114731.9</v>
      </c>
      <c r="H798" s="15">
        <v>114731.9</v>
      </c>
      <c r="I798" s="15"/>
      <c r="J798" s="15"/>
      <c r="K798" s="15"/>
      <c r="L798" s="15">
        <f t="shared" si="1267"/>
        <v>111593.8</v>
      </c>
      <c r="M798" s="15">
        <f t="shared" si="1268"/>
        <v>114731.9</v>
      </c>
      <c r="N798" s="15">
        <f t="shared" si="1269"/>
        <v>114731.9</v>
      </c>
      <c r="O798" s="15"/>
      <c r="P798" s="15"/>
      <c r="Q798" s="15"/>
      <c r="R798" s="15">
        <f t="shared" si="1259"/>
        <v>111593.8</v>
      </c>
      <c r="S798" s="15">
        <f t="shared" si="1260"/>
        <v>114731.9</v>
      </c>
      <c r="T798" s="15">
        <f t="shared" si="1261"/>
        <v>114731.9</v>
      </c>
      <c r="U798" s="15"/>
      <c r="V798" s="15">
        <f t="shared" si="1262"/>
        <v>111593.8</v>
      </c>
      <c r="W798" s="15">
        <f t="shared" si="1263"/>
        <v>114731.9</v>
      </c>
      <c r="X798" s="15">
        <f t="shared" si="1264"/>
        <v>114731.9</v>
      </c>
      <c r="Y798" s="15">
        <v>-1561.2</v>
      </c>
      <c r="Z798" s="15"/>
      <c r="AA798" s="15"/>
      <c r="AB798" s="15">
        <f t="shared" si="1249"/>
        <v>110032.6</v>
      </c>
      <c r="AC798" s="15">
        <f t="shared" si="1250"/>
        <v>114731.9</v>
      </c>
      <c r="AD798" s="15">
        <f t="shared" si="1251"/>
        <v>114731.9</v>
      </c>
      <c r="AE798" s="15"/>
      <c r="AF798" s="15"/>
      <c r="AG798" s="15"/>
      <c r="AH798" s="15">
        <f t="shared" si="1252"/>
        <v>110032.6</v>
      </c>
      <c r="AI798" s="15">
        <f t="shared" si="1253"/>
        <v>114731.9</v>
      </c>
      <c r="AJ798" s="15">
        <f t="shared" si="1254"/>
        <v>114731.9</v>
      </c>
      <c r="AK798" s="15"/>
      <c r="AL798" s="15"/>
      <c r="AM798" s="15"/>
      <c r="AN798" s="15">
        <f t="shared" si="1255"/>
        <v>110032.6</v>
      </c>
      <c r="AO798" s="15"/>
      <c r="AP798" s="70">
        <f t="shared" si="1318"/>
        <v>110032.6</v>
      </c>
      <c r="AQ798" s="15">
        <f t="shared" si="1256"/>
        <v>114731.9</v>
      </c>
      <c r="AR798" s="15"/>
      <c r="AS798" s="70">
        <f t="shared" si="1319"/>
        <v>114731.9</v>
      </c>
      <c r="AT798" s="73">
        <f t="shared" si="1257"/>
        <v>114731.9</v>
      </c>
      <c r="AU798" s="15"/>
      <c r="AV798" s="24"/>
    </row>
    <row r="799" spans="1:48" ht="31.2" x14ac:dyDescent="0.3">
      <c r="A799" s="61" t="s">
        <v>501</v>
      </c>
      <c r="B799" s="62" t="s">
        <v>48</v>
      </c>
      <c r="C799" s="61"/>
      <c r="D799" s="61"/>
      <c r="E799" s="63" t="s">
        <v>49</v>
      </c>
      <c r="F799" s="15">
        <f t="shared" ref="F799:K799" si="1322">F800</f>
        <v>3699</v>
      </c>
      <c r="G799" s="15">
        <f t="shared" si="1322"/>
        <v>3699</v>
      </c>
      <c r="H799" s="15">
        <f t="shared" si="1322"/>
        <v>3699</v>
      </c>
      <c r="I799" s="15">
        <f t="shared" si="1322"/>
        <v>0</v>
      </c>
      <c r="J799" s="15">
        <f t="shared" si="1322"/>
        <v>0</v>
      </c>
      <c r="K799" s="15">
        <f t="shared" si="1322"/>
        <v>0</v>
      </c>
      <c r="L799" s="15">
        <f t="shared" si="1267"/>
        <v>3699</v>
      </c>
      <c r="M799" s="15">
        <f t="shared" si="1268"/>
        <v>3699</v>
      </c>
      <c r="N799" s="15">
        <f t="shared" si="1269"/>
        <v>3699</v>
      </c>
      <c r="O799" s="15">
        <f>O800</f>
        <v>0</v>
      </c>
      <c r="P799" s="15">
        <f>P800</f>
        <v>0</v>
      </c>
      <c r="Q799" s="15">
        <f>Q800</f>
        <v>0</v>
      </c>
      <c r="R799" s="15">
        <f t="shared" si="1259"/>
        <v>3699</v>
      </c>
      <c r="S799" s="15">
        <f t="shared" si="1260"/>
        <v>3699</v>
      </c>
      <c r="T799" s="15">
        <f t="shared" si="1261"/>
        <v>3699</v>
      </c>
      <c r="U799" s="15">
        <f>U800</f>
        <v>0</v>
      </c>
      <c r="V799" s="15">
        <f t="shared" si="1262"/>
        <v>3699</v>
      </c>
      <c r="W799" s="15">
        <f t="shared" si="1263"/>
        <v>3699</v>
      </c>
      <c r="X799" s="15">
        <f t="shared" si="1264"/>
        <v>3699</v>
      </c>
      <c r="Y799" s="15">
        <f>Y800</f>
        <v>0</v>
      </c>
      <c r="Z799" s="15">
        <f>Z800</f>
        <v>0</v>
      </c>
      <c r="AA799" s="15">
        <f>AA800</f>
        <v>0</v>
      </c>
      <c r="AB799" s="15">
        <f t="shared" si="1249"/>
        <v>3699</v>
      </c>
      <c r="AC799" s="15">
        <f t="shared" si="1250"/>
        <v>3699</v>
      </c>
      <c r="AD799" s="15">
        <f t="shared" si="1251"/>
        <v>3699</v>
      </c>
      <c r="AE799" s="15">
        <f>AE800</f>
        <v>0</v>
      </c>
      <c r="AF799" s="15">
        <f>AF800</f>
        <v>0</v>
      </c>
      <c r="AG799" s="15">
        <f>AG800</f>
        <v>0</v>
      </c>
      <c r="AH799" s="15">
        <f t="shared" si="1252"/>
        <v>3699</v>
      </c>
      <c r="AI799" s="15">
        <f t="shared" si="1253"/>
        <v>3699</v>
      </c>
      <c r="AJ799" s="15">
        <f t="shared" si="1254"/>
        <v>3699</v>
      </c>
      <c r="AK799" s="15">
        <f>AK800</f>
        <v>0</v>
      </c>
      <c r="AL799" s="15">
        <f>AL800</f>
        <v>0</v>
      </c>
      <c r="AM799" s="15">
        <f>AM800</f>
        <v>0</v>
      </c>
      <c r="AN799" s="15">
        <f t="shared" si="1255"/>
        <v>3699</v>
      </c>
      <c r="AO799" s="15">
        <f>AO800</f>
        <v>0</v>
      </c>
      <c r="AP799" s="70">
        <f t="shared" si="1318"/>
        <v>3699</v>
      </c>
      <c r="AQ799" s="15">
        <f t="shared" si="1256"/>
        <v>3699</v>
      </c>
      <c r="AR799" s="15">
        <f>AR800</f>
        <v>0</v>
      </c>
      <c r="AS799" s="70">
        <f t="shared" si="1319"/>
        <v>3699</v>
      </c>
      <c r="AT799" s="73">
        <f t="shared" si="1257"/>
        <v>3699</v>
      </c>
      <c r="AU799" s="15">
        <f>AU800</f>
        <v>0</v>
      </c>
      <c r="AV799" s="24"/>
    </row>
    <row r="800" spans="1:48" ht="31.2" x14ac:dyDescent="0.3">
      <c r="A800" s="61" t="s">
        <v>501</v>
      </c>
      <c r="B800" s="62">
        <v>200</v>
      </c>
      <c r="C800" s="61" t="s">
        <v>238</v>
      </c>
      <c r="D800" s="61" t="s">
        <v>493</v>
      </c>
      <c r="E800" s="63" t="s">
        <v>494</v>
      </c>
      <c r="F800" s="15">
        <v>3699</v>
      </c>
      <c r="G800" s="15">
        <v>3699</v>
      </c>
      <c r="H800" s="15">
        <v>3699</v>
      </c>
      <c r="I800" s="15"/>
      <c r="J800" s="15"/>
      <c r="K800" s="15"/>
      <c r="L800" s="15">
        <f t="shared" si="1267"/>
        <v>3699</v>
      </c>
      <c r="M800" s="15">
        <f t="shared" si="1268"/>
        <v>3699</v>
      </c>
      <c r="N800" s="15">
        <f t="shared" si="1269"/>
        <v>3699</v>
      </c>
      <c r="O800" s="15"/>
      <c r="P800" s="15"/>
      <c r="Q800" s="15"/>
      <c r="R800" s="15">
        <f t="shared" si="1259"/>
        <v>3699</v>
      </c>
      <c r="S800" s="15">
        <f t="shared" si="1260"/>
        <v>3699</v>
      </c>
      <c r="T800" s="15">
        <f t="shared" si="1261"/>
        <v>3699</v>
      </c>
      <c r="U800" s="15"/>
      <c r="V800" s="15">
        <f t="shared" si="1262"/>
        <v>3699</v>
      </c>
      <c r="W800" s="15">
        <f t="shared" si="1263"/>
        <v>3699</v>
      </c>
      <c r="X800" s="15">
        <f t="shared" si="1264"/>
        <v>3699</v>
      </c>
      <c r="Y800" s="15"/>
      <c r="Z800" s="15"/>
      <c r="AA800" s="15"/>
      <c r="AB800" s="15">
        <f t="shared" si="1249"/>
        <v>3699</v>
      </c>
      <c r="AC800" s="15">
        <f t="shared" si="1250"/>
        <v>3699</v>
      </c>
      <c r="AD800" s="15">
        <f t="shared" si="1251"/>
        <v>3699</v>
      </c>
      <c r="AE800" s="15"/>
      <c r="AF800" s="15"/>
      <c r="AG800" s="15"/>
      <c r="AH800" s="15">
        <f t="shared" si="1252"/>
        <v>3699</v>
      </c>
      <c r="AI800" s="15">
        <f t="shared" si="1253"/>
        <v>3699</v>
      </c>
      <c r="AJ800" s="15">
        <f t="shared" si="1254"/>
        <v>3699</v>
      </c>
      <c r="AK800" s="15"/>
      <c r="AL800" s="15"/>
      <c r="AM800" s="15"/>
      <c r="AN800" s="15">
        <f t="shared" si="1255"/>
        <v>3699</v>
      </c>
      <c r="AO800" s="15"/>
      <c r="AP800" s="70">
        <f t="shared" si="1318"/>
        <v>3699</v>
      </c>
      <c r="AQ800" s="15">
        <f t="shared" si="1256"/>
        <v>3699</v>
      </c>
      <c r="AR800" s="15"/>
      <c r="AS800" s="70">
        <f t="shared" si="1319"/>
        <v>3699</v>
      </c>
      <c r="AT800" s="73">
        <f t="shared" si="1257"/>
        <v>3699</v>
      </c>
      <c r="AU800" s="15"/>
      <c r="AV800" s="24"/>
    </row>
    <row r="801" spans="1:49" s="74" customFormat="1" ht="31.2" x14ac:dyDescent="0.3">
      <c r="A801" s="55" t="s">
        <v>502</v>
      </c>
      <c r="B801" s="56"/>
      <c r="C801" s="55"/>
      <c r="D801" s="55"/>
      <c r="E801" s="57" t="s">
        <v>503</v>
      </c>
      <c r="F801" s="14">
        <f t="shared" ref="F801:K801" si="1323">F802</f>
        <v>122608.6</v>
      </c>
      <c r="G801" s="14">
        <f t="shared" si="1323"/>
        <v>118000.9</v>
      </c>
      <c r="H801" s="14">
        <f t="shared" si="1323"/>
        <v>118000.9</v>
      </c>
      <c r="I801" s="14">
        <f t="shared" si="1323"/>
        <v>0</v>
      </c>
      <c r="J801" s="14">
        <f t="shared" si="1323"/>
        <v>0</v>
      </c>
      <c r="K801" s="14">
        <f t="shared" si="1323"/>
        <v>0</v>
      </c>
      <c r="L801" s="14">
        <f t="shared" si="1267"/>
        <v>122608.6</v>
      </c>
      <c r="M801" s="14">
        <f t="shared" si="1268"/>
        <v>118000.9</v>
      </c>
      <c r="N801" s="14">
        <f t="shared" si="1269"/>
        <v>118000.9</v>
      </c>
      <c r="O801" s="14">
        <f>O802</f>
        <v>-2222.9</v>
      </c>
      <c r="P801" s="14">
        <f>P802</f>
        <v>2222.9</v>
      </c>
      <c r="Q801" s="14">
        <f>Q802</f>
        <v>0</v>
      </c>
      <c r="R801" s="14">
        <f t="shared" si="1259"/>
        <v>120385.70000000001</v>
      </c>
      <c r="S801" s="14">
        <f t="shared" si="1260"/>
        <v>120223.79999999999</v>
      </c>
      <c r="T801" s="14">
        <f t="shared" si="1261"/>
        <v>118000.9</v>
      </c>
      <c r="U801" s="14">
        <f>U802</f>
        <v>0</v>
      </c>
      <c r="V801" s="14">
        <f t="shared" si="1262"/>
        <v>120385.70000000001</v>
      </c>
      <c r="W801" s="14">
        <f t="shared" si="1263"/>
        <v>120223.79999999999</v>
      </c>
      <c r="X801" s="14">
        <f t="shared" si="1264"/>
        <v>118000.9</v>
      </c>
      <c r="Y801" s="14">
        <f>Y802</f>
        <v>5655.661000000001</v>
      </c>
      <c r="Z801" s="14">
        <f>Z802</f>
        <v>160</v>
      </c>
      <c r="AA801" s="14">
        <f>AA802</f>
        <v>0</v>
      </c>
      <c r="AB801" s="14">
        <f t="shared" si="1249"/>
        <v>126041.36100000002</v>
      </c>
      <c r="AC801" s="14">
        <f t="shared" si="1250"/>
        <v>120383.79999999999</v>
      </c>
      <c r="AD801" s="14">
        <f t="shared" si="1251"/>
        <v>118000.9</v>
      </c>
      <c r="AE801" s="14">
        <f>AE802</f>
        <v>0</v>
      </c>
      <c r="AF801" s="14">
        <f>AF802</f>
        <v>0</v>
      </c>
      <c r="AG801" s="14">
        <f>AG802</f>
        <v>0</v>
      </c>
      <c r="AH801" s="14">
        <f t="shared" si="1252"/>
        <v>126041.36100000002</v>
      </c>
      <c r="AI801" s="14">
        <f t="shared" si="1253"/>
        <v>120383.79999999999</v>
      </c>
      <c r="AJ801" s="14">
        <f t="shared" si="1254"/>
        <v>118000.9</v>
      </c>
      <c r="AK801" s="14">
        <f>AK802</f>
        <v>-425.94100000000003</v>
      </c>
      <c r="AL801" s="14">
        <f>AL802</f>
        <v>0</v>
      </c>
      <c r="AM801" s="14">
        <f>AM802</f>
        <v>0</v>
      </c>
      <c r="AN801" s="14">
        <f t="shared" si="1255"/>
        <v>125615.42000000001</v>
      </c>
      <c r="AO801" s="14">
        <f>AO802</f>
        <v>0</v>
      </c>
      <c r="AP801" s="68">
        <f t="shared" si="1318"/>
        <v>125615.42000000001</v>
      </c>
      <c r="AQ801" s="14">
        <f t="shared" si="1256"/>
        <v>120383.79999999999</v>
      </c>
      <c r="AR801" s="14">
        <f>AR802</f>
        <v>0</v>
      </c>
      <c r="AS801" s="68">
        <f t="shared" si="1319"/>
        <v>120383.79999999999</v>
      </c>
      <c r="AT801" s="71">
        <f t="shared" si="1257"/>
        <v>118000.9</v>
      </c>
      <c r="AU801" s="14">
        <f>AU802</f>
        <v>0</v>
      </c>
      <c r="AV801" s="16"/>
      <c r="AW801" s="13"/>
    </row>
    <row r="802" spans="1:49" s="75" customFormat="1" x14ac:dyDescent="0.3">
      <c r="A802" s="58" t="s">
        <v>504</v>
      </c>
      <c r="B802" s="59"/>
      <c r="C802" s="58"/>
      <c r="D802" s="58"/>
      <c r="E802" s="60" t="s">
        <v>58</v>
      </c>
      <c r="F802" s="21">
        <f t="shared" ref="F802:K802" si="1324">F803+F819+F827</f>
        <v>122608.6</v>
      </c>
      <c r="G802" s="21">
        <f t="shared" si="1324"/>
        <v>118000.9</v>
      </c>
      <c r="H802" s="21">
        <f t="shared" si="1324"/>
        <v>118000.9</v>
      </c>
      <c r="I802" s="21">
        <f t="shared" si="1324"/>
        <v>0</v>
      </c>
      <c r="J802" s="21">
        <f t="shared" si="1324"/>
        <v>0</v>
      </c>
      <c r="K802" s="21">
        <f t="shared" si="1324"/>
        <v>0</v>
      </c>
      <c r="L802" s="21">
        <f t="shared" si="1267"/>
        <v>122608.6</v>
      </c>
      <c r="M802" s="21">
        <f t="shared" si="1268"/>
        <v>118000.9</v>
      </c>
      <c r="N802" s="21">
        <f t="shared" si="1269"/>
        <v>118000.9</v>
      </c>
      <c r="O802" s="21">
        <f>O803+O819+O827</f>
        <v>-2222.9</v>
      </c>
      <c r="P802" s="21">
        <f>P803+P819+P827</f>
        <v>2222.9</v>
      </c>
      <c r="Q802" s="21">
        <f>Q803+Q819+Q827</f>
        <v>0</v>
      </c>
      <c r="R802" s="21">
        <f t="shared" si="1259"/>
        <v>120385.70000000001</v>
      </c>
      <c r="S802" s="21">
        <f t="shared" si="1260"/>
        <v>120223.79999999999</v>
      </c>
      <c r="T802" s="21">
        <f t="shared" si="1261"/>
        <v>118000.9</v>
      </c>
      <c r="U802" s="21">
        <f>U803+U819+U827</f>
        <v>0</v>
      </c>
      <c r="V802" s="21">
        <f t="shared" si="1262"/>
        <v>120385.70000000001</v>
      </c>
      <c r="W802" s="21">
        <f t="shared" si="1263"/>
        <v>120223.79999999999</v>
      </c>
      <c r="X802" s="21">
        <f t="shared" si="1264"/>
        <v>118000.9</v>
      </c>
      <c r="Y802" s="21">
        <f>Y803+Y819+Y827</f>
        <v>5655.661000000001</v>
      </c>
      <c r="Z802" s="21">
        <f>Z803+Z819+Z827</f>
        <v>160</v>
      </c>
      <c r="AA802" s="21">
        <f>AA803+AA819+AA827</f>
        <v>0</v>
      </c>
      <c r="AB802" s="21">
        <f t="shared" si="1249"/>
        <v>126041.36100000002</v>
      </c>
      <c r="AC802" s="21">
        <f t="shared" si="1250"/>
        <v>120383.79999999999</v>
      </c>
      <c r="AD802" s="21">
        <f t="shared" si="1251"/>
        <v>118000.9</v>
      </c>
      <c r="AE802" s="21">
        <f>AE803+AE819+AE827</f>
        <v>0</v>
      </c>
      <c r="AF802" s="21">
        <f>AF803+AF819+AF827</f>
        <v>0</v>
      </c>
      <c r="AG802" s="21">
        <f>AG803+AG819+AG827</f>
        <v>0</v>
      </c>
      <c r="AH802" s="21">
        <f t="shared" si="1252"/>
        <v>126041.36100000002</v>
      </c>
      <c r="AI802" s="21">
        <f t="shared" si="1253"/>
        <v>120383.79999999999</v>
      </c>
      <c r="AJ802" s="21">
        <f t="shared" si="1254"/>
        <v>118000.9</v>
      </c>
      <c r="AK802" s="21">
        <f>AK803+AK819+AK827</f>
        <v>-425.94100000000003</v>
      </c>
      <c r="AL802" s="21">
        <f>AL803+AL819+AL827</f>
        <v>0</v>
      </c>
      <c r="AM802" s="21">
        <f>AM803+AM819+AM827</f>
        <v>0</v>
      </c>
      <c r="AN802" s="21">
        <f t="shared" si="1255"/>
        <v>125615.42000000001</v>
      </c>
      <c r="AO802" s="21">
        <f>AO803+AO819+AO827</f>
        <v>0</v>
      </c>
      <c r="AP802" s="69">
        <f t="shared" si="1318"/>
        <v>125615.42000000001</v>
      </c>
      <c r="AQ802" s="21">
        <f t="shared" si="1256"/>
        <v>120383.79999999999</v>
      </c>
      <c r="AR802" s="21">
        <f>AR803+AR819+AR827</f>
        <v>0</v>
      </c>
      <c r="AS802" s="69">
        <f t="shared" si="1319"/>
        <v>120383.79999999999</v>
      </c>
      <c r="AT802" s="72">
        <f t="shared" si="1257"/>
        <v>118000.9</v>
      </c>
      <c r="AU802" s="21">
        <f>AU803+AU819+AU827</f>
        <v>0</v>
      </c>
      <c r="AV802" s="22"/>
      <c r="AW802" s="17"/>
    </row>
    <row r="803" spans="1:49" ht="62.4" x14ac:dyDescent="0.3">
      <c r="A803" s="61" t="s">
        <v>505</v>
      </c>
      <c r="B803" s="62"/>
      <c r="C803" s="61"/>
      <c r="D803" s="61"/>
      <c r="E803" s="63" t="s">
        <v>506</v>
      </c>
      <c r="F803" s="15">
        <f t="shared" ref="F803:K803" si="1325">F804+F811+F816</f>
        <v>29451.1</v>
      </c>
      <c r="G803" s="15">
        <f t="shared" si="1325"/>
        <v>28760.799999999999</v>
      </c>
      <c r="H803" s="15">
        <f t="shared" si="1325"/>
        <v>28760.799999999999</v>
      </c>
      <c r="I803" s="15">
        <f t="shared" si="1325"/>
        <v>0</v>
      </c>
      <c r="J803" s="15">
        <f t="shared" si="1325"/>
        <v>0</v>
      </c>
      <c r="K803" s="15">
        <f t="shared" si="1325"/>
        <v>0</v>
      </c>
      <c r="L803" s="15">
        <f t="shared" si="1267"/>
        <v>29451.1</v>
      </c>
      <c r="M803" s="15">
        <f t="shared" si="1268"/>
        <v>28760.799999999999</v>
      </c>
      <c r="N803" s="15">
        <f t="shared" si="1269"/>
        <v>28760.799999999999</v>
      </c>
      <c r="O803" s="15">
        <f>O804+O811+O816</f>
        <v>-249.9</v>
      </c>
      <c r="P803" s="15">
        <f>P804+P811+P816</f>
        <v>249.9</v>
      </c>
      <c r="Q803" s="15">
        <f>Q804+Q811+Q816</f>
        <v>0</v>
      </c>
      <c r="R803" s="15">
        <f t="shared" si="1259"/>
        <v>29201.199999999997</v>
      </c>
      <c r="S803" s="15">
        <f t="shared" si="1260"/>
        <v>29010.7</v>
      </c>
      <c r="T803" s="15">
        <f t="shared" si="1261"/>
        <v>28760.799999999999</v>
      </c>
      <c r="U803" s="15">
        <f>U804+U811+U816</f>
        <v>0</v>
      </c>
      <c r="V803" s="15">
        <f t="shared" si="1262"/>
        <v>29201.199999999997</v>
      </c>
      <c r="W803" s="15">
        <f t="shared" si="1263"/>
        <v>29010.7</v>
      </c>
      <c r="X803" s="15">
        <f t="shared" si="1264"/>
        <v>28760.799999999999</v>
      </c>
      <c r="Y803" s="15">
        <f>Y804+Y811+Y816</f>
        <v>3185.7610000000004</v>
      </c>
      <c r="Z803" s="15">
        <f>Z804+Z811+Z816</f>
        <v>160</v>
      </c>
      <c r="AA803" s="15">
        <f>AA804+AA811+AA816</f>
        <v>0</v>
      </c>
      <c r="AB803" s="15">
        <f t="shared" si="1249"/>
        <v>32386.960999999996</v>
      </c>
      <c r="AC803" s="15">
        <f t="shared" si="1250"/>
        <v>29170.7</v>
      </c>
      <c r="AD803" s="15">
        <f t="shared" si="1251"/>
        <v>28760.799999999999</v>
      </c>
      <c r="AE803" s="15">
        <f>AE804+AE811+AE816</f>
        <v>0</v>
      </c>
      <c r="AF803" s="15">
        <f>AF804+AF811+AF816</f>
        <v>0</v>
      </c>
      <c r="AG803" s="15">
        <f>AG804+AG811+AG816</f>
        <v>0</v>
      </c>
      <c r="AH803" s="15">
        <f t="shared" si="1252"/>
        <v>32386.960999999996</v>
      </c>
      <c r="AI803" s="15">
        <f t="shared" si="1253"/>
        <v>29170.7</v>
      </c>
      <c r="AJ803" s="15">
        <f t="shared" si="1254"/>
        <v>28760.799999999999</v>
      </c>
      <c r="AK803" s="15">
        <f>AK804+AK811+AK816</f>
        <v>0</v>
      </c>
      <c r="AL803" s="15">
        <f>AL804+AL811+AL816</f>
        <v>0</v>
      </c>
      <c r="AM803" s="15">
        <f>AM804+AM811+AM816</f>
        <v>0</v>
      </c>
      <c r="AN803" s="15">
        <f t="shared" si="1255"/>
        <v>32386.960999999996</v>
      </c>
      <c r="AO803" s="15">
        <f>AO804+AO811+AO816</f>
        <v>0</v>
      </c>
      <c r="AP803" s="70">
        <f t="shared" si="1318"/>
        <v>32386.960999999996</v>
      </c>
      <c r="AQ803" s="15">
        <f t="shared" si="1256"/>
        <v>29170.7</v>
      </c>
      <c r="AR803" s="15">
        <f>AR804+AR811+AR816</f>
        <v>0</v>
      </c>
      <c r="AS803" s="70">
        <f t="shared" si="1319"/>
        <v>29170.7</v>
      </c>
      <c r="AT803" s="73">
        <f t="shared" si="1257"/>
        <v>28760.799999999999</v>
      </c>
      <c r="AU803" s="15">
        <f>AU804+AU811+AU816</f>
        <v>0</v>
      </c>
      <c r="AV803" s="24"/>
    </row>
    <row r="804" spans="1:49" ht="46.8" x14ac:dyDescent="0.3">
      <c r="A804" s="61" t="s">
        <v>507</v>
      </c>
      <c r="B804" s="62"/>
      <c r="C804" s="61"/>
      <c r="D804" s="61"/>
      <c r="E804" s="63" t="s">
        <v>150</v>
      </c>
      <c r="F804" s="15">
        <f t="shared" ref="F804:K804" si="1326">F805+F807+F809</f>
        <v>19479.399999999998</v>
      </c>
      <c r="G804" s="15">
        <f t="shared" si="1326"/>
        <v>18789.099999999999</v>
      </c>
      <c r="H804" s="15">
        <f t="shared" si="1326"/>
        <v>18789.099999999999</v>
      </c>
      <c r="I804" s="15">
        <f t="shared" si="1326"/>
        <v>0</v>
      </c>
      <c r="J804" s="15">
        <f t="shared" si="1326"/>
        <v>0</v>
      </c>
      <c r="K804" s="15">
        <f t="shared" si="1326"/>
        <v>0</v>
      </c>
      <c r="L804" s="15">
        <f t="shared" si="1267"/>
        <v>19479.399999999998</v>
      </c>
      <c r="M804" s="15">
        <f t="shared" si="1268"/>
        <v>18789.099999999999</v>
      </c>
      <c r="N804" s="15">
        <f t="shared" si="1269"/>
        <v>18789.099999999999</v>
      </c>
      <c r="O804" s="15">
        <f>O805+O807+O809</f>
        <v>0</v>
      </c>
      <c r="P804" s="15">
        <f>P805+P807+P809</f>
        <v>0</v>
      </c>
      <c r="Q804" s="15">
        <f>Q805+Q807+Q809</f>
        <v>0</v>
      </c>
      <c r="R804" s="15">
        <f t="shared" si="1259"/>
        <v>19479.399999999998</v>
      </c>
      <c r="S804" s="15">
        <f t="shared" si="1260"/>
        <v>18789.099999999999</v>
      </c>
      <c r="T804" s="15">
        <f t="shared" si="1261"/>
        <v>18789.099999999999</v>
      </c>
      <c r="U804" s="15">
        <f>U805+U807+U809</f>
        <v>0</v>
      </c>
      <c r="V804" s="15">
        <f t="shared" si="1262"/>
        <v>19479.399999999998</v>
      </c>
      <c r="W804" s="15">
        <f t="shared" si="1263"/>
        <v>18789.099999999999</v>
      </c>
      <c r="X804" s="15">
        <f t="shared" si="1264"/>
        <v>18789.099999999999</v>
      </c>
      <c r="Y804" s="15">
        <f>Y805+Y807+Y809</f>
        <v>1873.787</v>
      </c>
      <c r="Z804" s="15">
        <f>Z805+Z807+Z809</f>
        <v>160</v>
      </c>
      <c r="AA804" s="15">
        <f>AA805+AA807+AA809</f>
        <v>0</v>
      </c>
      <c r="AB804" s="15">
        <f t="shared" si="1249"/>
        <v>21353.186999999998</v>
      </c>
      <c r="AC804" s="15">
        <f t="shared" si="1250"/>
        <v>18949.099999999999</v>
      </c>
      <c r="AD804" s="15">
        <f t="shared" si="1251"/>
        <v>18789.099999999999</v>
      </c>
      <c r="AE804" s="15">
        <f>AE805+AE807+AE809</f>
        <v>0</v>
      </c>
      <c r="AF804" s="15">
        <f>AF805+AF807+AF809</f>
        <v>0</v>
      </c>
      <c r="AG804" s="15">
        <f>AG805+AG807+AG809</f>
        <v>0</v>
      </c>
      <c r="AH804" s="15">
        <f t="shared" si="1252"/>
        <v>21353.186999999998</v>
      </c>
      <c r="AI804" s="15">
        <f t="shared" si="1253"/>
        <v>18949.099999999999</v>
      </c>
      <c r="AJ804" s="15">
        <f t="shared" si="1254"/>
        <v>18789.099999999999</v>
      </c>
      <c r="AK804" s="15">
        <f>AK805+AK807+AK809</f>
        <v>0</v>
      </c>
      <c r="AL804" s="15">
        <f>AL805+AL807+AL809</f>
        <v>0</v>
      </c>
      <c r="AM804" s="15">
        <f>AM805+AM807+AM809</f>
        <v>0</v>
      </c>
      <c r="AN804" s="15">
        <f t="shared" si="1255"/>
        <v>21353.186999999998</v>
      </c>
      <c r="AO804" s="15">
        <f>AO805+AO807+AO809</f>
        <v>0</v>
      </c>
      <c r="AP804" s="70">
        <f t="shared" si="1318"/>
        <v>21353.186999999998</v>
      </c>
      <c r="AQ804" s="15">
        <f t="shared" si="1256"/>
        <v>18949.099999999999</v>
      </c>
      <c r="AR804" s="15">
        <f>AR805+AR807+AR809</f>
        <v>0</v>
      </c>
      <c r="AS804" s="70">
        <f t="shared" si="1319"/>
        <v>18949.099999999999</v>
      </c>
      <c r="AT804" s="73">
        <f t="shared" si="1257"/>
        <v>18789.099999999999</v>
      </c>
      <c r="AU804" s="15">
        <f>AU805+AU807+AU809</f>
        <v>0</v>
      </c>
      <c r="AV804" s="24"/>
    </row>
    <row r="805" spans="1:49" ht="93.6" x14ac:dyDescent="0.3">
      <c r="A805" s="61" t="s">
        <v>507</v>
      </c>
      <c r="B805" s="62" t="s">
        <v>151</v>
      </c>
      <c r="C805" s="61"/>
      <c r="D805" s="61"/>
      <c r="E805" s="63" t="s">
        <v>152</v>
      </c>
      <c r="F805" s="15">
        <f t="shared" ref="F805:K805" si="1327">F806</f>
        <v>16742.599999999999</v>
      </c>
      <c r="G805" s="15">
        <f t="shared" si="1327"/>
        <v>17214.5</v>
      </c>
      <c r="H805" s="15">
        <f t="shared" si="1327"/>
        <v>17214.5</v>
      </c>
      <c r="I805" s="15">
        <f t="shared" si="1327"/>
        <v>0</v>
      </c>
      <c r="J805" s="15">
        <f t="shared" si="1327"/>
        <v>0</v>
      </c>
      <c r="K805" s="15">
        <f t="shared" si="1327"/>
        <v>0</v>
      </c>
      <c r="L805" s="15">
        <f t="shared" si="1267"/>
        <v>16742.599999999999</v>
      </c>
      <c r="M805" s="15">
        <f t="shared" si="1268"/>
        <v>17214.5</v>
      </c>
      <c r="N805" s="15">
        <f t="shared" si="1269"/>
        <v>17214.5</v>
      </c>
      <c r="O805" s="15">
        <f>O806</f>
        <v>0</v>
      </c>
      <c r="P805" s="15">
        <f>P806</f>
        <v>0</v>
      </c>
      <c r="Q805" s="15">
        <f>Q806</f>
        <v>0</v>
      </c>
      <c r="R805" s="15">
        <f t="shared" ref="R805:R868" si="1328">L805+O805</f>
        <v>16742.599999999999</v>
      </c>
      <c r="S805" s="15">
        <f t="shared" ref="S805:S868" si="1329">M805+P805</f>
        <v>17214.5</v>
      </c>
      <c r="T805" s="15">
        <f t="shared" ref="T805:T868" si="1330">N805+Q805</f>
        <v>17214.5</v>
      </c>
      <c r="U805" s="15">
        <f>U806</f>
        <v>0</v>
      </c>
      <c r="V805" s="15">
        <f t="shared" ref="V805:V868" si="1331">R805+U805</f>
        <v>16742.599999999999</v>
      </c>
      <c r="W805" s="15">
        <f t="shared" ref="W805:W868" si="1332">S805</f>
        <v>17214.5</v>
      </c>
      <c r="X805" s="15">
        <f t="shared" ref="X805:X868" si="1333">T805</f>
        <v>17214.5</v>
      </c>
      <c r="Y805" s="15">
        <f>Y806</f>
        <v>44.230999999999995</v>
      </c>
      <c r="Z805" s="15">
        <f>Z806</f>
        <v>0</v>
      </c>
      <c r="AA805" s="15">
        <f>AA806</f>
        <v>0</v>
      </c>
      <c r="AB805" s="15">
        <f t="shared" ref="AB805:AB868" si="1334">V805+Y805</f>
        <v>16786.830999999998</v>
      </c>
      <c r="AC805" s="15">
        <f t="shared" ref="AC805:AC868" si="1335">W805+Z805</f>
        <v>17214.5</v>
      </c>
      <c r="AD805" s="15">
        <f t="shared" ref="AD805:AD868" si="1336">X805+AA805</f>
        <v>17214.5</v>
      </c>
      <c r="AE805" s="15">
        <f>AE806</f>
        <v>0</v>
      </c>
      <c r="AF805" s="15">
        <f>AF806</f>
        <v>0</v>
      </c>
      <c r="AG805" s="15">
        <f>AG806</f>
        <v>0</v>
      </c>
      <c r="AH805" s="15">
        <f t="shared" ref="AH805:AH868" si="1337">AB805+AE805</f>
        <v>16786.830999999998</v>
      </c>
      <c r="AI805" s="15">
        <f t="shared" ref="AI805:AI868" si="1338">AC805+AF805</f>
        <v>17214.5</v>
      </c>
      <c r="AJ805" s="15">
        <f t="shared" ref="AJ805:AJ868" si="1339">AD805+AG805</f>
        <v>17214.5</v>
      </c>
      <c r="AK805" s="15">
        <f>AK806</f>
        <v>0</v>
      </c>
      <c r="AL805" s="15">
        <f>AL806</f>
        <v>0</v>
      </c>
      <c r="AM805" s="15">
        <f>AM806</f>
        <v>0</v>
      </c>
      <c r="AN805" s="15">
        <f t="shared" ref="AN805:AN868" si="1340">AH805+AK805</f>
        <v>16786.830999999998</v>
      </c>
      <c r="AO805" s="15">
        <f>AO806</f>
        <v>0</v>
      </c>
      <c r="AP805" s="70">
        <f t="shared" si="1318"/>
        <v>16786.830999999998</v>
      </c>
      <c r="AQ805" s="15">
        <f t="shared" ref="AQ805:AQ868" si="1341">AI805+AL805</f>
        <v>17214.5</v>
      </c>
      <c r="AR805" s="15">
        <f>AR806</f>
        <v>0</v>
      </c>
      <c r="AS805" s="70">
        <f t="shared" si="1319"/>
        <v>17214.5</v>
      </c>
      <c r="AT805" s="73">
        <f t="shared" ref="AT805:AT868" si="1342">AJ805+AM805</f>
        <v>17214.5</v>
      </c>
      <c r="AU805" s="15">
        <f>AU806</f>
        <v>0</v>
      </c>
      <c r="AV805" s="24"/>
    </row>
    <row r="806" spans="1:49" ht="31.2" x14ac:dyDescent="0.3">
      <c r="A806" s="61" t="s">
        <v>507</v>
      </c>
      <c r="B806" s="62">
        <v>100</v>
      </c>
      <c r="C806" s="61" t="s">
        <v>238</v>
      </c>
      <c r="D806" s="61" t="s">
        <v>493</v>
      </c>
      <c r="E806" s="63" t="s">
        <v>494</v>
      </c>
      <c r="F806" s="15">
        <v>16742.599999999999</v>
      </c>
      <c r="G806" s="15">
        <v>17214.5</v>
      </c>
      <c r="H806" s="15">
        <v>17214.5</v>
      </c>
      <c r="I806" s="15"/>
      <c r="J806" s="15"/>
      <c r="K806" s="15"/>
      <c r="L806" s="15">
        <f t="shared" si="1267"/>
        <v>16742.599999999999</v>
      </c>
      <c r="M806" s="15">
        <f t="shared" si="1268"/>
        <v>17214.5</v>
      </c>
      <c r="N806" s="15">
        <f t="shared" si="1269"/>
        <v>17214.5</v>
      </c>
      <c r="O806" s="15"/>
      <c r="P806" s="15"/>
      <c r="Q806" s="15"/>
      <c r="R806" s="15">
        <f t="shared" si="1328"/>
        <v>16742.599999999999</v>
      </c>
      <c r="S806" s="15">
        <f t="shared" si="1329"/>
        <v>17214.5</v>
      </c>
      <c r="T806" s="15">
        <f t="shared" si="1330"/>
        <v>17214.5</v>
      </c>
      <c r="U806" s="15"/>
      <c r="V806" s="15">
        <f t="shared" si="1331"/>
        <v>16742.599999999999</v>
      </c>
      <c r="W806" s="15">
        <f t="shared" si="1332"/>
        <v>17214.5</v>
      </c>
      <c r="X806" s="15">
        <f t="shared" si="1333"/>
        <v>17214.5</v>
      </c>
      <c r="Y806" s="15">
        <f>280.231-236</f>
        <v>44.230999999999995</v>
      </c>
      <c r="Z806" s="15"/>
      <c r="AA806" s="15"/>
      <c r="AB806" s="15">
        <f t="shared" si="1334"/>
        <v>16786.830999999998</v>
      </c>
      <c r="AC806" s="15">
        <f t="shared" si="1335"/>
        <v>17214.5</v>
      </c>
      <c r="AD806" s="15">
        <f t="shared" si="1336"/>
        <v>17214.5</v>
      </c>
      <c r="AE806" s="15"/>
      <c r="AF806" s="15"/>
      <c r="AG806" s="15"/>
      <c r="AH806" s="15">
        <f t="shared" si="1337"/>
        <v>16786.830999999998</v>
      </c>
      <c r="AI806" s="15">
        <f t="shared" si="1338"/>
        <v>17214.5</v>
      </c>
      <c r="AJ806" s="15">
        <f t="shared" si="1339"/>
        <v>17214.5</v>
      </c>
      <c r="AK806" s="15"/>
      <c r="AL806" s="15"/>
      <c r="AM806" s="15"/>
      <c r="AN806" s="15">
        <f t="shared" si="1340"/>
        <v>16786.830999999998</v>
      </c>
      <c r="AO806" s="15"/>
      <c r="AP806" s="70">
        <f t="shared" si="1318"/>
        <v>16786.830999999998</v>
      </c>
      <c r="AQ806" s="15">
        <f t="shared" si="1341"/>
        <v>17214.5</v>
      </c>
      <c r="AR806" s="15"/>
      <c r="AS806" s="70">
        <f t="shared" si="1319"/>
        <v>17214.5</v>
      </c>
      <c r="AT806" s="73">
        <f t="shared" si="1342"/>
        <v>17214.5</v>
      </c>
      <c r="AU806" s="15"/>
      <c r="AV806" s="24"/>
    </row>
    <row r="807" spans="1:49" ht="31.2" x14ac:dyDescent="0.3">
      <c r="A807" s="61" t="s">
        <v>507</v>
      </c>
      <c r="B807" s="62" t="s">
        <v>48</v>
      </c>
      <c r="C807" s="61"/>
      <c r="D807" s="61"/>
      <c r="E807" s="63" t="s">
        <v>49</v>
      </c>
      <c r="F807" s="15">
        <f t="shared" ref="F807:K807" si="1343">F808</f>
        <v>2732.5</v>
      </c>
      <c r="G807" s="15">
        <f t="shared" si="1343"/>
        <v>1571</v>
      </c>
      <c r="H807" s="15">
        <f t="shared" si="1343"/>
        <v>1571</v>
      </c>
      <c r="I807" s="15">
        <f t="shared" si="1343"/>
        <v>0</v>
      </c>
      <c r="J807" s="15">
        <f t="shared" si="1343"/>
        <v>0</v>
      </c>
      <c r="K807" s="15">
        <f t="shared" si="1343"/>
        <v>0</v>
      </c>
      <c r="L807" s="15">
        <f t="shared" si="1267"/>
        <v>2732.5</v>
      </c>
      <c r="M807" s="15">
        <f t="shared" si="1268"/>
        <v>1571</v>
      </c>
      <c r="N807" s="15">
        <f t="shared" si="1269"/>
        <v>1571</v>
      </c>
      <c r="O807" s="15">
        <f>O808</f>
        <v>0</v>
      </c>
      <c r="P807" s="15">
        <f>P808</f>
        <v>0</v>
      </c>
      <c r="Q807" s="15">
        <f>Q808</f>
        <v>0</v>
      </c>
      <c r="R807" s="15">
        <f t="shared" si="1328"/>
        <v>2732.5</v>
      </c>
      <c r="S807" s="15">
        <f t="shared" si="1329"/>
        <v>1571</v>
      </c>
      <c r="T807" s="15">
        <f t="shared" si="1330"/>
        <v>1571</v>
      </c>
      <c r="U807" s="15">
        <f>U808</f>
        <v>0</v>
      </c>
      <c r="V807" s="15">
        <f t="shared" si="1331"/>
        <v>2732.5</v>
      </c>
      <c r="W807" s="15">
        <f t="shared" si="1332"/>
        <v>1571</v>
      </c>
      <c r="X807" s="15">
        <f t="shared" si="1333"/>
        <v>1571</v>
      </c>
      <c r="Y807" s="15">
        <f>Y808</f>
        <v>1829.556</v>
      </c>
      <c r="Z807" s="15">
        <f>Z808</f>
        <v>160</v>
      </c>
      <c r="AA807" s="15">
        <f>AA808</f>
        <v>0</v>
      </c>
      <c r="AB807" s="15">
        <f t="shared" si="1334"/>
        <v>4562.0560000000005</v>
      </c>
      <c r="AC807" s="15">
        <f t="shared" si="1335"/>
        <v>1731</v>
      </c>
      <c r="AD807" s="15">
        <f t="shared" si="1336"/>
        <v>1571</v>
      </c>
      <c r="AE807" s="15">
        <f>AE808</f>
        <v>0</v>
      </c>
      <c r="AF807" s="15">
        <f>AF808</f>
        <v>0</v>
      </c>
      <c r="AG807" s="15">
        <f>AG808</f>
        <v>0</v>
      </c>
      <c r="AH807" s="15">
        <f t="shared" si="1337"/>
        <v>4562.0560000000005</v>
      </c>
      <c r="AI807" s="15">
        <f t="shared" si="1338"/>
        <v>1731</v>
      </c>
      <c r="AJ807" s="15">
        <f t="shared" si="1339"/>
        <v>1571</v>
      </c>
      <c r="AK807" s="15">
        <f>AK808</f>
        <v>0</v>
      </c>
      <c r="AL807" s="15">
        <f>AL808</f>
        <v>0</v>
      </c>
      <c r="AM807" s="15">
        <f>AM808</f>
        <v>0</v>
      </c>
      <c r="AN807" s="15">
        <f t="shared" si="1340"/>
        <v>4562.0560000000005</v>
      </c>
      <c r="AO807" s="15">
        <f>AO808</f>
        <v>0</v>
      </c>
      <c r="AP807" s="70">
        <f t="shared" si="1318"/>
        <v>4562.0560000000005</v>
      </c>
      <c r="AQ807" s="15">
        <f t="shared" si="1341"/>
        <v>1731</v>
      </c>
      <c r="AR807" s="15">
        <f>AR808</f>
        <v>0</v>
      </c>
      <c r="AS807" s="70">
        <f t="shared" si="1319"/>
        <v>1731</v>
      </c>
      <c r="AT807" s="73">
        <f t="shared" si="1342"/>
        <v>1571</v>
      </c>
      <c r="AU807" s="15">
        <f>AU808</f>
        <v>0</v>
      </c>
      <c r="AV807" s="24"/>
    </row>
    <row r="808" spans="1:49" ht="31.2" x14ac:dyDescent="0.3">
      <c r="A808" s="61" t="s">
        <v>507</v>
      </c>
      <c r="B808" s="62">
        <v>200</v>
      </c>
      <c r="C808" s="61" t="s">
        <v>238</v>
      </c>
      <c r="D808" s="61" t="s">
        <v>493</v>
      </c>
      <c r="E808" s="63" t="s">
        <v>494</v>
      </c>
      <c r="F808" s="15">
        <v>2732.5</v>
      </c>
      <c r="G808" s="15">
        <v>1571</v>
      </c>
      <c r="H808" s="15">
        <v>1571</v>
      </c>
      <c r="I808" s="15"/>
      <c r="J808" s="15"/>
      <c r="K808" s="15"/>
      <c r="L808" s="15">
        <f t="shared" si="1267"/>
        <v>2732.5</v>
      </c>
      <c r="M808" s="15">
        <f t="shared" si="1268"/>
        <v>1571</v>
      </c>
      <c r="N808" s="15">
        <f t="shared" si="1269"/>
        <v>1571</v>
      </c>
      <c r="O808" s="15"/>
      <c r="P808" s="15"/>
      <c r="Q808" s="15"/>
      <c r="R808" s="15">
        <f t="shared" si="1328"/>
        <v>2732.5</v>
      </c>
      <c r="S808" s="15">
        <f t="shared" si="1329"/>
        <v>1571</v>
      </c>
      <c r="T808" s="15">
        <f t="shared" si="1330"/>
        <v>1571</v>
      </c>
      <c r="U808" s="15"/>
      <c r="V808" s="15">
        <f t="shared" si="1331"/>
        <v>2732.5</v>
      </c>
      <c r="W808" s="15">
        <f t="shared" si="1332"/>
        <v>1571</v>
      </c>
      <c r="X808" s="15">
        <f t="shared" si="1333"/>
        <v>1571</v>
      </c>
      <c r="Y808" s="15">
        <v>1829.556</v>
      </c>
      <c r="Z808" s="15">
        <v>160</v>
      </c>
      <c r="AA808" s="15"/>
      <c r="AB808" s="15">
        <f t="shared" si="1334"/>
        <v>4562.0560000000005</v>
      </c>
      <c r="AC808" s="15">
        <f t="shared" si="1335"/>
        <v>1731</v>
      </c>
      <c r="AD808" s="15">
        <f t="shared" si="1336"/>
        <v>1571</v>
      </c>
      <c r="AE808" s="15"/>
      <c r="AF808" s="15"/>
      <c r="AG808" s="15"/>
      <c r="AH808" s="15">
        <f t="shared" si="1337"/>
        <v>4562.0560000000005</v>
      </c>
      <c r="AI808" s="15">
        <f t="shared" si="1338"/>
        <v>1731</v>
      </c>
      <c r="AJ808" s="15">
        <f t="shared" si="1339"/>
        <v>1571</v>
      </c>
      <c r="AK808" s="15"/>
      <c r="AL808" s="15"/>
      <c r="AM808" s="15"/>
      <c r="AN808" s="15">
        <f t="shared" si="1340"/>
        <v>4562.0560000000005</v>
      </c>
      <c r="AO808" s="15"/>
      <c r="AP808" s="70">
        <f t="shared" si="1318"/>
        <v>4562.0560000000005</v>
      </c>
      <c r="AQ808" s="15">
        <f t="shared" si="1341"/>
        <v>1731</v>
      </c>
      <c r="AR808" s="15"/>
      <c r="AS808" s="70">
        <f t="shared" si="1319"/>
        <v>1731</v>
      </c>
      <c r="AT808" s="73">
        <f t="shared" si="1342"/>
        <v>1571</v>
      </c>
      <c r="AU808" s="15"/>
      <c r="AV808" s="24"/>
    </row>
    <row r="809" spans="1:49" x14ac:dyDescent="0.3">
      <c r="A809" s="61" t="s">
        <v>507</v>
      </c>
      <c r="B809" s="62" t="s">
        <v>44</v>
      </c>
      <c r="C809" s="61"/>
      <c r="D809" s="61"/>
      <c r="E809" s="63" t="s">
        <v>45</v>
      </c>
      <c r="F809" s="15">
        <f t="shared" ref="F809:K809" si="1344">F810</f>
        <v>4.3</v>
      </c>
      <c r="G809" s="15">
        <f t="shared" si="1344"/>
        <v>3.6</v>
      </c>
      <c r="H809" s="15">
        <f t="shared" si="1344"/>
        <v>3.6</v>
      </c>
      <c r="I809" s="15">
        <f t="shared" si="1344"/>
        <v>0</v>
      </c>
      <c r="J809" s="15">
        <f t="shared" si="1344"/>
        <v>0</v>
      </c>
      <c r="K809" s="15">
        <f t="shared" si="1344"/>
        <v>0</v>
      </c>
      <c r="L809" s="15">
        <f t="shared" si="1267"/>
        <v>4.3</v>
      </c>
      <c r="M809" s="15">
        <f t="shared" si="1268"/>
        <v>3.6</v>
      </c>
      <c r="N809" s="15">
        <f t="shared" si="1269"/>
        <v>3.6</v>
      </c>
      <c r="O809" s="15">
        <f>O810</f>
        <v>0</v>
      </c>
      <c r="P809" s="15">
        <f>P810</f>
        <v>0</v>
      </c>
      <c r="Q809" s="15">
        <f>Q810</f>
        <v>0</v>
      </c>
      <c r="R809" s="15">
        <f t="shared" si="1328"/>
        <v>4.3</v>
      </c>
      <c r="S809" s="15">
        <f t="shared" si="1329"/>
        <v>3.6</v>
      </c>
      <c r="T809" s="15">
        <f t="shared" si="1330"/>
        <v>3.6</v>
      </c>
      <c r="U809" s="15">
        <f>U810</f>
        <v>0</v>
      </c>
      <c r="V809" s="15">
        <f t="shared" si="1331"/>
        <v>4.3</v>
      </c>
      <c r="W809" s="15">
        <f t="shared" si="1332"/>
        <v>3.6</v>
      </c>
      <c r="X809" s="15">
        <f t="shared" si="1333"/>
        <v>3.6</v>
      </c>
      <c r="Y809" s="15">
        <f>Y810</f>
        <v>0</v>
      </c>
      <c r="Z809" s="15">
        <f>Z810</f>
        <v>0</v>
      </c>
      <c r="AA809" s="15">
        <f>AA810</f>
        <v>0</v>
      </c>
      <c r="AB809" s="15">
        <f t="shared" si="1334"/>
        <v>4.3</v>
      </c>
      <c r="AC809" s="15">
        <f t="shared" si="1335"/>
        <v>3.6</v>
      </c>
      <c r="AD809" s="15">
        <f t="shared" si="1336"/>
        <v>3.6</v>
      </c>
      <c r="AE809" s="15">
        <f>AE810</f>
        <v>0</v>
      </c>
      <c r="AF809" s="15">
        <f>AF810</f>
        <v>0</v>
      </c>
      <c r="AG809" s="15">
        <f>AG810</f>
        <v>0</v>
      </c>
      <c r="AH809" s="15">
        <f t="shared" si="1337"/>
        <v>4.3</v>
      </c>
      <c r="AI809" s="15">
        <f t="shared" si="1338"/>
        <v>3.6</v>
      </c>
      <c r="AJ809" s="15">
        <f t="shared" si="1339"/>
        <v>3.6</v>
      </c>
      <c r="AK809" s="15">
        <f>AK810</f>
        <v>0</v>
      </c>
      <c r="AL809" s="15">
        <f>AL810</f>
        <v>0</v>
      </c>
      <c r="AM809" s="15">
        <f>AM810</f>
        <v>0</v>
      </c>
      <c r="AN809" s="15">
        <f t="shared" si="1340"/>
        <v>4.3</v>
      </c>
      <c r="AO809" s="15">
        <f>AO810</f>
        <v>0</v>
      </c>
      <c r="AP809" s="70">
        <f t="shared" si="1318"/>
        <v>4.3</v>
      </c>
      <c r="AQ809" s="15">
        <f t="shared" si="1341"/>
        <v>3.6</v>
      </c>
      <c r="AR809" s="15">
        <f>AR810</f>
        <v>0</v>
      </c>
      <c r="AS809" s="70">
        <f t="shared" si="1319"/>
        <v>3.6</v>
      </c>
      <c r="AT809" s="73">
        <f t="shared" si="1342"/>
        <v>3.6</v>
      </c>
      <c r="AU809" s="15">
        <f>AU810</f>
        <v>0</v>
      </c>
      <c r="AV809" s="24"/>
    </row>
    <row r="810" spans="1:49" ht="31.2" x14ac:dyDescent="0.3">
      <c r="A810" s="61" t="s">
        <v>507</v>
      </c>
      <c r="B810" s="62">
        <v>800</v>
      </c>
      <c r="C810" s="61" t="s">
        <v>238</v>
      </c>
      <c r="D810" s="61" t="s">
        <v>493</v>
      </c>
      <c r="E810" s="63" t="s">
        <v>494</v>
      </c>
      <c r="F810" s="15">
        <v>4.3</v>
      </c>
      <c r="G810" s="15">
        <v>3.6</v>
      </c>
      <c r="H810" s="15">
        <v>3.6</v>
      </c>
      <c r="I810" s="15"/>
      <c r="J810" s="15"/>
      <c r="K810" s="15"/>
      <c r="L810" s="15">
        <f t="shared" si="1267"/>
        <v>4.3</v>
      </c>
      <c r="M810" s="15">
        <f t="shared" si="1268"/>
        <v>3.6</v>
      </c>
      <c r="N810" s="15">
        <f t="shared" si="1269"/>
        <v>3.6</v>
      </c>
      <c r="O810" s="15"/>
      <c r="P810" s="15"/>
      <c r="Q810" s="15"/>
      <c r="R810" s="15">
        <f t="shared" si="1328"/>
        <v>4.3</v>
      </c>
      <c r="S810" s="15">
        <f t="shared" si="1329"/>
        <v>3.6</v>
      </c>
      <c r="T810" s="15">
        <f t="shared" si="1330"/>
        <v>3.6</v>
      </c>
      <c r="U810" s="15"/>
      <c r="V810" s="15">
        <f t="shared" si="1331"/>
        <v>4.3</v>
      </c>
      <c r="W810" s="15">
        <f t="shared" si="1332"/>
        <v>3.6</v>
      </c>
      <c r="X810" s="15">
        <f t="shared" si="1333"/>
        <v>3.6</v>
      </c>
      <c r="Y810" s="15"/>
      <c r="Z810" s="15"/>
      <c r="AA810" s="15"/>
      <c r="AB810" s="15">
        <f t="shared" si="1334"/>
        <v>4.3</v>
      </c>
      <c r="AC810" s="15">
        <f t="shared" si="1335"/>
        <v>3.6</v>
      </c>
      <c r="AD810" s="15">
        <f t="shared" si="1336"/>
        <v>3.6</v>
      </c>
      <c r="AE810" s="15"/>
      <c r="AF810" s="15"/>
      <c r="AG810" s="15"/>
      <c r="AH810" s="15">
        <f t="shared" si="1337"/>
        <v>4.3</v>
      </c>
      <c r="AI810" s="15">
        <f t="shared" si="1338"/>
        <v>3.6</v>
      </c>
      <c r="AJ810" s="15">
        <f t="shared" si="1339"/>
        <v>3.6</v>
      </c>
      <c r="AK810" s="15"/>
      <c r="AL810" s="15"/>
      <c r="AM810" s="15"/>
      <c r="AN810" s="15">
        <f t="shared" si="1340"/>
        <v>4.3</v>
      </c>
      <c r="AO810" s="15"/>
      <c r="AP810" s="70">
        <f t="shared" si="1318"/>
        <v>4.3</v>
      </c>
      <c r="AQ810" s="15">
        <f t="shared" si="1341"/>
        <v>3.6</v>
      </c>
      <c r="AR810" s="15"/>
      <c r="AS810" s="70">
        <f t="shared" si="1319"/>
        <v>3.6</v>
      </c>
      <c r="AT810" s="73">
        <f t="shared" si="1342"/>
        <v>3.6</v>
      </c>
      <c r="AU810" s="15"/>
      <c r="AV810" s="24"/>
    </row>
    <row r="811" spans="1:49" ht="31.2" x14ac:dyDescent="0.3">
      <c r="A811" s="61" t="s">
        <v>508</v>
      </c>
      <c r="B811" s="62"/>
      <c r="C811" s="61"/>
      <c r="D811" s="61"/>
      <c r="E811" s="63" t="s">
        <v>509</v>
      </c>
      <c r="F811" s="15">
        <f t="shared" ref="F811:F817" si="1345">F812</f>
        <v>9721.7999999999993</v>
      </c>
      <c r="G811" s="15">
        <f t="shared" ref="G811:G817" si="1346">G812</f>
        <v>9721.7999999999993</v>
      </c>
      <c r="H811" s="15">
        <f t="shared" ref="H811:H817" si="1347">H812</f>
        <v>9721.7999999999993</v>
      </c>
      <c r="I811" s="15">
        <f t="shared" ref="I811:I817" si="1348">I812</f>
        <v>0</v>
      </c>
      <c r="J811" s="15">
        <f t="shared" ref="J811:J817" si="1349">J812</f>
        <v>0</v>
      </c>
      <c r="K811" s="15">
        <f t="shared" ref="K811:K817" si="1350">K812</f>
        <v>0</v>
      </c>
      <c r="L811" s="15">
        <f t="shared" si="1267"/>
        <v>9721.7999999999993</v>
      </c>
      <c r="M811" s="15">
        <f t="shared" si="1268"/>
        <v>9721.7999999999993</v>
      </c>
      <c r="N811" s="15">
        <f t="shared" si="1269"/>
        <v>9721.7999999999993</v>
      </c>
      <c r="O811" s="15">
        <f t="shared" ref="O811:O817" si="1351">O812</f>
        <v>0</v>
      </c>
      <c r="P811" s="15">
        <f t="shared" ref="P811:P817" si="1352">P812</f>
        <v>0</v>
      </c>
      <c r="Q811" s="15">
        <f t="shared" ref="Q811:Q817" si="1353">Q812</f>
        <v>0</v>
      </c>
      <c r="R811" s="15">
        <f t="shared" si="1328"/>
        <v>9721.7999999999993</v>
      </c>
      <c r="S811" s="15">
        <f t="shared" si="1329"/>
        <v>9721.7999999999993</v>
      </c>
      <c r="T811" s="15">
        <f t="shared" si="1330"/>
        <v>9721.7999999999993</v>
      </c>
      <c r="U811" s="15">
        <f t="shared" ref="U811:U817" si="1354">U812</f>
        <v>0</v>
      </c>
      <c r="V811" s="15">
        <f t="shared" si="1331"/>
        <v>9721.7999999999993</v>
      </c>
      <c r="W811" s="15">
        <f t="shared" si="1332"/>
        <v>9721.7999999999993</v>
      </c>
      <c r="X811" s="15">
        <f t="shared" si="1333"/>
        <v>9721.7999999999993</v>
      </c>
      <c r="Y811" s="15">
        <f>Y812+Y814</f>
        <v>1311.9740000000002</v>
      </c>
      <c r="Z811" s="15">
        <f>Z812+Z814</f>
        <v>0</v>
      </c>
      <c r="AA811" s="15">
        <f>AA812+AA814</f>
        <v>0</v>
      </c>
      <c r="AB811" s="15">
        <f t="shared" si="1334"/>
        <v>11033.773999999999</v>
      </c>
      <c r="AC811" s="15">
        <f t="shared" si="1335"/>
        <v>9721.7999999999993</v>
      </c>
      <c r="AD811" s="15">
        <f t="shared" si="1336"/>
        <v>9721.7999999999993</v>
      </c>
      <c r="AE811" s="15">
        <f t="shared" ref="AE811:AE817" si="1355">AE812</f>
        <v>0</v>
      </c>
      <c r="AF811" s="15">
        <f t="shared" ref="AF811:AF817" si="1356">AF812</f>
        <v>0</v>
      </c>
      <c r="AG811" s="15">
        <f t="shared" ref="AG811:AG817" si="1357">AG812</f>
        <v>0</v>
      </c>
      <c r="AH811" s="15">
        <f t="shared" si="1337"/>
        <v>11033.773999999999</v>
      </c>
      <c r="AI811" s="15">
        <f t="shared" si="1338"/>
        <v>9721.7999999999993</v>
      </c>
      <c r="AJ811" s="15">
        <f t="shared" si="1339"/>
        <v>9721.7999999999993</v>
      </c>
      <c r="AK811" s="15">
        <f t="shared" ref="AK811:AK817" si="1358">AK812</f>
        <v>0</v>
      </c>
      <c r="AL811" s="15">
        <f t="shared" ref="AL811:AL817" si="1359">AL812</f>
        <v>0</v>
      </c>
      <c r="AM811" s="15">
        <f t="shared" ref="AM811:AM817" si="1360">AM812</f>
        <v>0</v>
      </c>
      <c r="AN811" s="15">
        <f t="shared" si="1340"/>
        <v>11033.773999999999</v>
      </c>
      <c r="AO811" s="15">
        <f t="shared" ref="AO811:AO817" si="1361">AO812</f>
        <v>0</v>
      </c>
      <c r="AP811" s="70">
        <f t="shared" si="1318"/>
        <v>11033.773999999999</v>
      </c>
      <c r="AQ811" s="15">
        <f t="shared" si="1341"/>
        <v>9721.7999999999993</v>
      </c>
      <c r="AR811" s="15">
        <f t="shared" ref="AR811:AU817" si="1362">AR812</f>
        <v>0</v>
      </c>
      <c r="AS811" s="70">
        <f t="shared" si="1319"/>
        <v>9721.7999999999993</v>
      </c>
      <c r="AT811" s="73">
        <f t="shared" si="1342"/>
        <v>9721.7999999999993</v>
      </c>
      <c r="AU811" s="15">
        <f t="shared" si="1362"/>
        <v>0</v>
      </c>
      <c r="AV811" s="24"/>
    </row>
    <row r="812" spans="1:49" ht="31.2" x14ac:dyDescent="0.3">
      <c r="A812" s="61" t="s">
        <v>508</v>
      </c>
      <c r="B812" s="62" t="s">
        <v>48</v>
      </c>
      <c r="C812" s="61"/>
      <c r="D812" s="61"/>
      <c r="E812" s="63" t="s">
        <v>49</v>
      </c>
      <c r="F812" s="15">
        <f t="shared" si="1345"/>
        <v>9721.7999999999993</v>
      </c>
      <c r="G812" s="15">
        <f t="shared" si="1346"/>
        <v>9721.7999999999993</v>
      </c>
      <c r="H812" s="15">
        <f t="shared" si="1347"/>
        <v>9721.7999999999993</v>
      </c>
      <c r="I812" s="15">
        <f t="shared" si="1348"/>
        <v>0</v>
      </c>
      <c r="J812" s="15">
        <f t="shared" si="1349"/>
        <v>0</v>
      </c>
      <c r="K812" s="15">
        <f t="shared" si="1350"/>
        <v>0</v>
      </c>
      <c r="L812" s="15">
        <f t="shared" si="1267"/>
        <v>9721.7999999999993</v>
      </c>
      <c r="M812" s="15">
        <f t="shared" si="1268"/>
        <v>9721.7999999999993</v>
      </c>
      <c r="N812" s="15">
        <f t="shared" si="1269"/>
        <v>9721.7999999999993</v>
      </c>
      <c r="O812" s="15">
        <f t="shared" si="1351"/>
        <v>0</v>
      </c>
      <c r="P812" s="15">
        <f t="shared" si="1352"/>
        <v>0</v>
      </c>
      <c r="Q812" s="15">
        <f t="shared" si="1353"/>
        <v>0</v>
      </c>
      <c r="R812" s="15">
        <f t="shared" si="1328"/>
        <v>9721.7999999999993</v>
      </c>
      <c r="S812" s="15">
        <f t="shared" si="1329"/>
        <v>9721.7999999999993</v>
      </c>
      <c r="T812" s="15">
        <f t="shared" si="1330"/>
        <v>9721.7999999999993</v>
      </c>
      <c r="U812" s="15">
        <f t="shared" si="1354"/>
        <v>0</v>
      </c>
      <c r="V812" s="15">
        <f t="shared" si="1331"/>
        <v>9721.7999999999993</v>
      </c>
      <c r="W812" s="15">
        <f t="shared" si="1332"/>
        <v>9721.7999999999993</v>
      </c>
      <c r="X812" s="15">
        <f t="shared" si="1333"/>
        <v>9721.7999999999993</v>
      </c>
      <c r="Y812" s="15">
        <f>Y813</f>
        <v>1129.9740000000002</v>
      </c>
      <c r="Z812" s="15">
        <f t="shared" ref="Z812:Z817" si="1363">Z813</f>
        <v>0</v>
      </c>
      <c r="AA812" s="15">
        <f t="shared" ref="AA812:AA817" si="1364">AA813</f>
        <v>0</v>
      </c>
      <c r="AB812" s="15">
        <f t="shared" si="1334"/>
        <v>10851.773999999999</v>
      </c>
      <c r="AC812" s="15">
        <f t="shared" si="1335"/>
        <v>9721.7999999999993</v>
      </c>
      <c r="AD812" s="15">
        <f t="shared" si="1336"/>
        <v>9721.7999999999993</v>
      </c>
      <c r="AE812" s="15">
        <f t="shared" si="1355"/>
        <v>0</v>
      </c>
      <c r="AF812" s="15">
        <f t="shared" si="1356"/>
        <v>0</v>
      </c>
      <c r="AG812" s="15">
        <f t="shared" si="1357"/>
        <v>0</v>
      </c>
      <c r="AH812" s="15">
        <f t="shared" si="1337"/>
        <v>10851.773999999999</v>
      </c>
      <c r="AI812" s="15">
        <f t="shared" si="1338"/>
        <v>9721.7999999999993</v>
      </c>
      <c r="AJ812" s="15">
        <f t="shared" si="1339"/>
        <v>9721.7999999999993</v>
      </c>
      <c r="AK812" s="15">
        <f t="shared" si="1358"/>
        <v>0</v>
      </c>
      <c r="AL812" s="15">
        <f t="shared" si="1359"/>
        <v>0</v>
      </c>
      <c r="AM812" s="15">
        <f t="shared" si="1360"/>
        <v>0</v>
      </c>
      <c r="AN812" s="15">
        <f t="shared" si="1340"/>
        <v>10851.773999999999</v>
      </c>
      <c r="AO812" s="15">
        <f t="shared" si="1361"/>
        <v>0</v>
      </c>
      <c r="AP812" s="70">
        <f t="shared" si="1318"/>
        <v>10851.773999999999</v>
      </c>
      <c r="AQ812" s="15">
        <f t="shared" si="1341"/>
        <v>9721.7999999999993</v>
      </c>
      <c r="AR812" s="15">
        <f t="shared" si="1362"/>
        <v>0</v>
      </c>
      <c r="AS812" s="70">
        <f t="shared" si="1319"/>
        <v>9721.7999999999993</v>
      </c>
      <c r="AT812" s="73">
        <f t="shared" si="1342"/>
        <v>9721.7999999999993</v>
      </c>
      <c r="AU812" s="15">
        <f t="shared" si="1362"/>
        <v>0</v>
      </c>
      <c r="AV812" s="24"/>
    </row>
    <row r="813" spans="1:49" ht="31.2" x14ac:dyDescent="0.3">
      <c r="A813" s="61" t="s">
        <v>508</v>
      </c>
      <c r="B813" s="62">
        <v>200</v>
      </c>
      <c r="C813" s="61" t="s">
        <v>238</v>
      </c>
      <c r="D813" s="61" t="s">
        <v>493</v>
      </c>
      <c r="E813" s="63" t="s">
        <v>494</v>
      </c>
      <c r="F813" s="15">
        <v>9721.7999999999993</v>
      </c>
      <c r="G813" s="15">
        <v>9721.7999999999993</v>
      </c>
      <c r="H813" s="15">
        <v>9721.7999999999993</v>
      </c>
      <c r="I813" s="15"/>
      <c r="J813" s="15"/>
      <c r="K813" s="15"/>
      <c r="L813" s="15">
        <f t="shared" si="1267"/>
        <v>9721.7999999999993</v>
      </c>
      <c r="M813" s="15">
        <f t="shared" si="1268"/>
        <v>9721.7999999999993</v>
      </c>
      <c r="N813" s="15">
        <f t="shared" si="1269"/>
        <v>9721.7999999999993</v>
      </c>
      <c r="O813" s="15"/>
      <c r="P813" s="15"/>
      <c r="Q813" s="15"/>
      <c r="R813" s="15">
        <f t="shared" si="1328"/>
        <v>9721.7999999999993</v>
      </c>
      <c r="S813" s="15">
        <f t="shared" si="1329"/>
        <v>9721.7999999999993</v>
      </c>
      <c r="T813" s="15">
        <f t="shared" si="1330"/>
        <v>9721.7999999999993</v>
      </c>
      <c r="U813" s="15"/>
      <c r="V813" s="15">
        <f t="shared" si="1331"/>
        <v>9721.7999999999993</v>
      </c>
      <c r="W813" s="15">
        <f t="shared" si="1332"/>
        <v>9721.7999999999993</v>
      </c>
      <c r="X813" s="15">
        <f t="shared" si="1333"/>
        <v>9721.7999999999993</v>
      </c>
      <c r="Y813" s="15">
        <f>1150.275-20.301</f>
        <v>1129.9740000000002</v>
      </c>
      <c r="Z813" s="15"/>
      <c r="AA813" s="15"/>
      <c r="AB813" s="15">
        <f t="shared" si="1334"/>
        <v>10851.773999999999</v>
      </c>
      <c r="AC813" s="15">
        <f t="shared" si="1335"/>
        <v>9721.7999999999993</v>
      </c>
      <c r="AD813" s="15">
        <f t="shared" si="1336"/>
        <v>9721.7999999999993</v>
      </c>
      <c r="AE813" s="15"/>
      <c r="AF813" s="15"/>
      <c r="AG813" s="15"/>
      <c r="AH813" s="15">
        <f t="shared" si="1337"/>
        <v>10851.773999999999</v>
      </c>
      <c r="AI813" s="15">
        <f t="shared" si="1338"/>
        <v>9721.7999999999993</v>
      </c>
      <c r="AJ813" s="15">
        <f t="shared" si="1339"/>
        <v>9721.7999999999993</v>
      </c>
      <c r="AK813" s="15"/>
      <c r="AL813" s="15"/>
      <c r="AM813" s="15"/>
      <c r="AN813" s="15">
        <f t="shared" si="1340"/>
        <v>10851.773999999999</v>
      </c>
      <c r="AO813" s="15"/>
      <c r="AP813" s="70">
        <f t="shared" si="1318"/>
        <v>10851.773999999999</v>
      </c>
      <c r="AQ813" s="15">
        <f t="shared" si="1341"/>
        <v>9721.7999999999993</v>
      </c>
      <c r="AR813" s="15"/>
      <c r="AS813" s="70">
        <f t="shared" si="1319"/>
        <v>9721.7999999999993</v>
      </c>
      <c r="AT813" s="73">
        <f t="shared" si="1342"/>
        <v>9721.7999999999993</v>
      </c>
      <c r="AU813" s="15"/>
      <c r="AV813" s="24"/>
    </row>
    <row r="814" spans="1:49" x14ac:dyDescent="0.3">
      <c r="A814" s="61" t="s">
        <v>508</v>
      </c>
      <c r="B814" s="62" t="s">
        <v>44</v>
      </c>
      <c r="C814" s="61"/>
      <c r="D814" s="61"/>
      <c r="E814" s="63" t="s">
        <v>45</v>
      </c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>
        <f>Y815</f>
        <v>182</v>
      </c>
      <c r="Z814" s="15">
        <f t="shared" si="1363"/>
        <v>0</v>
      </c>
      <c r="AA814" s="15">
        <f t="shared" si="1364"/>
        <v>0</v>
      </c>
      <c r="AB814" s="15">
        <f t="shared" si="1334"/>
        <v>182</v>
      </c>
      <c r="AC814" s="15">
        <f t="shared" si="1335"/>
        <v>0</v>
      </c>
      <c r="AD814" s="15">
        <f t="shared" si="1336"/>
        <v>0</v>
      </c>
      <c r="AE814" s="15">
        <f t="shared" si="1355"/>
        <v>0</v>
      </c>
      <c r="AF814" s="15">
        <f t="shared" si="1356"/>
        <v>0</v>
      </c>
      <c r="AG814" s="15">
        <f t="shared" si="1357"/>
        <v>0</v>
      </c>
      <c r="AH814" s="15">
        <f t="shared" si="1337"/>
        <v>182</v>
      </c>
      <c r="AI814" s="15">
        <f t="shared" si="1338"/>
        <v>0</v>
      </c>
      <c r="AJ814" s="15">
        <f t="shared" si="1339"/>
        <v>0</v>
      </c>
      <c r="AK814" s="15">
        <f t="shared" si="1358"/>
        <v>0</v>
      </c>
      <c r="AL814" s="15">
        <f t="shared" si="1359"/>
        <v>0</v>
      </c>
      <c r="AM814" s="15">
        <f t="shared" si="1360"/>
        <v>0</v>
      </c>
      <c r="AN814" s="15">
        <f t="shared" si="1340"/>
        <v>182</v>
      </c>
      <c r="AO814" s="15">
        <f t="shared" si="1361"/>
        <v>0</v>
      </c>
      <c r="AP814" s="70">
        <f t="shared" si="1318"/>
        <v>182</v>
      </c>
      <c r="AQ814" s="15">
        <f t="shared" si="1341"/>
        <v>0</v>
      </c>
      <c r="AR814" s="15">
        <f t="shared" si="1362"/>
        <v>0</v>
      </c>
      <c r="AS814" s="70">
        <f t="shared" si="1319"/>
        <v>0</v>
      </c>
      <c r="AT814" s="73">
        <f t="shared" si="1342"/>
        <v>0</v>
      </c>
      <c r="AU814" s="15">
        <f t="shared" si="1362"/>
        <v>0</v>
      </c>
      <c r="AV814" s="24"/>
    </row>
    <row r="815" spans="1:49" ht="31.2" x14ac:dyDescent="0.3">
      <c r="A815" s="61" t="s">
        <v>508</v>
      </c>
      <c r="B815" s="62">
        <v>800</v>
      </c>
      <c r="C815" s="61" t="s">
        <v>238</v>
      </c>
      <c r="D815" s="61" t="s">
        <v>493</v>
      </c>
      <c r="E815" s="63" t="s">
        <v>494</v>
      </c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>
        <v>182</v>
      </c>
      <c r="Z815" s="15"/>
      <c r="AA815" s="15"/>
      <c r="AB815" s="15">
        <f t="shared" si="1334"/>
        <v>182</v>
      </c>
      <c r="AC815" s="15">
        <f t="shared" si="1335"/>
        <v>0</v>
      </c>
      <c r="AD815" s="15">
        <f t="shared" si="1336"/>
        <v>0</v>
      </c>
      <c r="AE815" s="15"/>
      <c r="AF815" s="15"/>
      <c r="AG815" s="15"/>
      <c r="AH815" s="15">
        <f t="shared" si="1337"/>
        <v>182</v>
      </c>
      <c r="AI815" s="15">
        <f t="shared" si="1338"/>
        <v>0</v>
      </c>
      <c r="AJ815" s="15">
        <f t="shared" si="1339"/>
        <v>0</v>
      </c>
      <c r="AK815" s="15"/>
      <c r="AL815" s="15"/>
      <c r="AM815" s="15"/>
      <c r="AN815" s="15">
        <f t="shared" si="1340"/>
        <v>182</v>
      </c>
      <c r="AO815" s="15"/>
      <c r="AP815" s="70">
        <f t="shared" si="1318"/>
        <v>182</v>
      </c>
      <c r="AQ815" s="15">
        <f t="shared" si="1341"/>
        <v>0</v>
      </c>
      <c r="AR815" s="15"/>
      <c r="AS815" s="70">
        <f t="shared" si="1319"/>
        <v>0</v>
      </c>
      <c r="AT815" s="73">
        <f t="shared" si="1342"/>
        <v>0</v>
      </c>
      <c r="AU815" s="15"/>
      <c r="AV815" s="24"/>
    </row>
    <row r="816" spans="1:49" ht="62.4" x14ac:dyDescent="0.3">
      <c r="A816" s="61" t="s">
        <v>510</v>
      </c>
      <c r="B816" s="62"/>
      <c r="C816" s="61"/>
      <c r="D816" s="61"/>
      <c r="E816" s="63" t="s">
        <v>511</v>
      </c>
      <c r="F816" s="15">
        <f t="shared" si="1345"/>
        <v>249.9</v>
      </c>
      <c r="G816" s="15">
        <f t="shared" si="1346"/>
        <v>249.9</v>
      </c>
      <c r="H816" s="15">
        <f t="shared" si="1347"/>
        <v>249.9</v>
      </c>
      <c r="I816" s="15">
        <f t="shared" si="1348"/>
        <v>0</v>
      </c>
      <c r="J816" s="15">
        <f t="shared" si="1349"/>
        <v>0</v>
      </c>
      <c r="K816" s="15">
        <f t="shared" si="1350"/>
        <v>0</v>
      </c>
      <c r="L816" s="15">
        <f t="shared" ref="L816:L878" si="1365">F816+I816</f>
        <v>249.9</v>
      </c>
      <c r="M816" s="15">
        <f t="shared" ref="M816:M878" si="1366">G816+J816</f>
        <v>249.9</v>
      </c>
      <c r="N816" s="15">
        <f t="shared" ref="N816:N878" si="1367">H816+K816</f>
        <v>249.9</v>
      </c>
      <c r="O816" s="15">
        <f t="shared" si="1351"/>
        <v>-249.9</v>
      </c>
      <c r="P816" s="15">
        <f t="shared" si="1352"/>
        <v>249.9</v>
      </c>
      <c r="Q816" s="15">
        <f t="shared" si="1353"/>
        <v>0</v>
      </c>
      <c r="R816" s="15">
        <f t="shared" si="1328"/>
        <v>0</v>
      </c>
      <c r="S816" s="15">
        <f t="shared" si="1329"/>
        <v>499.8</v>
      </c>
      <c r="T816" s="15">
        <f t="shared" si="1330"/>
        <v>249.9</v>
      </c>
      <c r="U816" s="15">
        <f t="shared" si="1354"/>
        <v>0</v>
      </c>
      <c r="V816" s="15">
        <f t="shared" si="1331"/>
        <v>0</v>
      </c>
      <c r="W816" s="15">
        <f t="shared" si="1332"/>
        <v>499.8</v>
      </c>
      <c r="X816" s="15">
        <f t="shared" si="1333"/>
        <v>249.9</v>
      </c>
      <c r="Y816" s="15">
        <f t="shared" ref="Y816:Y817" si="1368">Y817</f>
        <v>0</v>
      </c>
      <c r="Z816" s="15">
        <f t="shared" si="1363"/>
        <v>0</v>
      </c>
      <c r="AA816" s="15">
        <f t="shared" si="1364"/>
        <v>0</v>
      </c>
      <c r="AB816" s="15">
        <f t="shared" si="1334"/>
        <v>0</v>
      </c>
      <c r="AC816" s="15">
        <f t="shared" si="1335"/>
        <v>499.8</v>
      </c>
      <c r="AD816" s="15">
        <f t="shared" si="1336"/>
        <v>249.9</v>
      </c>
      <c r="AE816" s="15">
        <f t="shared" si="1355"/>
        <v>0</v>
      </c>
      <c r="AF816" s="15">
        <f t="shared" si="1356"/>
        <v>0</v>
      </c>
      <c r="AG816" s="15">
        <f t="shared" si="1357"/>
        <v>0</v>
      </c>
      <c r="AH816" s="15">
        <f t="shared" si="1337"/>
        <v>0</v>
      </c>
      <c r="AI816" s="15">
        <f t="shared" si="1338"/>
        <v>499.8</v>
      </c>
      <c r="AJ816" s="15">
        <f t="shared" si="1339"/>
        <v>249.9</v>
      </c>
      <c r="AK816" s="15">
        <f t="shared" si="1358"/>
        <v>0</v>
      </c>
      <c r="AL816" s="15">
        <f t="shared" si="1359"/>
        <v>0</v>
      </c>
      <c r="AM816" s="15">
        <f t="shared" si="1360"/>
        <v>0</v>
      </c>
      <c r="AN816" s="15">
        <f t="shared" si="1340"/>
        <v>0</v>
      </c>
      <c r="AO816" s="15">
        <f t="shared" si="1361"/>
        <v>0</v>
      </c>
      <c r="AP816" s="70">
        <f t="shared" si="1318"/>
        <v>0</v>
      </c>
      <c r="AQ816" s="15">
        <f t="shared" si="1341"/>
        <v>499.8</v>
      </c>
      <c r="AR816" s="15">
        <f t="shared" si="1362"/>
        <v>0</v>
      </c>
      <c r="AS816" s="70">
        <f t="shared" si="1319"/>
        <v>499.8</v>
      </c>
      <c r="AT816" s="73">
        <f t="shared" si="1342"/>
        <v>249.9</v>
      </c>
      <c r="AU816" s="15">
        <f t="shared" si="1362"/>
        <v>0</v>
      </c>
      <c r="AV816" s="24"/>
    </row>
    <row r="817" spans="1:48" ht="46.8" x14ac:dyDescent="0.3">
      <c r="A817" s="61" t="s">
        <v>510</v>
      </c>
      <c r="B817" s="62" t="s">
        <v>55</v>
      </c>
      <c r="C817" s="61"/>
      <c r="D817" s="61"/>
      <c r="E817" s="63" t="s">
        <v>56</v>
      </c>
      <c r="F817" s="15">
        <f t="shared" si="1345"/>
        <v>249.9</v>
      </c>
      <c r="G817" s="15">
        <f t="shared" si="1346"/>
        <v>249.9</v>
      </c>
      <c r="H817" s="15">
        <f t="shared" si="1347"/>
        <v>249.9</v>
      </c>
      <c r="I817" s="15">
        <f t="shared" si="1348"/>
        <v>0</v>
      </c>
      <c r="J817" s="15">
        <f t="shared" si="1349"/>
        <v>0</v>
      </c>
      <c r="K817" s="15">
        <f t="shared" si="1350"/>
        <v>0</v>
      </c>
      <c r="L817" s="15">
        <f t="shared" si="1365"/>
        <v>249.9</v>
      </c>
      <c r="M817" s="15">
        <f t="shared" si="1366"/>
        <v>249.9</v>
      </c>
      <c r="N817" s="15">
        <f t="shared" si="1367"/>
        <v>249.9</v>
      </c>
      <c r="O817" s="15">
        <f t="shared" si="1351"/>
        <v>-249.9</v>
      </c>
      <c r="P817" s="15">
        <f t="shared" si="1352"/>
        <v>249.9</v>
      </c>
      <c r="Q817" s="15">
        <f t="shared" si="1353"/>
        <v>0</v>
      </c>
      <c r="R817" s="15">
        <f t="shared" si="1328"/>
        <v>0</v>
      </c>
      <c r="S817" s="15">
        <f t="shared" si="1329"/>
        <v>499.8</v>
      </c>
      <c r="T817" s="15">
        <f t="shared" si="1330"/>
        <v>249.9</v>
      </c>
      <c r="U817" s="15">
        <f t="shared" si="1354"/>
        <v>0</v>
      </c>
      <c r="V817" s="15">
        <f t="shared" si="1331"/>
        <v>0</v>
      </c>
      <c r="W817" s="15">
        <f t="shared" si="1332"/>
        <v>499.8</v>
      </c>
      <c r="X817" s="15">
        <f t="shared" si="1333"/>
        <v>249.9</v>
      </c>
      <c r="Y817" s="15">
        <f t="shared" si="1368"/>
        <v>0</v>
      </c>
      <c r="Z817" s="15">
        <f t="shared" si="1363"/>
        <v>0</v>
      </c>
      <c r="AA817" s="15">
        <f t="shared" si="1364"/>
        <v>0</v>
      </c>
      <c r="AB817" s="15">
        <f t="shared" si="1334"/>
        <v>0</v>
      </c>
      <c r="AC817" s="15">
        <f t="shared" si="1335"/>
        <v>499.8</v>
      </c>
      <c r="AD817" s="15">
        <f t="shared" si="1336"/>
        <v>249.9</v>
      </c>
      <c r="AE817" s="15">
        <f t="shared" si="1355"/>
        <v>0</v>
      </c>
      <c r="AF817" s="15">
        <f t="shared" si="1356"/>
        <v>0</v>
      </c>
      <c r="AG817" s="15">
        <f t="shared" si="1357"/>
        <v>0</v>
      </c>
      <c r="AH817" s="15">
        <f t="shared" si="1337"/>
        <v>0</v>
      </c>
      <c r="AI817" s="15">
        <f t="shared" si="1338"/>
        <v>499.8</v>
      </c>
      <c r="AJ817" s="15">
        <f t="shared" si="1339"/>
        <v>249.9</v>
      </c>
      <c r="AK817" s="15">
        <f t="shared" si="1358"/>
        <v>0</v>
      </c>
      <c r="AL817" s="15">
        <f t="shared" si="1359"/>
        <v>0</v>
      </c>
      <c r="AM817" s="15">
        <f t="shared" si="1360"/>
        <v>0</v>
      </c>
      <c r="AN817" s="15">
        <f t="shared" si="1340"/>
        <v>0</v>
      </c>
      <c r="AO817" s="15">
        <f t="shared" si="1361"/>
        <v>0</v>
      </c>
      <c r="AP817" s="70">
        <f t="shared" si="1318"/>
        <v>0</v>
      </c>
      <c r="AQ817" s="15">
        <f t="shared" si="1341"/>
        <v>499.8</v>
      </c>
      <c r="AR817" s="15">
        <f t="shared" si="1362"/>
        <v>0</v>
      </c>
      <c r="AS817" s="70">
        <f t="shared" si="1319"/>
        <v>499.8</v>
      </c>
      <c r="AT817" s="73">
        <f t="shared" si="1342"/>
        <v>249.9</v>
      </c>
      <c r="AU817" s="15">
        <f t="shared" si="1362"/>
        <v>0</v>
      </c>
      <c r="AV817" s="24"/>
    </row>
    <row r="818" spans="1:48" ht="31.2" x14ac:dyDescent="0.3">
      <c r="A818" s="61" t="s">
        <v>510</v>
      </c>
      <c r="B818" s="62">
        <v>600</v>
      </c>
      <c r="C818" s="61" t="s">
        <v>238</v>
      </c>
      <c r="D818" s="61" t="s">
        <v>493</v>
      </c>
      <c r="E818" s="63" t="s">
        <v>494</v>
      </c>
      <c r="F818" s="15">
        <v>249.9</v>
      </c>
      <c r="G818" s="15">
        <v>249.9</v>
      </c>
      <c r="H818" s="15">
        <v>249.9</v>
      </c>
      <c r="I818" s="15"/>
      <c r="J818" s="15"/>
      <c r="K818" s="15"/>
      <c r="L818" s="15">
        <f t="shared" si="1365"/>
        <v>249.9</v>
      </c>
      <c r="M818" s="15">
        <f t="shared" si="1366"/>
        <v>249.9</v>
      </c>
      <c r="N818" s="15">
        <f t="shared" si="1367"/>
        <v>249.9</v>
      </c>
      <c r="O818" s="15">
        <v>-249.9</v>
      </c>
      <c r="P818" s="15">
        <v>249.9</v>
      </c>
      <c r="Q818" s="15"/>
      <c r="R818" s="15">
        <f t="shared" si="1328"/>
        <v>0</v>
      </c>
      <c r="S818" s="15">
        <f t="shared" si="1329"/>
        <v>499.8</v>
      </c>
      <c r="T818" s="15">
        <f t="shared" si="1330"/>
        <v>249.9</v>
      </c>
      <c r="U818" s="15"/>
      <c r="V818" s="15">
        <f t="shared" si="1331"/>
        <v>0</v>
      </c>
      <c r="W818" s="15">
        <f t="shared" si="1332"/>
        <v>499.8</v>
      </c>
      <c r="X818" s="15">
        <f t="shared" si="1333"/>
        <v>249.9</v>
      </c>
      <c r="Y818" s="15"/>
      <c r="Z818" s="15"/>
      <c r="AA818" s="15"/>
      <c r="AB818" s="15">
        <f t="shared" si="1334"/>
        <v>0</v>
      </c>
      <c r="AC818" s="15">
        <f t="shared" si="1335"/>
        <v>499.8</v>
      </c>
      <c r="AD818" s="15">
        <f t="shared" si="1336"/>
        <v>249.9</v>
      </c>
      <c r="AE818" s="15"/>
      <c r="AF818" s="15"/>
      <c r="AG818" s="15"/>
      <c r="AH818" s="15">
        <f t="shared" si="1337"/>
        <v>0</v>
      </c>
      <c r="AI818" s="15">
        <f t="shared" si="1338"/>
        <v>499.8</v>
      </c>
      <c r="AJ818" s="15">
        <f t="shared" si="1339"/>
        <v>249.9</v>
      </c>
      <c r="AK818" s="15"/>
      <c r="AL818" s="15"/>
      <c r="AM818" s="15"/>
      <c r="AN818" s="15">
        <f t="shared" si="1340"/>
        <v>0</v>
      </c>
      <c r="AO818" s="15"/>
      <c r="AP818" s="70">
        <f t="shared" si="1318"/>
        <v>0</v>
      </c>
      <c r="AQ818" s="15">
        <f t="shared" si="1341"/>
        <v>499.8</v>
      </c>
      <c r="AR818" s="15"/>
      <c r="AS818" s="70">
        <f t="shared" si="1319"/>
        <v>499.8</v>
      </c>
      <c r="AT818" s="73">
        <f t="shared" si="1342"/>
        <v>249.9</v>
      </c>
      <c r="AU818" s="15"/>
      <c r="AV818" s="24"/>
    </row>
    <row r="819" spans="1:48" ht="31.2" x14ac:dyDescent="0.3">
      <c r="A819" s="61" t="s">
        <v>512</v>
      </c>
      <c r="B819" s="62"/>
      <c r="C819" s="61"/>
      <c r="D819" s="61"/>
      <c r="E819" s="63" t="s">
        <v>513</v>
      </c>
      <c r="F819" s="15">
        <f t="shared" ref="F819:K819" si="1369">F820+F824</f>
        <v>24227.4</v>
      </c>
      <c r="G819" s="15">
        <f t="shared" si="1369"/>
        <v>18449.599999999999</v>
      </c>
      <c r="H819" s="15">
        <f t="shared" si="1369"/>
        <v>18449.599999999999</v>
      </c>
      <c r="I819" s="15">
        <f t="shared" si="1369"/>
        <v>0</v>
      </c>
      <c r="J819" s="15">
        <f t="shared" si="1369"/>
        <v>0</v>
      </c>
      <c r="K819" s="15">
        <f t="shared" si="1369"/>
        <v>0</v>
      </c>
      <c r="L819" s="15">
        <f t="shared" si="1365"/>
        <v>24227.4</v>
      </c>
      <c r="M819" s="15">
        <f t="shared" si="1366"/>
        <v>18449.599999999999</v>
      </c>
      <c r="N819" s="15">
        <f t="shared" si="1367"/>
        <v>18449.599999999999</v>
      </c>
      <c r="O819" s="15">
        <f>O820+O824</f>
        <v>-1973</v>
      </c>
      <c r="P819" s="15">
        <f>P820+P824</f>
        <v>1973</v>
      </c>
      <c r="Q819" s="15">
        <f>Q820+Q824</f>
        <v>0</v>
      </c>
      <c r="R819" s="15">
        <f t="shared" si="1328"/>
        <v>22254.400000000001</v>
      </c>
      <c r="S819" s="15">
        <f t="shared" si="1329"/>
        <v>20422.599999999999</v>
      </c>
      <c r="T819" s="15">
        <f t="shared" si="1330"/>
        <v>18449.599999999999</v>
      </c>
      <c r="U819" s="15">
        <f>U820+U824</f>
        <v>0</v>
      </c>
      <c r="V819" s="15">
        <f t="shared" si="1331"/>
        <v>22254.400000000001</v>
      </c>
      <c r="W819" s="15">
        <f t="shared" si="1332"/>
        <v>20422.599999999999</v>
      </c>
      <c r="X819" s="15">
        <f t="shared" si="1333"/>
        <v>18449.599999999999</v>
      </c>
      <c r="Y819" s="15">
        <f>Y820+Y824</f>
        <v>3395.4000000000005</v>
      </c>
      <c r="Z819" s="15">
        <f>Z820+Z824</f>
        <v>0</v>
      </c>
      <c r="AA819" s="15">
        <f>AA820+AA824</f>
        <v>0</v>
      </c>
      <c r="AB819" s="15">
        <f t="shared" si="1334"/>
        <v>25649.800000000003</v>
      </c>
      <c r="AC819" s="15">
        <f t="shared" si="1335"/>
        <v>20422.599999999999</v>
      </c>
      <c r="AD819" s="15">
        <f t="shared" si="1336"/>
        <v>18449.599999999999</v>
      </c>
      <c r="AE819" s="15">
        <f>AE820+AE824</f>
        <v>0</v>
      </c>
      <c r="AF819" s="15">
        <f>AF820+AF824</f>
        <v>0</v>
      </c>
      <c r="AG819" s="15">
        <f>AG820+AG824</f>
        <v>0</v>
      </c>
      <c r="AH819" s="15">
        <f t="shared" si="1337"/>
        <v>25649.800000000003</v>
      </c>
      <c r="AI819" s="15">
        <f t="shared" si="1338"/>
        <v>20422.599999999999</v>
      </c>
      <c r="AJ819" s="15">
        <f t="shared" si="1339"/>
        <v>18449.599999999999</v>
      </c>
      <c r="AK819" s="15">
        <f>AK820+AK824</f>
        <v>-525.94100000000003</v>
      </c>
      <c r="AL819" s="15">
        <f>AL820+AL824</f>
        <v>0</v>
      </c>
      <c r="AM819" s="15">
        <f>AM820+AM824</f>
        <v>0</v>
      </c>
      <c r="AN819" s="15">
        <f t="shared" si="1340"/>
        <v>25123.859000000004</v>
      </c>
      <c r="AO819" s="15">
        <f>AO820+AO824</f>
        <v>0</v>
      </c>
      <c r="AP819" s="70">
        <f t="shared" si="1318"/>
        <v>25123.859000000004</v>
      </c>
      <c r="AQ819" s="15">
        <f t="shared" si="1341"/>
        <v>20422.599999999999</v>
      </c>
      <c r="AR819" s="15">
        <f>AR820+AR824</f>
        <v>0</v>
      </c>
      <c r="AS819" s="70">
        <f t="shared" si="1319"/>
        <v>20422.599999999999</v>
      </c>
      <c r="AT819" s="73">
        <f t="shared" si="1342"/>
        <v>18449.599999999999</v>
      </c>
      <c r="AU819" s="15">
        <f>AU820+AU824</f>
        <v>0</v>
      </c>
      <c r="AV819" s="24"/>
    </row>
    <row r="820" spans="1:48" ht="62.4" x14ac:dyDescent="0.3">
      <c r="A820" s="61" t="s">
        <v>514</v>
      </c>
      <c r="B820" s="62"/>
      <c r="C820" s="61"/>
      <c r="D820" s="61"/>
      <c r="E820" s="63" t="s">
        <v>515</v>
      </c>
      <c r="F820" s="15">
        <f t="shared" ref="F820:K820" si="1370">F821</f>
        <v>14806.5</v>
      </c>
      <c r="G820" s="15">
        <f t="shared" si="1370"/>
        <v>12908.7</v>
      </c>
      <c r="H820" s="15">
        <f t="shared" si="1370"/>
        <v>12908.7</v>
      </c>
      <c r="I820" s="15">
        <f t="shared" si="1370"/>
        <v>0</v>
      </c>
      <c r="J820" s="15">
        <f t="shared" si="1370"/>
        <v>0</v>
      </c>
      <c r="K820" s="15">
        <f t="shared" si="1370"/>
        <v>0</v>
      </c>
      <c r="L820" s="15">
        <f t="shared" si="1365"/>
        <v>14806.5</v>
      </c>
      <c r="M820" s="15">
        <f t="shared" si="1366"/>
        <v>12908.7</v>
      </c>
      <c r="N820" s="15">
        <f t="shared" si="1367"/>
        <v>12908.7</v>
      </c>
      <c r="O820" s="15">
        <f>O821</f>
        <v>-1361.1</v>
      </c>
      <c r="P820" s="15">
        <f>P821</f>
        <v>1361.1</v>
      </c>
      <c r="Q820" s="15">
        <f>Q821</f>
        <v>0</v>
      </c>
      <c r="R820" s="15">
        <f t="shared" si="1328"/>
        <v>13445.4</v>
      </c>
      <c r="S820" s="15">
        <f t="shared" si="1329"/>
        <v>14269.800000000001</v>
      </c>
      <c r="T820" s="15">
        <f t="shared" si="1330"/>
        <v>12908.7</v>
      </c>
      <c r="U820" s="15">
        <f>U821</f>
        <v>0</v>
      </c>
      <c r="V820" s="15">
        <f t="shared" si="1331"/>
        <v>13445.4</v>
      </c>
      <c r="W820" s="15">
        <f t="shared" si="1332"/>
        <v>14269.800000000001</v>
      </c>
      <c r="X820" s="15">
        <f t="shared" si="1333"/>
        <v>12908.7</v>
      </c>
      <c r="Y820" s="15">
        <f>Y821</f>
        <v>4237.4000000000005</v>
      </c>
      <c r="Z820" s="15">
        <f>Z821</f>
        <v>0</v>
      </c>
      <c r="AA820" s="15">
        <f>AA821</f>
        <v>0</v>
      </c>
      <c r="AB820" s="15">
        <f t="shared" si="1334"/>
        <v>17682.8</v>
      </c>
      <c r="AC820" s="15">
        <f t="shared" si="1335"/>
        <v>14269.800000000001</v>
      </c>
      <c r="AD820" s="15">
        <f t="shared" si="1336"/>
        <v>12908.7</v>
      </c>
      <c r="AE820" s="15">
        <f>AE821</f>
        <v>0</v>
      </c>
      <c r="AF820" s="15">
        <f>AF821</f>
        <v>0</v>
      </c>
      <c r="AG820" s="15">
        <f>AG821</f>
        <v>0</v>
      </c>
      <c r="AH820" s="15">
        <f t="shared" si="1337"/>
        <v>17682.8</v>
      </c>
      <c r="AI820" s="15">
        <f t="shared" si="1338"/>
        <v>14269.800000000001</v>
      </c>
      <c r="AJ820" s="15">
        <f t="shared" si="1339"/>
        <v>12908.7</v>
      </c>
      <c r="AK820" s="15">
        <f>AK821</f>
        <v>-354</v>
      </c>
      <c r="AL820" s="15">
        <f>AL821</f>
        <v>0</v>
      </c>
      <c r="AM820" s="15">
        <f>AM821</f>
        <v>0</v>
      </c>
      <c r="AN820" s="15">
        <f t="shared" si="1340"/>
        <v>17328.8</v>
      </c>
      <c r="AO820" s="15">
        <f>AO821</f>
        <v>0</v>
      </c>
      <c r="AP820" s="70">
        <f t="shared" si="1318"/>
        <v>17328.8</v>
      </c>
      <c r="AQ820" s="15">
        <f t="shared" si="1341"/>
        <v>14269.800000000001</v>
      </c>
      <c r="AR820" s="15">
        <f>AR821</f>
        <v>0</v>
      </c>
      <c r="AS820" s="70">
        <f t="shared" si="1319"/>
        <v>14269.800000000001</v>
      </c>
      <c r="AT820" s="73">
        <f t="shared" si="1342"/>
        <v>12908.7</v>
      </c>
      <c r="AU820" s="15">
        <f>AU821</f>
        <v>0</v>
      </c>
      <c r="AV820" s="24"/>
    </row>
    <row r="821" spans="1:48" ht="31.2" x14ac:dyDescent="0.3">
      <c r="A821" s="61" t="s">
        <v>514</v>
      </c>
      <c r="B821" s="62" t="s">
        <v>48</v>
      </c>
      <c r="C821" s="61"/>
      <c r="D821" s="61"/>
      <c r="E821" s="63" t="s">
        <v>49</v>
      </c>
      <c r="F821" s="15">
        <f t="shared" ref="F821:K821" si="1371">F823+F822</f>
        <v>14806.5</v>
      </c>
      <c r="G821" s="15">
        <f t="shared" si="1371"/>
        <v>12908.7</v>
      </c>
      <c r="H821" s="15">
        <f t="shared" si="1371"/>
        <v>12908.7</v>
      </c>
      <c r="I821" s="15">
        <f t="shared" si="1371"/>
        <v>0</v>
      </c>
      <c r="J821" s="15">
        <f t="shared" si="1371"/>
        <v>0</v>
      </c>
      <c r="K821" s="15">
        <f t="shared" si="1371"/>
        <v>0</v>
      </c>
      <c r="L821" s="15">
        <f t="shared" si="1365"/>
        <v>14806.5</v>
      </c>
      <c r="M821" s="15">
        <f t="shared" si="1366"/>
        <v>12908.7</v>
      </c>
      <c r="N821" s="15">
        <f t="shared" si="1367"/>
        <v>12908.7</v>
      </c>
      <c r="O821" s="15">
        <f>O823+O822</f>
        <v>-1361.1</v>
      </c>
      <c r="P821" s="15">
        <f>P823+P822</f>
        <v>1361.1</v>
      </c>
      <c r="Q821" s="15">
        <f>Q823+Q822</f>
        <v>0</v>
      </c>
      <c r="R821" s="15">
        <f t="shared" si="1328"/>
        <v>13445.4</v>
      </c>
      <c r="S821" s="15">
        <f t="shared" si="1329"/>
        <v>14269.800000000001</v>
      </c>
      <c r="T821" s="15">
        <f t="shared" si="1330"/>
        <v>12908.7</v>
      </c>
      <c r="U821" s="15">
        <f>U823+U822</f>
        <v>0</v>
      </c>
      <c r="V821" s="15">
        <f t="shared" si="1331"/>
        <v>13445.4</v>
      </c>
      <c r="W821" s="15">
        <f t="shared" si="1332"/>
        <v>14269.800000000001</v>
      </c>
      <c r="X821" s="15">
        <f t="shared" si="1333"/>
        <v>12908.7</v>
      </c>
      <c r="Y821" s="15">
        <f>Y823+Y822</f>
        <v>4237.4000000000005</v>
      </c>
      <c r="Z821" s="15">
        <f>Z823+Z822</f>
        <v>0</v>
      </c>
      <c r="AA821" s="15">
        <f>AA823+AA822</f>
        <v>0</v>
      </c>
      <c r="AB821" s="15">
        <f t="shared" si="1334"/>
        <v>17682.8</v>
      </c>
      <c r="AC821" s="15">
        <f t="shared" si="1335"/>
        <v>14269.800000000001</v>
      </c>
      <c r="AD821" s="15">
        <f t="shared" si="1336"/>
        <v>12908.7</v>
      </c>
      <c r="AE821" s="15">
        <f>AE823+AE822</f>
        <v>0</v>
      </c>
      <c r="AF821" s="15">
        <f>AF823+AF822</f>
        <v>0</v>
      </c>
      <c r="AG821" s="15">
        <f>AG823+AG822</f>
        <v>0</v>
      </c>
      <c r="AH821" s="15">
        <f t="shared" si="1337"/>
        <v>17682.8</v>
      </c>
      <c r="AI821" s="15">
        <f t="shared" si="1338"/>
        <v>14269.800000000001</v>
      </c>
      <c r="AJ821" s="15">
        <f t="shared" si="1339"/>
        <v>12908.7</v>
      </c>
      <c r="AK821" s="15">
        <f>AK823+AK822</f>
        <v>-354</v>
      </c>
      <c r="AL821" s="15">
        <f>AL823+AL822</f>
        <v>0</v>
      </c>
      <c r="AM821" s="15">
        <f>AM823+AM822</f>
        <v>0</v>
      </c>
      <c r="AN821" s="15">
        <f t="shared" si="1340"/>
        <v>17328.8</v>
      </c>
      <c r="AO821" s="15">
        <f>AO823+AO822</f>
        <v>0</v>
      </c>
      <c r="AP821" s="70">
        <f t="shared" si="1318"/>
        <v>17328.8</v>
      </c>
      <c r="AQ821" s="15">
        <f t="shared" si="1341"/>
        <v>14269.800000000001</v>
      </c>
      <c r="AR821" s="15">
        <f>AR823+AR822</f>
        <v>0</v>
      </c>
      <c r="AS821" s="70">
        <f t="shared" si="1319"/>
        <v>14269.800000000001</v>
      </c>
      <c r="AT821" s="73">
        <f t="shared" si="1342"/>
        <v>12908.7</v>
      </c>
      <c r="AU821" s="15">
        <f>AU823+AU822</f>
        <v>0</v>
      </c>
      <c r="AV821" s="24"/>
    </row>
    <row r="822" spans="1:48" x14ac:dyDescent="0.3">
      <c r="A822" s="61" t="s">
        <v>514</v>
      </c>
      <c r="B822" s="62" t="s">
        <v>48</v>
      </c>
      <c r="C822" s="61" t="s">
        <v>31</v>
      </c>
      <c r="D822" s="61" t="s">
        <v>32</v>
      </c>
      <c r="E822" s="63" t="s">
        <v>33</v>
      </c>
      <c r="F822" s="15">
        <v>1424.9</v>
      </c>
      <c r="G822" s="15">
        <v>1424.9</v>
      </c>
      <c r="H822" s="15">
        <v>1424.9</v>
      </c>
      <c r="I822" s="15"/>
      <c r="J822" s="15"/>
      <c r="K822" s="15"/>
      <c r="L822" s="15">
        <f t="shared" si="1365"/>
        <v>1424.9</v>
      </c>
      <c r="M822" s="15">
        <f t="shared" si="1366"/>
        <v>1424.9</v>
      </c>
      <c r="N822" s="15">
        <f t="shared" si="1367"/>
        <v>1424.9</v>
      </c>
      <c r="O822" s="15"/>
      <c r="P822" s="15"/>
      <c r="Q822" s="15"/>
      <c r="R822" s="15">
        <f t="shared" si="1328"/>
        <v>1424.9</v>
      </c>
      <c r="S822" s="15">
        <f t="shared" si="1329"/>
        <v>1424.9</v>
      </c>
      <c r="T822" s="15">
        <f t="shared" si="1330"/>
        <v>1424.9</v>
      </c>
      <c r="U822" s="15"/>
      <c r="V822" s="15">
        <f t="shared" si="1331"/>
        <v>1424.9</v>
      </c>
      <c r="W822" s="15">
        <f t="shared" si="1332"/>
        <v>1424.9</v>
      </c>
      <c r="X822" s="15">
        <f t="shared" si="1333"/>
        <v>1424.9</v>
      </c>
      <c r="Y822" s="15">
        <v>-11.977</v>
      </c>
      <c r="Z822" s="15"/>
      <c r="AA822" s="15"/>
      <c r="AB822" s="15">
        <f t="shared" si="1334"/>
        <v>1412.923</v>
      </c>
      <c r="AC822" s="15">
        <f t="shared" si="1335"/>
        <v>1424.9</v>
      </c>
      <c r="AD822" s="15">
        <f t="shared" si="1336"/>
        <v>1424.9</v>
      </c>
      <c r="AE822" s="15"/>
      <c r="AF822" s="15"/>
      <c r="AG822" s="15"/>
      <c r="AH822" s="15">
        <f t="shared" si="1337"/>
        <v>1412.923</v>
      </c>
      <c r="AI822" s="15">
        <f t="shared" si="1338"/>
        <v>1424.9</v>
      </c>
      <c r="AJ822" s="15">
        <f t="shared" si="1339"/>
        <v>1424.9</v>
      </c>
      <c r="AK822" s="15"/>
      <c r="AL822" s="15"/>
      <c r="AM822" s="15"/>
      <c r="AN822" s="15">
        <f t="shared" si="1340"/>
        <v>1412.923</v>
      </c>
      <c r="AO822" s="15"/>
      <c r="AP822" s="70">
        <f t="shared" si="1318"/>
        <v>1412.923</v>
      </c>
      <c r="AQ822" s="15">
        <f t="shared" si="1341"/>
        <v>1424.9</v>
      </c>
      <c r="AR822" s="15"/>
      <c r="AS822" s="70">
        <f t="shared" si="1319"/>
        <v>1424.9</v>
      </c>
      <c r="AT822" s="73">
        <f t="shared" si="1342"/>
        <v>1424.9</v>
      </c>
      <c r="AU822" s="15"/>
      <c r="AV822" s="24"/>
    </row>
    <row r="823" spans="1:48" ht="31.2" x14ac:dyDescent="0.3">
      <c r="A823" s="61" t="s">
        <v>514</v>
      </c>
      <c r="B823" s="62" t="s">
        <v>48</v>
      </c>
      <c r="C823" s="61" t="s">
        <v>238</v>
      </c>
      <c r="D823" s="61" t="s">
        <v>493</v>
      </c>
      <c r="E823" s="63" t="s">
        <v>494</v>
      </c>
      <c r="F823" s="15">
        <f>14806.5-1424.9</f>
        <v>13381.6</v>
      </c>
      <c r="G823" s="15">
        <f>12908.7-1424.9</f>
        <v>11483.800000000001</v>
      </c>
      <c r="H823" s="15">
        <f>12908.7-1424.9</f>
        <v>11483.800000000001</v>
      </c>
      <c r="I823" s="15"/>
      <c r="J823" s="15"/>
      <c r="K823" s="15"/>
      <c r="L823" s="15">
        <f t="shared" si="1365"/>
        <v>13381.6</v>
      </c>
      <c r="M823" s="15">
        <f t="shared" si="1366"/>
        <v>11483.800000000001</v>
      </c>
      <c r="N823" s="15">
        <f t="shared" si="1367"/>
        <v>11483.800000000001</v>
      </c>
      <c r="O823" s="15">
        <v>-1361.1</v>
      </c>
      <c r="P823" s="15">
        <v>1361.1</v>
      </c>
      <c r="Q823" s="15"/>
      <c r="R823" s="15">
        <f t="shared" si="1328"/>
        <v>12020.5</v>
      </c>
      <c r="S823" s="15">
        <f t="shared" si="1329"/>
        <v>12844.900000000001</v>
      </c>
      <c r="T823" s="15">
        <f t="shared" si="1330"/>
        <v>11483.800000000001</v>
      </c>
      <c r="U823" s="15"/>
      <c r="V823" s="15">
        <f t="shared" si="1331"/>
        <v>12020.5</v>
      </c>
      <c r="W823" s="15">
        <f t="shared" si="1332"/>
        <v>12844.900000000001</v>
      </c>
      <c r="X823" s="15">
        <f t="shared" si="1333"/>
        <v>11483.800000000001</v>
      </c>
      <c r="Y823" s="15">
        <v>4249.3770000000004</v>
      </c>
      <c r="Z823" s="15"/>
      <c r="AA823" s="15"/>
      <c r="AB823" s="15">
        <f t="shared" si="1334"/>
        <v>16269.877</v>
      </c>
      <c r="AC823" s="15">
        <f t="shared" si="1335"/>
        <v>12844.900000000001</v>
      </c>
      <c r="AD823" s="15">
        <f t="shared" si="1336"/>
        <v>11483.800000000001</v>
      </c>
      <c r="AE823" s="15"/>
      <c r="AF823" s="15"/>
      <c r="AG823" s="15"/>
      <c r="AH823" s="15">
        <f t="shared" si="1337"/>
        <v>16269.877</v>
      </c>
      <c r="AI823" s="15">
        <f t="shared" si="1338"/>
        <v>12844.900000000001</v>
      </c>
      <c r="AJ823" s="15">
        <f t="shared" si="1339"/>
        <v>11483.800000000001</v>
      </c>
      <c r="AK823" s="15">
        <v>-354</v>
      </c>
      <c r="AL823" s="15"/>
      <c r="AM823" s="15"/>
      <c r="AN823" s="15">
        <f t="shared" si="1340"/>
        <v>15915.877</v>
      </c>
      <c r="AO823" s="15"/>
      <c r="AP823" s="70">
        <f t="shared" si="1318"/>
        <v>15915.877</v>
      </c>
      <c r="AQ823" s="15">
        <f t="shared" si="1341"/>
        <v>12844.900000000001</v>
      </c>
      <c r="AR823" s="15"/>
      <c r="AS823" s="70">
        <f t="shared" si="1319"/>
        <v>12844.900000000001</v>
      </c>
      <c r="AT823" s="73">
        <f t="shared" si="1342"/>
        <v>11483.800000000001</v>
      </c>
      <c r="AU823" s="15"/>
      <c r="AV823" s="24"/>
    </row>
    <row r="824" spans="1:48" x14ac:dyDescent="0.3">
      <c r="A824" s="61" t="s">
        <v>516</v>
      </c>
      <c r="B824" s="62"/>
      <c r="C824" s="61"/>
      <c r="D824" s="61"/>
      <c r="E824" s="63" t="s">
        <v>517</v>
      </c>
      <c r="F824" s="15">
        <f t="shared" ref="F824:F827" si="1372">F825</f>
        <v>9420.9</v>
      </c>
      <c r="G824" s="15">
        <f t="shared" ref="G824:G827" si="1373">G825</f>
        <v>5540.9</v>
      </c>
      <c r="H824" s="15">
        <f t="shared" ref="H824:H827" si="1374">H825</f>
        <v>5540.9</v>
      </c>
      <c r="I824" s="15">
        <f t="shared" ref="I824:I827" si="1375">I825</f>
        <v>0</v>
      </c>
      <c r="J824" s="15">
        <f t="shared" ref="J824:J827" si="1376">J825</f>
        <v>0</v>
      </c>
      <c r="K824" s="15">
        <f t="shared" ref="K824:K827" si="1377">K825</f>
        <v>0</v>
      </c>
      <c r="L824" s="15">
        <f t="shared" si="1365"/>
        <v>9420.9</v>
      </c>
      <c r="M824" s="15">
        <f t="shared" si="1366"/>
        <v>5540.9</v>
      </c>
      <c r="N824" s="15">
        <f t="shared" si="1367"/>
        <v>5540.9</v>
      </c>
      <c r="O824" s="15">
        <f t="shared" ref="O824:O827" si="1378">O825</f>
        <v>-611.9</v>
      </c>
      <c r="P824" s="15">
        <f t="shared" ref="P824:P827" si="1379">P825</f>
        <v>611.9</v>
      </c>
      <c r="Q824" s="15">
        <f t="shared" ref="Q824:Q827" si="1380">Q825</f>
        <v>0</v>
      </c>
      <c r="R824" s="15">
        <f t="shared" si="1328"/>
        <v>8809</v>
      </c>
      <c r="S824" s="15">
        <f t="shared" si="1329"/>
        <v>6152.7999999999993</v>
      </c>
      <c r="T824" s="15">
        <f t="shared" si="1330"/>
        <v>5540.9</v>
      </c>
      <c r="U824" s="15">
        <f t="shared" ref="U824:U827" si="1381">U825</f>
        <v>0</v>
      </c>
      <c r="V824" s="15">
        <f t="shared" si="1331"/>
        <v>8809</v>
      </c>
      <c r="W824" s="15">
        <f t="shared" si="1332"/>
        <v>6152.7999999999993</v>
      </c>
      <c r="X824" s="15">
        <f t="shared" si="1333"/>
        <v>5540.9</v>
      </c>
      <c r="Y824" s="15">
        <f t="shared" ref="Y824:Y827" si="1382">Y825</f>
        <v>-842</v>
      </c>
      <c r="Z824" s="15">
        <f t="shared" ref="Z824:Z827" si="1383">Z825</f>
        <v>0</v>
      </c>
      <c r="AA824" s="15">
        <f t="shared" ref="AA824:AA827" si="1384">AA825</f>
        <v>0</v>
      </c>
      <c r="AB824" s="15">
        <f t="shared" si="1334"/>
        <v>7967</v>
      </c>
      <c r="AC824" s="15">
        <f t="shared" si="1335"/>
        <v>6152.7999999999993</v>
      </c>
      <c r="AD824" s="15">
        <f t="shared" si="1336"/>
        <v>5540.9</v>
      </c>
      <c r="AE824" s="15">
        <f t="shared" ref="AE824:AE827" si="1385">AE825</f>
        <v>0</v>
      </c>
      <c r="AF824" s="15">
        <f t="shared" ref="AF824:AF827" si="1386">AF825</f>
        <v>0</v>
      </c>
      <c r="AG824" s="15">
        <f t="shared" ref="AG824:AG827" si="1387">AG825</f>
        <v>0</v>
      </c>
      <c r="AH824" s="15">
        <f t="shared" si="1337"/>
        <v>7967</v>
      </c>
      <c r="AI824" s="15">
        <f t="shared" si="1338"/>
        <v>6152.7999999999993</v>
      </c>
      <c r="AJ824" s="15">
        <f t="shared" si="1339"/>
        <v>5540.9</v>
      </c>
      <c r="AK824" s="15">
        <f t="shared" ref="AK824:AK827" si="1388">AK825</f>
        <v>-171.941</v>
      </c>
      <c r="AL824" s="15">
        <f t="shared" ref="AL824:AL827" si="1389">AL825</f>
        <v>0</v>
      </c>
      <c r="AM824" s="15">
        <f t="shared" ref="AM824:AM827" si="1390">AM825</f>
        <v>0</v>
      </c>
      <c r="AN824" s="15">
        <f t="shared" si="1340"/>
        <v>7795.0590000000002</v>
      </c>
      <c r="AO824" s="15">
        <f t="shared" ref="AO824:AO827" si="1391">AO825</f>
        <v>0</v>
      </c>
      <c r="AP824" s="70">
        <f t="shared" si="1318"/>
        <v>7795.0590000000002</v>
      </c>
      <c r="AQ824" s="15">
        <f t="shared" si="1341"/>
        <v>6152.7999999999993</v>
      </c>
      <c r="AR824" s="15">
        <f t="shared" ref="AR824:AU827" si="1392">AR825</f>
        <v>0</v>
      </c>
      <c r="AS824" s="70">
        <f t="shared" si="1319"/>
        <v>6152.7999999999993</v>
      </c>
      <c r="AT824" s="73">
        <f t="shared" si="1342"/>
        <v>5540.9</v>
      </c>
      <c r="AU824" s="15">
        <f t="shared" si="1392"/>
        <v>0</v>
      </c>
      <c r="AV824" s="24"/>
    </row>
    <row r="825" spans="1:48" ht="31.2" x14ac:dyDescent="0.3">
      <c r="A825" s="61" t="s">
        <v>516</v>
      </c>
      <c r="B825" s="62" t="s">
        <v>48</v>
      </c>
      <c r="C825" s="61"/>
      <c r="D825" s="61"/>
      <c r="E825" s="63" t="s">
        <v>49</v>
      </c>
      <c r="F825" s="15">
        <f t="shared" si="1372"/>
        <v>9420.9</v>
      </c>
      <c r="G825" s="15">
        <f t="shared" si="1373"/>
        <v>5540.9</v>
      </c>
      <c r="H825" s="15">
        <f t="shared" si="1374"/>
        <v>5540.9</v>
      </c>
      <c r="I825" s="15">
        <f t="shared" si="1375"/>
        <v>0</v>
      </c>
      <c r="J825" s="15">
        <f t="shared" si="1376"/>
        <v>0</v>
      </c>
      <c r="K825" s="15">
        <f t="shared" si="1377"/>
        <v>0</v>
      </c>
      <c r="L825" s="15">
        <f t="shared" si="1365"/>
        <v>9420.9</v>
      </c>
      <c r="M825" s="15">
        <f t="shared" si="1366"/>
        <v>5540.9</v>
      </c>
      <c r="N825" s="15">
        <f t="shared" si="1367"/>
        <v>5540.9</v>
      </c>
      <c r="O825" s="15">
        <f t="shared" si="1378"/>
        <v>-611.9</v>
      </c>
      <c r="P825" s="15">
        <f t="shared" si="1379"/>
        <v>611.9</v>
      </c>
      <c r="Q825" s="15">
        <f t="shared" si="1380"/>
        <v>0</v>
      </c>
      <c r="R825" s="15">
        <f t="shared" si="1328"/>
        <v>8809</v>
      </c>
      <c r="S825" s="15">
        <f t="shared" si="1329"/>
        <v>6152.7999999999993</v>
      </c>
      <c r="T825" s="15">
        <f t="shared" si="1330"/>
        <v>5540.9</v>
      </c>
      <c r="U825" s="15">
        <f t="shared" si="1381"/>
        <v>0</v>
      </c>
      <c r="V825" s="15">
        <f t="shared" si="1331"/>
        <v>8809</v>
      </c>
      <c r="W825" s="15">
        <f t="shared" si="1332"/>
        <v>6152.7999999999993</v>
      </c>
      <c r="X825" s="15">
        <f t="shared" si="1333"/>
        <v>5540.9</v>
      </c>
      <c r="Y825" s="15">
        <f t="shared" si="1382"/>
        <v>-842</v>
      </c>
      <c r="Z825" s="15">
        <f t="shared" si="1383"/>
        <v>0</v>
      </c>
      <c r="AA825" s="15">
        <f t="shared" si="1384"/>
        <v>0</v>
      </c>
      <c r="AB825" s="15">
        <f t="shared" si="1334"/>
        <v>7967</v>
      </c>
      <c r="AC825" s="15">
        <f t="shared" si="1335"/>
        <v>6152.7999999999993</v>
      </c>
      <c r="AD825" s="15">
        <f t="shared" si="1336"/>
        <v>5540.9</v>
      </c>
      <c r="AE825" s="15">
        <f t="shared" si="1385"/>
        <v>0</v>
      </c>
      <c r="AF825" s="15">
        <f t="shared" si="1386"/>
        <v>0</v>
      </c>
      <c r="AG825" s="15">
        <f t="shared" si="1387"/>
        <v>0</v>
      </c>
      <c r="AH825" s="15">
        <f t="shared" si="1337"/>
        <v>7967</v>
      </c>
      <c r="AI825" s="15">
        <f t="shared" si="1338"/>
        <v>6152.7999999999993</v>
      </c>
      <c r="AJ825" s="15">
        <f t="shared" si="1339"/>
        <v>5540.9</v>
      </c>
      <c r="AK825" s="15">
        <f t="shared" si="1388"/>
        <v>-171.941</v>
      </c>
      <c r="AL825" s="15">
        <f t="shared" si="1389"/>
        <v>0</v>
      </c>
      <c r="AM825" s="15">
        <f t="shared" si="1390"/>
        <v>0</v>
      </c>
      <c r="AN825" s="15">
        <f t="shared" si="1340"/>
        <v>7795.0590000000002</v>
      </c>
      <c r="AO825" s="15">
        <f t="shared" si="1391"/>
        <v>0</v>
      </c>
      <c r="AP825" s="70">
        <f t="shared" si="1318"/>
        <v>7795.0590000000002</v>
      </c>
      <c r="AQ825" s="15">
        <f t="shared" si="1341"/>
        <v>6152.7999999999993</v>
      </c>
      <c r="AR825" s="15">
        <f t="shared" si="1392"/>
        <v>0</v>
      </c>
      <c r="AS825" s="70">
        <f t="shared" si="1319"/>
        <v>6152.7999999999993</v>
      </c>
      <c r="AT825" s="73">
        <f t="shared" si="1342"/>
        <v>5540.9</v>
      </c>
      <c r="AU825" s="15">
        <f t="shared" si="1392"/>
        <v>0</v>
      </c>
      <c r="AV825" s="24"/>
    </row>
    <row r="826" spans="1:48" ht="31.2" x14ac:dyDescent="0.3">
      <c r="A826" s="61" t="s">
        <v>516</v>
      </c>
      <c r="B826" s="62">
        <v>200</v>
      </c>
      <c r="C826" s="61" t="s">
        <v>238</v>
      </c>
      <c r="D826" s="61" t="s">
        <v>493</v>
      </c>
      <c r="E826" s="63" t="s">
        <v>494</v>
      </c>
      <c r="F826" s="15">
        <v>9420.9</v>
      </c>
      <c r="G826" s="15">
        <v>5540.9</v>
      </c>
      <c r="H826" s="15">
        <v>5540.9</v>
      </c>
      <c r="I826" s="15"/>
      <c r="J826" s="15"/>
      <c r="K826" s="15"/>
      <c r="L826" s="15">
        <f t="shared" si="1365"/>
        <v>9420.9</v>
      </c>
      <c r="M826" s="15">
        <f t="shared" si="1366"/>
        <v>5540.9</v>
      </c>
      <c r="N826" s="15">
        <f t="shared" si="1367"/>
        <v>5540.9</v>
      </c>
      <c r="O826" s="15">
        <v>-611.9</v>
      </c>
      <c r="P826" s="15">
        <v>611.9</v>
      </c>
      <c r="Q826" s="15"/>
      <c r="R826" s="15">
        <f t="shared" si="1328"/>
        <v>8809</v>
      </c>
      <c r="S826" s="15">
        <f t="shared" si="1329"/>
        <v>6152.7999999999993</v>
      </c>
      <c r="T826" s="15">
        <f t="shared" si="1330"/>
        <v>5540.9</v>
      </c>
      <c r="U826" s="15"/>
      <c r="V826" s="15">
        <f t="shared" si="1331"/>
        <v>8809</v>
      </c>
      <c r="W826" s="15">
        <f t="shared" si="1332"/>
        <v>6152.7999999999993</v>
      </c>
      <c r="X826" s="15">
        <f t="shared" si="1333"/>
        <v>5540.9</v>
      </c>
      <c r="Y826" s="15">
        <v>-842</v>
      </c>
      <c r="Z826" s="15"/>
      <c r="AA826" s="15"/>
      <c r="AB826" s="15">
        <f t="shared" si="1334"/>
        <v>7967</v>
      </c>
      <c r="AC826" s="15">
        <f t="shared" si="1335"/>
        <v>6152.7999999999993</v>
      </c>
      <c r="AD826" s="15">
        <f t="shared" si="1336"/>
        <v>5540.9</v>
      </c>
      <c r="AE826" s="15"/>
      <c r="AF826" s="15"/>
      <c r="AG826" s="15"/>
      <c r="AH826" s="15">
        <f t="shared" si="1337"/>
        <v>7967</v>
      </c>
      <c r="AI826" s="15">
        <f t="shared" si="1338"/>
        <v>6152.7999999999993</v>
      </c>
      <c r="AJ826" s="15">
        <f t="shared" si="1339"/>
        <v>5540.9</v>
      </c>
      <c r="AK826" s="15">
        <f>-100-71.941</f>
        <v>-171.941</v>
      </c>
      <c r="AL826" s="15"/>
      <c r="AM826" s="15"/>
      <c r="AN826" s="15">
        <f t="shared" si="1340"/>
        <v>7795.0590000000002</v>
      </c>
      <c r="AO826" s="15"/>
      <c r="AP826" s="70">
        <f t="shared" si="1318"/>
        <v>7795.0590000000002</v>
      </c>
      <c r="AQ826" s="15">
        <f t="shared" si="1341"/>
        <v>6152.7999999999993</v>
      </c>
      <c r="AR826" s="15"/>
      <c r="AS826" s="70">
        <f t="shared" si="1319"/>
        <v>6152.7999999999993</v>
      </c>
      <c r="AT826" s="73">
        <f t="shared" si="1342"/>
        <v>5540.9</v>
      </c>
      <c r="AU826" s="15"/>
      <c r="AV826" s="24"/>
    </row>
    <row r="827" spans="1:48" ht="62.4" x14ac:dyDescent="0.3">
      <c r="A827" s="61" t="s">
        <v>518</v>
      </c>
      <c r="B827" s="62"/>
      <c r="C827" s="61"/>
      <c r="D827" s="61"/>
      <c r="E827" s="63" t="s">
        <v>519</v>
      </c>
      <c r="F827" s="15">
        <f t="shared" si="1372"/>
        <v>68930.100000000006</v>
      </c>
      <c r="G827" s="15">
        <f t="shared" si="1373"/>
        <v>70790.5</v>
      </c>
      <c r="H827" s="15">
        <f t="shared" si="1374"/>
        <v>70790.5</v>
      </c>
      <c r="I827" s="15">
        <f t="shared" si="1375"/>
        <v>0</v>
      </c>
      <c r="J827" s="15">
        <f t="shared" si="1376"/>
        <v>0</v>
      </c>
      <c r="K827" s="15">
        <f t="shared" si="1377"/>
        <v>0</v>
      </c>
      <c r="L827" s="15">
        <f t="shared" si="1365"/>
        <v>68930.100000000006</v>
      </c>
      <c r="M827" s="15">
        <f t="shared" si="1366"/>
        <v>70790.5</v>
      </c>
      <c r="N827" s="15">
        <f t="shared" si="1367"/>
        <v>70790.5</v>
      </c>
      <c r="O827" s="15">
        <f t="shared" si="1378"/>
        <v>0</v>
      </c>
      <c r="P827" s="15">
        <f t="shared" si="1379"/>
        <v>0</v>
      </c>
      <c r="Q827" s="15">
        <f t="shared" si="1380"/>
        <v>0</v>
      </c>
      <c r="R827" s="15">
        <f t="shared" si="1328"/>
        <v>68930.100000000006</v>
      </c>
      <c r="S827" s="15">
        <f t="shared" si="1329"/>
        <v>70790.5</v>
      </c>
      <c r="T827" s="15">
        <f t="shared" si="1330"/>
        <v>70790.5</v>
      </c>
      <c r="U827" s="15">
        <f t="shared" si="1381"/>
        <v>0</v>
      </c>
      <c r="V827" s="15">
        <f t="shared" si="1331"/>
        <v>68930.100000000006</v>
      </c>
      <c r="W827" s="15">
        <f t="shared" si="1332"/>
        <v>70790.5</v>
      </c>
      <c r="X827" s="15">
        <f t="shared" si="1333"/>
        <v>70790.5</v>
      </c>
      <c r="Y827" s="15">
        <f t="shared" si="1382"/>
        <v>-925.5</v>
      </c>
      <c r="Z827" s="15">
        <f t="shared" si="1383"/>
        <v>0</v>
      </c>
      <c r="AA827" s="15">
        <f t="shared" si="1384"/>
        <v>0</v>
      </c>
      <c r="AB827" s="15">
        <f t="shared" si="1334"/>
        <v>68004.600000000006</v>
      </c>
      <c r="AC827" s="15">
        <f t="shared" si="1335"/>
        <v>70790.5</v>
      </c>
      <c r="AD827" s="15">
        <f t="shared" si="1336"/>
        <v>70790.5</v>
      </c>
      <c r="AE827" s="15">
        <f t="shared" si="1385"/>
        <v>0</v>
      </c>
      <c r="AF827" s="15">
        <f t="shared" si="1386"/>
        <v>0</v>
      </c>
      <c r="AG827" s="15">
        <f t="shared" si="1387"/>
        <v>0</v>
      </c>
      <c r="AH827" s="15">
        <f t="shared" si="1337"/>
        <v>68004.600000000006</v>
      </c>
      <c r="AI827" s="15">
        <f t="shared" si="1338"/>
        <v>70790.5</v>
      </c>
      <c r="AJ827" s="15">
        <f t="shared" si="1339"/>
        <v>70790.5</v>
      </c>
      <c r="AK827" s="15">
        <f t="shared" si="1388"/>
        <v>100</v>
      </c>
      <c r="AL827" s="15">
        <f t="shared" si="1389"/>
        <v>0</v>
      </c>
      <c r="AM827" s="15">
        <f t="shared" si="1390"/>
        <v>0</v>
      </c>
      <c r="AN827" s="15">
        <f t="shared" si="1340"/>
        <v>68104.600000000006</v>
      </c>
      <c r="AO827" s="15">
        <f t="shared" si="1391"/>
        <v>0</v>
      </c>
      <c r="AP827" s="70">
        <f t="shared" si="1318"/>
        <v>68104.600000000006</v>
      </c>
      <c r="AQ827" s="15">
        <f t="shared" si="1341"/>
        <v>70790.5</v>
      </c>
      <c r="AR827" s="15">
        <f t="shared" si="1392"/>
        <v>0</v>
      </c>
      <c r="AS827" s="70">
        <f t="shared" si="1319"/>
        <v>70790.5</v>
      </c>
      <c r="AT827" s="73">
        <f t="shared" si="1342"/>
        <v>70790.5</v>
      </c>
      <c r="AU827" s="15">
        <f t="shared" si="1392"/>
        <v>0</v>
      </c>
      <c r="AV827" s="24"/>
    </row>
    <row r="828" spans="1:48" ht="31.2" x14ac:dyDescent="0.3">
      <c r="A828" s="61" t="s">
        <v>520</v>
      </c>
      <c r="B828" s="62"/>
      <c r="C828" s="61"/>
      <c r="D828" s="61"/>
      <c r="E828" s="63" t="s">
        <v>179</v>
      </c>
      <c r="F828" s="15">
        <f t="shared" ref="F828:K828" si="1393">F829+F831</f>
        <v>68930.100000000006</v>
      </c>
      <c r="G828" s="15">
        <f t="shared" si="1393"/>
        <v>70790.5</v>
      </c>
      <c r="H828" s="15">
        <f t="shared" si="1393"/>
        <v>70790.5</v>
      </c>
      <c r="I828" s="15">
        <f t="shared" si="1393"/>
        <v>0</v>
      </c>
      <c r="J828" s="15">
        <f t="shared" si="1393"/>
        <v>0</v>
      </c>
      <c r="K828" s="15">
        <f t="shared" si="1393"/>
        <v>0</v>
      </c>
      <c r="L828" s="15">
        <f t="shared" si="1365"/>
        <v>68930.100000000006</v>
      </c>
      <c r="M828" s="15">
        <f t="shared" si="1366"/>
        <v>70790.5</v>
      </c>
      <c r="N828" s="15">
        <f t="shared" si="1367"/>
        <v>70790.5</v>
      </c>
      <c r="O828" s="15">
        <f>O829+O831</f>
        <v>0</v>
      </c>
      <c r="P828" s="15">
        <f>P829+P831</f>
        <v>0</v>
      </c>
      <c r="Q828" s="15">
        <f>Q829+Q831</f>
        <v>0</v>
      </c>
      <c r="R828" s="15">
        <f t="shared" si="1328"/>
        <v>68930.100000000006</v>
      </c>
      <c r="S828" s="15">
        <f t="shared" si="1329"/>
        <v>70790.5</v>
      </c>
      <c r="T828" s="15">
        <f t="shared" si="1330"/>
        <v>70790.5</v>
      </c>
      <c r="U828" s="15">
        <f>U829+U831</f>
        <v>0</v>
      </c>
      <c r="V828" s="15">
        <f t="shared" si="1331"/>
        <v>68930.100000000006</v>
      </c>
      <c r="W828" s="15">
        <f t="shared" si="1332"/>
        <v>70790.5</v>
      </c>
      <c r="X828" s="15">
        <f t="shared" si="1333"/>
        <v>70790.5</v>
      </c>
      <c r="Y828" s="15">
        <f>Y829+Y831</f>
        <v>-925.5</v>
      </c>
      <c r="Z828" s="15">
        <f>Z829+Z831</f>
        <v>0</v>
      </c>
      <c r="AA828" s="15">
        <f>AA829+AA831</f>
        <v>0</v>
      </c>
      <c r="AB828" s="15">
        <f t="shared" si="1334"/>
        <v>68004.600000000006</v>
      </c>
      <c r="AC828" s="15">
        <f t="shared" si="1335"/>
        <v>70790.5</v>
      </c>
      <c r="AD828" s="15">
        <f t="shared" si="1336"/>
        <v>70790.5</v>
      </c>
      <c r="AE828" s="15">
        <f>AE829+AE831</f>
        <v>0</v>
      </c>
      <c r="AF828" s="15">
        <f>AF829+AF831</f>
        <v>0</v>
      </c>
      <c r="AG828" s="15">
        <f>AG829+AG831</f>
        <v>0</v>
      </c>
      <c r="AH828" s="15">
        <f t="shared" si="1337"/>
        <v>68004.600000000006</v>
      </c>
      <c r="AI828" s="15">
        <f t="shared" si="1338"/>
        <v>70790.5</v>
      </c>
      <c r="AJ828" s="15">
        <f t="shared" si="1339"/>
        <v>70790.5</v>
      </c>
      <c r="AK828" s="15">
        <f>AK829+AK831</f>
        <v>100</v>
      </c>
      <c r="AL828" s="15">
        <f>AL829+AL831</f>
        <v>0</v>
      </c>
      <c r="AM828" s="15">
        <f>AM829+AM831</f>
        <v>0</v>
      </c>
      <c r="AN828" s="15">
        <f t="shared" si="1340"/>
        <v>68104.600000000006</v>
      </c>
      <c r="AO828" s="15">
        <f>AO829+AO831</f>
        <v>0</v>
      </c>
      <c r="AP828" s="70">
        <f t="shared" si="1318"/>
        <v>68104.600000000006</v>
      </c>
      <c r="AQ828" s="15">
        <f t="shared" si="1341"/>
        <v>70790.5</v>
      </c>
      <c r="AR828" s="15">
        <f>AR829+AR831</f>
        <v>0</v>
      </c>
      <c r="AS828" s="70">
        <f t="shared" si="1319"/>
        <v>70790.5</v>
      </c>
      <c r="AT828" s="73">
        <f t="shared" si="1342"/>
        <v>70790.5</v>
      </c>
      <c r="AU828" s="15">
        <f>AU829+AU831</f>
        <v>0</v>
      </c>
      <c r="AV828" s="24"/>
    </row>
    <row r="829" spans="1:48" ht="93.6" x14ac:dyDescent="0.3">
      <c r="A829" s="61" t="s">
        <v>520</v>
      </c>
      <c r="B829" s="62" t="s">
        <v>151</v>
      </c>
      <c r="C829" s="61"/>
      <c r="D829" s="61"/>
      <c r="E829" s="63" t="s">
        <v>152</v>
      </c>
      <c r="F829" s="15">
        <f t="shared" ref="F829:K829" si="1394">F830</f>
        <v>66460.100000000006</v>
      </c>
      <c r="G829" s="15">
        <f t="shared" si="1394"/>
        <v>68320.5</v>
      </c>
      <c r="H829" s="15">
        <f t="shared" si="1394"/>
        <v>68320.5</v>
      </c>
      <c r="I829" s="15">
        <f t="shared" si="1394"/>
        <v>0</v>
      </c>
      <c r="J829" s="15">
        <f t="shared" si="1394"/>
        <v>0</v>
      </c>
      <c r="K829" s="15">
        <f t="shared" si="1394"/>
        <v>0</v>
      </c>
      <c r="L829" s="15">
        <f t="shared" si="1365"/>
        <v>66460.100000000006</v>
      </c>
      <c r="M829" s="15">
        <f t="shared" si="1366"/>
        <v>68320.5</v>
      </c>
      <c r="N829" s="15">
        <f t="shared" si="1367"/>
        <v>68320.5</v>
      </c>
      <c r="O829" s="15">
        <f>O830</f>
        <v>0</v>
      </c>
      <c r="P829" s="15">
        <f>P830</f>
        <v>0</v>
      </c>
      <c r="Q829" s="15">
        <f>Q830</f>
        <v>0</v>
      </c>
      <c r="R829" s="15">
        <f t="shared" si="1328"/>
        <v>66460.100000000006</v>
      </c>
      <c r="S829" s="15">
        <f t="shared" si="1329"/>
        <v>68320.5</v>
      </c>
      <c r="T829" s="15">
        <f t="shared" si="1330"/>
        <v>68320.5</v>
      </c>
      <c r="U829" s="15">
        <f>U830</f>
        <v>0</v>
      </c>
      <c r="V829" s="15">
        <f t="shared" si="1331"/>
        <v>66460.100000000006</v>
      </c>
      <c r="W829" s="15">
        <f t="shared" si="1332"/>
        <v>68320.5</v>
      </c>
      <c r="X829" s="15">
        <f t="shared" si="1333"/>
        <v>68320.5</v>
      </c>
      <c r="Y829" s="15">
        <f>Y830</f>
        <v>-925.5</v>
      </c>
      <c r="Z829" s="15">
        <f>Z830</f>
        <v>0</v>
      </c>
      <c r="AA829" s="15">
        <f>AA830</f>
        <v>0</v>
      </c>
      <c r="AB829" s="15">
        <f t="shared" si="1334"/>
        <v>65534.600000000006</v>
      </c>
      <c r="AC829" s="15">
        <f t="shared" si="1335"/>
        <v>68320.5</v>
      </c>
      <c r="AD829" s="15">
        <f t="shared" si="1336"/>
        <v>68320.5</v>
      </c>
      <c r="AE829" s="15">
        <f>AE830</f>
        <v>0</v>
      </c>
      <c r="AF829" s="15">
        <f>AF830</f>
        <v>0</v>
      </c>
      <c r="AG829" s="15">
        <f>AG830</f>
        <v>0</v>
      </c>
      <c r="AH829" s="15">
        <f t="shared" si="1337"/>
        <v>65534.600000000006</v>
      </c>
      <c r="AI829" s="15">
        <f t="shared" si="1338"/>
        <v>68320.5</v>
      </c>
      <c r="AJ829" s="15">
        <f t="shared" si="1339"/>
        <v>68320.5</v>
      </c>
      <c r="AK829" s="15">
        <f>AK830</f>
        <v>0</v>
      </c>
      <c r="AL829" s="15">
        <f>AL830</f>
        <v>0</v>
      </c>
      <c r="AM829" s="15">
        <f>AM830</f>
        <v>0</v>
      </c>
      <c r="AN829" s="15">
        <f t="shared" si="1340"/>
        <v>65534.600000000006</v>
      </c>
      <c r="AO829" s="15">
        <f>AO830</f>
        <v>0</v>
      </c>
      <c r="AP829" s="70">
        <f t="shared" si="1318"/>
        <v>65534.600000000006</v>
      </c>
      <c r="AQ829" s="15">
        <f t="shared" si="1341"/>
        <v>68320.5</v>
      </c>
      <c r="AR829" s="15">
        <f>AR830</f>
        <v>0</v>
      </c>
      <c r="AS829" s="70">
        <f t="shared" si="1319"/>
        <v>68320.5</v>
      </c>
      <c r="AT829" s="73">
        <f t="shared" si="1342"/>
        <v>68320.5</v>
      </c>
      <c r="AU829" s="15">
        <f>AU830</f>
        <v>0</v>
      </c>
      <c r="AV829" s="24"/>
    </row>
    <row r="830" spans="1:48" ht="31.2" x14ac:dyDescent="0.3">
      <c r="A830" s="61" t="s">
        <v>520</v>
      </c>
      <c r="B830" s="62">
        <v>100</v>
      </c>
      <c r="C830" s="61" t="s">
        <v>238</v>
      </c>
      <c r="D830" s="61" t="s">
        <v>493</v>
      </c>
      <c r="E830" s="63" t="s">
        <v>494</v>
      </c>
      <c r="F830" s="15">
        <v>66460.100000000006</v>
      </c>
      <c r="G830" s="15">
        <v>68320.5</v>
      </c>
      <c r="H830" s="15">
        <v>68320.5</v>
      </c>
      <c r="I830" s="15"/>
      <c r="J830" s="15"/>
      <c r="K830" s="15"/>
      <c r="L830" s="15">
        <f t="shared" si="1365"/>
        <v>66460.100000000006</v>
      </c>
      <c r="M830" s="15">
        <f t="shared" si="1366"/>
        <v>68320.5</v>
      </c>
      <c r="N830" s="15">
        <f t="shared" si="1367"/>
        <v>68320.5</v>
      </c>
      <c r="O830" s="15"/>
      <c r="P830" s="15"/>
      <c r="Q830" s="15"/>
      <c r="R830" s="15">
        <f t="shared" si="1328"/>
        <v>66460.100000000006</v>
      </c>
      <c r="S830" s="15">
        <f t="shared" si="1329"/>
        <v>68320.5</v>
      </c>
      <c r="T830" s="15">
        <f t="shared" si="1330"/>
        <v>68320.5</v>
      </c>
      <c r="U830" s="15"/>
      <c r="V830" s="15">
        <f t="shared" si="1331"/>
        <v>66460.100000000006</v>
      </c>
      <c r="W830" s="15">
        <f t="shared" si="1332"/>
        <v>68320.5</v>
      </c>
      <c r="X830" s="15">
        <f t="shared" si="1333"/>
        <v>68320.5</v>
      </c>
      <c r="Y830" s="15">
        <v>-925.5</v>
      </c>
      <c r="Z830" s="15"/>
      <c r="AA830" s="15"/>
      <c r="AB830" s="15">
        <f t="shared" si="1334"/>
        <v>65534.600000000006</v>
      </c>
      <c r="AC830" s="15">
        <f t="shared" si="1335"/>
        <v>68320.5</v>
      </c>
      <c r="AD830" s="15">
        <f t="shared" si="1336"/>
        <v>68320.5</v>
      </c>
      <c r="AE830" s="15"/>
      <c r="AF830" s="15"/>
      <c r="AG830" s="15"/>
      <c r="AH830" s="15">
        <f t="shared" si="1337"/>
        <v>65534.600000000006</v>
      </c>
      <c r="AI830" s="15">
        <f t="shared" si="1338"/>
        <v>68320.5</v>
      </c>
      <c r="AJ830" s="15">
        <f t="shared" si="1339"/>
        <v>68320.5</v>
      </c>
      <c r="AK830" s="15"/>
      <c r="AL830" s="15"/>
      <c r="AM830" s="15"/>
      <c r="AN830" s="15">
        <f t="shared" si="1340"/>
        <v>65534.600000000006</v>
      </c>
      <c r="AO830" s="15"/>
      <c r="AP830" s="70">
        <f t="shared" si="1318"/>
        <v>65534.600000000006</v>
      </c>
      <c r="AQ830" s="15">
        <f t="shared" si="1341"/>
        <v>68320.5</v>
      </c>
      <c r="AR830" s="15"/>
      <c r="AS830" s="70">
        <f t="shared" si="1319"/>
        <v>68320.5</v>
      </c>
      <c r="AT830" s="73">
        <f t="shared" si="1342"/>
        <v>68320.5</v>
      </c>
      <c r="AU830" s="15"/>
      <c r="AV830" s="24"/>
    </row>
    <row r="831" spans="1:48" ht="31.2" x14ac:dyDescent="0.3">
      <c r="A831" s="61" t="s">
        <v>520</v>
      </c>
      <c r="B831" s="62" t="s">
        <v>48</v>
      </c>
      <c r="C831" s="61"/>
      <c r="D831" s="61"/>
      <c r="E831" s="63" t="s">
        <v>49</v>
      </c>
      <c r="F831" s="15">
        <f t="shared" ref="F831:K831" si="1395">F832</f>
        <v>2470</v>
      </c>
      <c r="G831" s="15">
        <f t="shared" si="1395"/>
        <v>2470</v>
      </c>
      <c r="H831" s="15">
        <f t="shared" si="1395"/>
        <v>2470</v>
      </c>
      <c r="I831" s="15">
        <f t="shared" si="1395"/>
        <v>0</v>
      </c>
      <c r="J831" s="15">
        <f t="shared" si="1395"/>
        <v>0</v>
      </c>
      <c r="K831" s="15">
        <f t="shared" si="1395"/>
        <v>0</v>
      </c>
      <c r="L831" s="15">
        <f t="shared" si="1365"/>
        <v>2470</v>
      </c>
      <c r="M831" s="15">
        <f t="shared" si="1366"/>
        <v>2470</v>
      </c>
      <c r="N831" s="15">
        <f t="shared" si="1367"/>
        <v>2470</v>
      </c>
      <c r="O831" s="15">
        <f>O832</f>
        <v>0</v>
      </c>
      <c r="P831" s="15">
        <f>P832</f>
        <v>0</v>
      </c>
      <c r="Q831" s="15">
        <f>Q832</f>
        <v>0</v>
      </c>
      <c r="R831" s="15">
        <f t="shared" si="1328"/>
        <v>2470</v>
      </c>
      <c r="S831" s="15">
        <f t="shared" si="1329"/>
        <v>2470</v>
      </c>
      <c r="T831" s="15">
        <f t="shared" si="1330"/>
        <v>2470</v>
      </c>
      <c r="U831" s="15">
        <f>U832</f>
        <v>0</v>
      </c>
      <c r="V831" s="15">
        <f t="shared" si="1331"/>
        <v>2470</v>
      </c>
      <c r="W831" s="15">
        <f t="shared" si="1332"/>
        <v>2470</v>
      </c>
      <c r="X831" s="15">
        <f t="shared" si="1333"/>
        <v>2470</v>
      </c>
      <c r="Y831" s="15">
        <f>Y832</f>
        <v>0</v>
      </c>
      <c r="Z831" s="15">
        <f>Z832</f>
        <v>0</v>
      </c>
      <c r="AA831" s="15">
        <f>AA832</f>
        <v>0</v>
      </c>
      <c r="AB831" s="15">
        <f t="shared" si="1334"/>
        <v>2470</v>
      </c>
      <c r="AC831" s="15">
        <f t="shared" si="1335"/>
        <v>2470</v>
      </c>
      <c r="AD831" s="15">
        <f t="shared" si="1336"/>
        <v>2470</v>
      </c>
      <c r="AE831" s="15">
        <f>AE832</f>
        <v>0</v>
      </c>
      <c r="AF831" s="15">
        <f>AF832</f>
        <v>0</v>
      </c>
      <c r="AG831" s="15">
        <f>AG832</f>
        <v>0</v>
      </c>
      <c r="AH831" s="15">
        <f t="shared" si="1337"/>
        <v>2470</v>
      </c>
      <c r="AI831" s="15">
        <f t="shared" si="1338"/>
        <v>2470</v>
      </c>
      <c r="AJ831" s="15">
        <f t="shared" si="1339"/>
        <v>2470</v>
      </c>
      <c r="AK831" s="15">
        <f>AK832</f>
        <v>100</v>
      </c>
      <c r="AL831" s="15">
        <f>AL832</f>
        <v>0</v>
      </c>
      <c r="AM831" s="15">
        <f>AM832</f>
        <v>0</v>
      </c>
      <c r="AN831" s="15">
        <f t="shared" si="1340"/>
        <v>2570</v>
      </c>
      <c r="AO831" s="15">
        <f>AO832</f>
        <v>0</v>
      </c>
      <c r="AP831" s="70">
        <f t="shared" si="1318"/>
        <v>2570</v>
      </c>
      <c r="AQ831" s="15">
        <f t="shared" si="1341"/>
        <v>2470</v>
      </c>
      <c r="AR831" s="15">
        <f>AR832</f>
        <v>0</v>
      </c>
      <c r="AS831" s="70">
        <f t="shared" si="1319"/>
        <v>2470</v>
      </c>
      <c r="AT831" s="73">
        <f t="shared" si="1342"/>
        <v>2470</v>
      </c>
      <c r="AU831" s="15">
        <f>AU832</f>
        <v>0</v>
      </c>
      <c r="AV831" s="24"/>
    </row>
    <row r="832" spans="1:48" ht="31.2" x14ac:dyDescent="0.3">
      <c r="A832" s="61" t="s">
        <v>520</v>
      </c>
      <c r="B832" s="62">
        <v>200</v>
      </c>
      <c r="C832" s="61" t="s">
        <v>238</v>
      </c>
      <c r="D832" s="61" t="s">
        <v>493</v>
      </c>
      <c r="E832" s="63" t="s">
        <v>494</v>
      </c>
      <c r="F832" s="15">
        <v>2470</v>
      </c>
      <c r="G832" s="15">
        <v>2470</v>
      </c>
      <c r="H832" s="15">
        <v>2470</v>
      </c>
      <c r="I832" s="15"/>
      <c r="J832" s="15"/>
      <c r="K832" s="15"/>
      <c r="L832" s="15">
        <f t="shared" si="1365"/>
        <v>2470</v>
      </c>
      <c r="M832" s="15">
        <f t="shared" si="1366"/>
        <v>2470</v>
      </c>
      <c r="N832" s="15">
        <f t="shared" si="1367"/>
        <v>2470</v>
      </c>
      <c r="O832" s="15"/>
      <c r="P832" s="15"/>
      <c r="Q832" s="15"/>
      <c r="R832" s="15">
        <f t="shared" si="1328"/>
        <v>2470</v>
      </c>
      <c r="S832" s="15">
        <f t="shared" si="1329"/>
        <v>2470</v>
      </c>
      <c r="T832" s="15">
        <f t="shared" si="1330"/>
        <v>2470</v>
      </c>
      <c r="U832" s="15"/>
      <c r="V832" s="15">
        <f t="shared" si="1331"/>
        <v>2470</v>
      </c>
      <c r="W832" s="15">
        <f t="shared" si="1332"/>
        <v>2470</v>
      </c>
      <c r="X832" s="15">
        <f t="shared" si="1333"/>
        <v>2470</v>
      </c>
      <c r="Y832" s="15"/>
      <c r="Z832" s="15"/>
      <c r="AA832" s="15"/>
      <c r="AB832" s="15">
        <f t="shared" si="1334"/>
        <v>2470</v>
      </c>
      <c r="AC832" s="15">
        <f t="shared" si="1335"/>
        <v>2470</v>
      </c>
      <c r="AD832" s="15">
        <f t="shared" si="1336"/>
        <v>2470</v>
      </c>
      <c r="AE832" s="15"/>
      <c r="AF832" s="15"/>
      <c r="AG832" s="15"/>
      <c r="AH832" s="15">
        <f t="shared" si="1337"/>
        <v>2470</v>
      </c>
      <c r="AI832" s="15">
        <f t="shared" si="1338"/>
        <v>2470</v>
      </c>
      <c r="AJ832" s="15">
        <f t="shared" si="1339"/>
        <v>2470</v>
      </c>
      <c r="AK832" s="15">
        <v>100</v>
      </c>
      <c r="AL832" s="15"/>
      <c r="AM832" s="15"/>
      <c r="AN832" s="15">
        <f t="shared" si="1340"/>
        <v>2570</v>
      </c>
      <c r="AO832" s="15"/>
      <c r="AP832" s="70">
        <f t="shared" si="1318"/>
        <v>2570</v>
      </c>
      <c r="AQ832" s="15">
        <f t="shared" si="1341"/>
        <v>2470</v>
      </c>
      <c r="AR832" s="15"/>
      <c r="AS832" s="70">
        <f t="shared" si="1319"/>
        <v>2470</v>
      </c>
      <c r="AT832" s="73">
        <f t="shared" si="1342"/>
        <v>2470</v>
      </c>
      <c r="AU832" s="15"/>
      <c r="AV832" s="24"/>
    </row>
    <row r="833" spans="1:49" s="74" customFormat="1" ht="46.8" x14ac:dyDescent="0.3">
      <c r="A833" s="55" t="s">
        <v>521</v>
      </c>
      <c r="B833" s="56"/>
      <c r="C833" s="55"/>
      <c r="D833" s="55"/>
      <c r="E833" s="57" t="s">
        <v>522</v>
      </c>
      <c r="F833" s="14">
        <f t="shared" ref="F833:K833" si="1396">F834+F846+F871+F945</f>
        <v>11072760.4</v>
      </c>
      <c r="G833" s="14">
        <f t="shared" si="1396"/>
        <v>11937393.699999999</v>
      </c>
      <c r="H833" s="14">
        <f t="shared" si="1396"/>
        <v>9394314.2000000011</v>
      </c>
      <c r="I833" s="14">
        <f t="shared" si="1396"/>
        <v>-138344.04800000001</v>
      </c>
      <c r="J833" s="14">
        <f t="shared" si="1396"/>
        <v>-81272.460999999996</v>
      </c>
      <c r="K833" s="14">
        <f t="shared" si="1396"/>
        <v>-51784.438000000002</v>
      </c>
      <c r="L833" s="14">
        <f t="shared" si="1365"/>
        <v>10934416.352</v>
      </c>
      <c r="M833" s="14">
        <f t="shared" si="1366"/>
        <v>11856121.239</v>
      </c>
      <c r="N833" s="14">
        <f t="shared" si="1367"/>
        <v>9342529.762000002</v>
      </c>
      <c r="O833" s="14">
        <f>O834+O846+O871+O945</f>
        <v>-414682.05500000005</v>
      </c>
      <c r="P833" s="14">
        <f>P834+P846+P871+P945</f>
        <v>-304341.48</v>
      </c>
      <c r="Q833" s="14">
        <f>Q834+Q846+Q871+Q945</f>
        <v>831360</v>
      </c>
      <c r="R833" s="14">
        <f t="shared" si="1328"/>
        <v>10519734.297</v>
      </c>
      <c r="S833" s="14">
        <f t="shared" si="1329"/>
        <v>11551779.759</v>
      </c>
      <c r="T833" s="14">
        <f t="shared" si="1330"/>
        <v>10173889.762000002</v>
      </c>
      <c r="U833" s="14">
        <f>U834+U846+U871+U945</f>
        <v>-531.6</v>
      </c>
      <c r="V833" s="14">
        <f t="shared" si="1331"/>
        <v>10519202.697000001</v>
      </c>
      <c r="W833" s="14">
        <f t="shared" si="1332"/>
        <v>11551779.759</v>
      </c>
      <c r="X833" s="14">
        <f t="shared" si="1333"/>
        <v>10173889.762000002</v>
      </c>
      <c r="Y833" s="14">
        <f>Y834+Y846+Y871+Y945</f>
        <v>45223.313999999984</v>
      </c>
      <c r="Z833" s="14">
        <f>Z834+Z846+Z871+Z945</f>
        <v>131711.80500000002</v>
      </c>
      <c r="AA833" s="14">
        <f>AA834+AA846+AA871+AA945</f>
        <v>27700.800000000003</v>
      </c>
      <c r="AB833" s="14">
        <f t="shared" si="1334"/>
        <v>10564426.011</v>
      </c>
      <c r="AC833" s="14">
        <f t="shared" si="1335"/>
        <v>11683491.563999999</v>
      </c>
      <c r="AD833" s="14">
        <f t="shared" si="1336"/>
        <v>10201590.562000003</v>
      </c>
      <c r="AE833" s="14">
        <f>AE834+AE846+AE871+AE945</f>
        <v>0</v>
      </c>
      <c r="AF833" s="14">
        <f>AF834+AF846+AF871+AF945</f>
        <v>0</v>
      </c>
      <c r="AG833" s="14">
        <f>AG834+AG846+AG871+AG945</f>
        <v>0</v>
      </c>
      <c r="AH833" s="14">
        <f t="shared" si="1337"/>
        <v>10564426.011</v>
      </c>
      <c r="AI833" s="14">
        <f t="shared" si="1338"/>
        <v>11683491.563999999</v>
      </c>
      <c r="AJ833" s="14">
        <f t="shared" si="1339"/>
        <v>10201590.562000003</v>
      </c>
      <c r="AK833" s="14">
        <f>AK834+AK846+AK871+AK945</f>
        <v>-379772.90100000001</v>
      </c>
      <c r="AL833" s="14">
        <f>AL834+AL846+AL871+AL945</f>
        <v>233444.51199999993</v>
      </c>
      <c r="AM833" s="14">
        <f>AM834+AM846+AM871+AM945</f>
        <v>42762.515999999974</v>
      </c>
      <c r="AN833" s="14">
        <f t="shared" si="1340"/>
        <v>10184653.109999999</v>
      </c>
      <c r="AO833" s="14">
        <f>AO834+AO846+AO871+AO945</f>
        <v>0</v>
      </c>
      <c r="AP833" s="68">
        <f t="shared" si="1318"/>
        <v>10184653.109999999</v>
      </c>
      <c r="AQ833" s="14">
        <f t="shared" si="1341"/>
        <v>11916936.075999999</v>
      </c>
      <c r="AR833" s="14">
        <f>AR834+AR846+AR871+AR945</f>
        <v>0</v>
      </c>
      <c r="AS833" s="68">
        <f t="shared" si="1319"/>
        <v>11916936.075999999</v>
      </c>
      <c r="AT833" s="71">
        <f t="shared" si="1342"/>
        <v>10244353.078000003</v>
      </c>
      <c r="AU833" s="14">
        <f>AU834+AU846+AU871+AU945</f>
        <v>0</v>
      </c>
      <c r="AV833" s="16"/>
      <c r="AW833" s="13"/>
    </row>
    <row r="834" spans="1:49" s="75" customFormat="1" ht="31.2" x14ac:dyDescent="0.3">
      <c r="A834" s="58" t="s">
        <v>523</v>
      </c>
      <c r="B834" s="59"/>
      <c r="C834" s="58"/>
      <c r="D834" s="58"/>
      <c r="E834" s="60" t="s">
        <v>363</v>
      </c>
      <c r="F834" s="21">
        <f t="shared" ref="F834:K834" si="1397">F839+F835</f>
        <v>1084525</v>
      </c>
      <c r="G834" s="21">
        <f t="shared" si="1397"/>
        <v>1074417.3</v>
      </c>
      <c r="H834" s="21">
        <f t="shared" si="1397"/>
        <v>1077104.8</v>
      </c>
      <c r="I834" s="21">
        <f t="shared" si="1397"/>
        <v>596.4</v>
      </c>
      <c r="J834" s="21">
        <f t="shared" si="1397"/>
        <v>581.29999999999995</v>
      </c>
      <c r="K834" s="21">
        <f t="shared" si="1397"/>
        <v>594.29999999999995</v>
      </c>
      <c r="L834" s="21">
        <f t="shared" si="1365"/>
        <v>1085121.3999999999</v>
      </c>
      <c r="M834" s="21">
        <f t="shared" si="1366"/>
        <v>1074998.6000000001</v>
      </c>
      <c r="N834" s="21">
        <f t="shared" si="1367"/>
        <v>1077699.1000000001</v>
      </c>
      <c r="O834" s="21">
        <f>O839+O835</f>
        <v>2385.3000000000002</v>
      </c>
      <c r="P834" s="21">
        <f>P839+P835</f>
        <v>2325.1</v>
      </c>
      <c r="Q834" s="21">
        <f>Q839+Q835</f>
        <v>2377.1999999999998</v>
      </c>
      <c r="R834" s="21">
        <f t="shared" si="1328"/>
        <v>1087506.7</v>
      </c>
      <c r="S834" s="21">
        <f t="shared" si="1329"/>
        <v>1077323.7000000002</v>
      </c>
      <c r="T834" s="21">
        <f t="shared" si="1330"/>
        <v>1080076.3</v>
      </c>
      <c r="U834" s="21">
        <f>U839+U835</f>
        <v>0</v>
      </c>
      <c r="V834" s="21">
        <f t="shared" si="1331"/>
        <v>1087506.7</v>
      </c>
      <c r="W834" s="21">
        <f t="shared" si="1332"/>
        <v>1077323.7000000002</v>
      </c>
      <c r="X834" s="21">
        <f t="shared" si="1333"/>
        <v>1080076.3</v>
      </c>
      <c r="Y834" s="21">
        <f>Y839+Y835</f>
        <v>0</v>
      </c>
      <c r="Z834" s="21">
        <f>Z839+Z835</f>
        <v>0</v>
      </c>
      <c r="AA834" s="21">
        <f>AA839+AA835</f>
        <v>0</v>
      </c>
      <c r="AB834" s="21">
        <f t="shared" si="1334"/>
        <v>1087506.7</v>
      </c>
      <c r="AC834" s="21">
        <f t="shared" si="1335"/>
        <v>1077323.7000000002</v>
      </c>
      <c r="AD834" s="21">
        <f t="shared" si="1336"/>
        <v>1080076.3</v>
      </c>
      <c r="AE834" s="21">
        <f>AE839+AE835</f>
        <v>0</v>
      </c>
      <c r="AF834" s="21">
        <f>AF839+AF835</f>
        <v>0</v>
      </c>
      <c r="AG834" s="21">
        <f>AG839+AG835</f>
        <v>0</v>
      </c>
      <c r="AH834" s="21">
        <f t="shared" si="1337"/>
        <v>1087506.7</v>
      </c>
      <c r="AI834" s="21">
        <f t="shared" si="1338"/>
        <v>1077323.7000000002</v>
      </c>
      <c r="AJ834" s="21">
        <f t="shared" si="1339"/>
        <v>1080076.3</v>
      </c>
      <c r="AK834" s="21">
        <f>AK839+AK835</f>
        <v>0</v>
      </c>
      <c r="AL834" s="21">
        <f>AL839+AL835</f>
        <v>1918.924</v>
      </c>
      <c r="AM834" s="21">
        <f>AM839+AM835</f>
        <v>0</v>
      </c>
      <c r="AN834" s="21">
        <f t="shared" si="1340"/>
        <v>1087506.7</v>
      </c>
      <c r="AO834" s="21">
        <f>AO839+AO835</f>
        <v>0</v>
      </c>
      <c r="AP834" s="69">
        <f t="shared" si="1318"/>
        <v>1087506.7</v>
      </c>
      <c r="AQ834" s="21">
        <f t="shared" si="1341"/>
        <v>1079242.6240000003</v>
      </c>
      <c r="AR834" s="21">
        <f>AR839+AR835</f>
        <v>0</v>
      </c>
      <c r="AS834" s="69">
        <f t="shared" si="1319"/>
        <v>1079242.6240000003</v>
      </c>
      <c r="AT834" s="72">
        <f t="shared" si="1342"/>
        <v>1080076.3</v>
      </c>
      <c r="AU834" s="21">
        <f>AU839+AU835</f>
        <v>0</v>
      </c>
      <c r="AV834" s="22"/>
      <c r="AW834" s="17"/>
    </row>
    <row r="835" spans="1:49" s="75" customFormat="1" ht="31.2" x14ac:dyDescent="0.3">
      <c r="A835" s="61" t="s">
        <v>524</v>
      </c>
      <c r="B835" s="59"/>
      <c r="C835" s="58"/>
      <c r="D835" s="58"/>
      <c r="E835" s="63" t="s">
        <v>525</v>
      </c>
      <c r="F835" s="15">
        <f t="shared" ref="F835:F844" si="1398">F836</f>
        <v>252694</v>
      </c>
      <c r="G835" s="15">
        <f t="shared" ref="G835:G844" si="1399">G836</f>
        <v>242586.3</v>
      </c>
      <c r="H835" s="15">
        <f t="shared" ref="H835:H844" si="1400">H836</f>
        <v>245273.8</v>
      </c>
      <c r="I835" s="15">
        <f t="shared" ref="I835:I844" si="1401">I836</f>
        <v>596.4</v>
      </c>
      <c r="J835" s="15">
        <f t="shared" ref="J835:J844" si="1402">J836</f>
        <v>581.29999999999995</v>
      </c>
      <c r="K835" s="15">
        <f t="shared" ref="K835:K844" si="1403">K836</f>
        <v>594.29999999999995</v>
      </c>
      <c r="L835" s="15">
        <f t="shared" si="1365"/>
        <v>253290.4</v>
      </c>
      <c r="M835" s="15">
        <f t="shared" si="1366"/>
        <v>243167.59999999998</v>
      </c>
      <c r="N835" s="15">
        <f t="shared" si="1367"/>
        <v>245868.09999999998</v>
      </c>
      <c r="O835" s="15">
        <f t="shared" ref="O835:O837" si="1404">O836</f>
        <v>2385.3000000000002</v>
      </c>
      <c r="P835" s="15">
        <f t="shared" ref="P835:P837" si="1405">P836</f>
        <v>2325.1</v>
      </c>
      <c r="Q835" s="15">
        <f t="shared" ref="Q835:Q837" si="1406">Q836</f>
        <v>2377.1999999999998</v>
      </c>
      <c r="R835" s="15">
        <f t="shared" si="1328"/>
        <v>255675.69999999998</v>
      </c>
      <c r="S835" s="15">
        <f t="shared" si="1329"/>
        <v>245492.69999999998</v>
      </c>
      <c r="T835" s="15">
        <f t="shared" si="1330"/>
        <v>248245.3</v>
      </c>
      <c r="U835" s="15">
        <f t="shared" ref="U835:U844" si="1407">U836</f>
        <v>0</v>
      </c>
      <c r="V835" s="15">
        <f t="shared" si="1331"/>
        <v>255675.69999999998</v>
      </c>
      <c r="W835" s="15">
        <f t="shared" si="1332"/>
        <v>245492.69999999998</v>
      </c>
      <c r="X835" s="15">
        <f t="shared" si="1333"/>
        <v>248245.3</v>
      </c>
      <c r="Y835" s="15">
        <f t="shared" ref="Y835:Y844" si="1408">Y836</f>
        <v>0</v>
      </c>
      <c r="Z835" s="15">
        <f t="shared" ref="Z835:Z844" si="1409">Z836</f>
        <v>0</v>
      </c>
      <c r="AA835" s="15">
        <f t="shared" ref="AA835:AA844" si="1410">AA836</f>
        <v>0</v>
      </c>
      <c r="AB835" s="15">
        <f t="shared" si="1334"/>
        <v>255675.69999999998</v>
      </c>
      <c r="AC835" s="15">
        <f t="shared" si="1335"/>
        <v>245492.69999999998</v>
      </c>
      <c r="AD835" s="15">
        <f t="shared" si="1336"/>
        <v>248245.3</v>
      </c>
      <c r="AE835" s="15">
        <f t="shared" ref="AE835:AE844" si="1411">AE836</f>
        <v>0</v>
      </c>
      <c r="AF835" s="15">
        <f t="shared" ref="AF835:AF844" si="1412">AF836</f>
        <v>0</v>
      </c>
      <c r="AG835" s="15">
        <f t="shared" ref="AG835:AG844" si="1413">AG836</f>
        <v>0</v>
      </c>
      <c r="AH835" s="15">
        <f t="shared" si="1337"/>
        <v>255675.69999999998</v>
      </c>
      <c r="AI835" s="15">
        <f t="shared" si="1338"/>
        <v>245492.69999999998</v>
      </c>
      <c r="AJ835" s="15">
        <f t="shared" si="1339"/>
        <v>248245.3</v>
      </c>
      <c r="AK835" s="15">
        <f t="shared" ref="AK835:AK844" si="1414">AK836</f>
        <v>0</v>
      </c>
      <c r="AL835" s="15">
        <f t="shared" ref="AL835:AL844" si="1415">AL836</f>
        <v>0</v>
      </c>
      <c r="AM835" s="15">
        <f t="shared" ref="AM835:AM844" si="1416">AM836</f>
        <v>0</v>
      </c>
      <c r="AN835" s="15">
        <f t="shared" si="1340"/>
        <v>255675.69999999998</v>
      </c>
      <c r="AO835" s="15">
        <f t="shared" ref="AO835:AO844" si="1417">AO836</f>
        <v>0</v>
      </c>
      <c r="AP835" s="70">
        <f t="shared" si="1318"/>
        <v>255675.69999999998</v>
      </c>
      <c r="AQ835" s="15">
        <f t="shared" si="1341"/>
        <v>245492.69999999998</v>
      </c>
      <c r="AR835" s="15">
        <f t="shared" ref="AR835:AU844" si="1418">AR836</f>
        <v>0</v>
      </c>
      <c r="AS835" s="70">
        <f t="shared" si="1319"/>
        <v>245492.69999999998</v>
      </c>
      <c r="AT835" s="73">
        <f t="shared" si="1342"/>
        <v>248245.3</v>
      </c>
      <c r="AU835" s="15">
        <f t="shared" si="1418"/>
        <v>0</v>
      </c>
      <c r="AV835" s="24"/>
      <c r="AW835" s="17"/>
    </row>
    <row r="836" spans="1:49" s="75" customFormat="1" ht="31.2" x14ac:dyDescent="0.3">
      <c r="A836" s="61" t="s">
        <v>526</v>
      </c>
      <c r="B836" s="59"/>
      <c r="C836" s="58"/>
      <c r="D836" s="58"/>
      <c r="E836" s="63" t="s">
        <v>527</v>
      </c>
      <c r="F836" s="15">
        <f t="shared" si="1398"/>
        <v>252694</v>
      </c>
      <c r="G836" s="15">
        <f t="shared" si="1399"/>
        <v>242586.3</v>
      </c>
      <c r="H836" s="15">
        <f t="shared" si="1400"/>
        <v>245273.8</v>
      </c>
      <c r="I836" s="15">
        <f t="shared" si="1401"/>
        <v>596.4</v>
      </c>
      <c r="J836" s="15">
        <f t="shared" si="1402"/>
        <v>581.29999999999995</v>
      </c>
      <c r="K836" s="15">
        <f t="shared" si="1403"/>
        <v>594.29999999999995</v>
      </c>
      <c r="L836" s="15">
        <f t="shared" si="1365"/>
        <v>253290.4</v>
      </c>
      <c r="M836" s="15">
        <f t="shared" si="1366"/>
        <v>243167.59999999998</v>
      </c>
      <c r="N836" s="15">
        <f t="shared" si="1367"/>
        <v>245868.09999999998</v>
      </c>
      <c r="O836" s="15">
        <f t="shared" si="1404"/>
        <v>2385.3000000000002</v>
      </c>
      <c r="P836" s="15">
        <f t="shared" si="1405"/>
        <v>2325.1</v>
      </c>
      <c r="Q836" s="15">
        <f t="shared" si="1406"/>
        <v>2377.1999999999998</v>
      </c>
      <c r="R836" s="15">
        <f t="shared" si="1328"/>
        <v>255675.69999999998</v>
      </c>
      <c r="S836" s="15">
        <f t="shared" si="1329"/>
        <v>245492.69999999998</v>
      </c>
      <c r="T836" s="15">
        <f t="shared" si="1330"/>
        <v>248245.3</v>
      </c>
      <c r="U836" s="15">
        <f t="shared" si="1407"/>
        <v>0</v>
      </c>
      <c r="V836" s="15">
        <f t="shared" si="1331"/>
        <v>255675.69999999998</v>
      </c>
      <c r="W836" s="15">
        <f t="shared" si="1332"/>
        <v>245492.69999999998</v>
      </c>
      <c r="X836" s="15">
        <f t="shared" si="1333"/>
        <v>248245.3</v>
      </c>
      <c r="Y836" s="15">
        <f t="shared" si="1408"/>
        <v>0</v>
      </c>
      <c r="Z836" s="15">
        <f t="shared" si="1409"/>
        <v>0</v>
      </c>
      <c r="AA836" s="15">
        <f t="shared" si="1410"/>
        <v>0</v>
      </c>
      <c r="AB836" s="15">
        <f t="shared" si="1334"/>
        <v>255675.69999999998</v>
      </c>
      <c r="AC836" s="15">
        <f t="shared" si="1335"/>
        <v>245492.69999999998</v>
      </c>
      <c r="AD836" s="15">
        <f t="shared" si="1336"/>
        <v>248245.3</v>
      </c>
      <c r="AE836" s="15">
        <f t="shared" si="1411"/>
        <v>0</v>
      </c>
      <c r="AF836" s="15">
        <f t="shared" si="1412"/>
        <v>0</v>
      </c>
      <c r="AG836" s="15">
        <f t="shared" si="1413"/>
        <v>0</v>
      </c>
      <c r="AH836" s="15">
        <f t="shared" si="1337"/>
        <v>255675.69999999998</v>
      </c>
      <c r="AI836" s="15">
        <f t="shared" si="1338"/>
        <v>245492.69999999998</v>
      </c>
      <c r="AJ836" s="15">
        <f t="shared" si="1339"/>
        <v>248245.3</v>
      </c>
      <c r="AK836" s="15">
        <f t="shared" si="1414"/>
        <v>0</v>
      </c>
      <c r="AL836" s="15">
        <f t="shared" si="1415"/>
        <v>0</v>
      </c>
      <c r="AM836" s="15">
        <f t="shared" si="1416"/>
        <v>0</v>
      </c>
      <c r="AN836" s="15">
        <f t="shared" si="1340"/>
        <v>255675.69999999998</v>
      </c>
      <c r="AO836" s="15">
        <f t="shared" si="1417"/>
        <v>0</v>
      </c>
      <c r="AP836" s="70">
        <f t="shared" si="1318"/>
        <v>255675.69999999998</v>
      </c>
      <c r="AQ836" s="15">
        <f t="shared" si="1341"/>
        <v>245492.69999999998</v>
      </c>
      <c r="AR836" s="15">
        <f t="shared" si="1418"/>
        <v>0</v>
      </c>
      <c r="AS836" s="70">
        <f t="shared" si="1319"/>
        <v>245492.69999999998</v>
      </c>
      <c r="AT836" s="73">
        <f t="shared" si="1342"/>
        <v>248245.3</v>
      </c>
      <c r="AU836" s="15">
        <f t="shared" si="1418"/>
        <v>0</v>
      </c>
      <c r="AV836" s="24"/>
      <c r="AW836" s="17"/>
    </row>
    <row r="837" spans="1:49" s="75" customFormat="1" ht="31.2" x14ac:dyDescent="0.3">
      <c r="A837" s="61" t="s">
        <v>526</v>
      </c>
      <c r="B837" s="62" t="s">
        <v>48</v>
      </c>
      <c r="C837" s="61"/>
      <c r="D837" s="61"/>
      <c r="E837" s="63" t="s">
        <v>49</v>
      </c>
      <c r="F837" s="15">
        <f t="shared" si="1398"/>
        <v>252694</v>
      </c>
      <c r="G837" s="15">
        <f t="shared" si="1399"/>
        <v>242586.3</v>
      </c>
      <c r="H837" s="15">
        <f t="shared" si="1400"/>
        <v>245273.8</v>
      </c>
      <c r="I837" s="15">
        <f t="shared" si="1401"/>
        <v>596.4</v>
      </c>
      <c r="J837" s="15">
        <f t="shared" si="1402"/>
        <v>581.29999999999995</v>
      </c>
      <c r="K837" s="15">
        <f t="shared" si="1403"/>
        <v>594.29999999999995</v>
      </c>
      <c r="L837" s="15">
        <f t="shared" si="1365"/>
        <v>253290.4</v>
      </c>
      <c r="M837" s="15">
        <f t="shared" si="1366"/>
        <v>243167.59999999998</v>
      </c>
      <c r="N837" s="15">
        <f t="shared" si="1367"/>
        <v>245868.09999999998</v>
      </c>
      <c r="O837" s="15">
        <f t="shared" si="1404"/>
        <v>2385.3000000000002</v>
      </c>
      <c r="P837" s="15">
        <f t="shared" si="1405"/>
        <v>2325.1</v>
      </c>
      <c r="Q837" s="15">
        <f t="shared" si="1406"/>
        <v>2377.1999999999998</v>
      </c>
      <c r="R837" s="15">
        <f t="shared" si="1328"/>
        <v>255675.69999999998</v>
      </c>
      <c r="S837" s="15">
        <f t="shared" si="1329"/>
        <v>245492.69999999998</v>
      </c>
      <c r="T837" s="15">
        <f t="shared" si="1330"/>
        <v>248245.3</v>
      </c>
      <c r="U837" s="15">
        <f t="shared" si="1407"/>
        <v>0</v>
      </c>
      <c r="V837" s="15">
        <f t="shared" si="1331"/>
        <v>255675.69999999998</v>
      </c>
      <c r="W837" s="15">
        <f t="shared" si="1332"/>
        <v>245492.69999999998</v>
      </c>
      <c r="X837" s="15">
        <f t="shared" si="1333"/>
        <v>248245.3</v>
      </c>
      <c r="Y837" s="15">
        <f t="shared" si="1408"/>
        <v>0</v>
      </c>
      <c r="Z837" s="15">
        <f t="shared" si="1409"/>
        <v>0</v>
      </c>
      <c r="AA837" s="15">
        <f t="shared" si="1410"/>
        <v>0</v>
      </c>
      <c r="AB837" s="15">
        <f t="shared" si="1334"/>
        <v>255675.69999999998</v>
      </c>
      <c r="AC837" s="15">
        <f t="shared" si="1335"/>
        <v>245492.69999999998</v>
      </c>
      <c r="AD837" s="15">
        <f t="shared" si="1336"/>
        <v>248245.3</v>
      </c>
      <c r="AE837" s="15">
        <f t="shared" si="1411"/>
        <v>0</v>
      </c>
      <c r="AF837" s="15">
        <f t="shared" si="1412"/>
        <v>0</v>
      </c>
      <c r="AG837" s="15">
        <f t="shared" si="1413"/>
        <v>0</v>
      </c>
      <c r="AH837" s="15">
        <f t="shared" si="1337"/>
        <v>255675.69999999998</v>
      </c>
      <c r="AI837" s="15">
        <f t="shared" si="1338"/>
        <v>245492.69999999998</v>
      </c>
      <c r="AJ837" s="15">
        <f t="shared" si="1339"/>
        <v>248245.3</v>
      </c>
      <c r="AK837" s="15">
        <f t="shared" si="1414"/>
        <v>0</v>
      </c>
      <c r="AL837" s="15">
        <f t="shared" si="1415"/>
        <v>0</v>
      </c>
      <c r="AM837" s="15">
        <f t="shared" si="1416"/>
        <v>0</v>
      </c>
      <c r="AN837" s="15">
        <f t="shared" si="1340"/>
        <v>255675.69999999998</v>
      </c>
      <c r="AO837" s="15">
        <f t="shared" si="1417"/>
        <v>0</v>
      </c>
      <c r="AP837" s="70">
        <f t="shared" si="1318"/>
        <v>255675.69999999998</v>
      </c>
      <c r="AQ837" s="15">
        <f t="shared" si="1341"/>
        <v>245492.69999999998</v>
      </c>
      <c r="AR837" s="15">
        <f t="shared" si="1418"/>
        <v>0</v>
      </c>
      <c r="AS837" s="70">
        <f t="shared" si="1319"/>
        <v>245492.69999999998</v>
      </c>
      <c r="AT837" s="73">
        <f t="shared" si="1342"/>
        <v>248245.3</v>
      </c>
      <c r="AU837" s="15">
        <f t="shared" si="1418"/>
        <v>0</v>
      </c>
      <c r="AV837" s="24"/>
      <c r="AW837" s="17"/>
    </row>
    <row r="838" spans="1:49" s="75" customFormat="1" x14ac:dyDescent="0.3">
      <c r="A838" s="61" t="s">
        <v>526</v>
      </c>
      <c r="B838" s="62">
        <v>200</v>
      </c>
      <c r="C838" s="61" t="s">
        <v>50</v>
      </c>
      <c r="D838" s="61" t="s">
        <v>51</v>
      </c>
      <c r="E838" s="63" t="s">
        <v>52</v>
      </c>
      <c r="F838" s="15">
        <v>252694</v>
      </c>
      <c r="G838" s="15">
        <v>242586.3</v>
      </c>
      <c r="H838" s="15">
        <v>245273.8</v>
      </c>
      <c r="I838" s="27">
        <v>596.4</v>
      </c>
      <c r="J838" s="27">
        <v>581.29999999999995</v>
      </c>
      <c r="K838" s="27">
        <v>594.29999999999995</v>
      </c>
      <c r="L838" s="15">
        <f t="shared" si="1365"/>
        <v>253290.4</v>
      </c>
      <c r="M838" s="15">
        <f t="shared" si="1366"/>
        <v>243167.59999999998</v>
      </c>
      <c r="N838" s="15">
        <f t="shared" si="1367"/>
        <v>245868.09999999998</v>
      </c>
      <c r="O838" s="15">
        <f>95.4+2289.9</f>
        <v>2385.3000000000002</v>
      </c>
      <c r="P838" s="15">
        <f>93+2232.1</f>
        <v>2325.1</v>
      </c>
      <c r="Q838" s="15">
        <f>95.1+2282.1</f>
        <v>2377.1999999999998</v>
      </c>
      <c r="R838" s="15">
        <f t="shared" si="1328"/>
        <v>255675.69999999998</v>
      </c>
      <c r="S838" s="15">
        <f t="shared" si="1329"/>
        <v>245492.69999999998</v>
      </c>
      <c r="T838" s="15">
        <f t="shared" si="1330"/>
        <v>248245.3</v>
      </c>
      <c r="U838" s="15"/>
      <c r="V838" s="15">
        <f t="shared" si="1331"/>
        <v>255675.69999999998</v>
      </c>
      <c r="W838" s="15">
        <f t="shared" si="1332"/>
        <v>245492.69999999998</v>
      </c>
      <c r="X838" s="15">
        <f t="shared" si="1333"/>
        <v>248245.3</v>
      </c>
      <c r="Y838" s="15"/>
      <c r="Z838" s="15"/>
      <c r="AA838" s="15"/>
      <c r="AB838" s="15">
        <f t="shared" si="1334"/>
        <v>255675.69999999998</v>
      </c>
      <c r="AC838" s="15">
        <f t="shared" si="1335"/>
        <v>245492.69999999998</v>
      </c>
      <c r="AD838" s="15">
        <f t="shared" si="1336"/>
        <v>248245.3</v>
      </c>
      <c r="AE838" s="15"/>
      <c r="AF838" s="15"/>
      <c r="AG838" s="15"/>
      <c r="AH838" s="15">
        <f t="shared" si="1337"/>
        <v>255675.69999999998</v>
      </c>
      <c r="AI838" s="15">
        <f t="shared" si="1338"/>
        <v>245492.69999999998</v>
      </c>
      <c r="AJ838" s="15">
        <f t="shared" si="1339"/>
        <v>248245.3</v>
      </c>
      <c r="AK838" s="15"/>
      <c r="AL838" s="15"/>
      <c r="AM838" s="15"/>
      <c r="AN838" s="15">
        <f t="shared" si="1340"/>
        <v>255675.69999999998</v>
      </c>
      <c r="AO838" s="15"/>
      <c r="AP838" s="70">
        <f t="shared" si="1318"/>
        <v>255675.69999999998</v>
      </c>
      <c r="AQ838" s="15">
        <f t="shared" si="1341"/>
        <v>245492.69999999998</v>
      </c>
      <c r="AR838" s="15"/>
      <c r="AS838" s="70">
        <f t="shared" si="1319"/>
        <v>245492.69999999998</v>
      </c>
      <c r="AT838" s="73">
        <f t="shared" si="1342"/>
        <v>248245.3</v>
      </c>
      <c r="AU838" s="15"/>
      <c r="AV838" s="24"/>
      <c r="AW838" s="17"/>
    </row>
    <row r="839" spans="1:49" ht="31.2" x14ac:dyDescent="0.3">
      <c r="A839" s="61" t="s">
        <v>528</v>
      </c>
      <c r="B839" s="62"/>
      <c r="C839" s="61"/>
      <c r="D839" s="61"/>
      <c r="E839" s="63" t="s">
        <v>529</v>
      </c>
      <c r="F839" s="15">
        <f t="shared" ref="F839:K839" si="1419">F843</f>
        <v>831831</v>
      </c>
      <c r="G839" s="15">
        <f t="shared" si="1419"/>
        <v>831831</v>
      </c>
      <c r="H839" s="15">
        <f t="shared" si="1419"/>
        <v>831831</v>
      </c>
      <c r="I839" s="15">
        <f t="shared" si="1419"/>
        <v>0</v>
      </c>
      <c r="J839" s="15">
        <f t="shared" si="1419"/>
        <v>0</v>
      </c>
      <c r="K839" s="15">
        <f t="shared" si="1419"/>
        <v>0</v>
      </c>
      <c r="L839" s="15">
        <f t="shared" si="1365"/>
        <v>831831</v>
      </c>
      <c r="M839" s="15">
        <f t="shared" si="1366"/>
        <v>831831</v>
      </c>
      <c r="N839" s="15">
        <f t="shared" si="1367"/>
        <v>831831</v>
      </c>
      <c r="O839" s="15">
        <f>O843</f>
        <v>0</v>
      </c>
      <c r="P839" s="15">
        <f>P843</f>
        <v>0</v>
      </c>
      <c r="Q839" s="15">
        <f>Q843</f>
        <v>0</v>
      </c>
      <c r="R839" s="15">
        <f t="shared" si="1328"/>
        <v>831831</v>
      </c>
      <c r="S839" s="15">
        <f t="shared" si="1329"/>
        <v>831831</v>
      </c>
      <c r="T839" s="15">
        <f t="shared" si="1330"/>
        <v>831831</v>
      </c>
      <c r="U839" s="15">
        <f>U843</f>
        <v>0</v>
      </c>
      <c r="V839" s="15">
        <f t="shared" si="1331"/>
        <v>831831</v>
      </c>
      <c r="W839" s="15">
        <f t="shared" si="1332"/>
        <v>831831</v>
      </c>
      <c r="X839" s="15">
        <f t="shared" si="1333"/>
        <v>831831</v>
      </c>
      <c r="Y839" s="15">
        <f>Y843</f>
        <v>0</v>
      </c>
      <c r="Z839" s="15">
        <f>Z843</f>
        <v>0</v>
      </c>
      <c r="AA839" s="15">
        <f>AA843</f>
        <v>0</v>
      </c>
      <c r="AB839" s="15">
        <f t="shared" si="1334"/>
        <v>831831</v>
      </c>
      <c r="AC839" s="15">
        <f t="shared" si="1335"/>
        <v>831831</v>
      </c>
      <c r="AD839" s="15">
        <f t="shared" si="1336"/>
        <v>831831</v>
      </c>
      <c r="AE839" s="15">
        <f>AE843</f>
        <v>0</v>
      </c>
      <c r="AF839" s="15">
        <f>AF843</f>
        <v>0</v>
      </c>
      <c r="AG839" s="15">
        <f>AG843</f>
        <v>0</v>
      </c>
      <c r="AH839" s="15">
        <f t="shared" si="1337"/>
        <v>831831</v>
      </c>
      <c r="AI839" s="15">
        <f t="shared" si="1338"/>
        <v>831831</v>
      </c>
      <c r="AJ839" s="15">
        <f t="shared" si="1339"/>
        <v>831831</v>
      </c>
      <c r="AK839" s="15">
        <f>AK843+AK840</f>
        <v>0</v>
      </c>
      <c r="AL839" s="15">
        <f>AL843+AL840</f>
        <v>1918.924</v>
      </c>
      <c r="AM839" s="15">
        <f>AM843+AM840</f>
        <v>0</v>
      </c>
      <c r="AN839" s="15">
        <f t="shared" si="1340"/>
        <v>831831</v>
      </c>
      <c r="AO839" s="15">
        <f>AO843+AO840</f>
        <v>0</v>
      </c>
      <c r="AP839" s="70">
        <f t="shared" si="1318"/>
        <v>831831</v>
      </c>
      <c r="AQ839" s="15">
        <f t="shared" si="1341"/>
        <v>833749.924</v>
      </c>
      <c r="AR839" s="15">
        <f>AR843+AR840</f>
        <v>0</v>
      </c>
      <c r="AS839" s="70">
        <f t="shared" si="1319"/>
        <v>833749.924</v>
      </c>
      <c r="AT839" s="73">
        <f t="shared" si="1342"/>
        <v>831831</v>
      </c>
      <c r="AU839" s="15">
        <f>AU843+AU840</f>
        <v>0</v>
      </c>
      <c r="AV839" s="24"/>
    </row>
    <row r="840" spans="1:49" ht="78" x14ac:dyDescent="0.3">
      <c r="A840" s="61" t="s">
        <v>530</v>
      </c>
      <c r="B840" s="62"/>
      <c r="C840" s="61"/>
      <c r="D840" s="61"/>
      <c r="E840" s="64" t="s">
        <v>531</v>
      </c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>
        <f t="shared" ref="AK840:AK841" si="1420">AK841</f>
        <v>0</v>
      </c>
      <c r="AL840" s="15">
        <f t="shared" ref="AL840:AL841" si="1421">AL841</f>
        <v>1918.924</v>
      </c>
      <c r="AM840" s="15">
        <f t="shared" ref="AM840:AM841" si="1422">AM841</f>
        <v>0</v>
      </c>
      <c r="AN840" s="15">
        <f t="shared" si="1340"/>
        <v>0</v>
      </c>
      <c r="AO840" s="15">
        <f t="shared" ref="AO840:AO841" si="1423">AO841</f>
        <v>0</v>
      </c>
      <c r="AP840" s="70">
        <f t="shared" si="1318"/>
        <v>0</v>
      </c>
      <c r="AQ840" s="15">
        <f t="shared" si="1341"/>
        <v>1918.924</v>
      </c>
      <c r="AR840" s="15">
        <f t="shared" ref="AR840:AU841" si="1424">AR841</f>
        <v>0</v>
      </c>
      <c r="AS840" s="70">
        <f t="shared" si="1319"/>
        <v>1918.924</v>
      </c>
      <c r="AT840" s="73">
        <f t="shared" si="1342"/>
        <v>0</v>
      </c>
      <c r="AU840" s="15">
        <f t="shared" si="1424"/>
        <v>0</v>
      </c>
      <c r="AV840" s="24"/>
    </row>
    <row r="841" spans="1:49" ht="31.2" x14ac:dyDescent="0.3">
      <c r="A841" s="61" t="s">
        <v>530</v>
      </c>
      <c r="B841" s="62" t="s">
        <v>48</v>
      </c>
      <c r="C841" s="61"/>
      <c r="D841" s="61"/>
      <c r="E841" s="63" t="s">
        <v>49</v>
      </c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>
        <f t="shared" si="1420"/>
        <v>0</v>
      </c>
      <c r="AL841" s="15">
        <f t="shared" si="1421"/>
        <v>1918.924</v>
      </c>
      <c r="AM841" s="15">
        <f t="shared" si="1422"/>
        <v>0</v>
      </c>
      <c r="AN841" s="15">
        <f t="shared" si="1340"/>
        <v>0</v>
      </c>
      <c r="AO841" s="15">
        <f t="shared" si="1423"/>
        <v>0</v>
      </c>
      <c r="AP841" s="70">
        <f t="shared" si="1318"/>
        <v>0</v>
      </c>
      <c r="AQ841" s="15">
        <f t="shared" si="1341"/>
        <v>1918.924</v>
      </c>
      <c r="AR841" s="15">
        <f t="shared" si="1424"/>
        <v>0</v>
      </c>
      <c r="AS841" s="70">
        <f t="shared" si="1319"/>
        <v>1918.924</v>
      </c>
      <c r="AT841" s="73">
        <f t="shared" si="1342"/>
        <v>0</v>
      </c>
      <c r="AU841" s="15">
        <f t="shared" si="1424"/>
        <v>0</v>
      </c>
      <c r="AV841" s="24"/>
    </row>
    <row r="842" spans="1:49" x14ac:dyDescent="0.3">
      <c r="A842" s="61" t="s">
        <v>530</v>
      </c>
      <c r="B842" s="62">
        <v>200</v>
      </c>
      <c r="C842" s="61" t="s">
        <v>238</v>
      </c>
      <c r="D842" s="61" t="s">
        <v>67</v>
      </c>
      <c r="E842" s="63" t="s">
        <v>532</v>
      </c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>
        <v>1918.924</v>
      </c>
      <c r="AM842" s="15"/>
      <c r="AN842" s="15">
        <f t="shared" si="1340"/>
        <v>0</v>
      </c>
      <c r="AO842" s="15"/>
      <c r="AP842" s="70">
        <f t="shared" si="1318"/>
        <v>0</v>
      </c>
      <c r="AQ842" s="15">
        <f t="shared" si="1341"/>
        <v>1918.924</v>
      </c>
      <c r="AR842" s="15"/>
      <c r="AS842" s="70">
        <f t="shared" si="1319"/>
        <v>1918.924</v>
      </c>
      <c r="AT842" s="73">
        <f t="shared" si="1342"/>
        <v>0</v>
      </c>
      <c r="AU842" s="15"/>
      <c r="AV842" s="24"/>
    </row>
    <row r="843" spans="1:49" ht="109.2" x14ac:dyDescent="0.3">
      <c r="A843" s="61" t="s">
        <v>533</v>
      </c>
      <c r="B843" s="62"/>
      <c r="C843" s="61"/>
      <c r="D843" s="61"/>
      <c r="E843" s="63" t="s">
        <v>534</v>
      </c>
      <c r="F843" s="15">
        <f t="shared" si="1398"/>
        <v>831831</v>
      </c>
      <c r="G843" s="15">
        <f t="shared" si="1399"/>
        <v>831831</v>
      </c>
      <c r="H843" s="15">
        <f t="shared" si="1400"/>
        <v>831831</v>
      </c>
      <c r="I843" s="15">
        <f t="shared" si="1401"/>
        <v>0</v>
      </c>
      <c r="J843" s="15">
        <f t="shared" si="1402"/>
        <v>0</v>
      </c>
      <c r="K843" s="15">
        <f t="shared" si="1403"/>
        <v>0</v>
      </c>
      <c r="L843" s="15">
        <f t="shared" si="1365"/>
        <v>831831</v>
      </c>
      <c r="M843" s="15">
        <f t="shared" si="1366"/>
        <v>831831</v>
      </c>
      <c r="N843" s="15">
        <f t="shared" si="1367"/>
        <v>831831</v>
      </c>
      <c r="O843" s="15">
        <f t="shared" ref="O843:O844" si="1425">O844</f>
        <v>0</v>
      </c>
      <c r="P843" s="15">
        <f t="shared" ref="P843:P844" si="1426">P844</f>
        <v>0</v>
      </c>
      <c r="Q843" s="15">
        <f t="shared" ref="Q843:Q844" si="1427">Q844</f>
        <v>0</v>
      </c>
      <c r="R843" s="15">
        <f t="shared" si="1328"/>
        <v>831831</v>
      </c>
      <c r="S843" s="15">
        <f t="shared" si="1329"/>
        <v>831831</v>
      </c>
      <c r="T843" s="15">
        <f t="shared" si="1330"/>
        <v>831831</v>
      </c>
      <c r="U843" s="15">
        <f t="shared" si="1407"/>
        <v>0</v>
      </c>
      <c r="V843" s="15">
        <f t="shared" si="1331"/>
        <v>831831</v>
      </c>
      <c r="W843" s="15">
        <f t="shared" si="1332"/>
        <v>831831</v>
      </c>
      <c r="X843" s="15">
        <f t="shared" si="1333"/>
        <v>831831</v>
      </c>
      <c r="Y843" s="15">
        <f t="shared" si="1408"/>
        <v>0</v>
      </c>
      <c r="Z843" s="15">
        <f t="shared" si="1409"/>
        <v>0</v>
      </c>
      <c r="AA843" s="15">
        <f t="shared" si="1410"/>
        <v>0</v>
      </c>
      <c r="AB843" s="15">
        <f t="shared" si="1334"/>
        <v>831831</v>
      </c>
      <c r="AC843" s="15">
        <f t="shared" si="1335"/>
        <v>831831</v>
      </c>
      <c r="AD843" s="15">
        <f t="shared" si="1336"/>
        <v>831831</v>
      </c>
      <c r="AE843" s="15">
        <f t="shared" si="1411"/>
        <v>0</v>
      </c>
      <c r="AF843" s="15">
        <f t="shared" si="1412"/>
        <v>0</v>
      </c>
      <c r="AG843" s="15">
        <f t="shared" si="1413"/>
        <v>0</v>
      </c>
      <c r="AH843" s="15">
        <f t="shared" si="1337"/>
        <v>831831</v>
      </c>
      <c r="AI843" s="15">
        <f t="shared" si="1338"/>
        <v>831831</v>
      </c>
      <c r="AJ843" s="15">
        <f t="shared" si="1339"/>
        <v>831831</v>
      </c>
      <c r="AK843" s="15">
        <f t="shared" si="1414"/>
        <v>0</v>
      </c>
      <c r="AL843" s="15">
        <f t="shared" si="1415"/>
        <v>0</v>
      </c>
      <c r="AM843" s="15">
        <f t="shared" si="1416"/>
        <v>0</v>
      </c>
      <c r="AN843" s="15">
        <f t="shared" si="1340"/>
        <v>831831</v>
      </c>
      <c r="AO843" s="15">
        <f t="shared" si="1417"/>
        <v>0</v>
      </c>
      <c r="AP843" s="70">
        <f t="shared" si="1318"/>
        <v>831831</v>
      </c>
      <c r="AQ843" s="15">
        <f t="shared" si="1341"/>
        <v>831831</v>
      </c>
      <c r="AR843" s="15">
        <f t="shared" si="1418"/>
        <v>0</v>
      </c>
      <c r="AS843" s="70">
        <f t="shared" si="1319"/>
        <v>831831</v>
      </c>
      <c r="AT843" s="73">
        <f t="shared" si="1342"/>
        <v>831831</v>
      </c>
      <c r="AU843" s="15">
        <f t="shared" si="1418"/>
        <v>0</v>
      </c>
      <c r="AV843" s="24"/>
    </row>
    <row r="844" spans="1:49" ht="31.2" x14ac:dyDescent="0.3">
      <c r="A844" s="61" t="s">
        <v>533</v>
      </c>
      <c r="B844" s="62" t="s">
        <v>48</v>
      </c>
      <c r="C844" s="61"/>
      <c r="D844" s="61"/>
      <c r="E844" s="63" t="s">
        <v>49</v>
      </c>
      <c r="F844" s="15">
        <f t="shared" si="1398"/>
        <v>831831</v>
      </c>
      <c r="G844" s="15">
        <f t="shared" si="1399"/>
        <v>831831</v>
      </c>
      <c r="H844" s="15">
        <f t="shared" si="1400"/>
        <v>831831</v>
      </c>
      <c r="I844" s="15">
        <f t="shared" si="1401"/>
        <v>0</v>
      </c>
      <c r="J844" s="15">
        <f t="shared" si="1402"/>
        <v>0</v>
      </c>
      <c r="K844" s="15">
        <f t="shared" si="1403"/>
        <v>0</v>
      </c>
      <c r="L844" s="15">
        <f t="shared" si="1365"/>
        <v>831831</v>
      </c>
      <c r="M844" s="15">
        <f t="shared" si="1366"/>
        <v>831831</v>
      </c>
      <c r="N844" s="15">
        <f t="shared" si="1367"/>
        <v>831831</v>
      </c>
      <c r="O844" s="15">
        <f t="shared" si="1425"/>
        <v>0</v>
      </c>
      <c r="P844" s="15">
        <f t="shared" si="1426"/>
        <v>0</v>
      </c>
      <c r="Q844" s="15">
        <f t="shared" si="1427"/>
        <v>0</v>
      </c>
      <c r="R844" s="15">
        <f t="shared" si="1328"/>
        <v>831831</v>
      </c>
      <c r="S844" s="15">
        <f t="shared" si="1329"/>
        <v>831831</v>
      </c>
      <c r="T844" s="15">
        <f t="shared" si="1330"/>
        <v>831831</v>
      </c>
      <c r="U844" s="15">
        <f t="shared" si="1407"/>
        <v>0</v>
      </c>
      <c r="V844" s="15">
        <f t="shared" si="1331"/>
        <v>831831</v>
      </c>
      <c r="W844" s="15">
        <f t="shared" si="1332"/>
        <v>831831</v>
      </c>
      <c r="X844" s="15">
        <f t="shared" si="1333"/>
        <v>831831</v>
      </c>
      <c r="Y844" s="15">
        <f t="shared" si="1408"/>
        <v>0</v>
      </c>
      <c r="Z844" s="15">
        <f t="shared" si="1409"/>
        <v>0</v>
      </c>
      <c r="AA844" s="15">
        <f t="shared" si="1410"/>
        <v>0</v>
      </c>
      <c r="AB844" s="15">
        <f t="shared" si="1334"/>
        <v>831831</v>
      </c>
      <c r="AC844" s="15">
        <f t="shared" si="1335"/>
        <v>831831</v>
      </c>
      <c r="AD844" s="15">
        <f t="shared" si="1336"/>
        <v>831831</v>
      </c>
      <c r="AE844" s="15">
        <f t="shared" si="1411"/>
        <v>0</v>
      </c>
      <c r="AF844" s="15">
        <f t="shared" si="1412"/>
        <v>0</v>
      </c>
      <c r="AG844" s="15">
        <f t="shared" si="1413"/>
        <v>0</v>
      </c>
      <c r="AH844" s="15">
        <f t="shared" si="1337"/>
        <v>831831</v>
      </c>
      <c r="AI844" s="15">
        <f t="shared" si="1338"/>
        <v>831831</v>
      </c>
      <c r="AJ844" s="15">
        <f t="shared" si="1339"/>
        <v>831831</v>
      </c>
      <c r="AK844" s="15">
        <f t="shared" si="1414"/>
        <v>0</v>
      </c>
      <c r="AL844" s="15">
        <f t="shared" si="1415"/>
        <v>0</v>
      </c>
      <c r="AM844" s="15">
        <f t="shared" si="1416"/>
        <v>0</v>
      </c>
      <c r="AN844" s="15">
        <f t="shared" si="1340"/>
        <v>831831</v>
      </c>
      <c r="AO844" s="15">
        <f t="shared" si="1417"/>
        <v>0</v>
      </c>
      <c r="AP844" s="70">
        <f t="shared" si="1318"/>
        <v>831831</v>
      </c>
      <c r="AQ844" s="15">
        <f t="shared" si="1341"/>
        <v>831831</v>
      </c>
      <c r="AR844" s="15">
        <f t="shared" si="1418"/>
        <v>0</v>
      </c>
      <c r="AS844" s="70">
        <f t="shared" si="1319"/>
        <v>831831</v>
      </c>
      <c r="AT844" s="73">
        <f t="shared" si="1342"/>
        <v>831831</v>
      </c>
      <c r="AU844" s="15">
        <f t="shared" si="1418"/>
        <v>0</v>
      </c>
      <c r="AV844" s="24"/>
    </row>
    <row r="845" spans="1:49" x14ac:dyDescent="0.3">
      <c r="A845" s="61" t="s">
        <v>533</v>
      </c>
      <c r="B845" s="62">
        <v>200</v>
      </c>
      <c r="C845" s="61" t="s">
        <v>238</v>
      </c>
      <c r="D845" s="61" t="s">
        <v>67</v>
      </c>
      <c r="E845" s="63" t="s">
        <v>532</v>
      </c>
      <c r="F845" s="15">
        <v>831831</v>
      </c>
      <c r="G845" s="15">
        <v>831831</v>
      </c>
      <c r="H845" s="15">
        <v>831831</v>
      </c>
      <c r="I845" s="15"/>
      <c r="J845" s="15"/>
      <c r="K845" s="15"/>
      <c r="L845" s="15">
        <f t="shared" si="1365"/>
        <v>831831</v>
      </c>
      <c r="M845" s="15">
        <f t="shared" si="1366"/>
        <v>831831</v>
      </c>
      <c r="N845" s="15">
        <f t="shared" si="1367"/>
        <v>831831</v>
      </c>
      <c r="O845" s="15"/>
      <c r="P845" s="15"/>
      <c r="Q845" s="15"/>
      <c r="R845" s="15">
        <f t="shared" si="1328"/>
        <v>831831</v>
      </c>
      <c r="S845" s="15">
        <f t="shared" si="1329"/>
        <v>831831</v>
      </c>
      <c r="T845" s="15">
        <f t="shared" si="1330"/>
        <v>831831</v>
      </c>
      <c r="U845" s="15"/>
      <c r="V845" s="15">
        <f t="shared" si="1331"/>
        <v>831831</v>
      </c>
      <c r="W845" s="15">
        <f t="shared" si="1332"/>
        <v>831831</v>
      </c>
      <c r="X845" s="15">
        <f t="shared" si="1333"/>
        <v>831831</v>
      </c>
      <c r="Y845" s="15"/>
      <c r="Z845" s="15"/>
      <c r="AA845" s="15"/>
      <c r="AB845" s="15">
        <f t="shared" si="1334"/>
        <v>831831</v>
      </c>
      <c r="AC845" s="15">
        <f t="shared" si="1335"/>
        <v>831831</v>
      </c>
      <c r="AD845" s="15">
        <f t="shared" si="1336"/>
        <v>831831</v>
      </c>
      <c r="AE845" s="15"/>
      <c r="AF845" s="15"/>
      <c r="AG845" s="15"/>
      <c r="AH845" s="15">
        <f t="shared" si="1337"/>
        <v>831831</v>
      </c>
      <c r="AI845" s="15">
        <f t="shared" si="1338"/>
        <v>831831</v>
      </c>
      <c r="AJ845" s="15">
        <f t="shared" si="1339"/>
        <v>831831</v>
      </c>
      <c r="AK845" s="15"/>
      <c r="AL845" s="15"/>
      <c r="AM845" s="15"/>
      <c r="AN845" s="15">
        <f t="shared" si="1340"/>
        <v>831831</v>
      </c>
      <c r="AO845" s="15"/>
      <c r="AP845" s="70">
        <f t="shared" si="1318"/>
        <v>831831</v>
      </c>
      <c r="AQ845" s="15">
        <f t="shared" si="1341"/>
        <v>831831</v>
      </c>
      <c r="AR845" s="15"/>
      <c r="AS845" s="70">
        <f t="shared" si="1319"/>
        <v>831831</v>
      </c>
      <c r="AT845" s="73">
        <f t="shared" si="1342"/>
        <v>831831</v>
      </c>
      <c r="AU845" s="15"/>
      <c r="AV845" s="24"/>
    </row>
    <row r="846" spans="1:49" s="75" customFormat="1" ht="31.2" x14ac:dyDescent="0.3">
      <c r="A846" s="58" t="s">
        <v>535</v>
      </c>
      <c r="B846" s="59"/>
      <c r="C846" s="58"/>
      <c r="D846" s="58"/>
      <c r="E846" s="60" t="s">
        <v>259</v>
      </c>
      <c r="F846" s="21">
        <f t="shared" ref="F846:K846" si="1428">F847+F853</f>
        <v>1743276.7</v>
      </c>
      <c r="G846" s="21">
        <f t="shared" si="1428"/>
        <v>1952717.7</v>
      </c>
      <c r="H846" s="21">
        <f t="shared" si="1428"/>
        <v>241502.30000000002</v>
      </c>
      <c r="I846" s="21">
        <f t="shared" si="1428"/>
        <v>0</v>
      </c>
      <c r="J846" s="21">
        <f t="shared" si="1428"/>
        <v>0</v>
      </c>
      <c r="K846" s="21">
        <f t="shared" si="1428"/>
        <v>0</v>
      </c>
      <c r="L846" s="21">
        <f t="shared" si="1365"/>
        <v>1743276.7</v>
      </c>
      <c r="M846" s="21">
        <f t="shared" si="1366"/>
        <v>1952717.7</v>
      </c>
      <c r="N846" s="21">
        <f t="shared" si="1367"/>
        <v>241502.30000000002</v>
      </c>
      <c r="O846" s="21">
        <f>O847+O853</f>
        <v>37228.326999999997</v>
      </c>
      <c r="P846" s="21">
        <f>P847+P853</f>
        <v>12316.22</v>
      </c>
      <c r="Q846" s="21">
        <f>Q847+Q853</f>
        <v>0</v>
      </c>
      <c r="R846" s="21">
        <f t="shared" si="1328"/>
        <v>1780505.027</v>
      </c>
      <c r="S846" s="21">
        <f t="shared" si="1329"/>
        <v>1965033.92</v>
      </c>
      <c r="T846" s="21">
        <f t="shared" si="1330"/>
        <v>241502.30000000002</v>
      </c>
      <c r="U846" s="21">
        <f>U847+U853</f>
        <v>-531.6</v>
      </c>
      <c r="V846" s="21">
        <f t="shared" si="1331"/>
        <v>1779973.4269999999</v>
      </c>
      <c r="W846" s="21">
        <f t="shared" si="1332"/>
        <v>1965033.92</v>
      </c>
      <c r="X846" s="21">
        <f t="shared" si="1333"/>
        <v>241502.30000000002</v>
      </c>
      <c r="Y846" s="21">
        <f>Y847+Y853</f>
        <v>0</v>
      </c>
      <c r="Z846" s="21">
        <f>Z847+Z853</f>
        <v>266770.40000000002</v>
      </c>
      <c r="AA846" s="21">
        <f>AA847+AA853</f>
        <v>0</v>
      </c>
      <c r="AB846" s="21">
        <f t="shared" si="1334"/>
        <v>1779973.4269999999</v>
      </c>
      <c r="AC846" s="21">
        <f t="shared" si="1335"/>
        <v>2231804.3199999998</v>
      </c>
      <c r="AD846" s="21">
        <f t="shared" si="1336"/>
        <v>241502.30000000002</v>
      </c>
      <c r="AE846" s="21">
        <f>AE847+AE853</f>
        <v>0</v>
      </c>
      <c r="AF846" s="21">
        <f>AF847+AF853</f>
        <v>0</v>
      </c>
      <c r="AG846" s="21">
        <f>AG847+AG853</f>
        <v>0</v>
      </c>
      <c r="AH846" s="21">
        <f t="shared" si="1337"/>
        <v>1779973.4269999999</v>
      </c>
      <c r="AI846" s="21">
        <f t="shared" si="1338"/>
        <v>2231804.3199999998</v>
      </c>
      <c r="AJ846" s="21">
        <f t="shared" si="1339"/>
        <v>241502.30000000002</v>
      </c>
      <c r="AK846" s="21">
        <f>AK847+AK853</f>
        <v>-398344.4</v>
      </c>
      <c r="AL846" s="21">
        <f>AL847+AL853</f>
        <v>426668.96499999997</v>
      </c>
      <c r="AM846" s="21">
        <f>AM847+AM853</f>
        <v>272955.89899999998</v>
      </c>
      <c r="AN846" s="21">
        <f t="shared" si="1340"/>
        <v>1381629.0269999998</v>
      </c>
      <c r="AO846" s="21">
        <f>AO847+AO853</f>
        <v>37886.300000000003</v>
      </c>
      <c r="AP846" s="69">
        <f t="shared" si="1318"/>
        <v>1419515.3269999998</v>
      </c>
      <c r="AQ846" s="21">
        <f t="shared" si="1341"/>
        <v>2658473.2849999997</v>
      </c>
      <c r="AR846" s="21">
        <f>AR847+AR853</f>
        <v>0</v>
      </c>
      <c r="AS846" s="69">
        <f t="shared" si="1319"/>
        <v>2658473.2849999997</v>
      </c>
      <c r="AT846" s="72">
        <f t="shared" si="1342"/>
        <v>514458.19900000002</v>
      </c>
      <c r="AU846" s="21">
        <f>AU847+AU853</f>
        <v>0</v>
      </c>
      <c r="AV846" s="22"/>
      <c r="AW846" s="17"/>
    </row>
    <row r="847" spans="1:49" x14ac:dyDescent="0.3">
      <c r="A847" s="61" t="s">
        <v>536</v>
      </c>
      <c r="B847" s="62"/>
      <c r="C847" s="61"/>
      <c r="D847" s="61"/>
      <c r="E847" s="63" t="s">
        <v>537</v>
      </c>
      <c r="F847" s="15">
        <f t="shared" ref="F847:K847" si="1429">F848</f>
        <v>563303.80000000005</v>
      </c>
      <c r="G847" s="15">
        <f t="shared" si="1429"/>
        <v>451082.2</v>
      </c>
      <c r="H847" s="15">
        <f t="shared" si="1429"/>
        <v>145103.1</v>
      </c>
      <c r="I847" s="15">
        <f t="shared" si="1429"/>
        <v>0</v>
      </c>
      <c r="J847" s="15">
        <f t="shared" si="1429"/>
        <v>0</v>
      </c>
      <c r="K847" s="15">
        <f t="shared" si="1429"/>
        <v>0</v>
      </c>
      <c r="L847" s="15">
        <f t="shared" si="1365"/>
        <v>563303.80000000005</v>
      </c>
      <c r="M847" s="15">
        <f t="shared" si="1366"/>
        <v>451082.2</v>
      </c>
      <c r="N847" s="15">
        <f t="shared" si="1367"/>
        <v>145103.1</v>
      </c>
      <c r="O847" s="15">
        <f>O848</f>
        <v>34985.167999999998</v>
      </c>
      <c r="P847" s="15">
        <f>P848</f>
        <v>0</v>
      </c>
      <c r="Q847" s="15">
        <f>Q848</f>
        <v>0</v>
      </c>
      <c r="R847" s="15">
        <f t="shared" si="1328"/>
        <v>598288.96799999999</v>
      </c>
      <c r="S847" s="15">
        <f t="shared" si="1329"/>
        <v>451082.2</v>
      </c>
      <c r="T847" s="15">
        <f t="shared" si="1330"/>
        <v>145103.1</v>
      </c>
      <c r="U847" s="15">
        <f>U848</f>
        <v>0</v>
      </c>
      <c r="V847" s="15">
        <f t="shared" si="1331"/>
        <v>598288.96799999999</v>
      </c>
      <c r="W847" s="15">
        <f t="shared" si="1332"/>
        <v>451082.2</v>
      </c>
      <c r="X847" s="15">
        <f t="shared" si="1333"/>
        <v>145103.1</v>
      </c>
      <c r="Y847" s="15">
        <f>Y848</f>
        <v>-2887.2350000000001</v>
      </c>
      <c r="Z847" s="15">
        <f>Z848</f>
        <v>0</v>
      </c>
      <c r="AA847" s="15">
        <f>AA848</f>
        <v>0</v>
      </c>
      <c r="AB847" s="15">
        <f t="shared" si="1334"/>
        <v>595401.73300000001</v>
      </c>
      <c r="AC847" s="15">
        <f t="shared" si="1335"/>
        <v>451082.2</v>
      </c>
      <c r="AD847" s="15">
        <f t="shared" si="1336"/>
        <v>145103.1</v>
      </c>
      <c r="AE847" s="15">
        <f>AE848</f>
        <v>0</v>
      </c>
      <c r="AF847" s="15">
        <f>AF848</f>
        <v>0</v>
      </c>
      <c r="AG847" s="15">
        <f>AG848</f>
        <v>0</v>
      </c>
      <c r="AH847" s="15">
        <f t="shared" si="1337"/>
        <v>595401.73300000001</v>
      </c>
      <c r="AI847" s="15">
        <f t="shared" si="1338"/>
        <v>451082.2</v>
      </c>
      <c r="AJ847" s="15">
        <f t="shared" si="1339"/>
        <v>145103.1</v>
      </c>
      <c r="AK847" s="15">
        <f>AK848</f>
        <v>0</v>
      </c>
      <c r="AL847" s="15">
        <f>AL848</f>
        <v>257381.96400000001</v>
      </c>
      <c r="AM847" s="15">
        <f>AM848</f>
        <v>0</v>
      </c>
      <c r="AN847" s="15">
        <f t="shared" si="1340"/>
        <v>595401.73300000001</v>
      </c>
      <c r="AO847" s="15">
        <f>AO848</f>
        <v>37886.300000000003</v>
      </c>
      <c r="AP847" s="70">
        <f t="shared" si="1318"/>
        <v>633288.03300000005</v>
      </c>
      <c r="AQ847" s="15">
        <f t="shared" si="1341"/>
        <v>708464.16399999999</v>
      </c>
      <c r="AR847" s="15">
        <f>AR848</f>
        <v>0</v>
      </c>
      <c r="AS847" s="70">
        <f t="shared" si="1319"/>
        <v>708464.16399999999</v>
      </c>
      <c r="AT847" s="73">
        <f t="shared" si="1342"/>
        <v>145103.1</v>
      </c>
      <c r="AU847" s="15">
        <f>AU848</f>
        <v>0</v>
      </c>
      <c r="AV847" s="24"/>
    </row>
    <row r="848" spans="1:49" ht="78" x14ac:dyDescent="0.3">
      <c r="A848" s="61" t="s">
        <v>538</v>
      </c>
      <c r="B848" s="62"/>
      <c r="C848" s="61"/>
      <c r="D848" s="61"/>
      <c r="E848" s="63" t="s">
        <v>539</v>
      </c>
      <c r="F848" s="15">
        <f t="shared" ref="F848:K848" si="1430">F849+F851</f>
        <v>563303.80000000005</v>
      </c>
      <c r="G848" s="15">
        <f t="shared" si="1430"/>
        <v>451082.2</v>
      </c>
      <c r="H848" s="15">
        <f t="shared" si="1430"/>
        <v>145103.1</v>
      </c>
      <c r="I848" s="15">
        <f t="shared" si="1430"/>
        <v>0</v>
      </c>
      <c r="J848" s="15">
        <f t="shared" si="1430"/>
        <v>0</v>
      </c>
      <c r="K848" s="15">
        <f t="shared" si="1430"/>
        <v>0</v>
      </c>
      <c r="L848" s="15">
        <f t="shared" si="1365"/>
        <v>563303.80000000005</v>
      </c>
      <c r="M848" s="15">
        <f t="shared" si="1366"/>
        <v>451082.2</v>
      </c>
      <c r="N848" s="15">
        <f t="shared" si="1367"/>
        <v>145103.1</v>
      </c>
      <c r="O848" s="15">
        <f>O849+O851</f>
        <v>34985.167999999998</v>
      </c>
      <c r="P848" s="15">
        <f>P849+P851</f>
        <v>0</v>
      </c>
      <c r="Q848" s="15">
        <f>Q849+Q851</f>
        <v>0</v>
      </c>
      <c r="R848" s="15">
        <f t="shared" si="1328"/>
        <v>598288.96799999999</v>
      </c>
      <c r="S848" s="15">
        <f t="shared" si="1329"/>
        <v>451082.2</v>
      </c>
      <c r="T848" s="15">
        <f t="shared" si="1330"/>
        <v>145103.1</v>
      </c>
      <c r="U848" s="15">
        <f>U849+U851</f>
        <v>0</v>
      </c>
      <c r="V848" s="15">
        <f t="shared" si="1331"/>
        <v>598288.96799999999</v>
      </c>
      <c r="W848" s="15">
        <f t="shared" si="1332"/>
        <v>451082.2</v>
      </c>
      <c r="X848" s="15">
        <f t="shared" si="1333"/>
        <v>145103.1</v>
      </c>
      <c r="Y848" s="15">
        <f>Y849+Y851</f>
        <v>-2887.2350000000001</v>
      </c>
      <c r="Z848" s="15">
        <f>Z849+Z851</f>
        <v>0</v>
      </c>
      <c r="AA848" s="15">
        <f>AA849+AA851</f>
        <v>0</v>
      </c>
      <c r="AB848" s="15">
        <f t="shared" si="1334"/>
        <v>595401.73300000001</v>
      </c>
      <c r="AC848" s="15">
        <f t="shared" si="1335"/>
        <v>451082.2</v>
      </c>
      <c r="AD848" s="15">
        <f t="shared" si="1336"/>
        <v>145103.1</v>
      </c>
      <c r="AE848" s="15">
        <f>AE849+AE851</f>
        <v>0</v>
      </c>
      <c r="AF848" s="15">
        <f>AF849+AF851</f>
        <v>0</v>
      </c>
      <c r="AG848" s="15">
        <f>AG849+AG851</f>
        <v>0</v>
      </c>
      <c r="AH848" s="15">
        <f t="shared" si="1337"/>
        <v>595401.73300000001</v>
      </c>
      <c r="AI848" s="15">
        <f t="shared" si="1338"/>
        <v>451082.2</v>
      </c>
      <c r="AJ848" s="15">
        <f t="shared" si="1339"/>
        <v>145103.1</v>
      </c>
      <c r="AK848" s="15">
        <f>AK849+AK851</f>
        <v>0</v>
      </c>
      <c r="AL848" s="15">
        <f>AL849+AL851</f>
        <v>257381.96400000001</v>
      </c>
      <c r="AM848" s="15">
        <f>AM849+AM851</f>
        <v>0</v>
      </c>
      <c r="AN848" s="15">
        <f t="shared" si="1340"/>
        <v>595401.73300000001</v>
      </c>
      <c r="AO848" s="15">
        <f>AO849+AO851</f>
        <v>37886.300000000003</v>
      </c>
      <c r="AP848" s="70">
        <f t="shared" si="1318"/>
        <v>633288.03300000005</v>
      </c>
      <c r="AQ848" s="15">
        <f t="shared" si="1341"/>
        <v>708464.16399999999</v>
      </c>
      <c r="AR848" s="15">
        <f>AR849+AR851</f>
        <v>0</v>
      </c>
      <c r="AS848" s="70">
        <f t="shared" si="1319"/>
        <v>708464.16399999999</v>
      </c>
      <c r="AT848" s="73">
        <f t="shared" si="1342"/>
        <v>145103.1</v>
      </c>
      <c r="AU848" s="15">
        <f>AU849+AU851</f>
        <v>0</v>
      </c>
      <c r="AV848" s="24"/>
    </row>
    <row r="849" spans="1:49" ht="31.2" x14ac:dyDescent="0.3">
      <c r="A849" s="61" t="s">
        <v>538</v>
      </c>
      <c r="B849" s="62" t="s">
        <v>48</v>
      </c>
      <c r="C849" s="61"/>
      <c r="D849" s="61"/>
      <c r="E849" s="63" t="s">
        <v>49</v>
      </c>
      <c r="F849" s="15">
        <f t="shared" ref="F849:K849" si="1431">F850</f>
        <v>517904.4</v>
      </c>
      <c r="G849" s="15">
        <f t="shared" si="1431"/>
        <v>182779.7</v>
      </c>
      <c r="H849" s="15">
        <f t="shared" si="1431"/>
        <v>0</v>
      </c>
      <c r="I849" s="15">
        <f t="shared" si="1431"/>
        <v>0</v>
      </c>
      <c r="J849" s="15">
        <f t="shared" si="1431"/>
        <v>0</v>
      </c>
      <c r="K849" s="15">
        <f t="shared" si="1431"/>
        <v>0</v>
      </c>
      <c r="L849" s="15">
        <f t="shared" si="1365"/>
        <v>517904.4</v>
      </c>
      <c r="M849" s="15">
        <f t="shared" si="1366"/>
        <v>182779.7</v>
      </c>
      <c r="N849" s="15">
        <f t="shared" si="1367"/>
        <v>0</v>
      </c>
      <c r="O849" s="15">
        <f>O850</f>
        <v>0</v>
      </c>
      <c r="P849" s="15">
        <f>P850</f>
        <v>0</v>
      </c>
      <c r="Q849" s="15">
        <f>Q850</f>
        <v>0</v>
      </c>
      <c r="R849" s="15">
        <f t="shared" si="1328"/>
        <v>517904.4</v>
      </c>
      <c r="S849" s="15">
        <f t="shared" si="1329"/>
        <v>182779.7</v>
      </c>
      <c r="T849" s="15">
        <f t="shared" si="1330"/>
        <v>0</v>
      </c>
      <c r="U849" s="15">
        <f>U850</f>
        <v>0</v>
      </c>
      <c r="V849" s="15">
        <f t="shared" si="1331"/>
        <v>517904.4</v>
      </c>
      <c r="W849" s="15">
        <f t="shared" si="1332"/>
        <v>182779.7</v>
      </c>
      <c r="X849" s="15">
        <f t="shared" si="1333"/>
        <v>0</v>
      </c>
      <c r="Y849" s="15">
        <f>Y850</f>
        <v>0</v>
      </c>
      <c r="Z849" s="15">
        <f>Z850</f>
        <v>0</v>
      </c>
      <c r="AA849" s="15">
        <f>AA850</f>
        <v>0</v>
      </c>
      <c r="AB849" s="15">
        <f t="shared" si="1334"/>
        <v>517904.4</v>
      </c>
      <c r="AC849" s="15">
        <f t="shared" si="1335"/>
        <v>182779.7</v>
      </c>
      <c r="AD849" s="15">
        <f t="shared" si="1336"/>
        <v>0</v>
      </c>
      <c r="AE849" s="15">
        <f>AE850</f>
        <v>0</v>
      </c>
      <c r="AF849" s="15">
        <f>AF850</f>
        <v>0</v>
      </c>
      <c r="AG849" s="15">
        <f>AG850</f>
        <v>0</v>
      </c>
      <c r="AH849" s="15">
        <f t="shared" si="1337"/>
        <v>517904.4</v>
      </c>
      <c r="AI849" s="15">
        <f t="shared" si="1338"/>
        <v>182779.7</v>
      </c>
      <c r="AJ849" s="15">
        <f t="shared" si="1339"/>
        <v>0</v>
      </c>
      <c r="AK849" s="15">
        <f>AK850</f>
        <v>0</v>
      </c>
      <c r="AL849" s="15">
        <f>AL850</f>
        <v>0</v>
      </c>
      <c r="AM849" s="15">
        <f>AM850</f>
        <v>0</v>
      </c>
      <c r="AN849" s="15">
        <f t="shared" si="1340"/>
        <v>517904.4</v>
      </c>
      <c r="AO849" s="15">
        <f>AO850</f>
        <v>0</v>
      </c>
      <c r="AP849" s="70">
        <f t="shared" si="1318"/>
        <v>517904.4</v>
      </c>
      <c r="AQ849" s="15">
        <f t="shared" si="1341"/>
        <v>182779.7</v>
      </c>
      <c r="AR849" s="15">
        <f>AR850</f>
        <v>0</v>
      </c>
      <c r="AS849" s="70">
        <f t="shared" si="1319"/>
        <v>182779.7</v>
      </c>
      <c r="AT849" s="73">
        <f t="shared" si="1342"/>
        <v>0</v>
      </c>
      <c r="AU849" s="15">
        <f>AU850</f>
        <v>0</v>
      </c>
      <c r="AV849" s="24"/>
    </row>
    <row r="850" spans="1:49" x14ac:dyDescent="0.3">
      <c r="A850" s="61" t="s">
        <v>538</v>
      </c>
      <c r="B850" s="62">
        <v>200</v>
      </c>
      <c r="C850" s="61" t="s">
        <v>238</v>
      </c>
      <c r="D850" s="61" t="s">
        <v>67</v>
      </c>
      <c r="E850" s="63" t="s">
        <v>532</v>
      </c>
      <c r="F850" s="15">
        <v>517904.4</v>
      </c>
      <c r="G850" s="15">
        <v>182779.7</v>
      </c>
      <c r="H850" s="15"/>
      <c r="I850" s="15"/>
      <c r="J850" s="15"/>
      <c r="K850" s="15"/>
      <c r="L850" s="15">
        <f t="shared" si="1365"/>
        <v>517904.4</v>
      </c>
      <c r="M850" s="15">
        <f t="shared" si="1366"/>
        <v>182779.7</v>
      </c>
      <c r="N850" s="15">
        <f t="shared" si="1367"/>
        <v>0</v>
      </c>
      <c r="O850" s="15"/>
      <c r="P850" s="15"/>
      <c r="Q850" s="15"/>
      <c r="R850" s="15">
        <f t="shared" si="1328"/>
        <v>517904.4</v>
      </c>
      <c r="S850" s="15">
        <f t="shared" si="1329"/>
        <v>182779.7</v>
      </c>
      <c r="T850" s="15">
        <f t="shared" si="1330"/>
        <v>0</v>
      </c>
      <c r="U850" s="15"/>
      <c r="V850" s="15">
        <f t="shared" si="1331"/>
        <v>517904.4</v>
      </c>
      <c r="W850" s="15">
        <f t="shared" si="1332"/>
        <v>182779.7</v>
      </c>
      <c r="X850" s="15">
        <f t="shared" si="1333"/>
        <v>0</v>
      </c>
      <c r="Y850" s="15"/>
      <c r="Z850" s="15"/>
      <c r="AA850" s="15"/>
      <c r="AB850" s="15">
        <f t="shared" si="1334"/>
        <v>517904.4</v>
      </c>
      <c r="AC850" s="15">
        <f t="shared" si="1335"/>
        <v>182779.7</v>
      </c>
      <c r="AD850" s="15">
        <f t="shared" si="1336"/>
        <v>0</v>
      </c>
      <c r="AE850" s="15"/>
      <c r="AF850" s="15"/>
      <c r="AG850" s="15"/>
      <c r="AH850" s="15">
        <f t="shared" si="1337"/>
        <v>517904.4</v>
      </c>
      <c r="AI850" s="15">
        <f t="shared" si="1338"/>
        <v>182779.7</v>
      </c>
      <c r="AJ850" s="15">
        <f t="shared" si="1339"/>
        <v>0</v>
      </c>
      <c r="AK850" s="15"/>
      <c r="AL850" s="15"/>
      <c r="AM850" s="15"/>
      <c r="AN850" s="15">
        <f t="shared" si="1340"/>
        <v>517904.4</v>
      </c>
      <c r="AO850" s="15"/>
      <c r="AP850" s="70">
        <f t="shared" si="1318"/>
        <v>517904.4</v>
      </c>
      <c r="AQ850" s="15">
        <f t="shared" si="1341"/>
        <v>182779.7</v>
      </c>
      <c r="AR850" s="15"/>
      <c r="AS850" s="70">
        <f t="shared" si="1319"/>
        <v>182779.7</v>
      </c>
      <c r="AT850" s="73">
        <f t="shared" si="1342"/>
        <v>0</v>
      </c>
      <c r="AU850" s="15"/>
      <c r="AV850" s="24"/>
    </row>
    <row r="851" spans="1:49" ht="46.8" x14ac:dyDescent="0.3">
      <c r="A851" s="61" t="s">
        <v>538</v>
      </c>
      <c r="B851" s="62" t="s">
        <v>29</v>
      </c>
      <c r="C851" s="61"/>
      <c r="D851" s="61"/>
      <c r="E851" s="63" t="s">
        <v>30</v>
      </c>
      <c r="F851" s="15">
        <f t="shared" ref="F851:K851" si="1432">F852</f>
        <v>45399.4</v>
      </c>
      <c r="G851" s="15">
        <f t="shared" si="1432"/>
        <v>268302.5</v>
      </c>
      <c r="H851" s="15">
        <f t="shared" si="1432"/>
        <v>145103.1</v>
      </c>
      <c r="I851" s="15">
        <f t="shared" si="1432"/>
        <v>0</v>
      </c>
      <c r="J851" s="15">
        <f t="shared" si="1432"/>
        <v>0</v>
      </c>
      <c r="K851" s="15">
        <f t="shared" si="1432"/>
        <v>0</v>
      </c>
      <c r="L851" s="15">
        <f t="shared" si="1365"/>
        <v>45399.4</v>
      </c>
      <c r="M851" s="15">
        <f t="shared" si="1366"/>
        <v>268302.5</v>
      </c>
      <c r="N851" s="15">
        <f t="shared" si="1367"/>
        <v>145103.1</v>
      </c>
      <c r="O851" s="15">
        <f>O852</f>
        <v>34985.167999999998</v>
      </c>
      <c r="P851" s="15">
        <f>P852</f>
        <v>0</v>
      </c>
      <c r="Q851" s="15">
        <f>Q852</f>
        <v>0</v>
      </c>
      <c r="R851" s="15">
        <f t="shared" si="1328"/>
        <v>80384.567999999999</v>
      </c>
      <c r="S851" s="15">
        <f t="shared" si="1329"/>
        <v>268302.5</v>
      </c>
      <c r="T851" s="15">
        <f t="shared" si="1330"/>
        <v>145103.1</v>
      </c>
      <c r="U851" s="15">
        <f>U852</f>
        <v>0</v>
      </c>
      <c r="V851" s="15">
        <f t="shared" si="1331"/>
        <v>80384.567999999999</v>
      </c>
      <c r="W851" s="15">
        <f t="shared" si="1332"/>
        <v>268302.5</v>
      </c>
      <c r="X851" s="15">
        <f t="shared" si="1333"/>
        <v>145103.1</v>
      </c>
      <c r="Y851" s="15">
        <f>Y852</f>
        <v>-2887.2350000000001</v>
      </c>
      <c r="Z851" s="15">
        <f>Z852</f>
        <v>0</v>
      </c>
      <c r="AA851" s="15">
        <f>AA852</f>
        <v>0</v>
      </c>
      <c r="AB851" s="15">
        <f t="shared" si="1334"/>
        <v>77497.332999999999</v>
      </c>
      <c r="AC851" s="15">
        <f t="shared" si="1335"/>
        <v>268302.5</v>
      </c>
      <c r="AD851" s="15">
        <f t="shared" si="1336"/>
        <v>145103.1</v>
      </c>
      <c r="AE851" s="15">
        <f>AE852</f>
        <v>0</v>
      </c>
      <c r="AF851" s="15">
        <f>AF852</f>
        <v>0</v>
      </c>
      <c r="AG851" s="15">
        <f>AG852</f>
        <v>0</v>
      </c>
      <c r="AH851" s="15">
        <f t="shared" si="1337"/>
        <v>77497.332999999999</v>
      </c>
      <c r="AI851" s="15">
        <f t="shared" si="1338"/>
        <v>268302.5</v>
      </c>
      <c r="AJ851" s="15">
        <f t="shared" si="1339"/>
        <v>145103.1</v>
      </c>
      <c r="AK851" s="15">
        <f>AK852</f>
        <v>0</v>
      </c>
      <c r="AL851" s="15">
        <f>AL852</f>
        <v>257381.96400000001</v>
      </c>
      <c r="AM851" s="15">
        <f>AM852</f>
        <v>0</v>
      </c>
      <c r="AN851" s="15">
        <f t="shared" si="1340"/>
        <v>77497.332999999999</v>
      </c>
      <c r="AO851" s="15">
        <f>AO852</f>
        <v>37886.300000000003</v>
      </c>
      <c r="AP851" s="70">
        <f t="shared" si="1318"/>
        <v>115383.633</v>
      </c>
      <c r="AQ851" s="15">
        <f t="shared" si="1341"/>
        <v>525684.46400000004</v>
      </c>
      <c r="AR851" s="15">
        <f>AR852</f>
        <v>0</v>
      </c>
      <c r="AS851" s="70">
        <f t="shared" si="1319"/>
        <v>525684.46400000004</v>
      </c>
      <c r="AT851" s="73">
        <f t="shared" si="1342"/>
        <v>145103.1</v>
      </c>
      <c r="AU851" s="15">
        <f>AU852</f>
        <v>0</v>
      </c>
      <c r="AV851" s="24"/>
    </row>
    <row r="852" spans="1:49" x14ac:dyDescent="0.3">
      <c r="A852" s="61" t="s">
        <v>538</v>
      </c>
      <c r="B852" s="62">
        <v>400</v>
      </c>
      <c r="C852" s="61" t="s">
        <v>238</v>
      </c>
      <c r="D852" s="61" t="s">
        <v>67</v>
      </c>
      <c r="E852" s="63" t="s">
        <v>532</v>
      </c>
      <c r="F852" s="15">
        <v>45399.4</v>
      </c>
      <c r="G852" s="15">
        <v>268302.5</v>
      </c>
      <c r="H852" s="15">
        <v>145103.1</v>
      </c>
      <c r="I852" s="15"/>
      <c r="J852" s="15"/>
      <c r="K852" s="15"/>
      <c r="L852" s="15">
        <f t="shared" si="1365"/>
        <v>45399.4</v>
      </c>
      <c r="M852" s="15">
        <f t="shared" si="1366"/>
        <v>268302.5</v>
      </c>
      <c r="N852" s="15">
        <f t="shared" si="1367"/>
        <v>145103.1</v>
      </c>
      <c r="O852" s="15">
        <v>34985.167999999998</v>
      </c>
      <c r="P852" s="15"/>
      <c r="Q852" s="15"/>
      <c r="R852" s="15">
        <f t="shared" si="1328"/>
        <v>80384.567999999999</v>
      </c>
      <c r="S852" s="15">
        <f t="shared" si="1329"/>
        <v>268302.5</v>
      </c>
      <c r="T852" s="15">
        <f t="shared" si="1330"/>
        <v>145103.1</v>
      </c>
      <c r="U852" s="15"/>
      <c r="V852" s="15">
        <f t="shared" si="1331"/>
        <v>80384.567999999999</v>
      </c>
      <c r="W852" s="15">
        <f t="shared" si="1332"/>
        <v>268302.5</v>
      </c>
      <c r="X852" s="15">
        <f t="shared" si="1333"/>
        <v>145103.1</v>
      </c>
      <c r="Y852" s="15">
        <v>-2887.2350000000001</v>
      </c>
      <c r="Z852" s="15"/>
      <c r="AA852" s="15"/>
      <c r="AB852" s="15">
        <f t="shared" si="1334"/>
        <v>77497.332999999999</v>
      </c>
      <c r="AC852" s="15">
        <f t="shared" si="1335"/>
        <v>268302.5</v>
      </c>
      <c r="AD852" s="15">
        <f t="shared" si="1336"/>
        <v>145103.1</v>
      </c>
      <c r="AE852" s="15"/>
      <c r="AF852" s="15"/>
      <c r="AG852" s="15"/>
      <c r="AH852" s="15">
        <f t="shared" si="1337"/>
        <v>77497.332999999999</v>
      </c>
      <c r="AI852" s="15">
        <f t="shared" si="1338"/>
        <v>268302.5</v>
      </c>
      <c r="AJ852" s="15">
        <f t="shared" si="1339"/>
        <v>145103.1</v>
      </c>
      <c r="AK852" s="15"/>
      <c r="AL852" s="15">
        <v>257381.96400000001</v>
      </c>
      <c r="AM852" s="15"/>
      <c r="AN852" s="39">
        <f t="shared" si="1340"/>
        <v>77497.332999999999</v>
      </c>
      <c r="AO852" s="39">
        <v>37886.300000000003</v>
      </c>
      <c r="AP852" s="70">
        <f t="shared" si="1318"/>
        <v>115383.633</v>
      </c>
      <c r="AQ852" s="39">
        <f t="shared" si="1341"/>
        <v>525684.46400000004</v>
      </c>
      <c r="AR852" s="39"/>
      <c r="AS852" s="70">
        <f t="shared" si="1319"/>
        <v>525684.46400000004</v>
      </c>
      <c r="AT852" s="73">
        <f t="shared" si="1342"/>
        <v>145103.1</v>
      </c>
      <c r="AU852" s="15"/>
      <c r="AV852" s="41"/>
      <c r="AW852" s="40">
        <v>1</v>
      </c>
    </row>
    <row r="853" spans="1:49" ht="31.2" x14ac:dyDescent="0.3">
      <c r="A853" s="61" t="s">
        <v>540</v>
      </c>
      <c r="B853" s="62"/>
      <c r="C853" s="61"/>
      <c r="D853" s="61"/>
      <c r="E853" s="63" t="s">
        <v>541</v>
      </c>
      <c r="F853" s="15">
        <f t="shared" ref="F853:K853" si="1433">F854+F857+F860+F866</f>
        <v>1179972.8999999999</v>
      </c>
      <c r="G853" s="15">
        <f t="shared" si="1433"/>
        <v>1501635.5</v>
      </c>
      <c r="H853" s="15">
        <f t="shared" si="1433"/>
        <v>96399.200000000012</v>
      </c>
      <c r="I853" s="15">
        <f t="shared" si="1433"/>
        <v>0</v>
      </c>
      <c r="J853" s="15">
        <f t="shared" si="1433"/>
        <v>0</v>
      </c>
      <c r="K853" s="15">
        <f t="shared" si="1433"/>
        <v>0</v>
      </c>
      <c r="L853" s="15">
        <f t="shared" si="1365"/>
        <v>1179972.8999999999</v>
      </c>
      <c r="M853" s="15">
        <f t="shared" si="1366"/>
        <v>1501635.5</v>
      </c>
      <c r="N853" s="15">
        <f t="shared" si="1367"/>
        <v>96399.200000000012</v>
      </c>
      <c r="O853" s="15">
        <f>O854+O857+O860+O866+O863</f>
        <v>2243.1590000000001</v>
      </c>
      <c r="P853" s="15">
        <f>P854+P857+P860+P866+P863</f>
        <v>12316.22</v>
      </c>
      <c r="Q853" s="15">
        <f>Q854+Q857+Q860+Q866+Q863</f>
        <v>0</v>
      </c>
      <c r="R853" s="15">
        <f t="shared" si="1328"/>
        <v>1182216.0589999999</v>
      </c>
      <c r="S853" s="15">
        <f t="shared" si="1329"/>
        <v>1513951.72</v>
      </c>
      <c r="T853" s="15">
        <f t="shared" si="1330"/>
        <v>96399.200000000012</v>
      </c>
      <c r="U853" s="15">
        <f>U854+U857+U860+U866+U863</f>
        <v>-531.6</v>
      </c>
      <c r="V853" s="15">
        <f t="shared" si="1331"/>
        <v>1181684.4589999998</v>
      </c>
      <c r="W853" s="15">
        <f t="shared" si="1332"/>
        <v>1513951.72</v>
      </c>
      <c r="X853" s="15">
        <f t="shared" si="1333"/>
        <v>96399.200000000012</v>
      </c>
      <c r="Y853" s="15">
        <f>Y854+Y857+Y860+Y866+Y863</f>
        <v>2887.2350000000001</v>
      </c>
      <c r="Z853" s="15">
        <f>Z854+Z857+Z860+Z866+Z863</f>
        <v>266770.40000000002</v>
      </c>
      <c r="AA853" s="15">
        <f>AA854+AA857+AA860+AA866+AA863</f>
        <v>0</v>
      </c>
      <c r="AB853" s="15">
        <f t="shared" si="1334"/>
        <v>1184571.6939999999</v>
      </c>
      <c r="AC853" s="15">
        <f t="shared" si="1335"/>
        <v>1780722.12</v>
      </c>
      <c r="AD853" s="15">
        <f t="shared" si="1336"/>
        <v>96399.200000000012</v>
      </c>
      <c r="AE853" s="15">
        <f>AE854+AE857+AE860+AE866+AE863</f>
        <v>0</v>
      </c>
      <c r="AF853" s="15">
        <f>AF854+AF857+AF860+AF866+AF863</f>
        <v>0</v>
      </c>
      <c r="AG853" s="15">
        <f>AG854+AG857+AG860+AG866+AG863</f>
        <v>0</v>
      </c>
      <c r="AH853" s="15">
        <f t="shared" si="1337"/>
        <v>1184571.6939999999</v>
      </c>
      <c r="AI853" s="15">
        <f t="shared" si="1338"/>
        <v>1780722.12</v>
      </c>
      <c r="AJ853" s="15">
        <f t="shared" si="1339"/>
        <v>96399.200000000012</v>
      </c>
      <c r="AK853" s="15">
        <f>AK854+AK857+AK860+AK866+AK863</f>
        <v>-398344.4</v>
      </c>
      <c r="AL853" s="15">
        <f>AL854+AL857+AL860+AL866+AL863</f>
        <v>169287.00099999999</v>
      </c>
      <c r="AM853" s="15">
        <f>AM854+AM857+AM860+AM866+AM863</f>
        <v>272955.89899999998</v>
      </c>
      <c r="AN853" s="15">
        <f t="shared" si="1340"/>
        <v>786227.29399999988</v>
      </c>
      <c r="AO853" s="15">
        <f>AO854+AO857+AO860+AO866+AO863</f>
        <v>0</v>
      </c>
      <c r="AP853" s="70">
        <f t="shared" si="1318"/>
        <v>786227.29399999988</v>
      </c>
      <c r="AQ853" s="15">
        <f t="shared" si="1341"/>
        <v>1950009.121</v>
      </c>
      <c r="AR853" s="15">
        <f>AR854+AR857+AR860+AR866+AR863</f>
        <v>0</v>
      </c>
      <c r="AS853" s="70">
        <f t="shared" si="1319"/>
        <v>1950009.121</v>
      </c>
      <c r="AT853" s="73">
        <f t="shared" si="1342"/>
        <v>369355.09899999999</v>
      </c>
      <c r="AU853" s="15">
        <f>AU854+AU857+AU860+AU866+AU863</f>
        <v>0</v>
      </c>
      <c r="AV853" s="24"/>
    </row>
    <row r="854" spans="1:49" x14ac:dyDescent="0.3">
      <c r="A854" s="61" t="s">
        <v>542</v>
      </c>
      <c r="B854" s="62"/>
      <c r="C854" s="61"/>
      <c r="D854" s="61"/>
      <c r="E854" s="63" t="s">
        <v>543</v>
      </c>
      <c r="F854" s="15">
        <f t="shared" ref="F854:F869" si="1434">F855</f>
        <v>166.3</v>
      </c>
      <c r="G854" s="15">
        <f t="shared" ref="G854:G869" si="1435">G855</f>
        <v>0</v>
      </c>
      <c r="H854" s="15">
        <f t="shared" ref="H854:H869" si="1436">H855</f>
        <v>0</v>
      </c>
      <c r="I854" s="15">
        <f t="shared" ref="I854:I861" si="1437">I855</f>
        <v>0</v>
      </c>
      <c r="J854" s="15">
        <f t="shared" ref="J854:J861" si="1438">J855</f>
        <v>0</v>
      </c>
      <c r="K854" s="15">
        <f t="shared" ref="K854:K861" si="1439">K855</f>
        <v>0</v>
      </c>
      <c r="L854" s="15">
        <f t="shared" si="1365"/>
        <v>166.3</v>
      </c>
      <c r="M854" s="15">
        <f t="shared" si="1366"/>
        <v>0</v>
      </c>
      <c r="N854" s="15">
        <f t="shared" si="1367"/>
        <v>0</v>
      </c>
      <c r="O854" s="15">
        <f t="shared" ref="O854:O861" si="1440">O855</f>
        <v>0</v>
      </c>
      <c r="P854" s="15">
        <f t="shared" ref="P854:P864" si="1441">P855</f>
        <v>0</v>
      </c>
      <c r="Q854" s="15">
        <f t="shared" ref="Q854:Q864" si="1442">Q855</f>
        <v>0</v>
      </c>
      <c r="R854" s="15">
        <f t="shared" si="1328"/>
        <v>166.3</v>
      </c>
      <c r="S854" s="15">
        <f t="shared" si="1329"/>
        <v>0</v>
      </c>
      <c r="T854" s="15">
        <f t="shared" si="1330"/>
        <v>0</v>
      </c>
      <c r="U854" s="15">
        <f t="shared" ref="U854:U864" si="1443">U855</f>
        <v>0</v>
      </c>
      <c r="V854" s="15">
        <f t="shared" si="1331"/>
        <v>166.3</v>
      </c>
      <c r="W854" s="15">
        <f t="shared" si="1332"/>
        <v>0</v>
      </c>
      <c r="X854" s="15">
        <f t="shared" si="1333"/>
        <v>0</v>
      </c>
      <c r="Y854" s="15">
        <f t="shared" ref="Y854:Y864" si="1444">Y855</f>
        <v>2887.2350000000001</v>
      </c>
      <c r="Z854" s="15">
        <f t="shared" ref="Z854:Z864" si="1445">Z855</f>
        <v>0</v>
      </c>
      <c r="AA854" s="15">
        <f t="shared" ref="AA854:AA864" si="1446">AA855</f>
        <v>0</v>
      </c>
      <c r="AB854" s="15">
        <f t="shared" si="1334"/>
        <v>3053.5350000000003</v>
      </c>
      <c r="AC854" s="15">
        <f t="shared" si="1335"/>
        <v>0</v>
      </c>
      <c r="AD854" s="15">
        <f t="shared" si="1336"/>
        <v>0</v>
      </c>
      <c r="AE854" s="15">
        <f t="shared" ref="AE854:AE864" si="1447">AE855</f>
        <v>0</v>
      </c>
      <c r="AF854" s="15">
        <f t="shared" ref="AF854:AF864" si="1448">AF855</f>
        <v>0</v>
      </c>
      <c r="AG854" s="15">
        <f t="shared" ref="AG854:AG864" si="1449">AG855</f>
        <v>0</v>
      </c>
      <c r="AH854" s="15">
        <f t="shared" si="1337"/>
        <v>3053.5350000000003</v>
      </c>
      <c r="AI854" s="15">
        <f t="shared" si="1338"/>
        <v>0</v>
      </c>
      <c r="AJ854" s="15">
        <f t="shared" si="1339"/>
        <v>0</v>
      </c>
      <c r="AK854" s="15">
        <f t="shared" ref="AK854:AK864" si="1450">AK855</f>
        <v>0</v>
      </c>
      <c r="AL854" s="15">
        <f t="shared" ref="AL854:AL864" si="1451">AL855</f>
        <v>0</v>
      </c>
      <c r="AM854" s="15">
        <f t="shared" ref="AM854:AM864" si="1452">AM855</f>
        <v>0</v>
      </c>
      <c r="AN854" s="15">
        <f t="shared" si="1340"/>
        <v>3053.5350000000003</v>
      </c>
      <c r="AO854" s="15">
        <f t="shared" ref="AO854:AO864" si="1453">AO855</f>
        <v>0</v>
      </c>
      <c r="AP854" s="70">
        <f t="shared" si="1318"/>
        <v>3053.5350000000003</v>
      </c>
      <c r="AQ854" s="15">
        <f t="shared" si="1341"/>
        <v>0</v>
      </c>
      <c r="AR854" s="15">
        <f t="shared" ref="AR854:AU864" si="1454">AR855</f>
        <v>0</v>
      </c>
      <c r="AS854" s="70">
        <f t="shared" si="1319"/>
        <v>0</v>
      </c>
      <c r="AT854" s="73">
        <f t="shared" si="1342"/>
        <v>0</v>
      </c>
      <c r="AU854" s="15">
        <f t="shared" si="1454"/>
        <v>0</v>
      </c>
      <c r="AV854" s="24"/>
    </row>
    <row r="855" spans="1:49" ht="31.2" x14ac:dyDescent="0.3">
      <c r="A855" s="61" t="s">
        <v>542</v>
      </c>
      <c r="B855" s="62" t="s">
        <v>48</v>
      </c>
      <c r="C855" s="61"/>
      <c r="D855" s="61"/>
      <c r="E855" s="63" t="s">
        <v>49</v>
      </c>
      <c r="F855" s="15">
        <f t="shared" si="1434"/>
        <v>166.3</v>
      </c>
      <c r="G855" s="15">
        <f t="shared" si="1435"/>
        <v>0</v>
      </c>
      <c r="H855" s="15">
        <f t="shared" si="1436"/>
        <v>0</v>
      </c>
      <c r="I855" s="15">
        <f t="shared" si="1437"/>
        <v>0</v>
      </c>
      <c r="J855" s="15">
        <f t="shared" si="1438"/>
        <v>0</v>
      </c>
      <c r="K855" s="15">
        <f t="shared" si="1439"/>
        <v>0</v>
      </c>
      <c r="L855" s="15">
        <f t="shared" si="1365"/>
        <v>166.3</v>
      </c>
      <c r="M855" s="15">
        <f t="shared" si="1366"/>
        <v>0</v>
      </c>
      <c r="N855" s="15">
        <f t="shared" si="1367"/>
        <v>0</v>
      </c>
      <c r="O855" s="15">
        <f t="shared" si="1440"/>
        <v>0</v>
      </c>
      <c r="P855" s="15">
        <f t="shared" si="1441"/>
        <v>0</v>
      </c>
      <c r="Q855" s="15">
        <f t="shared" si="1442"/>
        <v>0</v>
      </c>
      <c r="R855" s="15">
        <f t="shared" si="1328"/>
        <v>166.3</v>
      </c>
      <c r="S855" s="15">
        <f t="shared" si="1329"/>
        <v>0</v>
      </c>
      <c r="T855" s="15">
        <f t="shared" si="1330"/>
        <v>0</v>
      </c>
      <c r="U855" s="15">
        <f t="shared" si="1443"/>
        <v>0</v>
      </c>
      <c r="V855" s="15">
        <f t="shared" si="1331"/>
        <v>166.3</v>
      </c>
      <c r="W855" s="15">
        <f t="shared" si="1332"/>
        <v>0</v>
      </c>
      <c r="X855" s="15">
        <f t="shared" si="1333"/>
        <v>0</v>
      </c>
      <c r="Y855" s="15">
        <f t="shared" si="1444"/>
        <v>2887.2350000000001</v>
      </c>
      <c r="Z855" s="15">
        <f t="shared" si="1445"/>
        <v>0</v>
      </c>
      <c r="AA855" s="15">
        <f t="shared" si="1446"/>
        <v>0</v>
      </c>
      <c r="AB855" s="15">
        <f t="shared" si="1334"/>
        <v>3053.5350000000003</v>
      </c>
      <c r="AC855" s="15">
        <f t="shared" si="1335"/>
        <v>0</v>
      </c>
      <c r="AD855" s="15">
        <f t="shared" si="1336"/>
        <v>0</v>
      </c>
      <c r="AE855" s="15">
        <f t="shared" si="1447"/>
        <v>0</v>
      </c>
      <c r="AF855" s="15">
        <f t="shared" si="1448"/>
        <v>0</v>
      </c>
      <c r="AG855" s="15">
        <f t="shared" si="1449"/>
        <v>0</v>
      </c>
      <c r="AH855" s="15">
        <f t="shared" si="1337"/>
        <v>3053.5350000000003</v>
      </c>
      <c r="AI855" s="15">
        <f t="shared" si="1338"/>
        <v>0</v>
      </c>
      <c r="AJ855" s="15">
        <f t="shared" si="1339"/>
        <v>0</v>
      </c>
      <c r="AK855" s="15">
        <f t="shared" si="1450"/>
        <v>0</v>
      </c>
      <c r="AL855" s="15">
        <f t="shared" si="1451"/>
        <v>0</v>
      </c>
      <c r="AM855" s="15">
        <f t="shared" si="1452"/>
        <v>0</v>
      </c>
      <c r="AN855" s="15">
        <f t="shared" si="1340"/>
        <v>3053.5350000000003</v>
      </c>
      <c r="AO855" s="15">
        <f t="shared" si="1453"/>
        <v>0</v>
      </c>
      <c r="AP855" s="70">
        <f t="shared" si="1318"/>
        <v>3053.5350000000003</v>
      </c>
      <c r="AQ855" s="15">
        <f t="shared" si="1341"/>
        <v>0</v>
      </c>
      <c r="AR855" s="15">
        <f t="shared" si="1454"/>
        <v>0</v>
      </c>
      <c r="AS855" s="70">
        <f t="shared" si="1319"/>
        <v>0</v>
      </c>
      <c r="AT855" s="73">
        <f t="shared" si="1342"/>
        <v>0</v>
      </c>
      <c r="AU855" s="15">
        <f t="shared" si="1454"/>
        <v>0</v>
      </c>
      <c r="AV855" s="24"/>
    </row>
    <row r="856" spans="1:49" x14ac:dyDescent="0.3">
      <c r="A856" s="61" t="s">
        <v>542</v>
      </c>
      <c r="B856" s="62">
        <v>200</v>
      </c>
      <c r="C856" s="61" t="s">
        <v>50</v>
      </c>
      <c r="D856" s="61" t="s">
        <v>51</v>
      </c>
      <c r="E856" s="63" t="s">
        <v>52</v>
      </c>
      <c r="F856" s="15">
        <v>166.3</v>
      </c>
      <c r="G856" s="15"/>
      <c r="H856" s="15"/>
      <c r="I856" s="15"/>
      <c r="J856" s="15"/>
      <c r="K856" s="15"/>
      <c r="L856" s="15">
        <f t="shared" si="1365"/>
        <v>166.3</v>
      </c>
      <c r="M856" s="15">
        <f t="shared" si="1366"/>
        <v>0</v>
      </c>
      <c r="N856" s="15">
        <f t="shared" si="1367"/>
        <v>0</v>
      </c>
      <c r="O856" s="15"/>
      <c r="P856" s="15"/>
      <c r="Q856" s="15"/>
      <c r="R856" s="15">
        <f t="shared" si="1328"/>
        <v>166.3</v>
      </c>
      <c r="S856" s="15">
        <f t="shared" si="1329"/>
        <v>0</v>
      </c>
      <c r="T856" s="15">
        <f t="shared" si="1330"/>
        <v>0</v>
      </c>
      <c r="U856" s="15"/>
      <c r="V856" s="15">
        <f t="shared" si="1331"/>
        <v>166.3</v>
      </c>
      <c r="W856" s="15">
        <f t="shared" si="1332"/>
        <v>0</v>
      </c>
      <c r="X856" s="15">
        <f t="shared" si="1333"/>
        <v>0</v>
      </c>
      <c r="Y856" s="15">
        <v>2887.2350000000001</v>
      </c>
      <c r="Z856" s="15"/>
      <c r="AA856" s="15"/>
      <c r="AB856" s="15">
        <f t="shared" si="1334"/>
        <v>3053.5350000000003</v>
      </c>
      <c r="AC856" s="15">
        <f t="shared" si="1335"/>
        <v>0</v>
      </c>
      <c r="AD856" s="15">
        <f t="shared" si="1336"/>
        <v>0</v>
      </c>
      <c r="AE856" s="15"/>
      <c r="AF856" s="15"/>
      <c r="AG856" s="15"/>
      <c r="AH856" s="15">
        <f t="shared" si="1337"/>
        <v>3053.5350000000003</v>
      </c>
      <c r="AI856" s="15">
        <f t="shared" si="1338"/>
        <v>0</v>
      </c>
      <c r="AJ856" s="15">
        <f t="shared" si="1339"/>
        <v>0</v>
      </c>
      <c r="AK856" s="15"/>
      <c r="AL856" s="15"/>
      <c r="AM856" s="15"/>
      <c r="AN856" s="15">
        <f t="shared" si="1340"/>
        <v>3053.5350000000003</v>
      </c>
      <c r="AO856" s="15"/>
      <c r="AP856" s="70">
        <f t="shared" si="1318"/>
        <v>3053.5350000000003</v>
      </c>
      <c r="AQ856" s="15">
        <f t="shared" si="1341"/>
        <v>0</v>
      </c>
      <c r="AR856" s="15"/>
      <c r="AS856" s="70">
        <f t="shared" si="1319"/>
        <v>0</v>
      </c>
      <c r="AT856" s="73">
        <f t="shared" si="1342"/>
        <v>0</v>
      </c>
      <c r="AU856" s="15"/>
      <c r="AV856" s="24"/>
    </row>
    <row r="857" spans="1:49" ht="62.4" x14ac:dyDescent="0.3">
      <c r="A857" s="61" t="s">
        <v>544</v>
      </c>
      <c r="B857" s="62"/>
      <c r="C857" s="61"/>
      <c r="D857" s="61"/>
      <c r="E857" s="63" t="s">
        <v>545</v>
      </c>
      <c r="F857" s="15">
        <f t="shared" si="1434"/>
        <v>84787.900000000009</v>
      </c>
      <c r="G857" s="15">
        <f t="shared" si="1435"/>
        <v>96506.700000000012</v>
      </c>
      <c r="H857" s="15">
        <f t="shared" si="1436"/>
        <v>96399.200000000012</v>
      </c>
      <c r="I857" s="15">
        <f t="shared" si="1437"/>
        <v>0</v>
      </c>
      <c r="J857" s="15">
        <f t="shared" si="1438"/>
        <v>0</v>
      </c>
      <c r="K857" s="15">
        <f t="shared" si="1439"/>
        <v>0</v>
      </c>
      <c r="L857" s="15">
        <f t="shared" si="1365"/>
        <v>84787.900000000009</v>
      </c>
      <c r="M857" s="15">
        <f t="shared" si="1366"/>
        <v>96506.700000000012</v>
      </c>
      <c r="N857" s="15">
        <f t="shared" si="1367"/>
        <v>96399.200000000012</v>
      </c>
      <c r="O857" s="15">
        <f t="shared" si="1440"/>
        <v>0</v>
      </c>
      <c r="P857" s="15">
        <f t="shared" si="1441"/>
        <v>0</v>
      </c>
      <c r="Q857" s="15">
        <f t="shared" si="1442"/>
        <v>0</v>
      </c>
      <c r="R857" s="15">
        <f t="shared" si="1328"/>
        <v>84787.900000000009</v>
      </c>
      <c r="S857" s="15">
        <f t="shared" si="1329"/>
        <v>96506.700000000012</v>
      </c>
      <c r="T857" s="15">
        <f t="shared" si="1330"/>
        <v>96399.200000000012</v>
      </c>
      <c r="U857" s="15">
        <f t="shared" si="1443"/>
        <v>0</v>
      </c>
      <c r="V857" s="15">
        <f t="shared" si="1331"/>
        <v>84787.900000000009</v>
      </c>
      <c r="W857" s="15">
        <f t="shared" si="1332"/>
        <v>96506.700000000012</v>
      </c>
      <c r="X857" s="15">
        <f t="shared" si="1333"/>
        <v>96399.200000000012</v>
      </c>
      <c r="Y857" s="15">
        <f t="shared" si="1444"/>
        <v>0</v>
      </c>
      <c r="Z857" s="15">
        <f t="shared" si="1445"/>
        <v>0</v>
      </c>
      <c r="AA857" s="15">
        <f t="shared" si="1446"/>
        <v>0</v>
      </c>
      <c r="AB857" s="15">
        <f t="shared" si="1334"/>
        <v>84787.900000000009</v>
      </c>
      <c r="AC857" s="15">
        <f t="shared" si="1335"/>
        <v>96506.700000000012</v>
      </c>
      <c r="AD857" s="15">
        <f t="shared" si="1336"/>
        <v>96399.200000000012</v>
      </c>
      <c r="AE857" s="15">
        <f t="shared" si="1447"/>
        <v>0</v>
      </c>
      <c r="AF857" s="15">
        <f t="shared" si="1448"/>
        <v>0</v>
      </c>
      <c r="AG857" s="15">
        <f t="shared" si="1449"/>
        <v>0</v>
      </c>
      <c r="AH857" s="15">
        <f t="shared" si="1337"/>
        <v>84787.900000000009</v>
      </c>
      <c r="AI857" s="15">
        <f t="shared" si="1338"/>
        <v>96506.700000000012</v>
      </c>
      <c r="AJ857" s="15">
        <f t="shared" si="1339"/>
        <v>96399.200000000012</v>
      </c>
      <c r="AK857" s="15">
        <f t="shared" si="1450"/>
        <v>0</v>
      </c>
      <c r="AL857" s="15">
        <f t="shared" si="1451"/>
        <v>0</v>
      </c>
      <c r="AM857" s="15">
        <f t="shared" si="1452"/>
        <v>0</v>
      </c>
      <c r="AN857" s="15">
        <f t="shared" si="1340"/>
        <v>84787.900000000009</v>
      </c>
      <c r="AO857" s="15">
        <f t="shared" si="1453"/>
        <v>0</v>
      </c>
      <c r="AP857" s="70">
        <f t="shared" si="1318"/>
        <v>84787.900000000009</v>
      </c>
      <c r="AQ857" s="15">
        <f t="shared" si="1341"/>
        <v>96506.700000000012</v>
      </c>
      <c r="AR857" s="15">
        <f t="shared" si="1454"/>
        <v>0</v>
      </c>
      <c r="AS857" s="70">
        <f t="shared" si="1319"/>
        <v>96506.700000000012</v>
      </c>
      <c r="AT857" s="73">
        <f t="shared" si="1342"/>
        <v>96399.200000000012</v>
      </c>
      <c r="AU857" s="15">
        <f t="shared" si="1454"/>
        <v>0</v>
      </c>
      <c r="AV857" s="24"/>
    </row>
    <row r="858" spans="1:49" ht="31.2" x14ac:dyDescent="0.3">
      <c r="A858" s="61" t="s">
        <v>544</v>
      </c>
      <c r="B858" s="62" t="s">
        <v>48</v>
      </c>
      <c r="C858" s="61"/>
      <c r="D858" s="61"/>
      <c r="E858" s="63" t="s">
        <v>49</v>
      </c>
      <c r="F858" s="15">
        <f t="shared" si="1434"/>
        <v>84787.900000000009</v>
      </c>
      <c r="G858" s="15">
        <f t="shared" si="1435"/>
        <v>96506.700000000012</v>
      </c>
      <c r="H858" s="15">
        <f t="shared" si="1436"/>
        <v>96399.200000000012</v>
      </c>
      <c r="I858" s="15">
        <f t="shared" si="1437"/>
        <v>0</v>
      </c>
      <c r="J858" s="15">
        <f t="shared" si="1438"/>
        <v>0</v>
      </c>
      <c r="K858" s="15">
        <f t="shared" si="1439"/>
        <v>0</v>
      </c>
      <c r="L858" s="15">
        <f t="shared" si="1365"/>
        <v>84787.900000000009</v>
      </c>
      <c r="M858" s="15">
        <f t="shared" si="1366"/>
        <v>96506.700000000012</v>
      </c>
      <c r="N858" s="15">
        <f t="shared" si="1367"/>
        <v>96399.200000000012</v>
      </c>
      <c r="O858" s="15">
        <f t="shared" si="1440"/>
        <v>0</v>
      </c>
      <c r="P858" s="15">
        <f t="shared" si="1441"/>
        <v>0</v>
      </c>
      <c r="Q858" s="15">
        <f t="shared" si="1442"/>
        <v>0</v>
      </c>
      <c r="R858" s="15">
        <f t="shared" si="1328"/>
        <v>84787.900000000009</v>
      </c>
      <c r="S858" s="15">
        <f t="shared" si="1329"/>
        <v>96506.700000000012</v>
      </c>
      <c r="T858" s="15">
        <f t="shared" si="1330"/>
        <v>96399.200000000012</v>
      </c>
      <c r="U858" s="15">
        <f t="shared" si="1443"/>
        <v>0</v>
      </c>
      <c r="V858" s="15">
        <f t="shared" si="1331"/>
        <v>84787.900000000009</v>
      </c>
      <c r="W858" s="15">
        <f t="shared" si="1332"/>
        <v>96506.700000000012</v>
      </c>
      <c r="X858" s="15">
        <f t="shared" si="1333"/>
        <v>96399.200000000012</v>
      </c>
      <c r="Y858" s="15">
        <f t="shared" si="1444"/>
        <v>0</v>
      </c>
      <c r="Z858" s="15">
        <f t="shared" si="1445"/>
        <v>0</v>
      </c>
      <c r="AA858" s="15">
        <f t="shared" si="1446"/>
        <v>0</v>
      </c>
      <c r="AB858" s="15">
        <f t="shared" si="1334"/>
        <v>84787.900000000009</v>
      </c>
      <c r="AC858" s="15">
        <f t="shared" si="1335"/>
        <v>96506.700000000012</v>
      </c>
      <c r="AD858" s="15">
        <f t="shared" si="1336"/>
        <v>96399.200000000012</v>
      </c>
      <c r="AE858" s="15">
        <f t="shared" si="1447"/>
        <v>0</v>
      </c>
      <c r="AF858" s="15">
        <f t="shared" si="1448"/>
        <v>0</v>
      </c>
      <c r="AG858" s="15">
        <f t="shared" si="1449"/>
        <v>0</v>
      </c>
      <c r="AH858" s="15">
        <f t="shared" si="1337"/>
        <v>84787.900000000009</v>
      </c>
      <c r="AI858" s="15">
        <f t="shared" si="1338"/>
        <v>96506.700000000012</v>
      </c>
      <c r="AJ858" s="15">
        <f t="shared" si="1339"/>
        <v>96399.200000000012</v>
      </c>
      <c r="AK858" s="15">
        <f t="shared" si="1450"/>
        <v>0</v>
      </c>
      <c r="AL858" s="15">
        <f t="shared" si="1451"/>
        <v>0</v>
      </c>
      <c r="AM858" s="15">
        <f t="shared" si="1452"/>
        <v>0</v>
      </c>
      <c r="AN858" s="15">
        <f t="shared" si="1340"/>
        <v>84787.900000000009</v>
      </c>
      <c r="AO858" s="15">
        <f t="shared" si="1453"/>
        <v>0</v>
      </c>
      <c r="AP858" s="70">
        <f t="shared" si="1318"/>
        <v>84787.900000000009</v>
      </c>
      <c r="AQ858" s="15">
        <f t="shared" si="1341"/>
        <v>96506.700000000012</v>
      </c>
      <c r="AR858" s="15">
        <f t="shared" si="1454"/>
        <v>0</v>
      </c>
      <c r="AS858" s="70">
        <f t="shared" si="1319"/>
        <v>96506.700000000012</v>
      </c>
      <c r="AT858" s="73">
        <f t="shared" si="1342"/>
        <v>96399.200000000012</v>
      </c>
      <c r="AU858" s="15">
        <f t="shared" si="1454"/>
        <v>0</v>
      </c>
      <c r="AV858" s="24"/>
    </row>
    <row r="859" spans="1:49" x14ac:dyDescent="0.3">
      <c r="A859" s="61" t="s">
        <v>544</v>
      </c>
      <c r="B859" s="62">
        <v>200</v>
      </c>
      <c r="C859" s="61" t="s">
        <v>50</v>
      </c>
      <c r="D859" s="61" t="s">
        <v>51</v>
      </c>
      <c r="E859" s="63" t="s">
        <v>52</v>
      </c>
      <c r="F859" s="15">
        <v>84787.900000000009</v>
      </c>
      <c r="G859" s="15">
        <v>96506.700000000012</v>
      </c>
      <c r="H859" s="15">
        <v>96399.200000000012</v>
      </c>
      <c r="I859" s="15"/>
      <c r="J859" s="15"/>
      <c r="K859" s="15"/>
      <c r="L859" s="15">
        <f t="shared" si="1365"/>
        <v>84787.900000000009</v>
      </c>
      <c r="M859" s="15">
        <f t="shared" si="1366"/>
        <v>96506.700000000012</v>
      </c>
      <c r="N859" s="15">
        <f t="shared" si="1367"/>
        <v>96399.200000000012</v>
      </c>
      <c r="O859" s="15"/>
      <c r="P859" s="15"/>
      <c r="Q859" s="15"/>
      <c r="R859" s="15">
        <f t="shared" si="1328"/>
        <v>84787.900000000009</v>
      </c>
      <c r="S859" s="15">
        <f t="shared" si="1329"/>
        <v>96506.700000000012</v>
      </c>
      <c r="T859" s="15">
        <f t="shared" si="1330"/>
        <v>96399.200000000012</v>
      </c>
      <c r="U859" s="15"/>
      <c r="V859" s="15">
        <f t="shared" si="1331"/>
        <v>84787.900000000009</v>
      </c>
      <c r="W859" s="15">
        <f t="shared" si="1332"/>
        <v>96506.700000000012</v>
      </c>
      <c r="X859" s="15">
        <f t="shared" si="1333"/>
        <v>96399.200000000012</v>
      </c>
      <c r="Y859" s="15"/>
      <c r="Z859" s="15"/>
      <c r="AA859" s="15"/>
      <c r="AB859" s="15">
        <f t="shared" si="1334"/>
        <v>84787.900000000009</v>
      </c>
      <c r="AC859" s="15">
        <f t="shared" si="1335"/>
        <v>96506.700000000012</v>
      </c>
      <c r="AD859" s="15">
        <f t="shared" si="1336"/>
        <v>96399.200000000012</v>
      </c>
      <c r="AE859" s="15"/>
      <c r="AF859" s="15"/>
      <c r="AG859" s="15"/>
      <c r="AH859" s="15">
        <f t="shared" si="1337"/>
        <v>84787.900000000009</v>
      </c>
      <c r="AI859" s="15">
        <f t="shared" si="1338"/>
        <v>96506.700000000012</v>
      </c>
      <c r="AJ859" s="15">
        <f t="shared" si="1339"/>
        <v>96399.200000000012</v>
      </c>
      <c r="AK859" s="15"/>
      <c r="AL859" s="15"/>
      <c r="AM859" s="15"/>
      <c r="AN859" s="15">
        <f t="shared" si="1340"/>
        <v>84787.900000000009</v>
      </c>
      <c r="AO859" s="15"/>
      <c r="AP859" s="70">
        <f t="shared" ref="AP859:AP872" si="1455">AN859+AO859</f>
        <v>84787.900000000009</v>
      </c>
      <c r="AQ859" s="15">
        <f t="shared" si="1341"/>
        <v>96506.700000000012</v>
      </c>
      <c r="AR859" s="15"/>
      <c r="AS859" s="70">
        <f t="shared" ref="AS859:AS872" si="1456">AQ859+AR859</f>
        <v>96506.700000000012</v>
      </c>
      <c r="AT859" s="73">
        <f t="shared" si="1342"/>
        <v>96399.200000000012</v>
      </c>
      <c r="AU859" s="15"/>
      <c r="AV859" s="24"/>
    </row>
    <row r="860" spans="1:49" ht="46.8" x14ac:dyDescent="0.3">
      <c r="A860" s="61" t="s">
        <v>546</v>
      </c>
      <c r="B860" s="62"/>
      <c r="C860" s="61"/>
      <c r="D860" s="61"/>
      <c r="E860" s="63" t="s">
        <v>547</v>
      </c>
      <c r="F860" s="15">
        <f t="shared" si="1434"/>
        <v>696674</v>
      </c>
      <c r="G860" s="15">
        <f t="shared" si="1435"/>
        <v>324420.80000000005</v>
      </c>
      <c r="H860" s="15">
        <f t="shared" si="1436"/>
        <v>0</v>
      </c>
      <c r="I860" s="15">
        <f t="shared" si="1437"/>
        <v>0</v>
      </c>
      <c r="J860" s="15">
        <f t="shared" si="1438"/>
        <v>0</v>
      </c>
      <c r="K860" s="15">
        <f t="shared" si="1439"/>
        <v>0</v>
      </c>
      <c r="L860" s="15">
        <f t="shared" si="1365"/>
        <v>696674</v>
      </c>
      <c r="M860" s="15">
        <f t="shared" si="1366"/>
        <v>324420.80000000005</v>
      </c>
      <c r="N860" s="15">
        <f t="shared" si="1367"/>
        <v>0</v>
      </c>
      <c r="O860" s="15">
        <f t="shared" si="1440"/>
        <v>1972.71</v>
      </c>
      <c r="P860" s="15">
        <f t="shared" si="1441"/>
        <v>12316.22</v>
      </c>
      <c r="Q860" s="15">
        <f t="shared" si="1442"/>
        <v>0</v>
      </c>
      <c r="R860" s="15">
        <f t="shared" si="1328"/>
        <v>698646.71</v>
      </c>
      <c r="S860" s="15">
        <f t="shared" si="1329"/>
        <v>336737.02</v>
      </c>
      <c r="T860" s="15">
        <f t="shared" si="1330"/>
        <v>0</v>
      </c>
      <c r="U860" s="15">
        <f t="shared" si="1443"/>
        <v>-531.6</v>
      </c>
      <c r="V860" s="15">
        <f t="shared" si="1331"/>
        <v>698115.11</v>
      </c>
      <c r="W860" s="15">
        <f t="shared" si="1332"/>
        <v>336737.02</v>
      </c>
      <c r="X860" s="15">
        <f t="shared" si="1333"/>
        <v>0</v>
      </c>
      <c r="Y860" s="15">
        <f t="shared" si="1444"/>
        <v>0</v>
      </c>
      <c r="Z860" s="15">
        <f t="shared" si="1445"/>
        <v>0</v>
      </c>
      <c r="AA860" s="15">
        <f t="shared" si="1446"/>
        <v>0</v>
      </c>
      <c r="AB860" s="15">
        <f t="shared" si="1334"/>
        <v>698115.11</v>
      </c>
      <c r="AC860" s="15">
        <f t="shared" si="1335"/>
        <v>336737.02</v>
      </c>
      <c r="AD860" s="15">
        <f t="shared" si="1336"/>
        <v>0</v>
      </c>
      <c r="AE860" s="15">
        <f t="shared" si="1447"/>
        <v>0</v>
      </c>
      <c r="AF860" s="15">
        <f t="shared" si="1448"/>
        <v>0</v>
      </c>
      <c r="AG860" s="15">
        <f t="shared" si="1449"/>
        <v>0</v>
      </c>
      <c r="AH860" s="15">
        <f t="shared" si="1337"/>
        <v>698115.11</v>
      </c>
      <c r="AI860" s="15">
        <f t="shared" si="1338"/>
        <v>336737.02</v>
      </c>
      <c r="AJ860" s="15">
        <f t="shared" si="1339"/>
        <v>0</v>
      </c>
      <c r="AK860" s="15">
        <f t="shared" si="1450"/>
        <v>0</v>
      </c>
      <c r="AL860" s="15">
        <f t="shared" si="1451"/>
        <v>0</v>
      </c>
      <c r="AM860" s="15">
        <f t="shared" si="1452"/>
        <v>0</v>
      </c>
      <c r="AN860" s="15">
        <f t="shared" si="1340"/>
        <v>698115.11</v>
      </c>
      <c r="AO860" s="15">
        <f t="shared" si="1453"/>
        <v>0</v>
      </c>
      <c r="AP860" s="70">
        <f t="shared" si="1455"/>
        <v>698115.11</v>
      </c>
      <c r="AQ860" s="15">
        <f t="shared" si="1341"/>
        <v>336737.02</v>
      </c>
      <c r="AR860" s="15">
        <f t="shared" si="1454"/>
        <v>0</v>
      </c>
      <c r="AS860" s="70">
        <f t="shared" si="1456"/>
        <v>336737.02</v>
      </c>
      <c r="AT860" s="73">
        <f t="shared" si="1342"/>
        <v>0</v>
      </c>
      <c r="AU860" s="15">
        <f t="shared" si="1454"/>
        <v>0</v>
      </c>
      <c r="AV860" s="24"/>
    </row>
    <row r="861" spans="1:49" ht="31.2" x14ac:dyDescent="0.3">
      <c r="A861" s="61" t="s">
        <v>546</v>
      </c>
      <c r="B861" s="62" t="s">
        <v>48</v>
      </c>
      <c r="C861" s="61"/>
      <c r="D861" s="61"/>
      <c r="E861" s="63" t="s">
        <v>49</v>
      </c>
      <c r="F861" s="15">
        <f t="shared" si="1434"/>
        <v>696674</v>
      </c>
      <c r="G861" s="15">
        <f t="shared" si="1435"/>
        <v>324420.80000000005</v>
      </c>
      <c r="H861" s="15">
        <f t="shared" si="1436"/>
        <v>0</v>
      </c>
      <c r="I861" s="15">
        <f t="shared" si="1437"/>
        <v>0</v>
      </c>
      <c r="J861" s="15">
        <f t="shared" si="1438"/>
        <v>0</v>
      </c>
      <c r="K861" s="15">
        <f t="shared" si="1439"/>
        <v>0</v>
      </c>
      <c r="L861" s="15">
        <f t="shared" si="1365"/>
        <v>696674</v>
      </c>
      <c r="M861" s="15">
        <f t="shared" si="1366"/>
        <v>324420.80000000005</v>
      </c>
      <c r="N861" s="15">
        <f t="shared" si="1367"/>
        <v>0</v>
      </c>
      <c r="O861" s="15">
        <f t="shared" si="1440"/>
        <v>1972.71</v>
      </c>
      <c r="P861" s="15">
        <f t="shared" si="1441"/>
        <v>12316.22</v>
      </c>
      <c r="Q861" s="15">
        <f t="shared" si="1442"/>
        <v>0</v>
      </c>
      <c r="R861" s="15">
        <f t="shared" si="1328"/>
        <v>698646.71</v>
      </c>
      <c r="S861" s="15">
        <f t="shared" si="1329"/>
        <v>336737.02</v>
      </c>
      <c r="T861" s="15">
        <f t="shared" si="1330"/>
        <v>0</v>
      </c>
      <c r="U861" s="15">
        <f t="shared" si="1443"/>
        <v>-531.6</v>
      </c>
      <c r="V861" s="15">
        <f t="shared" si="1331"/>
        <v>698115.11</v>
      </c>
      <c r="W861" s="15">
        <f t="shared" si="1332"/>
        <v>336737.02</v>
      </c>
      <c r="X861" s="15">
        <f t="shared" si="1333"/>
        <v>0</v>
      </c>
      <c r="Y861" s="15">
        <f t="shared" si="1444"/>
        <v>0</v>
      </c>
      <c r="Z861" s="15">
        <f t="shared" si="1445"/>
        <v>0</v>
      </c>
      <c r="AA861" s="15">
        <f t="shared" si="1446"/>
        <v>0</v>
      </c>
      <c r="AB861" s="15">
        <f t="shared" si="1334"/>
        <v>698115.11</v>
      </c>
      <c r="AC861" s="15">
        <f t="shared" si="1335"/>
        <v>336737.02</v>
      </c>
      <c r="AD861" s="15">
        <f t="shared" si="1336"/>
        <v>0</v>
      </c>
      <c r="AE861" s="15">
        <f t="shared" si="1447"/>
        <v>0</v>
      </c>
      <c r="AF861" s="15">
        <f t="shared" si="1448"/>
        <v>0</v>
      </c>
      <c r="AG861" s="15">
        <f t="shared" si="1449"/>
        <v>0</v>
      </c>
      <c r="AH861" s="15">
        <f t="shared" si="1337"/>
        <v>698115.11</v>
      </c>
      <c r="AI861" s="15">
        <f t="shared" si="1338"/>
        <v>336737.02</v>
      </c>
      <c r="AJ861" s="15">
        <f t="shared" si="1339"/>
        <v>0</v>
      </c>
      <c r="AK861" s="15">
        <f t="shared" si="1450"/>
        <v>0</v>
      </c>
      <c r="AL861" s="15">
        <f t="shared" si="1451"/>
        <v>0</v>
      </c>
      <c r="AM861" s="15">
        <f t="shared" si="1452"/>
        <v>0</v>
      </c>
      <c r="AN861" s="15">
        <f t="shared" si="1340"/>
        <v>698115.11</v>
      </c>
      <c r="AO861" s="15">
        <f t="shared" si="1453"/>
        <v>0</v>
      </c>
      <c r="AP861" s="70">
        <f t="shared" si="1455"/>
        <v>698115.11</v>
      </c>
      <c r="AQ861" s="15">
        <f t="shared" si="1341"/>
        <v>336737.02</v>
      </c>
      <c r="AR861" s="15">
        <f t="shared" si="1454"/>
        <v>0</v>
      </c>
      <c r="AS861" s="70">
        <f t="shared" si="1456"/>
        <v>336737.02</v>
      </c>
      <c r="AT861" s="73">
        <f t="shared" si="1342"/>
        <v>0</v>
      </c>
      <c r="AU861" s="15">
        <f t="shared" si="1454"/>
        <v>0</v>
      </c>
      <c r="AV861" s="24"/>
    </row>
    <row r="862" spans="1:49" x14ac:dyDescent="0.3">
      <c r="A862" s="61" t="s">
        <v>546</v>
      </c>
      <c r="B862" s="62">
        <v>200</v>
      </c>
      <c r="C862" s="61" t="s">
        <v>50</v>
      </c>
      <c r="D862" s="61" t="s">
        <v>51</v>
      </c>
      <c r="E862" s="63" t="s">
        <v>52</v>
      </c>
      <c r="F862" s="15">
        <v>696674</v>
      </c>
      <c r="G862" s="15">
        <v>324420.80000000005</v>
      </c>
      <c r="H862" s="15"/>
      <c r="I862" s="15"/>
      <c r="J862" s="15"/>
      <c r="K862" s="15"/>
      <c r="L862" s="15">
        <f t="shared" si="1365"/>
        <v>696674</v>
      </c>
      <c r="M862" s="15">
        <f t="shared" si="1366"/>
        <v>324420.80000000005</v>
      </c>
      <c r="N862" s="15">
        <f t="shared" si="1367"/>
        <v>0</v>
      </c>
      <c r="O862" s="15">
        <f>531.6+1441.11</f>
        <v>1972.71</v>
      </c>
      <c r="P862" s="15">
        <v>12316.22</v>
      </c>
      <c r="Q862" s="15"/>
      <c r="R862" s="15">
        <f t="shared" si="1328"/>
        <v>698646.71</v>
      </c>
      <c r="S862" s="15">
        <f t="shared" si="1329"/>
        <v>336737.02</v>
      </c>
      <c r="T862" s="15">
        <f t="shared" si="1330"/>
        <v>0</v>
      </c>
      <c r="U862" s="15">
        <v>-531.6</v>
      </c>
      <c r="V862" s="15">
        <f t="shared" si="1331"/>
        <v>698115.11</v>
      </c>
      <c r="W862" s="15">
        <f t="shared" si="1332"/>
        <v>336737.02</v>
      </c>
      <c r="X862" s="15">
        <f t="shared" si="1333"/>
        <v>0</v>
      </c>
      <c r="Y862" s="15"/>
      <c r="Z862" s="15"/>
      <c r="AA862" s="15"/>
      <c r="AB862" s="15">
        <f t="shared" si="1334"/>
        <v>698115.11</v>
      </c>
      <c r="AC862" s="15">
        <f t="shared" si="1335"/>
        <v>336737.02</v>
      </c>
      <c r="AD862" s="15">
        <f t="shared" si="1336"/>
        <v>0</v>
      </c>
      <c r="AE862" s="15"/>
      <c r="AF862" s="15"/>
      <c r="AG862" s="15"/>
      <c r="AH862" s="15">
        <f t="shared" si="1337"/>
        <v>698115.11</v>
      </c>
      <c r="AI862" s="15">
        <f t="shared" si="1338"/>
        <v>336737.02</v>
      </c>
      <c r="AJ862" s="15">
        <f t="shared" si="1339"/>
        <v>0</v>
      </c>
      <c r="AK862" s="15"/>
      <c r="AL862" s="15"/>
      <c r="AM862" s="15"/>
      <c r="AN862" s="15">
        <f t="shared" si="1340"/>
        <v>698115.11</v>
      </c>
      <c r="AO862" s="15"/>
      <c r="AP862" s="70">
        <f t="shared" si="1455"/>
        <v>698115.11</v>
      </c>
      <c r="AQ862" s="15">
        <f t="shared" si="1341"/>
        <v>336737.02</v>
      </c>
      <c r="AR862" s="15"/>
      <c r="AS862" s="70">
        <f t="shared" si="1456"/>
        <v>336737.02</v>
      </c>
      <c r="AT862" s="73">
        <f t="shared" si="1342"/>
        <v>0</v>
      </c>
      <c r="AU862" s="15"/>
      <c r="AV862" s="24"/>
    </row>
    <row r="863" spans="1:49" x14ac:dyDescent="0.3">
      <c r="A863" s="61" t="s">
        <v>548</v>
      </c>
      <c r="B863" s="62"/>
      <c r="C863" s="61"/>
      <c r="D863" s="61"/>
      <c r="E863" s="64" t="s">
        <v>549</v>
      </c>
      <c r="F863" s="15"/>
      <c r="G863" s="15"/>
      <c r="H863" s="15"/>
      <c r="I863" s="15"/>
      <c r="J863" s="15"/>
      <c r="K863" s="15"/>
      <c r="L863" s="15"/>
      <c r="M863" s="15"/>
      <c r="N863" s="15"/>
      <c r="O863" s="15">
        <f t="shared" ref="O863:O864" si="1457">O864</f>
        <v>270.44900000000001</v>
      </c>
      <c r="P863" s="15">
        <f t="shared" si="1441"/>
        <v>0</v>
      </c>
      <c r="Q863" s="15">
        <f t="shared" si="1442"/>
        <v>0</v>
      </c>
      <c r="R863" s="15">
        <f t="shared" si="1328"/>
        <v>270.44900000000001</v>
      </c>
      <c r="S863" s="15">
        <f t="shared" si="1329"/>
        <v>0</v>
      </c>
      <c r="T863" s="15">
        <f t="shared" si="1330"/>
        <v>0</v>
      </c>
      <c r="U863" s="15">
        <f t="shared" si="1443"/>
        <v>0</v>
      </c>
      <c r="V863" s="15">
        <f t="shared" si="1331"/>
        <v>270.44900000000001</v>
      </c>
      <c r="W863" s="15">
        <f t="shared" si="1332"/>
        <v>0</v>
      </c>
      <c r="X863" s="15">
        <f t="shared" si="1333"/>
        <v>0</v>
      </c>
      <c r="Y863" s="15">
        <f t="shared" si="1444"/>
        <v>0</v>
      </c>
      <c r="Z863" s="15">
        <f t="shared" si="1445"/>
        <v>0</v>
      </c>
      <c r="AA863" s="15">
        <f t="shared" si="1446"/>
        <v>0</v>
      </c>
      <c r="AB863" s="15">
        <f t="shared" si="1334"/>
        <v>270.44900000000001</v>
      </c>
      <c r="AC863" s="15">
        <f t="shared" si="1335"/>
        <v>0</v>
      </c>
      <c r="AD863" s="15">
        <f t="shared" si="1336"/>
        <v>0</v>
      </c>
      <c r="AE863" s="15">
        <f t="shared" si="1447"/>
        <v>0</v>
      </c>
      <c r="AF863" s="15">
        <f t="shared" si="1448"/>
        <v>0</v>
      </c>
      <c r="AG863" s="15">
        <f t="shared" si="1449"/>
        <v>0</v>
      </c>
      <c r="AH863" s="15">
        <f t="shared" si="1337"/>
        <v>270.44900000000001</v>
      </c>
      <c r="AI863" s="15">
        <f t="shared" si="1338"/>
        <v>0</v>
      </c>
      <c r="AJ863" s="15">
        <f t="shared" si="1339"/>
        <v>0</v>
      </c>
      <c r="AK863" s="15">
        <f t="shared" si="1450"/>
        <v>0</v>
      </c>
      <c r="AL863" s="15">
        <f t="shared" si="1451"/>
        <v>0</v>
      </c>
      <c r="AM863" s="15">
        <f t="shared" si="1452"/>
        <v>0</v>
      </c>
      <c r="AN863" s="15">
        <f t="shared" si="1340"/>
        <v>270.44900000000001</v>
      </c>
      <c r="AO863" s="15">
        <f t="shared" si="1453"/>
        <v>0</v>
      </c>
      <c r="AP863" s="70">
        <f t="shared" si="1455"/>
        <v>270.44900000000001</v>
      </c>
      <c r="AQ863" s="15">
        <f t="shared" si="1341"/>
        <v>0</v>
      </c>
      <c r="AR863" s="15">
        <f t="shared" si="1454"/>
        <v>0</v>
      </c>
      <c r="AS863" s="70">
        <f t="shared" si="1456"/>
        <v>0</v>
      </c>
      <c r="AT863" s="73">
        <f t="shared" si="1342"/>
        <v>0</v>
      </c>
      <c r="AU863" s="15">
        <f t="shared" si="1454"/>
        <v>0</v>
      </c>
      <c r="AV863" s="24"/>
    </row>
    <row r="864" spans="1:49" ht="31.2" x14ac:dyDescent="0.3">
      <c r="A864" s="61" t="s">
        <v>548</v>
      </c>
      <c r="B864" s="62" t="s">
        <v>48</v>
      </c>
      <c r="C864" s="61"/>
      <c r="D864" s="61"/>
      <c r="E864" s="63" t="s">
        <v>49</v>
      </c>
      <c r="F864" s="15"/>
      <c r="G864" s="15"/>
      <c r="H864" s="15"/>
      <c r="I864" s="15"/>
      <c r="J864" s="15"/>
      <c r="K864" s="15"/>
      <c r="L864" s="15"/>
      <c r="M864" s="15"/>
      <c r="N864" s="15"/>
      <c r="O864" s="15">
        <f t="shared" si="1457"/>
        <v>270.44900000000001</v>
      </c>
      <c r="P864" s="15">
        <f t="shared" si="1441"/>
        <v>0</v>
      </c>
      <c r="Q864" s="15">
        <f t="shared" si="1442"/>
        <v>0</v>
      </c>
      <c r="R864" s="15">
        <f t="shared" si="1328"/>
        <v>270.44900000000001</v>
      </c>
      <c r="S864" s="15">
        <f t="shared" si="1329"/>
        <v>0</v>
      </c>
      <c r="T864" s="15">
        <f t="shared" si="1330"/>
        <v>0</v>
      </c>
      <c r="U864" s="15">
        <f t="shared" si="1443"/>
        <v>0</v>
      </c>
      <c r="V864" s="15">
        <f t="shared" si="1331"/>
        <v>270.44900000000001</v>
      </c>
      <c r="W864" s="15">
        <f t="shared" si="1332"/>
        <v>0</v>
      </c>
      <c r="X864" s="15">
        <f t="shared" si="1333"/>
        <v>0</v>
      </c>
      <c r="Y864" s="15">
        <f t="shared" si="1444"/>
        <v>0</v>
      </c>
      <c r="Z864" s="15">
        <f t="shared" si="1445"/>
        <v>0</v>
      </c>
      <c r="AA864" s="15">
        <f t="shared" si="1446"/>
        <v>0</v>
      </c>
      <c r="AB864" s="15">
        <f t="shared" si="1334"/>
        <v>270.44900000000001</v>
      </c>
      <c r="AC864" s="15">
        <f t="shared" si="1335"/>
        <v>0</v>
      </c>
      <c r="AD864" s="15">
        <f t="shared" si="1336"/>
        <v>0</v>
      </c>
      <c r="AE864" s="15">
        <f t="shared" si="1447"/>
        <v>0</v>
      </c>
      <c r="AF864" s="15">
        <f t="shared" si="1448"/>
        <v>0</v>
      </c>
      <c r="AG864" s="15">
        <f t="shared" si="1449"/>
        <v>0</v>
      </c>
      <c r="AH864" s="15">
        <f t="shared" si="1337"/>
        <v>270.44900000000001</v>
      </c>
      <c r="AI864" s="15">
        <f t="shared" si="1338"/>
        <v>0</v>
      </c>
      <c r="AJ864" s="15">
        <f t="shared" si="1339"/>
        <v>0</v>
      </c>
      <c r="AK864" s="15">
        <f t="shared" si="1450"/>
        <v>0</v>
      </c>
      <c r="AL864" s="15">
        <f t="shared" si="1451"/>
        <v>0</v>
      </c>
      <c r="AM864" s="15">
        <f t="shared" si="1452"/>
        <v>0</v>
      </c>
      <c r="AN864" s="15">
        <f t="shared" si="1340"/>
        <v>270.44900000000001</v>
      </c>
      <c r="AO864" s="15">
        <f t="shared" si="1453"/>
        <v>0</v>
      </c>
      <c r="AP864" s="70">
        <f t="shared" si="1455"/>
        <v>270.44900000000001</v>
      </c>
      <c r="AQ864" s="15">
        <f t="shared" si="1341"/>
        <v>0</v>
      </c>
      <c r="AR864" s="15">
        <f t="shared" si="1454"/>
        <v>0</v>
      </c>
      <c r="AS864" s="70">
        <f t="shared" si="1456"/>
        <v>0</v>
      </c>
      <c r="AT864" s="73">
        <f t="shared" si="1342"/>
        <v>0</v>
      </c>
      <c r="AU864" s="15">
        <f t="shared" si="1454"/>
        <v>0</v>
      </c>
      <c r="AV864" s="24"/>
    </row>
    <row r="865" spans="1:49" x14ac:dyDescent="0.3">
      <c r="A865" s="61" t="s">
        <v>548</v>
      </c>
      <c r="B865" s="62">
        <v>200</v>
      </c>
      <c r="C865" s="61" t="s">
        <v>50</v>
      </c>
      <c r="D865" s="61" t="s">
        <v>51</v>
      </c>
      <c r="E865" s="63" t="s">
        <v>52</v>
      </c>
      <c r="F865" s="15"/>
      <c r="G865" s="15"/>
      <c r="H865" s="15"/>
      <c r="I865" s="15"/>
      <c r="J865" s="15"/>
      <c r="K865" s="15"/>
      <c r="L865" s="15"/>
      <c r="M865" s="15"/>
      <c r="N865" s="15"/>
      <c r="O865" s="15">
        <v>270.44900000000001</v>
      </c>
      <c r="P865" s="15"/>
      <c r="Q865" s="15"/>
      <c r="R865" s="15">
        <f t="shared" si="1328"/>
        <v>270.44900000000001</v>
      </c>
      <c r="S865" s="15">
        <f t="shared" si="1329"/>
        <v>0</v>
      </c>
      <c r="T865" s="15">
        <f t="shared" si="1330"/>
        <v>0</v>
      </c>
      <c r="U865" s="15"/>
      <c r="V865" s="15">
        <f t="shared" si="1331"/>
        <v>270.44900000000001</v>
      </c>
      <c r="W865" s="15">
        <f t="shared" si="1332"/>
        <v>0</v>
      </c>
      <c r="X865" s="15">
        <f t="shared" si="1333"/>
        <v>0</v>
      </c>
      <c r="Y865" s="15"/>
      <c r="Z865" s="15"/>
      <c r="AA865" s="15"/>
      <c r="AB865" s="15">
        <f t="shared" si="1334"/>
        <v>270.44900000000001</v>
      </c>
      <c r="AC865" s="15">
        <f t="shared" si="1335"/>
        <v>0</v>
      </c>
      <c r="AD865" s="15">
        <f t="shared" si="1336"/>
        <v>0</v>
      </c>
      <c r="AE865" s="15"/>
      <c r="AF865" s="15"/>
      <c r="AG865" s="15"/>
      <c r="AH865" s="15">
        <f t="shared" si="1337"/>
        <v>270.44900000000001</v>
      </c>
      <c r="AI865" s="15">
        <f t="shared" si="1338"/>
        <v>0</v>
      </c>
      <c r="AJ865" s="15">
        <f t="shared" si="1339"/>
        <v>0</v>
      </c>
      <c r="AK865" s="15"/>
      <c r="AL865" s="15"/>
      <c r="AM865" s="15"/>
      <c r="AN865" s="15">
        <f t="shared" si="1340"/>
        <v>270.44900000000001</v>
      </c>
      <c r="AO865" s="15"/>
      <c r="AP865" s="70">
        <f t="shared" si="1455"/>
        <v>270.44900000000001</v>
      </c>
      <c r="AQ865" s="15">
        <f t="shared" si="1341"/>
        <v>0</v>
      </c>
      <c r="AR865" s="15"/>
      <c r="AS865" s="70">
        <f t="shared" si="1456"/>
        <v>0</v>
      </c>
      <c r="AT865" s="73">
        <f t="shared" si="1342"/>
        <v>0</v>
      </c>
      <c r="AU865" s="15"/>
      <c r="AV865" s="24"/>
    </row>
    <row r="866" spans="1:49" ht="46.8" x14ac:dyDescent="0.3">
      <c r="A866" s="61" t="s">
        <v>550</v>
      </c>
      <c r="B866" s="62"/>
      <c r="C866" s="61"/>
      <c r="D866" s="61"/>
      <c r="E866" s="63" t="s">
        <v>551</v>
      </c>
      <c r="F866" s="15">
        <f t="shared" ref="F866:K866" si="1458">F867+F869</f>
        <v>398344.69999999995</v>
      </c>
      <c r="G866" s="15">
        <f t="shared" si="1458"/>
        <v>1080708</v>
      </c>
      <c r="H866" s="15">
        <f t="shared" si="1458"/>
        <v>0</v>
      </c>
      <c r="I866" s="15">
        <f t="shared" si="1458"/>
        <v>0</v>
      </c>
      <c r="J866" s="15">
        <f t="shared" si="1458"/>
        <v>0</v>
      </c>
      <c r="K866" s="15">
        <f t="shared" si="1458"/>
        <v>0</v>
      </c>
      <c r="L866" s="15">
        <f t="shared" si="1365"/>
        <v>398344.69999999995</v>
      </c>
      <c r="M866" s="15">
        <f t="shared" si="1366"/>
        <v>1080708</v>
      </c>
      <c r="N866" s="15">
        <f t="shared" si="1367"/>
        <v>0</v>
      </c>
      <c r="O866" s="15">
        <f>O867+O869</f>
        <v>0</v>
      </c>
      <c r="P866" s="15">
        <f>P867+P869</f>
        <v>0</v>
      </c>
      <c r="Q866" s="15">
        <f>Q867+Q869</f>
        <v>0</v>
      </c>
      <c r="R866" s="15">
        <f t="shared" si="1328"/>
        <v>398344.69999999995</v>
      </c>
      <c r="S866" s="15">
        <f t="shared" si="1329"/>
        <v>1080708</v>
      </c>
      <c r="T866" s="15">
        <f t="shared" si="1330"/>
        <v>0</v>
      </c>
      <c r="U866" s="15">
        <f>U867+U869</f>
        <v>0</v>
      </c>
      <c r="V866" s="15">
        <f t="shared" si="1331"/>
        <v>398344.69999999995</v>
      </c>
      <c r="W866" s="15">
        <f t="shared" si="1332"/>
        <v>1080708</v>
      </c>
      <c r="X866" s="15">
        <f t="shared" si="1333"/>
        <v>0</v>
      </c>
      <c r="Y866" s="15">
        <f>Y867+Y869</f>
        <v>0</v>
      </c>
      <c r="Z866" s="15">
        <f>Z867+Z869</f>
        <v>266770.40000000002</v>
      </c>
      <c r="AA866" s="15">
        <f>AA867+AA869</f>
        <v>0</v>
      </c>
      <c r="AB866" s="15">
        <f t="shared" si="1334"/>
        <v>398344.69999999995</v>
      </c>
      <c r="AC866" s="15">
        <f t="shared" si="1335"/>
        <v>1347478.4</v>
      </c>
      <c r="AD866" s="15">
        <f t="shared" si="1336"/>
        <v>0</v>
      </c>
      <c r="AE866" s="15">
        <f>AE867+AE869</f>
        <v>0</v>
      </c>
      <c r="AF866" s="15">
        <f>AF867+AF869</f>
        <v>0</v>
      </c>
      <c r="AG866" s="15">
        <f>AG867+AG869</f>
        <v>0</v>
      </c>
      <c r="AH866" s="15">
        <f t="shared" si="1337"/>
        <v>398344.69999999995</v>
      </c>
      <c r="AI866" s="15">
        <f t="shared" si="1338"/>
        <v>1347478.4</v>
      </c>
      <c r="AJ866" s="15">
        <f t="shared" si="1339"/>
        <v>0</v>
      </c>
      <c r="AK866" s="15">
        <f>AK867+AK869</f>
        <v>-398344.4</v>
      </c>
      <c r="AL866" s="15">
        <f>AL867+AL869</f>
        <v>169287.00099999999</v>
      </c>
      <c r="AM866" s="15">
        <f>AM867+AM869</f>
        <v>272955.89899999998</v>
      </c>
      <c r="AN866" s="15">
        <f t="shared" si="1340"/>
        <v>0.29999999993015081</v>
      </c>
      <c r="AO866" s="15">
        <f>AO867+AO869</f>
        <v>0</v>
      </c>
      <c r="AP866" s="70">
        <f t="shared" si="1455"/>
        <v>0.29999999993015081</v>
      </c>
      <c r="AQ866" s="15">
        <f t="shared" si="1341"/>
        <v>1516765.4009999998</v>
      </c>
      <c r="AR866" s="15">
        <f>AR867+AR869</f>
        <v>0</v>
      </c>
      <c r="AS866" s="70">
        <f t="shared" si="1456"/>
        <v>1516765.4009999998</v>
      </c>
      <c r="AT866" s="73">
        <f t="shared" si="1342"/>
        <v>272955.89899999998</v>
      </c>
      <c r="AU866" s="15">
        <f>AU867+AU869</f>
        <v>0</v>
      </c>
      <c r="AV866" s="24"/>
    </row>
    <row r="867" spans="1:49" ht="31.2" x14ac:dyDescent="0.3">
      <c r="A867" s="61" t="s">
        <v>550</v>
      </c>
      <c r="B867" s="62" t="s">
        <v>48</v>
      </c>
      <c r="C867" s="61"/>
      <c r="D867" s="61"/>
      <c r="E867" s="63" t="s">
        <v>49</v>
      </c>
      <c r="F867" s="15">
        <f t="shared" si="1434"/>
        <v>233944.69999999998</v>
      </c>
      <c r="G867" s="15">
        <f t="shared" si="1435"/>
        <v>680708</v>
      </c>
      <c r="H867" s="15">
        <f t="shared" si="1436"/>
        <v>0</v>
      </c>
      <c r="I867" s="15">
        <f>I868</f>
        <v>0</v>
      </c>
      <c r="J867" s="15">
        <f>J868</f>
        <v>0</v>
      </c>
      <c r="K867" s="15">
        <f>K868</f>
        <v>0</v>
      </c>
      <c r="L867" s="15">
        <f t="shared" si="1365"/>
        <v>233944.69999999998</v>
      </c>
      <c r="M867" s="15">
        <f t="shared" si="1366"/>
        <v>680708</v>
      </c>
      <c r="N867" s="15">
        <f t="shared" si="1367"/>
        <v>0</v>
      </c>
      <c r="O867" s="15">
        <f>O868</f>
        <v>0</v>
      </c>
      <c r="P867" s="15">
        <f>P868</f>
        <v>0</v>
      </c>
      <c r="Q867" s="15">
        <f>Q868</f>
        <v>0</v>
      </c>
      <c r="R867" s="15">
        <f t="shared" si="1328"/>
        <v>233944.69999999998</v>
      </c>
      <c r="S867" s="15">
        <f t="shared" si="1329"/>
        <v>680708</v>
      </c>
      <c r="T867" s="15">
        <f t="shared" si="1330"/>
        <v>0</v>
      </c>
      <c r="U867" s="15">
        <f>U868</f>
        <v>0</v>
      </c>
      <c r="V867" s="15">
        <f t="shared" si="1331"/>
        <v>233944.69999999998</v>
      </c>
      <c r="W867" s="15">
        <f t="shared" si="1332"/>
        <v>680708</v>
      </c>
      <c r="X867" s="15">
        <f t="shared" si="1333"/>
        <v>0</v>
      </c>
      <c r="Y867" s="15">
        <f>Y868</f>
        <v>0</v>
      </c>
      <c r="Z867" s="15">
        <f>Z868</f>
        <v>266770.40000000002</v>
      </c>
      <c r="AA867" s="15">
        <f>AA868</f>
        <v>0</v>
      </c>
      <c r="AB867" s="15">
        <f t="shared" si="1334"/>
        <v>233944.69999999998</v>
      </c>
      <c r="AC867" s="15">
        <f t="shared" si="1335"/>
        <v>947478.4</v>
      </c>
      <c r="AD867" s="15">
        <f t="shared" si="1336"/>
        <v>0</v>
      </c>
      <c r="AE867" s="15">
        <f>AE868</f>
        <v>0</v>
      </c>
      <c r="AF867" s="15">
        <f>AF868</f>
        <v>0</v>
      </c>
      <c r="AG867" s="15">
        <f>AG868</f>
        <v>0</v>
      </c>
      <c r="AH867" s="15">
        <f t="shared" si="1337"/>
        <v>233944.69999999998</v>
      </c>
      <c r="AI867" s="15">
        <f t="shared" si="1338"/>
        <v>947478.4</v>
      </c>
      <c r="AJ867" s="15">
        <f t="shared" si="1339"/>
        <v>0</v>
      </c>
      <c r="AK867" s="15">
        <f>AK868</f>
        <v>-233944.4</v>
      </c>
      <c r="AL867" s="15">
        <f>AL868</f>
        <v>4887.0009999999966</v>
      </c>
      <c r="AM867" s="15">
        <f>AM868</f>
        <v>272955.89899999998</v>
      </c>
      <c r="AN867" s="15">
        <f t="shared" si="1340"/>
        <v>0.29999999998835847</v>
      </c>
      <c r="AO867" s="15">
        <f>AO868</f>
        <v>0</v>
      </c>
      <c r="AP867" s="70">
        <f t="shared" si="1455"/>
        <v>0.29999999998835847</v>
      </c>
      <c r="AQ867" s="15">
        <f t="shared" si="1341"/>
        <v>952365.40100000007</v>
      </c>
      <c r="AR867" s="15">
        <f>AR868</f>
        <v>0</v>
      </c>
      <c r="AS867" s="70">
        <f t="shared" si="1456"/>
        <v>952365.40100000007</v>
      </c>
      <c r="AT867" s="73">
        <f t="shared" si="1342"/>
        <v>272955.89899999998</v>
      </c>
      <c r="AU867" s="15">
        <f>AU868</f>
        <v>0</v>
      </c>
      <c r="AV867" s="24"/>
    </row>
    <row r="868" spans="1:49" x14ac:dyDescent="0.3">
      <c r="A868" s="61" t="s">
        <v>550</v>
      </c>
      <c r="B868" s="62">
        <v>200</v>
      </c>
      <c r="C868" s="61" t="s">
        <v>50</v>
      </c>
      <c r="D868" s="61" t="s">
        <v>51</v>
      </c>
      <c r="E868" s="63" t="s">
        <v>52</v>
      </c>
      <c r="F868" s="15">
        <v>233944.69999999998</v>
      </c>
      <c r="G868" s="15">
        <v>680708</v>
      </c>
      <c r="H868" s="15"/>
      <c r="I868" s="15"/>
      <c r="J868" s="15"/>
      <c r="K868" s="15"/>
      <c r="L868" s="15">
        <f t="shared" si="1365"/>
        <v>233944.69999999998</v>
      </c>
      <c r="M868" s="15">
        <f t="shared" si="1366"/>
        <v>680708</v>
      </c>
      <c r="N868" s="15">
        <f t="shared" si="1367"/>
        <v>0</v>
      </c>
      <c r="O868" s="15"/>
      <c r="P868" s="15"/>
      <c r="Q868" s="15"/>
      <c r="R868" s="15">
        <f t="shared" si="1328"/>
        <v>233944.69999999998</v>
      </c>
      <c r="S868" s="15">
        <f t="shared" si="1329"/>
        <v>680708</v>
      </c>
      <c r="T868" s="15">
        <f t="shared" si="1330"/>
        <v>0</v>
      </c>
      <c r="U868" s="15"/>
      <c r="V868" s="15">
        <f t="shared" si="1331"/>
        <v>233944.69999999998</v>
      </c>
      <c r="W868" s="15">
        <f t="shared" si="1332"/>
        <v>680708</v>
      </c>
      <c r="X868" s="15">
        <f t="shared" si="1333"/>
        <v>0</v>
      </c>
      <c r="Y868" s="15"/>
      <c r="Z868" s="15">
        <v>266770.40000000002</v>
      </c>
      <c r="AA868" s="15"/>
      <c r="AB868" s="15">
        <f t="shared" si="1334"/>
        <v>233944.69999999998</v>
      </c>
      <c r="AC868" s="15">
        <f t="shared" si="1335"/>
        <v>947478.4</v>
      </c>
      <c r="AD868" s="15">
        <f t="shared" si="1336"/>
        <v>0</v>
      </c>
      <c r="AE868" s="15"/>
      <c r="AF868" s="15"/>
      <c r="AG868" s="15"/>
      <c r="AH868" s="15">
        <f t="shared" si="1337"/>
        <v>233944.69999999998</v>
      </c>
      <c r="AI868" s="15">
        <f t="shared" si="1338"/>
        <v>947478.4</v>
      </c>
      <c r="AJ868" s="15">
        <f t="shared" si="1339"/>
        <v>0</v>
      </c>
      <c r="AK868" s="15">
        <v>-233944.4</v>
      </c>
      <c r="AL868" s="15">
        <f>43898.5-39011.499</f>
        <v>4887.0009999999966</v>
      </c>
      <c r="AM868" s="15">
        <v>272955.89899999998</v>
      </c>
      <c r="AN868" s="15">
        <f t="shared" si="1340"/>
        <v>0.29999999998835847</v>
      </c>
      <c r="AO868" s="15"/>
      <c r="AP868" s="70">
        <f t="shared" si="1455"/>
        <v>0.29999999998835847</v>
      </c>
      <c r="AQ868" s="15">
        <f t="shared" si="1341"/>
        <v>952365.40100000007</v>
      </c>
      <c r="AR868" s="15"/>
      <c r="AS868" s="70">
        <f t="shared" si="1456"/>
        <v>952365.40100000007</v>
      </c>
      <c r="AT868" s="73">
        <f t="shared" si="1342"/>
        <v>272955.89899999998</v>
      </c>
      <c r="AU868" s="15"/>
      <c r="AV868" s="24"/>
    </row>
    <row r="869" spans="1:49" ht="46.8" x14ac:dyDescent="0.3">
      <c r="A869" s="61" t="s">
        <v>550</v>
      </c>
      <c r="B869" s="62" t="s">
        <v>29</v>
      </c>
      <c r="C869" s="61"/>
      <c r="D869" s="61"/>
      <c r="E869" s="63" t="s">
        <v>30</v>
      </c>
      <c r="F869" s="15">
        <f t="shared" si="1434"/>
        <v>164400</v>
      </c>
      <c r="G869" s="15">
        <f t="shared" si="1435"/>
        <v>400000</v>
      </c>
      <c r="H869" s="15">
        <f t="shared" si="1436"/>
        <v>0</v>
      </c>
      <c r="I869" s="15">
        <f>I870</f>
        <v>0</v>
      </c>
      <c r="J869" s="15">
        <f>J870</f>
        <v>0</v>
      </c>
      <c r="K869" s="15">
        <f>K870</f>
        <v>0</v>
      </c>
      <c r="L869" s="15">
        <f t="shared" si="1365"/>
        <v>164400</v>
      </c>
      <c r="M869" s="15">
        <f t="shared" si="1366"/>
        <v>400000</v>
      </c>
      <c r="N869" s="15">
        <f t="shared" si="1367"/>
        <v>0</v>
      </c>
      <c r="O869" s="15">
        <f>O870</f>
        <v>0</v>
      </c>
      <c r="P869" s="15">
        <f>P870</f>
        <v>0</v>
      </c>
      <c r="Q869" s="15">
        <f>Q870</f>
        <v>0</v>
      </c>
      <c r="R869" s="15">
        <f t="shared" ref="R869:R936" si="1459">L869+O869</f>
        <v>164400</v>
      </c>
      <c r="S869" s="15">
        <f t="shared" ref="S869:S936" si="1460">M869+P869</f>
        <v>400000</v>
      </c>
      <c r="T869" s="15">
        <f t="shared" ref="T869:T936" si="1461">N869+Q869</f>
        <v>0</v>
      </c>
      <c r="U869" s="15">
        <f>U870</f>
        <v>0</v>
      </c>
      <c r="V869" s="15">
        <f t="shared" ref="V869:V936" si="1462">R869+U869</f>
        <v>164400</v>
      </c>
      <c r="W869" s="15">
        <f t="shared" ref="W869:W936" si="1463">S869</f>
        <v>400000</v>
      </c>
      <c r="X869" s="15">
        <f t="shared" ref="X869:X936" si="1464">T869</f>
        <v>0</v>
      </c>
      <c r="Y869" s="15">
        <f>Y870</f>
        <v>0</v>
      </c>
      <c r="Z869" s="15">
        <f>Z870</f>
        <v>0</v>
      </c>
      <c r="AA869" s="15">
        <f>AA870</f>
        <v>0</v>
      </c>
      <c r="AB869" s="15">
        <f t="shared" ref="AB869:AB936" si="1465">V869+Y869</f>
        <v>164400</v>
      </c>
      <c r="AC869" s="15">
        <f t="shared" ref="AC869:AC936" si="1466">W869+Z869</f>
        <v>400000</v>
      </c>
      <c r="AD869" s="15">
        <f t="shared" ref="AD869:AD936" si="1467">X869+AA869</f>
        <v>0</v>
      </c>
      <c r="AE869" s="15">
        <f>AE870</f>
        <v>0</v>
      </c>
      <c r="AF869" s="15">
        <f>AF870</f>
        <v>0</v>
      </c>
      <c r="AG869" s="15">
        <f>AG870</f>
        <v>0</v>
      </c>
      <c r="AH869" s="15">
        <f t="shared" ref="AH869:AH936" si="1468">AB869+AE869</f>
        <v>164400</v>
      </c>
      <c r="AI869" s="15">
        <f t="shared" ref="AI869:AI936" si="1469">AC869+AF869</f>
        <v>400000</v>
      </c>
      <c r="AJ869" s="15">
        <f t="shared" ref="AJ869:AJ936" si="1470">AD869+AG869</f>
        <v>0</v>
      </c>
      <c r="AK869" s="15">
        <f>AK870</f>
        <v>-164400</v>
      </c>
      <c r="AL869" s="15">
        <f>AL870</f>
        <v>164400</v>
      </c>
      <c r="AM869" s="15">
        <f>AM870</f>
        <v>0</v>
      </c>
      <c r="AN869" s="15">
        <f t="shared" ref="AN869:AN936" si="1471">AH869+AK869</f>
        <v>0</v>
      </c>
      <c r="AO869" s="15">
        <f>AO870</f>
        <v>0</v>
      </c>
      <c r="AP869" s="70">
        <f t="shared" si="1455"/>
        <v>0</v>
      </c>
      <c r="AQ869" s="15">
        <f t="shared" ref="AQ869:AQ936" si="1472">AI869+AL869</f>
        <v>564400</v>
      </c>
      <c r="AR869" s="15">
        <f>AR870</f>
        <v>0</v>
      </c>
      <c r="AS869" s="70">
        <f t="shared" si="1456"/>
        <v>564400</v>
      </c>
      <c r="AT869" s="73">
        <f t="shared" ref="AT869:AT936" si="1473">AJ869+AM869</f>
        <v>0</v>
      </c>
      <c r="AU869" s="15">
        <f>AU870</f>
        <v>0</v>
      </c>
      <c r="AV869" s="24"/>
    </row>
    <row r="870" spans="1:49" x14ac:dyDescent="0.3">
      <c r="A870" s="61" t="s">
        <v>550</v>
      </c>
      <c r="B870" s="62">
        <v>400</v>
      </c>
      <c r="C870" s="61" t="s">
        <v>50</v>
      </c>
      <c r="D870" s="61" t="s">
        <v>51</v>
      </c>
      <c r="E870" s="63" t="s">
        <v>52</v>
      </c>
      <c r="F870" s="15">
        <v>164400</v>
      </c>
      <c r="G870" s="15">
        <v>400000</v>
      </c>
      <c r="H870" s="15"/>
      <c r="I870" s="15"/>
      <c r="J870" s="15"/>
      <c r="K870" s="15"/>
      <c r="L870" s="15">
        <f t="shared" si="1365"/>
        <v>164400</v>
      </c>
      <c r="M870" s="15">
        <f t="shared" si="1366"/>
        <v>400000</v>
      </c>
      <c r="N870" s="15">
        <f t="shared" si="1367"/>
        <v>0</v>
      </c>
      <c r="O870" s="15"/>
      <c r="P870" s="15"/>
      <c r="Q870" s="15"/>
      <c r="R870" s="15">
        <f t="shared" si="1459"/>
        <v>164400</v>
      </c>
      <c r="S870" s="15">
        <f t="shared" si="1460"/>
        <v>400000</v>
      </c>
      <c r="T870" s="15">
        <f t="shared" si="1461"/>
        <v>0</v>
      </c>
      <c r="U870" s="15"/>
      <c r="V870" s="15">
        <f t="shared" si="1462"/>
        <v>164400</v>
      </c>
      <c r="W870" s="15">
        <f t="shared" si="1463"/>
        <v>400000</v>
      </c>
      <c r="X870" s="15">
        <f t="shared" si="1464"/>
        <v>0</v>
      </c>
      <c r="Y870" s="15"/>
      <c r="Z870" s="15"/>
      <c r="AA870" s="15"/>
      <c r="AB870" s="15">
        <f t="shared" si="1465"/>
        <v>164400</v>
      </c>
      <c r="AC870" s="15">
        <f t="shared" si="1466"/>
        <v>400000</v>
      </c>
      <c r="AD870" s="15">
        <f t="shared" si="1467"/>
        <v>0</v>
      </c>
      <c r="AE870" s="15"/>
      <c r="AF870" s="15"/>
      <c r="AG870" s="15"/>
      <c r="AH870" s="15">
        <f t="shared" si="1468"/>
        <v>164400</v>
      </c>
      <c r="AI870" s="15">
        <f t="shared" si="1469"/>
        <v>400000</v>
      </c>
      <c r="AJ870" s="15">
        <f t="shared" si="1470"/>
        <v>0</v>
      </c>
      <c r="AK870" s="15">
        <v>-164400</v>
      </c>
      <c r="AL870" s="15">
        <v>164400</v>
      </c>
      <c r="AM870" s="15"/>
      <c r="AN870" s="15">
        <f t="shared" si="1471"/>
        <v>0</v>
      </c>
      <c r="AO870" s="15"/>
      <c r="AP870" s="70">
        <f t="shared" si="1455"/>
        <v>0</v>
      </c>
      <c r="AQ870" s="15">
        <f t="shared" si="1472"/>
        <v>564400</v>
      </c>
      <c r="AR870" s="15"/>
      <c r="AS870" s="70">
        <f t="shared" si="1456"/>
        <v>564400</v>
      </c>
      <c r="AT870" s="73">
        <f t="shared" si="1473"/>
        <v>0</v>
      </c>
      <c r="AU870" s="15"/>
      <c r="AV870" s="24"/>
    </row>
    <row r="871" spans="1:49" s="75" customFormat="1" x14ac:dyDescent="0.3">
      <c r="A871" s="58" t="s">
        <v>552</v>
      </c>
      <c r="B871" s="59"/>
      <c r="C871" s="58"/>
      <c r="D871" s="58"/>
      <c r="E871" s="60" t="s">
        <v>24</v>
      </c>
      <c r="F871" s="21">
        <f t="shared" ref="F871:K871" si="1474">F872+F925+F929+F937+F941+F933</f>
        <v>1350811.9</v>
      </c>
      <c r="G871" s="21">
        <f t="shared" si="1474"/>
        <v>1660029.0000000002</v>
      </c>
      <c r="H871" s="21">
        <f t="shared" si="1474"/>
        <v>456515</v>
      </c>
      <c r="I871" s="21">
        <f t="shared" si="1474"/>
        <v>56261.420000000013</v>
      </c>
      <c r="J871" s="21">
        <f t="shared" si="1474"/>
        <v>0</v>
      </c>
      <c r="K871" s="21">
        <f t="shared" si="1474"/>
        <v>0</v>
      </c>
      <c r="L871" s="21">
        <f t="shared" si="1365"/>
        <v>1407073.3199999998</v>
      </c>
      <c r="M871" s="21">
        <f t="shared" si="1366"/>
        <v>1660029.0000000002</v>
      </c>
      <c r="N871" s="21">
        <f t="shared" si="1367"/>
        <v>456515</v>
      </c>
      <c r="O871" s="21">
        <f>O872+O925+O929+O937+O941+O933</f>
        <v>-377929.79700000002</v>
      </c>
      <c r="P871" s="21">
        <f>P872+P925+P929+P937+P941+P933</f>
        <v>-278982.8</v>
      </c>
      <c r="Q871" s="21">
        <f>Q872+Q925+Q929+Q937+Q941+Q933</f>
        <v>718982.8</v>
      </c>
      <c r="R871" s="21">
        <f t="shared" si="1459"/>
        <v>1029143.5229999998</v>
      </c>
      <c r="S871" s="21">
        <f t="shared" si="1460"/>
        <v>1381046.2000000002</v>
      </c>
      <c r="T871" s="21">
        <f t="shared" si="1461"/>
        <v>1175497.8</v>
      </c>
      <c r="U871" s="21">
        <f>U872+U925+U929+U937+U941+U933</f>
        <v>0</v>
      </c>
      <c r="V871" s="21">
        <f t="shared" si="1462"/>
        <v>1029143.5229999998</v>
      </c>
      <c r="W871" s="21">
        <f t="shared" si="1463"/>
        <v>1381046.2000000002</v>
      </c>
      <c r="X871" s="21">
        <f t="shared" si="1464"/>
        <v>1175497.8</v>
      </c>
      <c r="Y871" s="21">
        <f>Y872+Y925+Y929+Y937+Y941+Y933</f>
        <v>-195105.76400000002</v>
      </c>
      <c r="Z871" s="21">
        <f>Z872+Z925+Z929+Z937+Z941+Z933</f>
        <v>-372888.77</v>
      </c>
      <c r="AA871" s="21">
        <f>AA872+AA925+AA929+AA937+AA941+AA933</f>
        <v>0</v>
      </c>
      <c r="AB871" s="21">
        <f t="shared" si="1465"/>
        <v>834037.75899999985</v>
      </c>
      <c r="AC871" s="21">
        <f t="shared" si="1466"/>
        <v>1008157.4300000002</v>
      </c>
      <c r="AD871" s="21">
        <f t="shared" si="1467"/>
        <v>1175497.8</v>
      </c>
      <c r="AE871" s="21">
        <f>AE872+AE925+AE929+AE937+AE941+AE933</f>
        <v>0</v>
      </c>
      <c r="AF871" s="21">
        <f>AF872+AF925+AF929+AF937+AF941+AF933</f>
        <v>0</v>
      </c>
      <c r="AG871" s="21">
        <f>AG872+AG925+AG929+AG937+AG941+AG933</f>
        <v>0</v>
      </c>
      <c r="AH871" s="21">
        <f t="shared" si="1468"/>
        <v>834037.75899999985</v>
      </c>
      <c r="AI871" s="21">
        <f t="shared" si="1469"/>
        <v>1008157.4300000002</v>
      </c>
      <c r="AJ871" s="21">
        <f t="shared" si="1470"/>
        <v>1175497.8</v>
      </c>
      <c r="AK871" s="21">
        <f>AK872+AK925+AK929+AK937+AK941+AK933</f>
        <v>5064.7749999999996</v>
      </c>
      <c r="AL871" s="21">
        <f>AL872+AL925+AL929+AL937+AL941+AL933</f>
        <v>-301280.46400000004</v>
      </c>
      <c r="AM871" s="21">
        <f>AM872+AM925+AM929+AM937+AM941+AM933</f>
        <v>-230193.383</v>
      </c>
      <c r="AN871" s="21">
        <f t="shared" si="1471"/>
        <v>839102.53399999987</v>
      </c>
      <c r="AO871" s="21">
        <f>AO872+AO925+AO929+AO937+AO941+AO933</f>
        <v>-37886.300000000003</v>
      </c>
      <c r="AP871" s="69">
        <f t="shared" si="1455"/>
        <v>801216.23399999982</v>
      </c>
      <c r="AQ871" s="21">
        <f t="shared" si="1472"/>
        <v>706876.96600000013</v>
      </c>
      <c r="AR871" s="21">
        <f>AR872+AR925+AR929+AR937+AR941+AR933</f>
        <v>0</v>
      </c>
      <c r="AS871" s="69">
        <f t="shared" si="1456"/>
        <v>706876.96600000013</v>
      </c>
      <c r="AT871" s="72">
        <f t="shared" si="1473"/>
        <v>945304.41700000002</v>
      </c>
      <c r="AU871" s="21">
        <f>AU872+AU925+AU929+AU937+AU941+AU933</f>
        <v>0</v>
      </c>
      <c r="AV871" s="22"/>
      <c r="AW871" s="17"/>
    </row>
    <row r="872" spans="1:49" ht="31.2" x14ac:dyDescent="0.3">
      <c r="A872" s="61" t="s">
        <v>553</v>
      </c>
      <c r="B872" s="62"/>
      <c r="C872" s="61"/>
      <c r="D872" s="61"/>
      <c r="E872" s="63" t="s">
        <v>554</v>
      </c>
      <c r="F872" s="15">
        <f>F873+F876+F879+F885+F888+F891+F894+F900+F906+F909+F912</f>
        <v>478863.1</v>
      </c>
      <c r="G872" s="15">
        <f>G873+G876+G879+G885+G888+G891+G894+G900+G906+G909+G912</f>
        <v>894433.8</v>
      </c>
      <c r="H872" s="15">
        <f>H873+H876+H879+H885+H888+H891+H894+H900+H906+H909+H912</f>
        <v>0</v>
      </c>
      <c r="I872" s="15">
        <f>I873+I876+I879+I885+I888+I891+I894+I900+I906+I909+I912+I897+I903</f>
        <v>97116.800000000003</v>
      </c>
      <c r="J872" s="15">
        <f>J873+J876+J879+J885+J888+J891+J894+J900+J906+J909+J912+J897+J903</f>
        <v>0</v>
      </c>
      <c r="K872" s="15">
        <f>K873+K876+K879+K885+K888+K891+K894+K900+K906+K909+K912+K897+K903</f>
        <v>0</v>
      </c>
      <c r="L872" s="15">
        <f t="shared" si="1365"/>
        <v>575979.9</v>
      </c>
      <c r="M872" s="15">
        <f t="shared" si="1366"/>
        <v>894433.8</v>
      </c>
      <c r="N872" s="15">
        <f t="shared" si="1367"/>
        <v>0</v>
      </c>
      <c r="O872" s="15">
        <f>O873+O876+O879+O885+O888+O891+O894+O900+O906+O909+O912+O897+O903+O882</f>
        <v>45070.203000000001</v>
      </c>
      <c r="P872" s="15">
        <f>P873+P876+P879+P885+P888+P891+P894+P900+P906+P909+P912+P897+P903+P882</f>
        <v>0</v>
      </c>
      <c r="Q872" s="15">
        <f>Q873+Q876+Q879+Q885+Q888+Q891+Q894+Q900+Q906+Q909+Q912+Q897+Q903+Q882</f>
        <v>0</v>
      </c>
      <c r="R872" s="15">
        <f t="shared" si="1459"/>
        <v>621050.103</v>
      </c>
      <c r="S872" s="15">
        <f t="shared" si="1460"/>
        <v>894433.8</v>
      </c>
      <c r="T872" s="15">
        <f t="shared" si="1461"/>
        <v>0</v>
      </c>
      <c r="U872" s="15">
        <f>U873+U876+U879+U885+U888+U891+U894+U900+U906+U909+U912+U897+U903+U882</f>
        <v>0</v>
      </c>
      <c r="V872" s="15">
        <f t="shared" si="1462"/>
        <v>621050.103</v>
      </c>
      <c r="W872" s="15">
        <f t="shared" si="1463"/>
        <v>894433.8</v>
      </c>
      <c r="X872" s="15">
        <f t="shared" si="1464"/>
        <v>0</v>
      </c>
      <c r="Y872" s="15">
        <f>Y873+Y876+Y879+Y885+Y888+Y891+Y894+Y900+Y906+Y909+Y912+Y897+Y903+Y882</f>
        <v>-204623.53700000001</v>
      </c>
      <c r="Z872" s="15">
        <f>Z873+Z876+Z879+Z885+Z888+Z891+Z894+Z900+Z906+Z909+Z912+Z897+Z903+Z882</f>
        <v>-372888.77</v>
      </c>
      <c r="AA872" s="15">
        <f>AA873+AA876+AA879+AA885+AA888+AA891+AA894+AA900+AA906+AA909+AA912+AA897+AA903+AA882</f>
        <v>0</v>
      </c>
      <c r="AB872" s="15">
        <f t="shared" si="1465"/>
        <v>416426.56599999999</v>
      </c>
      <c r="AC872" s="15">
        <f t="shared" si="1466"/>
        <v>521545.03</v>
      </c>
      <c r="AD872" s="15">
        <f t="shared" si="1467"/>
        <v>0</v>
      </c>
      <c r="AE872" s="15">
        <f>AE873+AE876+AE879+AE885+AE888+AE891+AE894+AE900+AE906+AE909+AE912+AE897+AE903+AE882</f>
        <v>0</v>
      </c>
      <c r="AF872" s="15">
        <f>AF873+AF876+AF879+AF885+AF888+AF891+AF894+AF900+AF906+AF909+AF912+AF897+AF903+AF882</f>
        <v>0</v>
      </c>
      <c r="AG872" s="15">
        <f>AG873+AG876+AG879+AG885+AG888+AG891+AG894+AG900+AG906+AG909+AG912+AG897+AG903+AG882</f>
        <v>0</v>
      </c>
      <c r="AH872" s="15">
        <f t="shared" si="1468"/>
        <v>416426.56599999999</v>
      </c>
      <c r="AI872" s="15">
        <f t="shared" si="1469"/>
        <v>521545.03</v>
      </c>
      <c r="AJ872" s="15">
        <f t="shared" si="1470"/>
        <v>0</v>
      </c>
      <c r="AK872" s="15">
        <f>AK873+AK876+AK879+AK885+AK888+AK891+AK894+AK900+AK906+AK909+AK912+AK897+AK903+AK882+AK915+AK920</f>
        <v>5064.7749999999996</v>
      </c>
      <c r="AL872" s="15">
        <f>AL873+AL876+AL879+AL885+AL888+AL891+AL894+AL900+AL906+AL909+AL912+AL897+AL903+AL882+AL915+AL920</f>
        <v>-257381.96400000001</v>
      </c>
      <c r="AM872" s="15">
        <f>AM873+AM876+AM879+AM885+AM888+AM891+AM894+AM900+AM906+AM909+AM912+AM897+AM903+AM882+AM915+AM920</f>
        <v>0</v>
      </c>
      <c r="AN872" s="15">
        <f t="shared" si="1471"/>
        <v>421491.34100000001</v>
      </c>
      <c r="AO872" s="15">
        <f>AO873+AO876+AO879+AO885+AO888+AO891+AO894+AO900+AO906+AO909+AO912+AO897+AO903+AO882+AO915+AO920</f>
        <v>-37886.300000000003</v>
      </c>
      <c r="AP872" s="70">
        <f t="shared" si="1455"/>
        <v>383605.04100000003</v>
      </c>
      <c r="AQ872" s="15">
        <f t="shared" si="1472"/>
        <v>264163.06599999999</v>
      </c>
      <c r="AR872" s="15">
        <f>AR873+AR876+AR879+AR885+AR888+AR891+AR894+AR900+AR906+AR909+AR912+AR897+AR903+AR882+AR915+AR920</f>
        <v>0</v>
      </c>
      <c r="AS872" s="70">
        <f t="shared" si="1456"/>
        <v>264163.06599999999</v>
      </c>
      <c r="AT872" s="73">
        <f t="shared" si="1473"/>
        <v>0</v>
      </c>
      <c r="AU872" s="15">
        <f>AU873+AU876+AU879+AU885+AU888+AU891+AU894+AU900+AU906+AU909+AU912+AU897+AU903+AU882+AU915+AU920</f>
        <v>0</v>
      </c>
      <c r="AV872" s="24"/>
    </row>
    <row r="873" spans="1:49" s="1" customFormat="1" ht="46.8" hidden="1" x14ac:dyDescent="0.3">
      <c r="A873" s="10" t="s">
        <v>555</v>
      </c>
      <c r="B873" s="11"/>
      <c r="C873" s="10"/>
      <c r="D873" s="10"/>
      <c r="E873" s="23" t="s">
        <v>556</v>
      </c>
      <c r="F873" s="15">
        <f t="shared" ref="F873:F939" si="1475">F874</f>
        <v>0</v>
      </c>
      <c r="G873" s="15">
        <f t="shared" ref="G873:G939" si="1476">G874</f>
        <v>271343</v>
      </c>
      <c r="H873" s="15">
        <f t="shared" ref="H873:H939" si="1477">H874</f>
        <v>0</v>
      </c>
      <c r="I873" s="15">
        <f t="shared" ref="I873:I939" si="1478">I874</f>
        <v>0</v>
      </c>
      <c r="J873" s="15">
        <f t="shared" ref="J873:J939" si="1479">J874</f>
        <v>0</v>
      </c>
      <c r="K873" s="15">
        <f t="shared" ref="K873:K939" si="1480">K874</f>
        <v>0</v>
      </c>
      <c r="L873" s="15">
        <f t="shared" si="1365"/>
        <v>0</v>
      </c>
      <c r="M873" s="15">
        <f t="shared" si="1366"/>
        <v>271343</v>
      </c>
      <c r="N873" s="15">
        <f t="shared" si="1367"/>
        <v>0</v>
      </c>
      <c r="O873" s="15">
        <f t="shared" ref="O873:O939" si="1481">O874</f>
        <v>0</v>
      </c>
      <c r="P873" s="15">
        <f t="shared" ref="P873:P939" si="1482">P874</f>
        <v>0</v>
      </c>
      <c r="Q873" s="15">
        <f t="shared" ref="Q873:Q939" si="1483">Q874</f>
        <v>0</v>
      </c>
      <c r="R873" s="15">
        <f t="shared" si="1459"/>
        <v>0</v>
      </c>
      <c r="S873" s="15">
        <f t="shared" si="1460"/>
        <v>271343</v>
      </c>
      <c r="T873" s="15">
        <f t="shared" si="1461"/>
        <v>0</v>
      </c>
      <c r="U873" s="15">
        <f t="shared" ref="U873:U939" si="1484">U874</f>
        <v>0</v>
      </c>
      <c r="V873" s="15">
        <f t="shared" si="1462"/>
        <v>0</v>
      </c>
      <c r="W873" s="15">
        <f t="shared" si="1463"/>
        <v>271343</v>
      </c>
      <c r="X873" s="15">
        <f t="shared" si="1464"/>
        <v>0</v>
      </c>
      <c r="Y873" s="15">
        <f t="shared" ref="Y873:Y939" si="1485">Y874</f>
        <v>0</v>
      </c>
      <c r="Z873" s="15">
        <f t="shared" ref="Z873:Z939" si="1486">Z874</f>
        <v>-271343</v>
      </c>
      <c r="AA873" s="15">
        <f t="shared" ref="AA873:AA939" si="1487">AA874</f>
        <v>0</v>
      </c>
      <c r="AB873" s="15">
        <f t="shared" si="1465"/>
        <v>0</v>
      </c>
      <c r="AC873" s="15">
        <f t="shared" si="1466"/>
        <v>0</v>
      </c>
      <c r="AD873" s="15">
        <f t="shared" si="1467"/>
        <v>0</v>
      </c>
      <c r="AE873" s="15">
        <f t="shared" ref="AE873:AE939" si="1488">AE874</f>
        <v>0</v>
      </c>
      <c r="AF873" s="15">
        <f t="shared" ref="AF873:AF939" si="1489">AF874</f>
        <v>0</v>
      </c>
      <c r="AG873" s="15">
        <f t="shared" ref="AG873:AG939" si="1490">AG874</f>
        <v>0</v>
      </c>
      <c r="AH873" s="15">
        <f t="shared" si="1468"/>
        <v>0</v>
      </c>
      <c r="AI873" s="15">
        <f t="shared" si="1469"/>
        <v>0</v>
      </c>
      <c r="AJ873" s="15">
        <f t="shared" si="1470"/>
        <v>0</v>
      </c>
      <c r="AK873" s="15">
        <f t="shared" ref="AK873:AK939" si="1491">AK874</f>
        <v>0</v>
      </c>
      <c r="AL873" s="15">
        <f t="shared" ref="AL873:AL939" si="1492">AL874</f>
        <v>0</v>
      </c>
      <c r="AM873" s="15">
        <f t="shared" ref="AM873:AM939" si="1493">AM874</f>
        <v>0</v>
      </c>
      <c r="AN873" s="15">
        <f t="shared" si="1471"/>
        <v>0</v>
      </c>
      <c r="AO873" s="15">
        <f t="shared" ref="AO873:AO939" si="1494">AO874</f>
        <v>0</v>
      </c>
      <c r="AP873" s="15"/>
      <c r="AQ873" s="15">
        <f t="shared" si="1472"/>
        <v>0</v>
      </c>
      <c r="AR873" s="15">
        <f t="shared" ref="AR873:AU939" si="1495">AR874</f>
        <v>0</v>
      </c>
      <c r="AS873" s="15"/>
      <c r="AT873" s="15">
        <f t="shared" si="1473"/>
        <v>0</v>
      </c>
      <c r="AU873" s="15">
        <f t="shared" si="1495"/>
        <v>0</v>
      </c>
      <c r="AV873" s="22">
        <v>0</v>
      </c>
    </row>
    <row r="874" spans="1:49" s="1" customFormat="1" ht="46.8" hidden="1" x14ac:dyDescent="0.3">
      <c r="A874" s="10" t="s">
        <v>555</v>
      </c>
      <c r="B874" s="11" t="s">
        <v>29</v>
      </c>
      <c r="C874" s="10"/>
      <c r="D874" s="10"/>
      <c r="E874" s="23" t="s">
        <v>30</v>
      </c>
      <c r="F874" s="15">
        <f t="shared" si="1475"/>
        <v>0</v>
      </c>
      <c r="G874" s="15">
        <f t="shared" si="1476"/>
        <v>271343</v>
      </c>
      <c r="H874" s="15">
        <f t="shared" si="1477"/>
        <v>0</v>
      </c>
      <c r="I874" s="15">
        <f t="shared" si="1478"/>
        <v>0</v>
      </c>
      <c r="J874" s="15">
        <f t="shared" si="1479"/>
        <v>0</v>
      </c>
      <c r="K874" s="15">
        <f t="shared" si="1480"/>
        <v>0</v>
      </c>
      <c r="L874" s="15">
        <f t="shared" si="1365"/>
        <v>0</v>
      </c>
      <c r="M874" s="15">
        <f t="shared" si="1366"/>
        <v>271343</v>
      </c>
      <c r="N874" s="15">
        <f t="shared" si="1367"/>
        <v>0</v>
      </c>
      <c r="O874" s="15">
        <f t="shared" si="1481"/>
        <v>0</v>
      </c>
      <c r="P874" s="15">
        <f t="shared" si="1482"/>
        <v>0</v>
      </c>
      <c r="Q874" s="15">
        <f t="shared" si="1483"/>
        <v>0</v>
      </c>
      <c r="R874" s="15">
        <f t="shared" si="1459"/>
        <v>0</v>
      </c>
      <c r="S874" s="15">
        <f t="shared" si="1460"/>
        <v>271343</v>
      </c>
      <c r="T874" s="15">
        <f t="shared" si="1461"/>
        <v>0</v>
      </c>
      <c r="U874" s="15">
        <f t="shared" si="1484"/>
        <v>0</v>
      </c>
      <c r="V874" s="15">
        <f t="shared" si="1462"/>
        <v>0</v>
      </c>
      <c r="W874" s="15">
        <f t="shared" si="1463"/>
        <v>271343</v>
      </c>
      <c r="X874" s="15">
        <f t="shared" si="1464"/>
        <v>0</v>
      </c>
      <c r="Y874" s="15">
        <f t="shared" si="1485"/>
        <v>0</v>
      </c>
      <c r="Z874" s="15">
        <f t="shared" si="1486"/>
        <v>-271343</v>
      </c>
      <c r="AA874" s="15">
        <f t="shared" si="1487"/>
        <v>0</v>
      </c>
      <c r="AB874" s="15">
        <f t="shared" si="1465"/>
        <v>0</v>
      </c>
      <c r="AC874" s="15">
        <f t="shared" si="1466"/>
        <v>0</v>
      </c>
      <c r="AD874" s="15">
        <f t="shared" si="1467"/>
        <v>0</v>
      </c>
      <c r="AE874" s="15">
        <f t="shared" si="1488"/>
        <v>0</v>
      </c>
      <c r="AF874" s="15">
        <f t="shared" si="1489"/>
        <v>0</v>
      </c>
      <c r="AG874" s="15">
        <f t="shared" si="1490"/>
        <v>0</v>
      </c>
      <c r="AH874" s="15">
        <f t="shared" si="1468"/>
        <v>0</v>
      </c>
      <c r="AI874" s="15">
        <f t="shared" si="1469"/>
        <v>0</v>
      </c>
      <c r="AJ874" s="15">
        <f t="shared" si="1470"/>
        <v>0</v>
      </c>
      <c r="AK874" s="15">
        <f t="shared" si="1491"/>
        <v>0</v>
      </c>
      <c r="AL874" s="15">
        <f t="shared" si="1492"/>
        <v>0</v>
      </c>
      <c r="AM874" s="15">
        <f t="shared" si="1493"/>
        <v>0</v>
      </c>
      <c r="AN874" s="15">
        <f t="shared" si="1471"/>
        <v>0</v>
      </c>
      <c r="AO874" s="15">
        <f t="shared" si="1494"/>
        <v>0</v>
      </c>
      <c r="AP874" s="15"/>
      <c r="AQ874" s="15">
        <f t="shared" si="1472"/>
        <v>0</v>
      </c>
      <c r="AR874" s="15">
        <f t="shared" si="1495"/>
        <v>0</v>
      </c>
      <c r="AS874" s="15"/>
      <c r="AT874" s="15">
        <f t="shared" si="1473"/>
        <v>0</v>
      </c>
      <c r="AU874" s="15">
        <f t="shared" si="1495"/>
        <v>0</v>
      </c>
      <c r="AV874" s="22">
        <v>0</v>
      </c>
    </row>
    <row r="875" spans="1:49" s="1" customFormat="1" hidden="1" x14ac:dyDescent="0.3">
      <c r="A875" s="10" t="s">
        <v>555</v>
      </c>
      <c r="B875" s="11">
        <v>400</v>
      </c>
      <c r="C875" s="10" t="s">
        <v>238</v>
      </c>
      <c r="D875" s="10" t="s">
        <v>67</v>
      </c>
      <c r="E875" s="23" t="s">
        <v>532</v>
      </c>
      <c r="F875" s="15"/>
      <c r="G875" s="15">
        <v>271343</v>
      </c>
      <c r="H875" s="15"/>
      <c r="I875" s="15"/>
      <c r="J875" s="15"/>
      <c r="K875" s="15"/>
      <c r="L875" s="15">
        <f t="shared" si="1365"/>
        <v>0</v>
      </c>
      <c r="M875" s="15">
        <f t="shared" si="1366"/>
        <v>271343</v>
      </c>
      <c r="N875" s="15">
        <f t="shared" si="1367"/>
        <v>0</v>
      </c>
      <c r="O875" s="15"/>
      <c r="P875" s="15"/>
      <c r="Q875" s="15"/>
      <c r="R875" s="15">
        <f t="shared" si="1459"/>
        <v>0</v>
      </c>
      <c r="S875" s="15">
        <f t="shared" si="1460"/>
        <v>271343</v>
      </c>
      <c r="T875" s="15">
        <f t="shared" si="1461"/>
        <v>0</v>
      </c>
      <c r="U875" s="15"/>
      <c r="V875" s="15">
        <f t="shared" si="1462"/>
        <v>0</v>
      </c>
      <c r="W875" s="15">
        <f t="shared" si="1463"/>
        <v>271343</v>
      </c>
      <c r="X875" s="15">
        <f t="shared" si="1464"/>
        <v>0</v>
      </c>
      <c r="Y875" s="15"/>
      <c r="Z875" s="15">
        <v>-271343</v>
      </c>
      <c r="AA875" s="15"/>
      <c r="AB875" s="15">
        <f t="shared" si="1465"/>
        <v>0</v>
      </c>
      <c r="AC875" s="15">
        <f t="shared" si="1466"/>
        <v>0</v>
      </c>
      <c r="AD875" s="15">
        <f t="shared" si="1467"/>
        <v>0</v>
      </c>
      <c r="AE875" s="15"/>
      <c r="AF875" s="15"/>
      <c r="AG875" s="15"/>
      <c r="AH875" s="15">
        <f t="shared" si="1468"/>
        <v>0</v>
      </c>
      <c r="AI875" s="15">
        <f t="shared" si="1469"/>
        <v>0</v>
      </c>
      <c r="AJ875" s="15">
        <f t="shared" si="1470"/>
        <v>0</v>
      </c>
      <c r="AK875" s="15"/>
      <c r="AL875" s="15"/>
      <c r="AM875" s="15"/>
      <c r="AN875" s="15">
        <f t="shared" si="1471"/>
        <v>0</v>
      </c>
      <c r="AO875" s="15"/>
      <c r="AP875" s="15"/>
      <c r="AQ875" s="15">
        <f t="shared" si="1472"/>
        <v>0</v>
      </c>
      <c r="AR875" s="15"/>
      <c r="AS875" s="15"/>
      <c r="AT875" s="15">
        <f t="shared" si="1473"/>
        <v>0</v>
      </c>
      <c r="AU875" s="15"/>
      <c r="AV875" s="22">
        <v>0</v>
      </c>
    </row>
    <row r="876" spans="1:49" s="1" customFormat="1" ht="31.2" hidden="1" x14ac:dyDescent="0.3">
      <c r="A876" s="10" t="s">
        <v>557</v>
      </c>
      <c r="B876" s="11"/>
      <c r="C876" s="10"/>
      <c r="D876" s="10"/>
      <c r="E876" s="23" t="s">
        <v>558</v>
      </c>
      <c r="F876" s="15">
        <f t="shared" si="1475"/>
        <v>133193.20000000001</v>
      </c>
      <c r="G876" s="15">
        <f t="shared" si="1476"/>
        <v>0</v>
      </c>
      <c r="H876" s="15">
        <f t="shared" si="1477"/>
        <v>0</v>
      </c>
      <c r="I876" s="15">
        <f t="shared" si="1478"/>
        <v>0</v>
      </c>
      <c r="J876" s="15">
        <f t="shared" si="1479"/>
        <v>0</v>
      </c>
      <c r="K876" s="15">
        <f t="shared" si="1480"/>
        <v>0</v>
      </c>
      <c r="L876" s="15">
        <f t="shared" si="1365"/>
        <v>133193.20000000001</v>
      </c>
      <c r="M876" s="15">
        <f t="shared" si="1366"/>
        <v>0</v>
      </c>
      <c r="N876" s="15">
        <f t="shared" si="1367"/>
        <v>0</v>
      </c>
      <c r="O876" s="15">
        <f t="shared" si="1481"/>
        <v>0</v>
      </c>
      <c r="P876" s="15">
        <f t="shared" si="1482"/>
        <v>0</v>
      </c>
      <c r="Q876" s="15">
        <f t="shared" si="1483"/>
        <v>0</v>
      </c>
      <c r="R876" s="15">
        <f t="shared" si="1459"/>
        <v>133193.20000000001</v>
      </c>
      <c r="S876" s="15">
        <f t="shared" si="1460"/>
        <v>0</v>
      </c>
      <c r="T876" s="15">
        <f t="shared" si="1461"/>
        <v>0</v>
      </c>
      <c r="U876" s="15">
        <f t="shared" si="1484"/>
        <v>0</v>
      </c>
      <c r="V876" s="15">
        <f t="shared" si="1462"/>
        <v>133193.20000000001</v>
      </c>
      <c r="W876" s="15">
        <f t="shared" si="1463"/>
        <v>0</v>
      </c>
      <c r="X876" s="15">
        <f t="shared" si="1464"/>
        <v>0</v>
      </c>
      <c r="Y876" s="15">
        <f t="shared" si="1485"/>
        <v>-95306.9</v>
      </c>
      <c r="Z876" s="15">
        <f t="shared" si="1486"/>
        <v>257381.96400000001</v>
      </c>
      <c r="AA876" s="15">
        <f t="shared" si="1487"/>
        <v>0</v>
      </c>
      <c r="AB876" s="15">
        <f t="shared" si="1465"/>
        <v>37886.300000000017</v>
      </c>
      <c r="AC876" s="15">
        <f t="shared" si="1466"/>
        <v>257381.96400000001</v>
      </c>
      <c r="AD876" s="15">
        <f t="shared" si="1467"/>
        <v>0</v>
      </c>
      <c r="AE876" s="15">
        <f t="shared" si="1488"/>
        <v>0</v>
      </c>
      <c r="AF876" s="15">
        <f t="shared" si="1489"/>
        <v>0</v>
      </c>
      <c r="AG876" s="15">
        <f t="shared" si="1490"/>
        <v>0</v>
      </c>
      <c r="AH876" s="15">
        <f t="shared" si="1468"/>
        <v>37886.300000000017</v>
      </c>
      <c r="AI876" s="15">
        <f t="shared" si="1469"/>
        <v>257381.96400000001</v>
      </c>
      <c r="AJ876" s="15">
        <f t="shared" si="1470"/>
        <v>0</v>
      </c>
      <c r="AK876" s="15">
        <f t="shared" si="1491"/>
        <v>0</v>
      </c>
      <c r="AL876" s="15">
        <f t="shared" si="1492"/>
        <v>-257381.96400000001</v>
      </c>
      <c r="AM876" s="15">
        <f t="shared" si="1493"/>
        <v>0</v>
      </c>
      <c r="AN876" s="15">
        <f t="shared" si="1471"/>
        <v>37886.300000000017</v>
      </c>
      <c r="AO876" s="15">
        <f t="shared" si="1494"/>
        <v>-37886.300000000003</v>
      </c>
      <c r="AP876" s="43">
        <f t="shared" ref="AP876:AP940" si="1496">AN876+AO876</f>
        <v>0</v>
      </c>
      <c r="AQ876" s="15">
        <f t="shared" si="1472"/>
        <v>0</v>
      </c>
      <c r="AR876" s="15">
        <f t="shared" si="1495"/>
        <v>0</v>
      </c>
      <c r="AS876" s="43">
        <f t="shared" ref="AS876:AS940" si="1497">AQ876+AR876</f>
        <v>0</v>
      </c>
      <c r="AT876" s="42">
        <f t="shared" si="1473"/>
        <v>0</v>
      </c>
      <c r="AU876" s="15">
        <f t="shared" si="1495"/>
        <v>0</v>
      </c>
      <c r="AV876" s="24">
        <v>0</v>
      </c>
    </row>
    <row r="877" spans="1:49" s="1" customFormat="1" ht="46.8" hidden="1" x14ac:dyDescent="0.3">
      <c r="A877" s="10" t="s">
        <v>557</v>
      </c>
      <c r="B877" s="11" t="s">
        <v>29</v>
      </c>
      <c r="C877" s="10"/>
      <c r="D877" s="10"/>
      <c r="E877" s="23" t="s">
        <v>30</v>
      </c>
      <c r="F877" s="15">
        <f t="shared" si="1475"/>
        <v>133193.20000000001</v>
      </c>
      <c r="G877" s="15">
        <f t="shared" si="1476"/>
        <v>0</v>
      </c>
      <c r="H877" s="15">
        <f t="shared" si="1477"/>
        <v>0</v>
      </c>
      <c r="I877" s="15">
        <f t="shared" si="1478"/>
        <v>0</v>
      </c>
      <c r="J877" s="15">
        <f t="shared" si="1479"/>
        <v>0</v>
      </c>
      <c r="K877" s="15">
        <f t="shared" si="1480"/>
        <v>0</v>
      </c>
      <c r="L877" s="15">
        <f t="shared" si="1365"/>
        <v>133193.20000000001</v>
      </c>
      <c r="M877" s="15">
        <f t="shared" si="1366"/>
        <v>0</v>
      </c>
      <c r="N877" s="15">
        <f t="shared" si="1367"/>
        <v>0</v>
      </c>
      <c r="O877" s="15">
        <f t="shared" si="1481"/>
        <v>0</v>
      </c>
      <c r="P877" s="15">
        <f t="shared" si="1482"/>
        <v>0</v>
      </c>
      <c r="Q877" s="15">
        <f t="shared" si="1483"/>
        <v>0</v>
      </c>
      <c r="R877" s="15">
        <f t="shared" si="1459"/>
        <v>133193.20000000001</v>
      </c>
      <c r="S877" s="15">
        <f t="shared" si="1460"/>
        <v>0</v>
      </c>
      <c r="T877" s="15">
        <f t="shared" si="1461"/>
        <v>0</v>
      </c>
      <c r="U877" s="15">
        <f t="shared" si="1484"/>
        <v>0</v>
      </c>
      <c r="V877" s="15">
        <f t="shared" si="1462"/>
        <v>133193.20000000001</v>
      </c>
      <c r="W877" s="15">
        <f t="shared" si="1463"/>
        <v>0</v>
      </c>
      <c r="X877" s="15">
        <f t="shared" si="1464"/>
        <v>0</v>
      </c>
      <c r="Y877" s="15">
        <f t="shared" si="1485"/>
        <v>-95306.9</v>
      </c>
      <c r="Z877" s="15">
        <f t="shared" si="1486"/>
        <v>257381.96400000001</v>
      </c>
      <c r="AA877" s="15">
        <f t="shared" si="1487"/>
        <v>0</v>
      </c>
      <c r="AB877" s="15">
        <f t="shared" si="1465"/>
        <v>37886.300000000017</v>
      </c>
      <c r="AC877" s="15">
        <f t="shared" si="1466"/>
        <v>257381.96400000001</v>
      </c>
      <c r="AD877" s="15">
        <f t="shared" si="1467"/>
        <v>0</v>
      </c>
      <c r="AE877" s="15">
        <f t="shared" si="1488"/>
        <v>0</v>
      </c>
      <c r="AF877" s="15">
        <f t="shared" si="1489"/>
        <v>0</v>
      </c>
      <c r="AG877" s="15">
        <f t="shared" si="1490"/>
        <v>0</v>
      </c>
      <c r="AH877" s="15">
        <f t="shared" si="1468"/>
        <v>37886.300000000017</v>
      </c>
      <c r="AI877" s="15">
        <f t="shared" si="1469"/>
        <v>257381.96400000001</v>
      </c>
      <c r="AJ877" s="15">
        <f t="shared" si="1470"/>
        <v>0</v>
      </c>
      <c r="AK877" s="15">
        <f t="shared" si="1491"/>
        <v>0</v>
      </c>
      <c r="AL877" s="15">
        <f t="shared" si="1492"/>
        <v>-257381.96400000001</v>
      </c>
      <c r="AM877" s="15">
        <f t="shared" si="1493"/>
        <v>0</v>
      </c>
      <c r="AN877" s="15">
        <f t="shared" si="1471"/>
        <v>37886.300000000017</v>
      </c>
      <c r="AO877" s="15">
        <f t="shared" si="1494"/>
        <v>-37886.300000000003</v>
      </c>
      <c r="AP877" s="43">
        <f t="shared" si="1496"/>
        <v>0</v>
      </c>
      <c r="AQ877" s="15">
        <f t="shared" si="1472"/>
        <v>0</v>
      </c>
      <c r="AR877" s="15">
        <f t="shared" si="1495"/>
        <v>0</v>
      </c>
      <c r="AS877" s="43">
        <f t="shared" si="1497"/>
        <v>0</v>
      </c>
      <c r="AT877" s="42">
        <f t="shared" si="1473"/>
        <v>0</v>
      </c>
      <c r="AU877" s="15">
        <f t="shared" si="1495"/>
        <v>0</v>
      </c>
      <c r="AV877" s="24">
        <v>0</v>
      </c>
    </row>
    <row r="878" spans="1:49" s="40" customFormat="1" hidden="1" x14ac:dyDescent="0.3">
      <c r="A878" s="36" t="s">
        <v>557</v>
      </c>
      <c r="B878" s="37">
        <v>400</v>
      </c>
      <c r="C878" s="36" t="s">
        <v>238</v>
      </c>
      <c r="D878" s="36" t="s">
        <v>67</v>
      </c>
      <c r="E878" s="38" t="s">
        <v>532</v>
      </c>
      <c r="F878" s="15">
        <v>133193.20000000001</v>
      </c>
      <c r="G878" s="15"/>
      <c r="H878" s="15"/>
      <c r="I878" s="15"/>
      <c r="J878" s="15"/>
      <c r="K878" s="15"/>
      <c r="L878" s="15">
        <f t="shared" si="1365"/>
        <v>133193.20000000001</v>
      </c>
      <c r="M878" s="15">
        <f t="shared" si="1366"/>
        <v>0</v>
      </c>
      <c r="N878" s="15">
        <f t="shared" si="1367"/>
        <v>0</v>
      </c>
      <c r="O878" s="15"/>
      <c r="P878" s="15"/>
      <c r="Q878" s="15"/>
      <c r="R878" s="15">
        <f t="shared" si="1459"/>
        <v>133193.20000000001</v>
      </c>
      <c r="S878" s="15">
        <f t="shared" si="1460"/>
        <v>0</v>
      </c>
      <c r="T878" s="15">
        <f t="shared" si="1461"/>
        <v>0</v>
      </c>
      <c r="U878" s="15"/>
      <c r="V878" s="15">
        <f t="shared" si="1462"/>
        <v>133193.20000000001</v>
      </c>
      <c r="W878" s="15">
        <f t="shared" si="1463"/>
        <v>0</v>
      </c>
      <c r="X878" s="15">
        <f t="shared" si="1464"/>
        <v>0</v>
      </c>
      <c r="Y878" s="15">
        <v>-95306.9</v>
      </c>
      <c r="Z878" s="15">
        <v>257381.96400000001</v>
      </c>
      <c r="AA878" s="15"/>
      <c r="AB878" s="15">
        <f t="shared" si="1465"/>
        <v>37886.300000000017</v>
      </c>
      <c r="AC878" s="15">
        <f t="shared" si="1466"/>
        <v>257381.96400000001</v>
      </c>
      <c r="AD878" s="15">
        <f t="shared" si="1467"/>
        <v>0</v>
      </c>
      <c r="AE878" s="15"/>
      <c r="AF878" s="15"/>
      <c r="AG878" s="15"/>
      <c r="AH878" s="15">
        <f t="shared" si="1468"/>
        <v>37886.300000000017</v>
      </c>
      <c r="AI878" s="15">
        <f t="shared" si="1469"/>
        <v>257381.96400000001</v>
      </c>
      <c r="AJ878" s="15">
        <f t="shared" si="1470"/>
        <v>0</v>
      </c>
      <c r="AK878" s="15"/>
      <c r="AL878" s="15">
        <v>-257381.96400000001</v>
      </c>
      <c r="AM878" s="15"/>
      <c r="AN878" s="39">
        <f t="shared" si="1471"/>
        <v>37886.300000000017</v>
      </c>
      <c r="AO878" s="39">
        <v>-37886.300000000003</v>
      </c>
      <c r="AP878" s="43">
        <f t="shared" si="1496"/>
        <v>0</v>
      </c>
      <c r="AQ878" s="39">
        <f t="shared" si="1472"/>
        <v>0</v>
      </c>
      <c r="AR878" s="39"/>
      <c r="AS878" s="43">
        <f t="shared" si="1497"/>
        <v>0</v>
      </c>
      <c r="AT878" s="42">
        <f t="shared" si="1473"/>
        <v>0</v>
      </c>
      <c r="AU878" s="15"/>
      <c r="AV878" s="41">
        <v>0</v>
      </c>
      <c r="AW878" s="40">
        <v>1</v>
      </c>
    </row>
    <row r="879" spans="1:49" ht="31.2" x14ac:dyDescent="0.3">
      <c r="A879" s="61" t="s">
        <v>559</v>
      </c>
      <c r="B879" s="62"/>
      <c r="C879" s="61"/>
      <c r="D879" s="61"/>
      <c r="E879" s="63" t="s">
        <v>560</v>
      </c>
      <c r="F879" s="15">
        <f t="shared" si="1475"/>
        <v>29234.799999999999</v>
      </c>
      <c r="G879" s="15">
        <f t="shared" si="1476"/>
        <v>0</v>
      </c>
      <c r="H879" s="15">
        <f t="shared" si="1477"/>
        <v>0</v>
      </c>
      <c r="I879" s="15">
        <f t="shared" si="1478"/>
        <v>0</v>
      </c>
      <c r="J879" s="15">
        <f t="shared" si="1479"/>
        <v>0</v>
      </c>
      <c r="K879" s="15">
        <f t="shared" si="1480"/>
        <v>0</v>
      </c>
      <c r="L879" s="15">
        <f t="shared" ref="L879:L946" si="1498">F879+I879</f>
        <v>29234.799999999999</v>
      </c>
      <c r="M879" s="15">
        <f t="shared" ref="M879:M946" si="1499">G879+J879</f>
        <v>0</v>
      </c>
      <c r="N879" s="15">
        <f t="shared" ref="N879:N946" si="1500">H879+K879</f>
        <v>0</v>
      </c>
      <c r="O879" s="15">
        <f t="shared" si="1481"/>
        <v>0</v>
      </c>
      <c r="P879" s="15">
        <f t="shared" si="1482"/>
        <v>0</v>
      </c>
      <c r="Q879" s="15">
        <f t="shared" si="1483"/>
        <v>0</v>
      </c>
      <c r="R879" s="15">
        <f t="shared" si="1459"/>
        <v>29234.799999999999</v>
      </c>
      <c r="S879" s="15">
        <f t="shared" si="1460"/>
        <v>0</v>
      </c>
      <c r="T879" s="15">
        <f t="shared" si="1461"/>
        <v>0</v>
      </c>
      <c r="U879" s="15">
        <f t="shared" si="1484"/>
        <v>0</v>
      </c>
      <c r="V879" s="15">
        <f t="shared" si="1462"/>
        <v>29234.799999999999</v>
      </c>
      <c r="W879" s="15">
        <f t="shared" si="1463"/>
        <v>0</v>
      </c>
      <c r="X879" s="15">
        <f t="shared" si="1464"/>
        <v>0</v>
      </c>
      <c r="Y879" s="15">
        <f t="shared" si="1485"/>
        <v>-16354.8</v>
      </c>
      <c r="Z879" s="15">
        <f t="shared" si="1486"/>
        <v>0</v>
      </c>
      <c r="AA879" s="15">
        <f t="shared" si="1487"/>
        <v>0</v>
      </c>
      <c r="AB879" s="15">
        <f t="shared" si="1465"/>
        <v>12880</v>
      </c>
      <c r="AC879" s="15">
        <f t="shared" si="1466"/>
        <v>0</v>
      </c>
      <c r="AD879" s="15">
        <f t="shared" si="1467"/>
        <v>0</v>
      </c>
      <c r="AE879" s="15">
        <f t="shared" si="1488"/>
        <v>0</v>
      </c>
      <c r="AF879" s="15">
        <f t="shared" si="1489"/>
        <v>0</v>
      </c>
      <c r="AG879" s="15">
        <f t="shared" si="1490"/>
        <v>0</v>
      </c>
      <c r="AH879" s="15">
        <f t="shared" si="1468"/>
        <v>12880</v>
      </c>
      <c r="AI879" s="15">
        <f t="shared" si="1469"/>
        <v>0</v>
      </c>
      <c r="AJ879" s="15">
        <f t="shared" si="1470"/>
        <v>0</v>
      </c>
      <c r="AK879" s="15">
        <f t="shared" si="1491"/>
        <v>0</v>
      </c>
      <c r="AL879" s="15">
        <f t="shared" si="1492"/>
        <v>0</v>
      </c>
      <c r="AM879" s="15">
        <f t="shared" si="1493"/>
        <v>0</v>
      </c>
      <c r="AN879" s="15">
        <f t="shared" si="1471"/>
        <v>12880</v>
      </c>
      <c r="AO879" s="15">
        <f t="shared" si="1494"/>
        <v>0</v>
      </c>
      <c r="AP879" s="70">
        <f t="shared" si="1496"/>
        <v>12880</v>
      </c>
      <c r="AQ879" s="15">
        <f t="shared" si="1472"/>
        <v>0</v>
      </c>
      <c r="AR879" s="15">
        <f t="shared" si="1495"/>
        <v>0</v>
      </c>
      <c r="AS879" s="70">
        <f t="shared" si="1497"/>
        <v>0</v>
      </c>
      <c r="AT879" s="73">
        <f t="shared" si="1473"/>
        <v>0</v>
      </c>
      <c r="AU879" s="15">
        <f t="shared" si="1495"/>
        <v>0</v>
      </c>
      <c r="AV879" s="24"/>
    </row>
    <row r="880" spans="1:49" ht="46.8" x14ac:dyDescent="0.3">
      <c r="A880" s="61" t="s">
        <v>559</v>
      </c>
      <c r="B880" s="62" t="s">
        <v>29</v>
      </c>
      <c r="C880" s="61"/>
      <c r="D880" s="61"/>
      <c r="E880" s="63" t="s">
        <v>30</v>
      </c>
      <c r="F880" s="15">
        <f t="shared" si="1475"/>
        <v>29234.799999999999</v>
      </c>
      <c r="G880" s="15">
        <f t="shared" si="1476"/>
        <v>0</v>
      </c>
      <c r="H880" s="15">
        <f t="shared" si="1477"/>
        <v>0</v>
      </c>
      <c r="I880" s="15">
        <f t="shared" si="1478"/>
        <v>0</v>
      </c>
      <c r="J880" s="15">
        <f t="shared" si="1479"/>
        <v>0</v>
      </c>
      <c r="K880" s="15">
        <f t="shared" si="1480"/>
        <v>0</v>
      </c>
      <c r="L880" s="15">
        <f t="shared" si="1498"/>
        <v>29234.799999999999</v>
      </c>
      <c r="M880" s="15">
        <f t="shared" si="1499"/>
        <v>0</v>
      </c>
      <c r="N880" s="15">
        <f t="shared" si="1500"/>
        <v>0</v>
      </c>
      <c r="O880" s="15">
        <f t="shared" si="1481"/>
        <v>0</v>
      </c>
      <c r="P880" s="15">
        <f t="shared" si="1482"/>
        <v>0</v>
      </c>
      <c r="Q880" s="15">
        <f t="shared" si="1483"/>
        <v>0</v>
      </c>
      <c r="R880" s="15">
        <f t="shared" si="1459"/>
        <v>29234.799999999999</v>
      </c>
      <c r="S880" s="15">
        <f t="shared" si="1460"/>
        <v>0</v>
      </c>
      <c r="T880" s="15">
        <f t="shared" si="1461"/>
        <v>0</v>
      </c>
      <c r="U880" s="15">
        <f t="shared" si="1484"/>
        <v>0</v>
      </c>
      <c r="V880" s="15">
        <f t="shared" si="1462"/>
        <v>29234.799999999999</v>
      </c>
      <c r="W880" s="15">
        <f t="shared" si="1463"/>
        <v>0</v>
      </c>
      <c r="X880" s="15">
        <f t="shared" si="1464"/>
        <v>0</v>
      </c>
      <c r="Y880" s="15">
        <f t="shared" si="1485"/>
        <v>-16354.8</v>
      </c>
      <c r="Z880" s="15">
        <f t="shared" si="1486"/>
        <v>0</v>
      </c>
      <c r="AA880" s="15">
        <f t="shared" si="1487"/>
        <v>0</v>
      </c>
      <c r="AB880" s="15">
        <f t="shared" si="1465"/>
        <v>12880</v>
      </c>
      <c r="AC880" s="15">
        <f t="shared" si="1466"/>
        <v>0</v>
      </c>
      <c r="AD880" s="15">
        <f t="shared" si="1467"/>
        <v>0</v>
      </c>
      <c r="AE880" s="15">
        <f t="shared" si="1488"/>
        <v>0</v>
      </c>
      <c r="AF880" s="15">
        <f t="shared" si="1489"/>
        <v>0</v>
      </c>
      <c r="AG880" s="15">
        <f t="shared" si="1490"/>
        <v>0</v>
      </c>
      <c r="AH880" s="15">
        <f t="shared" si="1468"/>
        <v>12880</v>
      </c>
      <c r="AI880" s="15">
        <f t="shared" si="1469"/>
        <v>0</v>
      </c>
      <c r="AJ880" s="15">
        <f t="shared" si="1470"/>
        <v>0</v>
      </c>
      <c r="AK880" s="15">
        <f t="shared" si="1491"/>
        <v>0</v>
      </c>
      <c r="AL880" s="15">
        <f t="shared" si="1492"/>
        <v>0</v>
      </c>
      <c r="AM880" s="15">
        <f t="shared" si="1493"/>
        <v>0</v>
      </c>
      <c r="AN880" s="15">
        <f t="shared" si="1471"/>
        <v>12880</v>
      </c>
      <c r="AO880" s="15">
        <f t="shared" si="1494"/>
        <v>0</v>
      </c>
      <c r="AP880" s="70">
        <f t="shared" si="1496"/>
        <v>12880</v>
      </c>
      <c r="AQ880" s="15">
        <f t="shared" si="1472"/>
        <v>0</v>
      </c>
      <c r="AR880" s="15">
        <f t="shared" si="1495"/>
        <v>0</v>
      </c>
      <c r="AS880" s="70">
        <f t="shared" si="1497"/>
        <v>0</v>
      </c>
      <c r="AT880" s="73">
        <f t="shared" si="1473"/>
        <v>0</v>
      </c>
      <c r="AU880" s="15">
        <f t="shared" si="1495"/>
        <v>0</v>
      </c>
      <c r="AV880" s="24"/>
    </row>
    <row r="881" spans="1:48" x14ac:dyDescent="0.3">
      <c r="A881" s="61" t="s">
        <v>559</v>
      </c>
      <c r="B881" s="62">
        <v>400</v>
      </c>
      <c r="C881" s="61" t="s">
        <v>238</v>
      </c>
      <c r="D881" s="61" t="s">
        <v>67</v>
      </c>
      <c r="E881" s="63" t="s">
        <v>532</v>
      </c>
      <c r="F881" s="15">
        <v>29234.799999999999</v>
      </c>
      <c r="G881" s="15"/>
      <c r="H881" s="15"/>
      <c r="I881" s="15"/>
      <c r="J881" s="15"/>
      <c r="K881" s="15"/>
      <c r="L881" s="15">
        <f t="shared" si="1498"/>
        <v>29234.799999999999</v>
      </c>
      <c r="M881" s="15">
        <f t="shared" si="1499"/>
        <v>0</v>
      </c>
      <c r="N881" s="15">
        <f t="shared" si="1500"/>
        <v>0</v>
      </c>
      <c r="O881" s="15"/>
      <c r="P881" s="15"/>
      <c r="Q881" s="15"/>
      <c r="R881" s="15">
        <f t="shared" si="1459"/>
        <v>29234.799999999999</v>
      </c>
      <c r="S881" s="15">
        <f t="shared" si="1460"/>
        <v>0</v>
      </c>
      <c r="T881" s="15">
        <f t="shared" si="1461"/>
        <v>0</v>
      </c>
      <c r="U881" s="15"/>
      <c r="V881" s="15">
        <f t="shared" si="1462"/>
        <v>29234.799999999999</v>
      </c>
      <c r="W881" s="15">
        <f t="shared" si="1463"/>
        <v>0</v>
      </c>
      <c r="X881" s="15">
        <f t="shared" si="1464"/>
        <v>0</v>
      </c>
      <c r="Y881" s="15">
        <v>-16354.8</v>
      </c>
      <c r="Z881" s="15"/>
      <c r="AA881" s="15"/>
      <c r="AB881" s="15">
        <f t="shared" si="1465"/>
        <v>12880</v>
      </c>
      <c r="AC881" s="15">
        <f t="shared" si="1466"/>
        <v>0</v>
      </c>
      <c r="AD881" s="15">
        <f t="shared" si="1467"/>
        <v>0</v>
      </c>
      <c r="AE881" s="15"/>
      <c r="AF881" s="15"/>
      <c r="AG881" s="15"/>
      <c r="AH881" s="15">
        <f t="shared" si="1468"/>
        <v>12880</v>
      </c>
      <c r="AI881" s="15">
        <f t="shared" si="1469"/>
        <v>0</v>
      </c>
      <c r="AJ881" s="15">
        <f t="shared" si="1470"/>
        <v>0</v>
      </c>
      <c r="AK881" s="15"/>
      <c r="AL881" s="15"/>
      <c r="AM881" s="15"/>
      <c r="AN881" s="15">
        <f t="shared" si="1471"/>
        <v>12880</v>
      </c>
      <c r="AO881" s="15"/>
      <c r="AP881" s="70">
        <f t="shared" si="1496"/>
        <v>12880</v>
      </c>
      <c r="AQ881" s="15">
        <f t="shared" si="1472"/>
        <v>0</v>
      </c>
      <c r="AR881" s="15"/>
      <c r="AS881" s="70">
        <f t="shared" si="1497"/>
        <v>0</v>
      </c>
      <c r="AT881" s="73">
        <f t="shared" si="1473"/>
        <v>0</v>
      </c>
      <c r="AU881" s="15"/>
      <c r="AV881" s="24"/>
    </row>
    <row r="882" spans="1:48" ht="62.4" x14ac:dyDescent="0.3">
      <c r="A882" s="61" t="s">
        <v>561</v>
      </c>
      <c r="B882" s="62"/>
      <c r="C882" s="61"/>
      <c r="D882" s="61"/>
      <c r="E882" s="64" t="s">
        <v>562</v>
      </c>
      <c r="F882" s="15"/>
      <c r="G882" s="15"/>
      <c r="H882" s="15"/>
      <c r="I882" s="15"/>
      <c r="J882" s="15"/>
      <c r="K882" s="15"/>
      <c r="L882" s="15"/>
      <c r="M882" s="15"/>
      <c r="N882" s="15"/>
      <c r="O882" s="15">
        <f t="shared" si="1481"/>
        <v>24687.203000000001</v>
      </c>
      <c r="P882" s="15">
        <f t="shared" si="1482"/>
        <v>0</v>
      </c>
      <c r="Q882" s="15">
        <f t="shared" si="1483"/>
        <v>0</v>
      </c>
      <c r="R882" s="15">
        <f t="shared" si="1459"/>
        <v>24687.203000000001</v>
      </c>
      <c r="S882" s="15">
        <f t="shared" si="1460"/>
        <v>0</v>
      </c>
      <c r="T882" s="15">
        <f t="shared" si="1461"/>
        <v>0</v>
      </c>
      <c r="U882" s="15">
        <f t="shared" si="1484"/>
        <v>0</v>
      </c>
      <c r="V882" s="15">
        <f t="shared" si="1462"/>
        <v>24687.203000000001</v>
      </c>
      <c r="W882" s="15">
        <f t="shared" si="1463"/>
        <v>0</v>
      </c>
      <c r="X882" s="15">
        <f t="shared" si="1464"/>
        <v>0</v>
      </c>
      <c r="Y882" s="15">
        <f t="shared" si="1485"/>
        <v>63799.163</v>
      </c>
      <c r="Z882" s="15">
        <f t="shared" si="1486"/>
        <v>0</v>
      </c>
      <c r="AA882" s="15">
        <f t="shared" si="1487"/>
        <v>0</v>
      </c>
      <c r="AB882" s="15">
        <f t="shared" si="1465"/>
        <v>88486.366000000009</v>
      </c>
      <c r="AC882" s="15">
        <f t="shared" si="1466"/>
        <v>0</v>
      </c>
      <c r="AD882" s="15">
        <f t="shared" si="1467"/>
        <v>0</v>
      </c>
      <c r="AE882" s="15">
        <f t="shared" si="1488"/>
        <v>0</v>
      </c>
      <c r="AF882" s="15">
        <f t="shared" si="1489"/>
        <v>0</v>
      </c>
      <c r="AG882" s="15">
        <f t="shared" si="1490"/>
        <v>0</v>
      </c>
      <c r="AH882" s="15">
        <f t="shared" si="1468"/>
        <v>88486.366000000009</v>
      </c>
      <c r="AI882" s="15">
        <f t="shared" si="1469"/>
        <v>0</v>
      </c>
      <c r="AJ882" s="15">
        <f t="shared" si="1470"/>
        <v>0</v>
      </c>
      <c r="AK882" s="15">
        <f t="shared" si="1491"/>
        <v>0</v>
      </c>
      <c r="AL882" s="15">
        <f t="shared" si="1492"/>
        <v>0</v>
      </c>
      <c r="AM882" s="15">
        <f t="shared" si="1493"/>
        <v>0</v>
      </c>
      <c r="AN882" s="15">
        <f t="shared" si="1471"/>
        <v>88486.366000000009</v>
      </c>
      <c r="AO882" s="15">
        <f t="shared" si="1494"/>
        <v>0</v>
      </c>
      <c r="AP882" s="70">
        <f t="shared" si="1496"/>
        <v>88486.366000000009</v>
      </c>
      <c r="AQ882" s="15">
        <f t="shared" si="1472"/>
        <v>0</v>
      </c>
      <c r="AR882" s="15">
        <f t="shared" si="1495"/>
        <v>0</v>
      </c>
      <c r="AS882" s="70">
        <f t="shared" si="1497"/>
        <v>0</v>
      </c>
      <c r="AT882" s="73">
        <f t="shared" si="1473"/>
        <v>0</v>
      </c>
      <c r="AU882" s="15">
        <f t="shared" si="1495"/>
        <v>0</v>
      </c>
      <c r="AV882" s="24"/>
    </row>
    <row r="883" spans="1:48" ht="46.8" x14ac:dyDescent="0.3">
      <c r="A883" s="61" t="s">
        <v>561</v>
      </c>
      <c r="B883" s="62" t="s">
        <v>29</v>
      </c>
      <c r="C883" s="61"/>
      <c r="D883" s="61"/>
      <c r="E883" s="63" t="s">
        <v>30</v>
      </c>
      <c r="F883" s="15"/>
      <c r="G883" s="15"/>
      <c r="H883" s="15"/>
      <c r="I883" s="15"/>
      <c r="J883" s="15"/>
      <c r="K883" s="15"/>
      <c r="L883" s="15"/>
      <c r="M883" s="15"/>
      <c r="N883" s="15"/>
      <c r="O883" s="15">
        <f t="shared" si="1481"/>
        <v>24687.203000000001</v>
      </c>
      <c r="P883" s="15">
        <f t="shared" si="1482"/>
        <v>0</v>
      </c>
      <c r="Q883" s="15">
        <f t="shared" si="1483"/>
        <v>0</v>
      </c>
      <c r="R883" s="15">
        <f t="shared" si="1459"/>
        <v>24687.203000000001</v>
      </c>
      <c r="S883" s="15">
        <f t="shared" si="1460"/>
        <v>0</v>
      </c>
      <c r="T883" s="15">
        <f t="shared" si="1461"/>
        <v>0</v>
      </c>
      <c r="U883" s="15">
        <f t="shared" si="1484"/>
        <v>0</v>
      </c>
      <c r="V883" s="15">
        <f t="shared" si="1462"/>
        <v>24687.203000000001</v>
      </c>
      <c r="W883" s="15">
        <f t="shared" si="1463"/>
        <v>0</v>
      </c>
      <c r="X883" s="15">
        <f t="shared" si="1464"/>
        <v>0</v>
      </c>
      <c r="Y883" s="15">
        <f t="shared" si="1485"/>
        <v>63799.163</v>
      </c>
      <c r="Z883" s="15">
        <f t="shared" si="1486"/>
        <v>0</v>
      </c>
      <c r="AA883" s="15">
        <f t="shared" si="1487"/>
        <v>0</v>
      </c>
      <c r="AB883" s="15">
        <f t="shared" si="1465"/>
        <v>88486.366000000009</v>
      </c>
      <c r="AC883" s="15">
        <f t="shared" si="1466"/>
        <v>0</v>
      </c>
      <c r="AD883" s="15">
        <f t="shared" si="1467"/>
        <v>0</v>
      </c>
      <c r="AE883" s="15">
        <f t="shared" si="1488"/>
        <v>0</v>
      </c>
      <c r="AF883" s="15">
        <f t="shared" si="1489"/>
        <v>0</v>
      </c>
      <c r="AG883" s="15">
        <f t="shared" si="1490"/>
        <v>0</v>
      </c>
      <c r="AH883" s="15">
        <f t="shared" si="1468"/>
        <v>88486.366000000009</v>
      </c>
      <c r="AI883" s="15">
        <f t="shared" si="1469"/>
        <v>0</v>
      </c>
      <c r="AJ883" s="15">
        <f t="shared" si="1470"/>
        <v>0</v>
      </c>
      <c r="AK883" s="15">
        <f t="shared" si="1491"/>
        <v>0</v>
      </c>
      <c r="AL883" s="15">
        <f t="shared" si="1492"/>
        <v>0</v>
      </c>
      <c r="AM883" s="15">
        <f t="shared" si="1493"/>
        <v>0</v>
      </c>
      <c r="AN883" s="15">
        <f t="shared" si="1471"/>
        <v>88486.366000000009</v>
      </c>
      <c r="AO883" s="15">
        <f t="shared" si="1494"/>
        <v>0</v>
      </c>
      <c r="AP883" s="70">
        <f t="shared" si="1496"/>
        <v>88486.366000000009</v>
      </c>
      <c r="AQ883" s="15">
        <f t="shared" si="1472"/>
        <v>0</v>
      </c>
      <c r="AR883" s="15">
        <f t="shared" si="1495"/>
        <v>0</v>
      </c>
      <c r="AS883" s="70">
        <f t="shared" si="1497"/>
        <v>0</v>
      </c>
      <c r="AT883" s="73">
        <f t="shared" si="1473"/>
        <v>0</v>
      </c>
      <c r="AU883" s="15">
        <f t="shared" si="1495"/>
        <v>0</v>
      </c>
      <c r="AV883" s="24"/>
    </row>
    <row r="884" spans="1:48" x14ac:dyDescent="0.3">
      <c r="A884" s="61" t="s">
        <v>561</v>
      </c>
      <c r="B884" s="62">
        <v>400</v>
      </c>
      <c r="C884" s="61" t="s">
        <v>238</v>
      </c>
      <c r="D884" s="61" t="s">
        <v>67</v>
      </c>
      <c r="E884" s="63" t="s">
        <v>532</v>
      </c>
      <c r="F884" s="15"/>
      <c r="G884" s="15"/>
      <c r="H884" s="15"/>
      <c r="I884" s="15"/>
      <c r="J884" s="15"/>
      <c r="K884" s="15"/>
      <c r="L884" s="15"/>
      <c r="M884" s="15"/>
      <c r="N884" s="15"/>
      <c r="O884" s="15">
        <v>24687.203000000001</v>
      </c>
      <c r="P884" s="15"/>
      <c r="Q884" s="15"/>
      <c r="R884" s="15">
        <f t="shared" si="1459"/>
        <v>24687.203000000001</v>
      </c>
      <c r="S884" s="15">
        <f t="shared" si="1460"/>
        <v>0</v>
      </c>
      <c r="T884" s="15">
        <f t="shared" si="1461"/>
        <v>0</v>
      </c>
      <c r="U884" s="15"/>
      <c r="V884" s="15">
        <f t="shared" si="1462"/>
        <v>24687.203000000001</v>
      </c>
      <c r="W884" s="15">
        <f t="shared" si="1463"/>
        <v>0</v>
      </c>
      <c r="X884" s="15">
        <f t="shared" si="1464"/>
        <v>0</v>
      </c>
      <c r="Y884" s="15">
        <v>63799.163</v>
      </c>
      <c r="Z884" s="15"/>
      <c r="AA884" s="15"/>
      <c r="AB884" s="15">
        <f t="shared" si="1465"/>
        <v>88486.366000000009</v>
      </c>
      <c r="AC884" s="15">
        <f t="shared" si="1466"/>
        <v>0</v>
      </c>
      <c r="AD884" s="15">
        <f t="shared" si="1467"/>
        <v>0</v>
      </c>
      <c r="AE884" s="15"/>
      <c r="AF884" s="15"/>
      <c r="AG884" s="15"/>
      <c r="AH884" s="15">
        <f t="shared" si="1468"/>
        <v>88486.366000000009</v>
      </c>
      <c r="AI884" s="15">
        <f t="shared" si="1469"/>
        <v>0</v>
      </c>
      <c r="AJ884" s="15">
        <f t="shared" si="1470"/>
        <v>0</v>
      </c>
      <c r="AK884" s="15"/>
      <c r="AL884" s="15"/>
      <c r="AM884" s="15"/>
      <c r="AN884" s="15">
        <f t="shared" si="1471"/>
        <v>88486.366000000009</v>
      </c>
      <c r="AO884" s="15"/>
      <c r="AP884" s="70">
        <f t="shared" si="1496"/>
        <v>88486.366000000009</v>
      </c>
      <c r="AQ884" s="15">
        <f t="shared" si="1472"/>
        <v>0</v>
      </c>
      <c r="AR884" s="15"/>
      <c r="AS884" s="70">
        <f t="shared" si="1497"/>
        <v>0</v>
      </c>
      <c r="AT884" s="73">
        <f t="shared" si="1473"/>
        <v>0</v>
      </c>
      <c r="AU884" s="15"/>
      <c r="AV884" s="24"/>
    </row>
    <row r="885" spans="1:48" ht="46.8" x14ac:dyDescent="0.3">
      <c r="A885" s="61" t="s">
        <v>563</v>
      </c>
      <c r="B885" s="62"/>
      <c r="C885" s="61"/>
      <c r="D885" s="61"/>
      <c r="E885" s="63" t="s">
        <v>564</v>
      </c>
      <c r="F885" s="15">
        <f t="shared" si="1475"/>
        <v>8904.5</v>
      </c>
      <c r="G885" s="15">
        <f t="shared" si="1476"/>
        <v>91187.9</v>
      </c>
      <c r="H885" s="15">
        <f t="shared" si="1477"/>
        <v>0</v>
      </c>
      <c r="I885" s="15">
        <f t="shared" si="1478"/>
        <v>0</v>
      </c>
      <c r="J885" s="15">
        <f t="shared" si="1479"/>
        <v>0</v>
      </c>
      <c r="K885" s="15">
        <f t="shared" si="1480"/>
        <v>0</v>
      </c>
      <c r="L885" s="15">
        <f t="shared" si="1498"/>
        <v>8904.5</v>
      </c>
      <c r="M885" s="15">
        <f t="shared" si="1499"/>
        <v>91187.9</v>
      </c>
      <c r="N885" s="15">
        <f t="shared" si="1500"/>
        <v>0</v>
      </c>
      <c r="O885" s="15">
        <f t="shared" si="1481"/>
        <v>0</v>
      </c>
      <c r="P885" s="15">
        <f t="shared" si="1482"/>
        <v>0</v>
      </c>
      <c r="Q885" s="15">
        <f t="shared" si="1483"/>
        <v>0</v>
      </c>
      <c r="R885" s="15">
        <f t="shared" si="1459"/>
        <v>8904.5</v>
      </c>
      <c r="S885" s="15">
        <f t="shared" si="1460"/>
        <v>91187.9</v>
      </c>
      <c r="T885" s="15">
        <f t="shared" si="1461"/>
        <v>0</v>
      </c>
      <c r="U885" s="15">
        <f t="shared" si="1484"/>
        <v>0</v>
      </c>
      <c r="V885" s="15">
        <f t="shared" si="1462"/>
        <v>8904.5</v>
      </c>
      <c r="W885" s="15">
        <f t="shared" si="1463"/>
        <v>91187.9</v>
      </c>
      <c r="X885" s="15">
        <f t="shared" si="1464"/>
        <v>0</v>
      </c>
      <c r="Y885" s="15">
        <f t="shared" si="1485"/>
        <v>0</v>
      </c>
      <c r="Z885" s="15">
        <f t="shared" si="1486"/>
        <v>0</v>
      </c>
      <c r="AA885" s="15">
        <f t="shared" si="1487"/>
        <v>0</v>
      </c>
      <c r="AB885" s="15">
        <f t="shared" si="1465"/>
        <v>8904.5</v>
      </c>
      <c r="AC885" s="15">
        <f t="shared" si="1466"/>
        <v>91187.9</v>
      </c>
      <c r="AD885" s="15">
        <f t="shared" si="1467"/>
        <v>0</v>
      </c>
      <c r="AE885" s="15">
        <f t="shared" si="1488"/>
        <v>0</v>
      </c>
      <c r="AF885" s="15">
        <f t="shared" si="1489"/>
        <v>0</v>
      </c>
      <c r="AG885" s="15">
        <f t="shared" si="1490"/>
        <v>0</v>
      </c>
      <c r="AH885" s="15">
        <f t="shared" si="1468"/>
        <v>8904.5</v>
      </c>
      <c r="AI885" s="15">
        <f t="shared" si="1469"/>
        <v>91187.9</v>
      </c>
      <c r="AJ885" s="15">
        <f t="shared" si="1470"/>
        <v>0</v>
      </c>
      <c r="AK885" s="15">
        <f t="shared" si="1491"/>
        <v>0</v>
      </c>
      <c r="AL885" s="15">
        <f t="shared" si="1492"/>
        <v>0</v>
      </c>
      <c r="AM885" s="15">
        <f t="shared" si="1493"/>
        <v>0</v>
      </c>
      <c r="AN885" s="15">
        <f t="shared" si="1471"/>
        <v>8904.5</v>
      </c>
      <c r="AO885" s="15">
        <f t="shared" si="1494"/>
        <v>0</v>
      </c>
      <c r="AP885" s="70">
        <f t="shared" si="1496"/>
        <v>8904.5</v>
      </c>
      <c r="AQ885" s="15">
        <f t="shared" si="1472"/>
        <v>91187.9</v>
      </c>
      <c r="AR885" s="15">
        <f t="shared" si="1495"/>
        <v>0</v>
      </c>
      <c r="AS885" s="70">
        <f t="shared" si="1497"/>
        <v>91187.9</v>
      </c>
      <c r="AT885" s="73">
        <f t="shared" si="1473"/>
        <v>0</v>
      </c>
      <c r="AU885" s="15">
        <f t="shared" si="1495"/>
        <v>0</v>
      </c>
      <c r="AV885" s="24"/>
    </row>
    <row r="886" spans="1:48" ht="46.8" x14ac:dyDescent="0.3">
      <c r="A886" s="61" t="s">
        <v>563</v>
      </c>
      <c r="B886" s="62" t="s">
        <v>29</v>
      </c>
      <c r="C886" s="61"/>
      <c r="D886" s="61"/>
      <c r="E886" s="63" t="s">
        <v>30</v>
      </c>
      <c r="F886" s="15">
        <f t="shared" si="1475"/>
        <v>8904.5</v>
      </c>
      <c r="G886" s="15">
        <f t="shared" si="1476"/>
        <v>91187.9</v>
      </c>
      <c r="H886" s="15">
        <f t="shared" si="1477"/>
        <v>0</v>
      </c>
      <c r="I886" s="15">
        <f t="shared" si="1478"/>
        <v>0</v>
      </c>
      <c r="J886" s="15">
        <f t="shared" si="1479"/>
        <v>0</v>
      </c>
      <c r="K886" s="15">
        <f t="shared" si="1480"/>
        <v>0</v>
      </c>
      <c r="L886" s="15">
        <f t="shared" si="1498"/>
        <v>8904.5</v>
      </c>
      <c r="M886" s="15">
        <f t="shared" si="1499"/>
        <v>91187.9</v>
      </c>
      <c r="N886" s="15">
        <f t="shared" si="1500"/>
        <v>0</v>
      </c>
      <c r="O886" s="15">
        <f t="shared" si="1481"/>
        <v>0</v>
      </c>
      <c r="P886" s="15">
        <f t="shared" si="1482"/>
        <v>0</v>
      </c>
      <c r="Q886" s="15">
        <f t="shared" si="1483"/>
        <v>0</v>
      </c>
      <c r="R886" s="15">
        <f t="shared" si="1459"/>
        <v>8904.5</v>
      </c>
      <c r="S886" s="15">
        <f t="shared" si="1460"/>
        <v>91187.9</v>
      </c>
      <c r="T886" s="15">
        <f t="shared" si="1461"/>
        <v>0</v>
      </c>
      <c r="U886" s="15">
        <f t="shared" si="1484"/>
        <v>0</v>
      </c>
      <c r="V886" s="15">
        <f t="shared" si="1462"/>
        <v>8904.5</v>
      </c>
      <c r="W886" s="15">
        <f t="shared" si="1463"/>
        <v>91187.9</v>
      </c>
      <c r="X886" s="15">
        <f t="shared" si="1464"/>
        <v>0</v>
      </c>
      <c r="Y886" s="15">
        <f t="shared" si="1485"/>
        <v>0</v>
      </c>
      <c r="Z886" s="15">
        <f t="shared" si="1486"/>
        <v>0</v>
      </c>
      <c r="AA886" s="15">
        <f t="shared" si="1487"/>
        <v>0</v>
      </c>
      <c r="AB886" s="15">
        <f t="shared" si="1465"/>
        <v>8904.5</v>
      </c>
      <c r="AC886" s="15">
        <f t="shared" si="1466"/>
        <v>91187.9</v>
      </c>
      <c r="AD886" s="15">
        <f t="shared" si="1467"/>
        <v>0</v>
      </c>
      <c r="AE886" s="15">
        <f t="shared" si="1488"/>
        <v>0</v>
      </c>
      <c r="AF886" s="15">
        <f t="shared" si="1489"/>
        <v>0</v>
      </c>
      <c r="AG886" s="15">
        <f t="shared" si="1490"/>
        <v>0</v>
      </c>
      <c r="AH886" s="15">
        <f t="shared" si="1468"/>
        <v>8904.5</v>
      </c>
      <c r="AI886" s="15">
        <f t="shared" si="1469"/>
        <v>91187.9</v>
      </c>
      <c r="AJ886" s="15">
        <f t="shared" si="1470"/>
        <v>0</v>
      </c>
      <c r="AK886" s="15">
        <f t="shared" si="1491"/>
        <v>0</v>
      </c>
      <c r="AL886" s="15">
        <f t="shared" si="1492"/>
        <v>0</v>
      </c>
      <c r="AM886" s="15">
        <f t="shared" si="1493"/>
        <v>0</v>
      </c>
      <c r="AN886" s="15">
        <f t="shared" si="1471"/>
        <v>8904.5</v>
      </c>
      <c r="AO886" s="15">
        <f t="shared" si="1494"/>
        <v>0</v>
      </c>
      <c r="AP886" s="70">
        <f t="shared" si="1496"/>
        <v>8904.5</v>
      </c>
      <c r="AQ886" s="15">
        <f t="shared" si="1472"/>
        <v>91187.9</v>
      </c>
      <c r="AR886" s="15">
        <f t="shared" si="1495"/>
        <v>0</v>
      </c>
      <c r="AS886" s="70">
        <f t="shared" si="1497"/>
        <v>91187.9</v>
      </c>
      <c r="AT886" s="73">
        <f t="shared" si="1473"/>
        <v>0</v>
      </c>
      <c r="AU886" s="15">
        <f t="shared" si="1495"/>
        <v>0</v>
      </c>
      <c r="AV886" s="24"/>
    </row>
    <row r="887" spans="1:48" x14ac:dyDescent="0.3">
      <c r="A887" s="61" t="s">
        <v>563</v>
      </c>
      <c r="B887" s="62">
        <v>400</v>
      </c>
      <c r="C887" s="61" t="s">
        <v>238</v>
      </c>
      <c r="D887" s="61" t="s">
        <v>67</v>
      </c>
      <c r="E887" s="63" t="s">
        <v>532</v>
      </c>
      <c r="F887" s="15">
        <v>8904.5</v>
      </c>
      <c r="G887" s="15">
        <v>91187.9</v>
      </c>
      <c r="H887" s="15"/>
      <c r="I887" s="15"/>
      <c r="J887" s="15"/>
      <c r="K887" s="15"/>
      <c r="L887" s="15">
        <f t="shared" si="1498"/>
        <v>8904.5</v>
      </c>
      <c r="M887" s="15">
        <f t="shared" si="1499"/>
        <v>91187.9</v>
      </c>
      <c r="N887" s="15">
        <f t="shared" si="1500"/>
        <v>0</v>
      </c>
      <c r="O887" s="15"/>
      <c r="P887" s="15"/>
      <c r="Q887" s="15"/>
      <c r="R887" s="15">
        <f t="shared" si="1459"/>
        <v>8904.5</v>
      </c>
      <c r="S887" s="15">
        <f t="shared" si="1460"/>
        <v>91187.9</v>
      </c>
      <c r="T887" s="15">
        <f t="shared" si="1461"/>
        <v>0</v>
      </c>
      <c r="U887" s="15"/>
      <c r="V887" s="15">
        <f t="shared" si="1462"/>
        <v>8904.5</v>
      </c>
      <c r="W887" s="15">
        <f t="shared" si="1463"/>
        <v>91187.9</v>
      </c>
      <c r="X887" s="15">
        <f t="shared" si="1464"/>
        <v>0</v>
      </c>
      <c r="Y887" s="15"/>
      <c r="Z887" s="15"/>
      <c r="AA887" s="15"/>
      <c r="AB887" s="15">
        <f t="shared" si="1465"/>
        <v>8904.5</v>
      </c>
      <c r="AC887" s="15">
        <f t="shared" si="1466"/>
        <v>91187.9</v>
      </c>
      <c r="AD887" s="15">
        <f t="shared" si="1467"/>
        <v>0</v>
      </c>
      <c r="AE887" s="15"/>
      <c r="AF887" s="15"/>
      <c r="AG887" s="15"/>
      <c r="AH887" s="15">
        <f t="shared" si="1468"/>
        <v>8904.5</v>
      </c>
      <c r="AI887" s="15">
        <f t="shared" si="1469"/>
        <v>91187.9</v>
      </c>
      <c r="AJ887" s="15">
        <f t="shared" si="1470"/>
        <v>0</v>
      </c>
      <c r="AK887" s="15"/>
      <c r="AL887" s="15"/>
      <c r="AM887" s="15"/>
      <c r="AN887" s="15">
        <f t="shared" si="1471"/>
        <v>8904.5</v>
      </c>
      <c r="AO887" s="15"/>
      <c r="AP887" s="70">
        <f t="shared" si="1496"/>
        <v>8904.5</v>
      </c>
      <c r="AQ887" s="15">
        <f t="shared" si="1472"/>
        <v>91187.9</v>
      </c>
      <c r="AR887" s="15"/>
      <c r="AS887" s="70">
        <f t="shared" si="1497"/>
        <v>91187.9</v>
      </c>
      <c r="AT887" s="73">
        <f t="shared" si="1473"/>
        <v>0</v>
      </c>
      <c r="AU887" s="15"/>
      <c r="AV887" s="24"/>
    </row>
    <row r="888" spans="1:48" ht="46.8" x14ac:dyDescent="0.3">
      <c r="A888" s="61" t="s">
        <v>565</v>
      </c>
      <c r="B888" s="62"/>
      <c r="C888" s="61"/>
      <c r="D888" s="61"/>
      <c r="E888" s="63" t="s">
        <v>566</v>
      </c>
      <c r="F888" s="15">
        <f t="shared" si="1475"/>
        <v>124696.8</v>
      </c>
      <c r="G888" s="15">
        <f t="shared" si="1476"/>
        <v>0</v>
      </c>
      <c r="H888" s="15">
        <f t="shared" si="1477"/>
        <v>0</v>
      </c>
      <c r="I888" s="15">
        <f t="shared" si="1478"/>
        <v>0</v>
      </c>
      <c r="J888" s="15">
        <f t="shared" si="1479"/>
        <v>0</v>
      </c>
      <c r="K888" s="15">
        <f t="shared" si="1480"/>
        <v>0</v>
      </c>
      <c r="L888" s="15">
        <f t="shared" si="1498"/>
        <v>124696.8</v>
      </c>
      <c r="M888" s="15">
        <f t="shared" si="1499"/>
        <v>0</v>
      </c>
      <c r="N888" s="15">
        <f t="shared" si="1500"/>
        <v>0</v>
      </c>
      <c r="O888" s="15">
        <f t="shared" si="1481"/>
        <v>0</v>
      </c>
      <c r="P888" s="15">
        <f t="shared" si="1482"/>
        <v>0</v>
      </c>
      <c r="Q888" s="15">
        <f t="shared" si="1483"/>
        <v>0</v>
      </c>
      <c r="R888" s="15">
        <f t="shared" si="1459"/>
        <v>124696.8</v>
      </c>
      <c r="S888" s="15">
        <f t="shared" si="1460"/>
        <v>0</v>
      </c>
      <c r="T888" s="15">
        <f t="shared" si="1461"/>
        <v>0</v>
      </c>
      <c r="U888" s="15">
        <f t="shared" si="1484"/>
        <v>0</v>
      </c>
      <c r="V888" s="15">
        <f t="shared" si="1462"/>
        <v>124696.8</v>
      </c>
      <c r="W888" s="15">
        <f t="shared" si="1463"/>
        <v>0</v>
      </c>
      <c r="X888" s="15">
        <f t="shared" si="1464"/>
        <v>0</v>
      </c>
      <c r="Y888" s="15">
        <f t="shared" si="1485"/>
        <v>0</v>
      </c>
      <c r="Z888" s="15">
        <f t="shared" si="1486"/>
        <v>0</v>
      </c>
      <c r="AA888" s="15">
        <f t="shared" si="1487"/>
        <v>0</v>
      </c>
      <c r="AB888" s="15">
        <f t="shared" si="1465"/>
        <v>124696.8</v>
      </c>
      <c r="AC888" s="15">
        <f t="shared" si="1466"/>
        <v>0</v>
      </c>
      <c r="AD888" s="15">
        <f t="shared" si="1467"/>
        <v>0</v>
      </c>
      <c r="AE888" s="15">
        <f t="shared" si="1488"/>
        <v>0</v>
      </c>
      <c r="AF888" s="15">
        <f t="shared" si="1489"/>
        <v>0</v>
      </c>
      <c r="AG888" s="15">
        <f t="shared" si="1490"/>
        <v>0</v>
      </c>
      <c r="AH888" s="15">
        <f t="shared" si="1468"/>
        <v>124696.8</v>
      </c>
      <c r="AI888" s="15">
        <f t="shared" si="1469"/>
        <v>0</v>
      </c>
      <c r="AJ888" s="15">
        <f t="shared" si="1470"/>
        <v>0</v>
      </c>
      <c r="AK888" s="15">
        <f t="shared" si="1491"/>
        <v>0</v>
      </c>
      <c r="AL888" s="15">
        <f t="shared" si="1492"/>
        <v>0</v>
      </c>
      <c r="AM888" s="15">
        <f t="shared" si="1493"/>
        <v>0</v>
      </c>
      <c r="AN888" s="15">
        <f t="shared" si="1471"/>
        <v>124696.8</v>
      </c>
      <c r="AO888" s="15">
        <f t="shared" si="1494"/>
        <v>0</v>
      </c>
      <c r="AP888" s="70">
        <f t="shared" si="1496"/>
        <v>124696.8</v>
      </c>
      <c r="AQ888" s="15">
        <f t="shared" si="1472"/>
        <v>0</v>
      </c>
      <c r="AR888" s="15">
        <f t="shared" si="1495"/>
        <v>0</v>
      </c>
      <c r="AS888" s="70">
        <f t="shared" si="1497"/>
        <v>0</v>
      </c>
      <c r="AT888" s="73">
        <f t="shared" si="1473"/>
        <v>0</v>
      </c>
      <c r="AU888" s="15">
        <f t="shared" si="1495"/>
        <v>0</v>
      </c>
      <c r="AV888" s="24"/>
    </row>
    <row r="889" spans="1:48" ht="46.8" x14ac:dyDescent="0.3">
      <c r="A889" s="61" t="s">
        <v>565</v>
      </c>
      <c r="B889" s="62" t="s">
        <v>29</v>
      </c>
      <c r="C889" s="61"/>
      <c r="D889" s="61"/>
      <c r="E889" s="63" t="s">
        <v>30</v>
      </c>
      <c r="F889" s="15">
        <f t="shared" si="1475"/>
        <v>124696.8</v>
      </c>
      <c r="G889" s="15">
        <f t="shared" si="1476"/>
        <v>0</v>
      </c>
      <c r="H889" s="15">
        <f t="shared" si="1477"/>
        <v>0</v>
      </c>
      <c r="I889" s="15">
        <f t="shared" si="1478"/>
        <v>0</v>
      </c>
      <c r="J889" s="15">
        <f t="shared" si="1479"/>
        <v>0</v>
      </c>
      <c r="K889" s="15">
        <f t="shared" si="1480"/>
        <v>0</v>
      </c>
      <c r="L889" s="15">
        <f t="shared" si="1498"/>
        <v>124696.8</v>
      </c>
      <c r="M889" s="15">
        <f t="shared" si="1499"/>
        <v>0</v>
      </c>
      <c r="N889" s="15">
        <f t="shared" si="1500"/>
        <v>0</v>
      </c>
      <c r="O889" s="15">
        <f t="shared" si="1481"/>
        <v>0</v>
      </c>
      <c r="P889" s="15">
        <f t="shared" si="1482"/>
        <v>0</v>
      </c>
      <c r="Q889" s="15">
        <f t="shared" si="1483"/>
        <v>0</v>
      </c>
      <c r="R889" s="15">
        <f t="shared" si="1459"/>
        <v>124696.8</v>
      </c>
      <c r="S889" s="15">
        <f t="shared" si="1460"/>
        <v>0</v>
      </c>
      <c r="T889" s="15">
        <f t="shared" si="1461"/>
        <v>0</v>
      </c>
      <c r="U889" s="15">
        <f t="shared" si="1484"/>
        <v>0</v>
      </c>
      <c r="V889" s="15">
        <f t="shared" si="1462"/>
        <v>124696.8</v>
      </c>
      <c r="W889" s="15">
        <f t="shared" si="1463"/>
        <v>0</v>
      </c>
      <c r="X889" s="15">
        <f t="shared" si="1464"/>
        <v>0</v>
      </c>
      <c r="Y889" s="15">
        <f t="shared" si="1485"/>
        <v>0</v>
      </c>
      <c r="Z889" s="15">
        <f t="shared" si="1486"/>
        <v>0</v>
      </c>
      <c r="AA889" s="15">
        <f t="shared" si="1487"/>
        <v>0</v>
      </c>
      <c r="AB889" s="15">
        <f t="shared" si="1465"/>
        <v>124696.8</v>
      </c>
      <c r="AC889" s="15">
        <f t="shared" si="1466"/>
        <v>0</v>
      </c>
      <c r="AD889" s="15">
        <f t="shared" si="1467"/>
        <v>0</v>
      </c>
      <c r="AE889" s="15">
        <f t="shared" si="1488"/>
        <v>0</v>
      </c>
      <c r="AF889" s="15">
        <f t="shared" si="1489"/>
        <v>0</v>
      </c>
      <c r="AG889" s="15">
        <f t="shared" si="1490"/>
        <v>0</v>
      </c>
      <c r="AH889" s="15">
        <f t="shared" si="1468"/>
        <v>124696.8</v>
      </c>
      <c r="AI889" s="15">
        <f t="shared" si="1469"/>
        <v>0</v>
      </c>
      <c r="AJ889" s="15">
        <f t="shared" si="1470"/>
        <v>0</v>
      </c>
      <c r="AK889" s="15">
        <f t="shared" si="1491"/>
        <v>0</v>
      </c>
      <c r="AL889" s="15">
        <f t="shared" si="1492"/>
        <v>0</v>
      </c>
      <c r="AM889" s="15">
        <f t="shared" si="1493"/>
        <v>0</v>
      </c>
      <c r="AN889" s="15">
        <f t="shared" si="1471"/>
        <v>124696.8</v>
      </c>
      <c r="AO889" s="15">
        <f t="shared" si="1494"/>
        <v>0</v>
      </c>
      <c r="AP889" s="70">
        <f t="shared" si="1496"/>
        <v>124696.8</v>
      </c>
      <c r="AQ889" s="15">
        <f t="shared" si="1472"/>
        <v>0</v>
      </c>
      <c r="AR889" s="15">
        <f t="shared" si="1495"/>
        <v>0</v>
      </c>
      <c r="AS889" s="70">
        <f t="shared" si="1497"/>
        <v>0</v>
      </c>
      <c r="AT889" s="73">
        <f t="shared" si="1473"/>
        <v>0</v>
      </c>
      <c r="AU889" s="15">
        <f t="shared" si="1495"/>
        <v>0</v>
      </c>
      <c r="AV889" s="24"/>
    </row>
    <row r="890" spans="1:48" x14ac:dyDescent="0.3">
      <c r="A890" s="61" t="s">
        <v>565</v>
      </c>
      <c r="B890" s="62">
        <v>400</v>
      </c>
      <c r="C890" s="61" t="s">
        <v>238</v>
      </c>
      <c r="D890" s="61" t="s">
        <v>67</v>
      </c>
      <c r="E890" s="63" t="s">
        <v>532</v>
      </c>
      <c r="F890" s="15">
        <v>124696.8</v>
      </c>
      <c r="G890" s="15"/>
      <c r="H890" s="15"/>
      <c r="I890" s="15"/>
      <c r="J890" s="15"/>
      <c r="K890" s="15"/>
      <c r="L890" s="15">
        <f t="shared" si="1498"/>
        <v>124696.8</v>
      </c>
      <c r="M890" s="15">
        <f t="shared" si="1499"/>
        <v>0</v>
      </c>
      <c r="N890" s="15">
        <f t="shared" si="1500"/>
        <v>0</v>
      </c>
      <c r="O890" s="15"/>
      <c r="P890" s="15"/>
      <c r="Q890" s="15"/>
      <c r="R890" s="15">
        <f t="shared" si="1459"/>
        <v>124696.8</v>
      </c>
      <c r="S890" s="15">
        <f t="shared" si="1460"/>
        <v>0</v>
      </c>
      <c r="T890" s="15">
        <f t="shared" si="1461"/>
        <v>0</v>
      </c>
      <c r="U890" s="15"/>
      <c r="V890" s="15">
        <f t="shared" si="1462"/>
        <v>124696.8</v>
      </c>
      <c r="W890" s="15">
        <f t="shared" si="1463"/>
        <v>0</v>
      </c>
      <c r="X890" s="15">
        <f t="shared" si="1464"/>
        <v>0</v>
      </c>
      <c r="Y890" s="15"/>
      <c r="Z890" s="15"/>
      <c r="AA890" s="15"/>
      <c r="AB890" s="15">
        <f t="shared" si="1465"/>
        <v>124696.8</v>
      </c>
      <c r="AC890" s="15">
        <f t="shared" si="1466"/>
        <v>0</v>
      </c>
      <c r="AD890" s="15">
        <f t="shared" si="1467"/>
        <v>0</v>
      </c>
      <c r="AE890" s="15"/>
      <c r="AF890" s="15"/>
      <c r="AG890" s="15"/>
      <c r="AH890" s="15">
        <f t="shared" si="1468"/>
        <v>124696.8</v>
      </c>
      <c r="AI890" s="15">
        <f t="shared" si="1469"/>
        <v>0</v>
      </c>
      <c r="AJ890" s="15">
        <f t="shared" si="1470"/>
        <v>0</v>
      </c>
      <c r="AK890" s="15"/>
      <c r="AL890" s="15"/>
      <c r="AM890" s="15"/>
      <c r="AN890" s="15">
        <f t="shared" si="1471"/>
        <v>124696.8</v>
      </c>
      <c r="AO890" s="15"/>
      <c r="AP890" s="70">
        <f t="shared" si="1496"/>
        <v>124696.8</v>
      </c>
      <c r="AQ890" s="15">
        <f t="shared" si="1472"/>
        <v>0</v>
      </c>
      <c r="AR890" s="15"/>
      <c r="AS890" s="70">
        <f t="shared" si="1497"/>
        <v>0</v>
      </c>
      <c r="AT890" s="73">
        <f t="shared" si="1473"/>
        <v>0</v>
      </c>
      <c r="AU890" s="15"/>
      <c r="AV890" s="24"/>
    </row>
    <row r="891" spans="1:48" ht="31.2" x14ac:dyDescent="0.3">
      <c r="A891" s="61" t="s">
        <v>567</v>
      </c>
      <c r="B891" s="62"/>
      <c r="C891" s="61"/>
      <c r="D891" s="61"/>
      <c r="E891" s="63" t="s">
        <v>568</v>
      </c>
      <c r="F891" s="15">
        <f t="shared" si="1475"/>
        <v>61100.2</v>
      </c>
      <c r="G891" s="15">
        <f t="shared" si="1476"/>
        <v>0</v>
      </c>
      <c r="H891" s="15">
        <f t="shared" si="1477"/>
        <v>0</v>
      </c>
      <c r="I891" s="15">
        <f t="shared" si="1478"/>
        <v>-2593.1999999999998</v>
      </c>
      <c r="J891" s="15">
        <f t="shared" si="1479"/>
        <v>0</v>
      </c>
      <c r="K891" s="15">
        <f t="shared" si="1480"/>
        <v>0</v>
      </c>
      <c r="L891" s="15">
        <f t="shared" si="1498"/>
        <v>58507</v>
      </c>
      <c r="M891" s="15">
        <f t="shared" si="1499"/>
        <v>0</v>
      </c>
      <c r="N891" s="15">
        <f t="shared" si="1500"/>
        <v>0</v>
      </c>
      <c r="O891" s="15">
        <f t="shared" si="1481"/>
        <v>0</v>
      </c>
      <c r="P891" s="15">
        <f t="shared" si="1482"/>
        <v>0</v>
      </c>
      <c r="Q891" s="15">
        <f t="shared" si="1483"/>
        <v>0</v>
      </c>
      <c r="R891" s="15">
        <f t="shared" si="1459"/>
        <v>58507</v>
      </c>
      <c r="S891" s="15">
        <f t="shared" si="1460"/>
        <v>0</v>
      </c>
      <c r="T891" s="15">
        <f t="shared" si="1461"/>
        <v>0</v>
      </c>
      <c r="U891" s="15">
        <f t="shared" si="1484"/>
        <v>0</v>
      </c>
      <c r="V891" s="15">
        <f t="shared" si="1462"/>
        <v>58507</v>
      </c>
      <c r="W891" s="15">
        <f t="shared" si="1463"/>
        <v>0</v>
      </c>
      <c r="X891" s="15">
        <f t="shared" si="1464"/>
        <v>0</v>
      </c>
      <c r="Y891" s="15">
        <f t="shared" si="1485"/>
        <v>-58507</v>
      </c>
      <c r="Z891" s="15">
        <f t="shared" si="1486"/>
        <v>66970.600999999995</v>
      </c>
      <c r="AA891" s="15">
        <f t="shared" si="1487"/>
        <v>0</v>
      </c>
      <c r="AB891" s="15">
        <f t="shared" si="1465"/>
        <v>0</v>
      </c>
      <c r="AC891" s="15">
        <f t="shared" si="1466"/>
        <v>66970.600999999995</v>
      </c>
      <c r="AD891" s="15">
        <f t="shared" si="1467"/>
        <v>0</v>
      </c>
      <c r="AE891" s="15">
        <f t="shared" si="1488"/>
        <v>0</v>
      </c>
      <c r="AF891" s="15">
        <f t="shared" si="1489"/>
        <v>0</v>
      </c>
      <c r="AG891" s="15">
        <f t="shared" si="1490"/>
        <v>0</v>
      </c>
      <c r="AH891" s="15">
        <f t="shared" si="1468"/>
        <v>0</v>
      </c>
      <c r="AI891" s="15">
        <f t="shared" si="1469"/>
        <v>66970.600999999995</v>
      </c>
      <c r="AJ891" s="15">
        <f t="shared" si="1470"/>
        <v>0</v>
      </c>
      <c r="AK891" s="15">
        <f t="shared" si="1491"/>
        <v>0</v>
      </c>
      <c r="AL891" s="15">
        <f t="shared" si="1492"/>
        <v>0</v>
      </c>
      <c r="AM891" s="15">
        <f t="shared" si="1493"/>
        <v>0</v>
      </c>
      <c r="AN891" s="15">
        <f t="shared" si="1471"/>
        <v>0</v>
      </c>
      <c r="AO891" s="15">
        <f t="shared" si="1494"/>
        <v>0</v>
      </c>
      <c r="AP891" s="70">
        <f t="shared" si="1496"/>
        <v>0</v>
      </c>
      <c r="AQ891" s="15">
        <f t="shared" si="1472"/>
        <v>66970.600999999995</v>
      </c>
      <c r="AR891" s="15">
        <f t="shared" si="1495"/>
        <v>0</v>
      </c>
      <c r="AS891" s="70">
        <f t="shared" si="1497"/>
        <v>66970.600999999995</v>
      </c>
      <c r="AT891" s="73">
        <f t="shared" si="1473"/>
        <v>0</v>
      </c>
      <c r="AU891" s="15">
        <f t="shared" si="1495"/>
        <v>0</v>
      </c>
      <c r="AV891" s="24"/>
    </row>
    <row r="892" spans="1:48" ht="46.8" x14ac:dyDescent="0.3">
      <c r="A892" s="61" t="s">
        <v>567</v>
      </c>
      <c r="B892" s="62" t="s">
        <v>29</v>
      </c>
      <c r="C892" s="61"/>
      <c r="D892" s="61"/>
      <c r="E892" s="63" t="s">
        <v>30</v>
      </c>
      <c r="F892" s="15">
        <f t="shared" si="1475"/>
        <v>61100.2</v>
      </c>
      <c r="G892" s="15">
        <f t="shared" si="1476"/>
        <v>0</v>
      </c>
      <c r="H892" s="15">
        <f t="shared" si="1477"/>
        <v>0</v>
      </c>
      <c r="I892" s="15">
        <f t="shared" si="1478"/>
        <v>-2593.1999999999998</v>
      </c>
      <c r="J892" s="15">
        <f t="shared" si="1479"/>
        <v>0</v>
      </c>
      <c r="K892" s="15">
        <f t="shared" si="1480"/>
        <v>0</v>
      </c>
      <c r="L892" s="15">
        <f t="shared" si="1498"/>
        <v>58507</v>
      </c>
      <c r="M892" s="15">
        <f t="shared" si="1499"/>
        <v>0</v>
      </c>
      <c r="N892" s="15">
        <f t="shared" si="1500"/>
        <v>0</v>
      </c>
      <c r="O892" s="15">
        <f t="shared" si="1481"/>
        <v>0</v>
      </c>
      <c r="P892" s="15">
        <f t="shared" si="1482"/>
        <v>0</v>
      </c>
      <c r="Q892" s="15">
        <f t="shared" si="1483"/>
        <v>0</v>
      </c>
      <c r="R892" s="15">
        <f t="shared" si="1459"/>
        <v>58507</v>
      </c>
      <c r="S892" s="15">
        <f t="shared" si="1460"/>
        <v>0</v>
      </c>
      <c r="T892" s="15">
        <f t="shared" si="1461"/>
        <v>0</v>
      </c>
      <c r="U892" s="15">
        <f t="shared" si="1484"/>
        <v>0</v>
      </c>
      <c r="V892" s="15">
        <f t="shared" si="1462"/>
        <v>58507</v>
      </c>
      <c r="W892" s="15">
        <f t="shared" si="1463"/>
        <v>0</v>
      </c>
      <c r="X892" s="15">
        <f t="shared" si="1464"/>
        <v>0</v>
      </c>
      <c r="Y892" s="15">
        <f t="shared" si="1485"/>
        <v>-58507</v>
      </c>
      <c r="Z892" s="15">
        <f t="shared" si="1486"/>
        <v>66970.600999999995</v>
      </c>
      <c r="AA892" s="15">
        <f t="shared" si="1487"/>
        <v>0</v>
      </c>
      <c r="AB892" s="15">
        <f t="shared" si="1465"/>
        <v>0</v>
      </c>
      <c r="AC892" s="15">
        <f t="shared" si="1466"/>
        <v>66970.600999999995</v>
      </c>
      <c r="AD892" s="15">
        <f t="shared" si="1467"/>
        <v>0</v>
      </c>
      <c r="AE892" s="15">
        <f t="shared" si="1488"/>
        <v>0</v>
      </c>
      <c r="AF892" s="15">
        <f t="shared" si="1489"/>
        <v>0</v>
      </c>
      <c r="AG892" s="15">
        <f t="shared" si="1490"/>
        <v>0</v>
      </c>
      <c r="AH892" s="15">
        <f t="shared" si="1468"/>
        <v>0</v>
      </c>
      <c r="AI892" s="15">
        <f t="shared" si="1469"/>
        <v>66970.600999999995</v>
      </c>
      <c r="AJ892" s="15">
        <f t="shared" si="1470"/>
        <v>0</v>
      </c>
      <c r="AK892" s="15">
        <f t="shared" si="1491"/>
        <v>0</v>
      </c>
      <c r="AL892" s="15">
        <f t="shared" si="1492"/>
        <v>0</v>
      </c>
      <c r="AM892" s="15">
        <f t="shared" si="1493"/>
        <v>0</v>
      </c>
      <c r="AN892" s="15">
        <f t="shared" si="1471"/>
        <v>0</v>
      </c>
      <c r="AO892" s="15">
        <f t="shared" si="1494"/>
        <v>0</v>
      </c>
      <c r="AP892" s="70">
        <f t="shared" si="1496"/>
        <v>0</v>
      </c>
      <c r="AQ892" s="15">
        <f t="shared" si="1472"/>
        <v>66970.600999999995</v>
      </c>
      <c r="AR892" s="15">
        <f t="shared" si="1495"/>
        <v>0</v>
      </c>
      <c r="AS892" s="70">
        <f t="shared" si="1497"/>
        <v>66970.600999999995</v>
      </c>
      <c r="AT892" s="73">
        <f t="shared" si="1473"/>
        <v>0</v>
      </c>
      <c r="AU892" s="15">
        <f t="shared" si="1495"/>
        <v>0</v>
      </c>
      <c r="AV892" s="24"/>
    </row>
    <row r="893" spans="1:48" x14ac:dyDescent="0.3">
      <c r="A893" s="61" t="s">
        <v>567</v>
      </c>
      <c r="B893" s="62">
        <v>400</v>
      </c>
      <c r="C893" s="61" t="s">
        <v>238</v>
      </c>
      <c r="D893" s="61" t="s">
        <v>67</v>
      </c>
      <c r="E893" s="63" t="s">
        <v>532</v>
      </c>
      <c r="F893" s="15">
        <v>61100.2</v>
      </c>
      <c r="G893" s="15"/>
      <c r="H893" s="15"/>
      <c r="I893" s="27">
        <v>-2593.1999999999998</v>
      </c>
      <c r="J893" s="15"/>
      <c r="K893" s="15"/>
      <c r="L893" s="15">
        <f t="shared" si="1498"/>
        <v>58507</v>
      </c>
      <c r="M893" s="15">
        <f t="shared" si="1499"/>
        <v>0</v>
      </c>
      <c r="N893" s="15">
        <f t="shared" si="1500"/>
        <v>0</v>
      </c>
      <c r="O893" s="15"/>
      <c r="P893" s="15"/>
      <c r="Q893" s="15"/>
      <c r="R893" s="15">
        <f t="shared" si="1459"/>
        <v>58507</v>
      </c>
      <c r="S893" s="15">
        <f t="shared" si="1460"/>
        <v>0</v>
      </c>
      <c r="T893" s="15">
        <f t="shared" si="1461"/>
        <v>0</v>
      </c>
      <c r="U893" s="15"/>
      <c r="V893" s="15">
        <f t="shared" si="1462"/>
        <v>58507</v>
      </c>
      <c r="W893" s="15">
        <f t="shared" si="1463"/>
        <v>0</v>
      </c>
      <c r="X893" s="15">
        <f t="shared" si="1464"/>
        <v>0</v>
      </c>
      <c r="Y893" s="15">
        <v>-58507</v>
      </c>
      <c r="Z893" s="15">
        <v>66970.600999999995</v>
      </c>
      <c r="AA893" s="15"/>
      <c r="AB893" s="15">
        <f t="shared" si="1465"/>
        <v>0</v>
      </c>
      <c r="AC893" s="15">
        <f t="shared" si="1466"/>
        <v>66970.600999999995</v>
      </c>
      <c r="AD893" s="15">
        <f t="shared" si="1467"/>
        <v>0</v>
      </c>
      <c r="AE893" s="15"/>
      <c r="AF893" s="15"/>
      <c r="AG893" s="15"/>
      <c r="AH893" s="15">
        <f t="shared" si="1468"/>
        <v>0</v>
      </c>
      <c r="AI893" s="15">
        <f t="shared" si="1469"/>
        <v>66970.600999999995</v>
      </c>
      <c r="AJ893" s="15">
        <f t="shared" si="1470"/>
        <v>0</v>
      </c>
      <c r="AK893" s="15"/>
      <c r="AL893" s="15"/>
      <c r="AM893" s="15"/>
      <c r="AN893" s="15">
        <f t="shared" si="1471"/>
        <v>0</v>
      </c>
      <c r="AO893" s="15"/>
      <c r="AP893" s="70">
        <f t="shared" si="1496"/>
        <v>0</v>
      </c>
      <c r="AQ893" s="15">
        <f t="shared" si="1472"/>
        <v>66970.600999999995</v>
      </c>
      <c r="AR893" s="15"/>
      <c r="AS893" s="70">
        <f t="shared" si="1497"/>
        <v>66970.600999999995</v>
      </c>
      <c r="AT893" s="73">
        <f t="shared" si="1473"/>
        <v>0</v>
      </c>
      <c r="AU893" s="15"/>
      <c r="AV893" s="24"/>
    </row>
    <row r="894" spans="1:48" ht="62.4" x14ac:dyDescent="0.3">
      <c r="A894" s="61" t="s">
        <v>569</v>
      </c>
      <c r="B894" s="62"/>
      <c r="C894" s="61"/>
      <c r="D894" s="61"/>
      <c r="E894" s="63" t="s">
        <v>570</v>
      </c>
      <c r="F894" s="15">
        <f t="shared" si="1475"/>
        <v>14907.1</v>
      </c>
      <c r="G894" s="15">
        <f t="shared" si="1476"/>
        <v>0</v>
      </c>
      <c r="H894" s="15">
        <f t="shared" si="1477"/>
        <v>0</v>
      </c>
      <c r="I894" s="15">
        <f t="shared" si="1478"/>
        <v>0</v>
      </c>
      <c r="J894" s="15">
        <f t="shared" si="1479"/>
        <v>0</v>
      </c>
      <c r="K894" s="15">
        <f t="shared" si="1480"/>
        <v>0</v>
      </c>
      <c r="L894" s="15">
        <f t="shared" si="1498"/>
        <v>14907.1</v>
      </c>
      <c r="M894" s="15">
        <f t="shared" si="1499"/>
        <v>0</v>
      </c>
      <c r="N894" s="15">
        <f t="shared" si="1500"/>
        <v>0</v>
      </c>
      <c r="O894" s="15">
        <f t="shared" si="1481"/>
        <v>0</v>
      </c>
      <c r="P894" s="15">
        <f t="shared" si="1482"/>
        <v>0</v>
      </c>
      <c r="Q894" s="15">
        <f t="shared" si="1483"/>
        <v>0</v>
      </c>
      <c r="R894" s="15">
        <f t="shared" si="1459"/>
        <v>14907.1</v>
      </c>
      <c r="S894" s="15">
        <f t="shared" si="1460"/>
        <v>0</v>
      </c>
      <c r="T894" s="15">
        <f t="shared" si="1461"/>
        <v>0</v>
      </c>
      <c r="U894" s="15">
        <f t="shared" si="1484"/>
        <v>0</v>
      </c>
      <c r="V894" s="15">
        <f t="shared" si="1462"/>
        <v>14907.1</v>
      </c>
      <c r="W894" s="15">
        <f t="shared" si="1463"/>
        <v>0</v>
      </c>
      <c r="X894" s="15">
        <f t="shared" si="1464"/>
        <v>0</v>
      </c>
      <c r="Y894" s="15">
        <f t="shared" si="1485"/>
        <v>0</v>
      </c>
      <c r="Z894" s="15">
        <f t="shared" si="1486"/>
        <v>0</v>
      </c>
      <c r="AA894" s="15">
        <f t="shared" si="1487"/>
        <v>0</v>
      </c>
      <c r="AB894" s="15">
        <f t="shared" si="1465"/>
        <v>14907.1</v>
      </c>
      <c r="AC894" s="15">
        <f t="shared" si="1466"/>
        <v>0</v>
      </c>
      <c r="AD894" s="15">
        <f t="shared" si="1467"/>
        <v>0</v>
      </c>
      <c r="AE894" s="15">
        <f t="shared" si="1488"/>
        <v>0</v>
      </c>
      <c r="AF894" s="15">
        <f t="shared" si="1489"/>
        <v>0</v>
      </c>
      <c r="AG894" s="15">
        <f t="shared" si="1490"/>
        <v>0</v>
      </c>
      <c r="AH894" s="15">
        <f t="shared" si="1468"/>
        <v>14907.1</v>
      </c>
      <c r="AI894" s="15">
        <f t="shared" si="1469"/>
        <v>0</v>
      </c>
      <c r="AJ894" s="15">
        <f t="shared" si="1470"/>
        <v>0</v>
      </c>
      <c r="AK894" s="15">
        <f t="shared" si="1491"/>
        <v>4975</v>
      </c>
      <c r="AL894" s="15">
        <f t="shared" si="1492"/>
        <v>0</v>
      </c>
      <c r="AM894" s="15">
        <f t="shared" si="1493"/>
        <v>0</v>
      </c>
      <c r="AN894" s="15">
        <f t="shared" si="1471"/>
        <v>19882.099999999999</v>
      </c>
      <c r="AO894" s="15">
        <f t="shared" si="1494"/>
        <v>0</v>
      </c>
      <c r="AP894" s="70">
        <f t="shared" si="1496"/>
        <v>19882.099999999999</v>
      </c>
      <c r="AQ894" s="15">
        <f t="shared" si="1472"/>
        <v>0</v>
      </c>
      <c r="AR894" s="15">
        <f t="shared" si="1495"/>
        <v>0</v>
      </c>
      <c r="AS894" s="70">
        <f t="shared" si="1497"/>
        <v>0</v>
      </c>
      <c r="AT894" s="73">
        <f t="shared" si="1473"/>
        <v>0</v>
      </c>
      <c r="AU894" s="15">
        <f t="shared" si="1495"/>
        <v>0</v>
      </c>
      <c r="AV894" s="24"/>
    </row>
    <row r="895" spans="1:48" ht="46.8" x14ac:dyDescent="0.3">
      <c r="A895" s="61" t="s">
        <v>569</v>
      </c>
      <c r="B895" s="62" t="s">
        <v>29</v>
      </c>
      <c r="C895" s="61"/>
      <c r="D895" s="61"/>
      <c r="E895" s="63" t="s">
        <v>30</v>
      </c>
      <c r="F895" s="15">
        <f t="shared" si="1475"/>
        <v>14907.1</v>
      </c>
      <c r="G895" s="15">
        <f t="shared" si="1476"/>
        <v>0</v>
      </c>
      <c r="H895" s="15">
        <f t="shared" si="1477"/>
        <v>0</v>
      </c>
      <c r="I895" s="15">
        <f t="shared" si="1478"/>
        <v>0</v>
      </c>
      <c r="J895" s="15">
        <f t="shared" si="1479"/>
        <v>0</v>
      </c>
      <c r="K895" s="15">
        <f t="shared" si="1480"/>
        <v>0</v>
      </c>
      <c r="L895" s="15">
        <f t="shared" si="1498"/>
        <v>14907.1</v>
      </c>
      <c r="M895" s="15">
        <f t="shared" si="1499"/>
        <v>0</v>
      </c>
      <c r="N895" s="15">
        <f t="shared" si="1500"/>
        <v>0</v>
      </c>
      <c r="O895" s="15">
        <f t="shared" si="1481"/>
        <v>0</v>
      </c>
      <c r="P895" s="15">
        <f t="shared" si="1482"/>
        <v>0</v>
      </c>
      <c r="Q895" s="15">
        <f t="shared" si="1483"/>
        <v>0</v>
      </c>
      <c r="R895" s="15">
        <f t="shared" si="1459"/>
        <v>14907.1</v>
      </c>
      <c r="S895" s="15">
        <f t="shared" si="1460"/>
        <v>0</v>
      </c>
      <c r="T895" s="15">
        <f t="shared" si="1461"/>
        <v>0</v>
      </c>
      <c r="U895" s="15">
        <f t="shared" si="1484"/>
        <v>0</v>
      </c>
      <c r="V895" s="15">
        <f t="shared" si="1462"/>
        <v>14907.1</v>
      </c>
      <c r="W895" s="15">
        <f t="shared" si="1463"/>
        <v>0</v>
      </c>
      <c r="X895" s="15">
        <f t="shared" si="1464"/>
        <v>0</v>
      </c>
      <c r="Y895" s="15">
        <f t="shared" si="1485"/>
        <v>0</v>
      </c>
      <c r="Z895" s="15">
        <f t="shared" si="1486"/>
        <v>0</v>
      </c>
      <c r="AA895" s="15">
        <f t="shared" si="1487"/>
        <v>0</v>
      </c>
      <c r="AB895" s="15">
        <f t="shared" si="1465"/>
        <v>14907.1</v>
      </c>
      <c r="AC895" s="15">
        <f t="shared" si="1466"/>
        <v>0</v>
      </c>
      <c r="AD895" s="15">
        <f t="shared" si="1467"/>
        <v>0</v>
      </c>
      <c r="AE895" s="15">
        <f t="shared" si="1488"/>
        <v>0</v>
      </c>
      <c r="AF895" s="15">
        <f t="shared" si="1489"/>
        <v>0</v>
      </c>
      <c r="AG895" s="15">
        <f t="shared" si="1490"/>
        <v>0</v>
      </c>
      <c r="AH895" s="15">
        <f t="shared" si="1468"/>
        <v>14907.1</v>
      </c>
      <c r="AI895" s="15">
        <f t="shared" si="1469"/>
        <v>0</v>
      </c>
      <c r="AJ895" s="15">
        <f t="shared" si="1470"/>
        <v>0</v>
      </c>
      <c r="AK895" s="15">
        <f t="shared" si="1491"/>
        <v>4975</v>
      </c>
      <c r="AL895" s="15">
        <f t="shared" si="1492"/>
        <v>0</v>
      </c>
      <c r="AM895" s="15">
        <f t="shared" si="1493"/>
        <v>0</v>
      </c>
      <c r="AN895" s="15">
        <f t="shared" si="1471"/>
        <v>19882.099999999999</v>
      </c>
      <c r="AO895" s="15">
        <f t="shared" si="1494"/>
        <v>0</v>
      </c>
      <c r="AP895" s="70">
        <f t="shared" si="1496"/>
        <v>19882.099999999999</v>
      </c>
      <c r="AQ895" s="15">
        <f t="shared" si="1472"/>
        <v>0</v>
      </c>
      <c r="AR895" s="15">
        <f t="shared" si="1495"/>
        <v>0</v>
      </c>
      <c r="AS895" s="70">
        <f t="shared" si="1497"/>
        <v>0</v>
      </c>
      <c r="AT895" s="73">
        <f t="shared" si="1473"/>
        <v>0</v>
      </c>
      <c r="AU895" s="15">
        <f t="shared" si="1495"/>
        <v>0</v>
      </c>
      <c r="AV895" s="24"/>
    </row>
    <row r="896" spans="1:48" x14ac:dyDescent="0.3">
      <c r="A896" s="61" t="s">
        <v>569</v>
      </c>
      <c r="B896" s="62">
        <v>400</v>
      </c>
      <c r="C896" s="61" t="s">
        <v>238</v>
      </c>
      <c r="D896" s="61" t="s">
        <v>67</v>
      </c>
      <c r="E896" s="63" t="s">
        <v>532</v>
      </c>
      <c r="F896" s="15">
        <v>14907.1</v>
      </c>
      <c r="G896" s="15"/>
      <c r="H896" s="15"/>
      <c r="I896" s="15"/>
      <c r="J896" s="15"/>
      <c r="K896" s="15"/>
      <c r="L896" s="15">
        <f t="shared" si="1498"/>
        <v>14907.1</v>
      </c>
      <c r="M896" s="15">
        <f t="shared" si="1499"/>
        <v>0</v>
      </c>
      <c r="N896" s="15">
        <f t="shared" si="1500"/>
        <v>0</v>
      </c>
      <c r="O896" s="15"/>
      <c r="P896" s="15"/>
      <c r="Q896" s="15"/>
      <c r="R896" s="15">
        <f t="shared" si="1459"/>
        <v>14907.1</v>
      </c>
      <c r="S896" s="15">
        <f t="shared" si="1460"/>
        <v>0</v>
      </c>
      <c r="T896" s="15">
        <f t="shared" si="1461"/>
        <v>0</v>
      </c>
      <c r="U896" s="15"/>
      <c r="V896" s="15">
        <f t="shared" si="1462"/>
        <v>14907.1</v>
      </c>
      <c r="W896" s="15">
        <f t="shared" si="1463"/>
        <v>0</v>
      </c>
      <c r="X896" s="15">
        <f t="shared" si="1464"/>
        <v>0</v>
      </c>
      <c r="Y896" s="15"/>
      <c r="Z896" s="15"/>
      <c r="AA896" s="15"/>
      <c r="AB896" s="15">
        <f t="shared" si="1465"/>
        <v>14907.1</v>
      </c>
      <c r="AC896" s="15">
        <f t="shared" si="1466"/>
        <v>0</v>
      </c>
      <c r="AD896" s="15">
        <f t="shared" si="1467"/>
        <v>0</v>
      </c>
      <c r="AE896" s="15"/>
      <c r="AF896" s="15"/>
      <c r="AG896" s="15"/>
      <c r="AH896" s="15">
        <f t="shared" si="1468"/>
        <v>14907.1</v>
      </c>
      <c r="AI896" s="15">
        <f t="shared" si="1469"/>
        <v>0</v>
      </c>
      <c r="AJ896" s="15">
        <f t="shared" si="1470"/>
        <v>0</v>
      </c>
      <c r="AK896" s="15">
        <f>4975</f>
        <v>4975</v>
      </c>
      <c r="AL896" s="15"/>
      <c r="AM896" s="15"/>
      <c r="AN896" s="15">
        <f t="shared" si="1471"/>
        <v>19882.099999999999</v>
      </c>
      <c r="AO896" s="15"/>
      <c r="AP896" s="70">
        <f t="shared" si="1496"/>
        <v>19882.099999999999</v>
      </c>
      <c r="AQ896" s="15">
        <f t="shared" si="1472"/>
        <v>0</v>
      </c>
      <c r="AR896" s="15"/>
      <c r="AS896" s="70">
        <f t="shared" si="1497"/>
        <v>0</v>
      </c>
      <c r="AT896" s="73">
        <f t="shared" si="1473"/>
        <v>0</v>
      </c>
      <c r="AU896" s="15"/>
      <c r="AV896" s="24"/>
    </row>
    <row r="897" spans="1:48" ht="62.4" x14ac:dyDescent="0.3">
      <c r="A897" s="61" t="s">
        <v>571</v>
      </c>
      <c r="B897" s="62"/>
      <c r="C897" s="61"/>
      <c r="D897" s="61"/>
      <c r="E897" s="64" t="s">
        <v>572</v>
      </c>
      <c r="F897" s="15"/>
      <c r="G897" s="15"/>
      <c r="H897" s="15"/>
      <c r="I897" s="15">
        <f t="shared" si="1478"/>
        <v>17100</v>
      </c>
      <c r="J897" s="15">
        <f t="shared" si="1479"/>
        <v>0</v>
      </c>
      <c r="K897" s="15">
        <f t="shared" si="1480"/>
        <v>0</v>
      </c>
      <c r="L897" s="15">
        <f t="shared" si="1498"/>
        <v>17100</v>
      </c>
      <c r="M897" s="15">
        <f t="shared" si="1499"/>
        <v>0</v>
      </c>
      <c r="N897" s="15">
        <f t="shared" si="1500"/>
        <v>0</v>
      </c>
      <c r="O897" s="15">
        <f t="shared" si="1481"/>
        <v>1250</v>
      </c>
      <c r="P897" s="15">
        <f t="shared" si="1482"/>
        <v>0</v>
      </c>
      <c r="Q897" s="15">
        <f t="shared" si="1483"/>
        <v>0</v>
      </c>
      <c r="R897" s="15">
        <f t="shared" si="1459"/>
        <v>18350</v>
      </c>
      <c r="S897" s="15">
        <f t="shared" si="1460"/>
        <v>0</v>
      </c>
      <c r="T897" s="15">
        <f t="shared" si="1461"/>
        <v>0</v>
      </c>
      <c r="U897" s="15">
        <f t="shared" si="1484"/>
        <v>0</v>
      </c>
      <c r="V897" s="15">
        <f t="shared" si="1462"/>
        <v>18350</v>
      </c>
      <c r="W897" s="15">
        <f t="shared" si="1463"/>
        <v>0</v>
      </c>
      <c r="X897" s="15">
        <f t="shared" si="1464"/>
        <v>0</v>
      </c>
      <c r="Y897" s="15">
        <f t="shared" si="1485"/>
        <v>0</v>
      </c>
      <c r="Z897" s="15">
        <f t="shared" si="1486"/>
        <v>0</v>
      </c>
      <c r="AA897" s="15">
        <f t="shared" si="1487"/>
        <v>0</v>
      </c>
      <c r="AB897" s="15">
        <f t="shared" si="1465"/>
        <v>18350</v>
      </c>
      <c r="AC897" s="15">
        <f t="shared" si="1466"/>
        <v>0</v>
      </c>
      <c r="AD897" s="15">
        <f t="shared" si="1467"/>
        <v>0</v>
      </c>
      <c r="AE897" s="15">
        <f t="shared" si="1488"/>
        <v>0</v>
      </c>
      <c r="AF897" s="15">
        <f t="shared" si="1489"/>
        <v>0</v>
      </c>
      <c r="AG897" s="15">
        <f t="shared" si="1490"/>
        <v>0</v>
      </c>
      <c r="AH897" s="15">
        <f t="shared" si="1468"/>
        <v>18350</v>
      </c>
      <c r="AI897" s="15">
        <f t="shared" si="1469"/>
        <v>0</v>
      </c>
      <c r="AJ897" s="15">
        <f t="shared" si="1470"/>
        <v>0</v>
      </c>
      <c r="AK897" s="15">
        <f t="shared" si="1491"/>
        <v>0</v>
      </c>
      <c r="AL897" s="15">
        <f t="shared" si="1492"/>
        <v>0</v>
      </c>
      <c r="AM897" s="15">
        <f t="shared" si="1493"/>
        <v>0</v>
      </c>
      <c r="AN897" s="15">
        <f t="shared" si="1471"/>
        <v>18350</v>
      </c>
      <c r="AO897" s="15">
        <f t="shared" si="1494"/>
        <v>0</v>
      </c>
      <c r="AP897" s="70">
        <f t="shared" si="1496"/>
        <v>18350</v>
      </c>
      <c r="AQ897" s="15">
        <f t="shared" si="1472"/>
        <v>0</v>
      </c>
      <c r="AR897" s="15">
        <f t="shared" si="1495"/>
        <v>0</v>
      </c>
      <c r="AS897" s="70">
        <f t="shared" si="1497"/>
        <v>0</v>
      </c>
      <c r="AT897" s="73">
        <f t="shared" si="1473"/>
        <v>0</v>
      </c>
      <c r="AU897" s="15">
        <f t="shared" si="1495"/>
        <v>0</v>
      </c>
      <c r="AV897" s="24"/>
    </row>
    <row r="898" spans="1:48" x14ac:dyDescent="0.3">
      <c r="A898" s="61" t="s">
        <v>571</v>
      </c>
      <c r="B898" s="62" t="s">
        <v>44</v>
      </c>
      <c r="C898" s="61"/>
      <c r="D898" s="61"/>
      <c r="E898" s="63" t="s">
        <v>45</v>
      </c>
      <c r="F898" s="15"/>
      <c r="G898" s="15"/>
      <c r="H898" s="15"/>
      <c r="I898" s="15">
        <f t="shared" si="1478"/>
        <v>17100</v>
      </c>
      <c r="J898" s="15">
        <f t="shared" si="1479"/>
        <v>0</v>
      </c>
      <c r="K898" s="15">
        <f t="shared" si="1480"/>
        <v>0</v>
      </c>
      <c r="L898" s="15">
        <f t="shared" si="1498"/>
        <v>17100</v>
      </c>
      <c r="M898" s="15">
        <f t="shared" si="1499"/>
        <v>0</v>
      </c>
      <c r="N898" s="15">
        <f t="shared" si="1500"/>
        <v>0</v>
      </c>
      <c r="O898" s="15">
        <f t="shared" si="1481"/>
        <v>1250</v>
      </c>
      <c r="P898" s="15">
        <f t="shared" si="1482"/>
        <v>0</v>
      </c>
      <c r="Q898" s="15">
        <f t="shared" si="1483"/>
        <v>0</v>
      </c>
      <c r="R898" s="15">
        <f t="shared" si="1459"/>
        <v>18350</v>
      </c>
      <c r="S898" s="15">
        <f t="shared" si="1460"/>
        <v>0</v>
      </c>
      <c r="T898" s="15">
        <f t="shared" si="1461"/>
        <v>0</v>
      </c>
      <c r="U898" s="15">
        <f t="shared" si="1484"/>
        <v>0</v>
      </c>
      <c r="V898" s="15">
        <f t="shared" si="1462"/>
        <v>18350</v>
      </c>
      <c r="W898" s="15">
        <f t="shared" si="1463"/>
        <v>0</v>
      </c>
      <c r="X898" s="15">
        <f t="shared" si="1464"/>
        <v>0</v>
      </c>
      <c r="Y898" s="15">
        <f t="shared" si="1485"/>
        <v>0</v>
      </c>
      <c r="Z898" s="15">
        <f t="shared" si="1486"/>
        <v>0</v>
      </c>
      <c r="AA898" s="15">
        <f t="shared" si="1487"/>
        <v>0</v>
      </c>
      <c r="AB898" s="15">
        <f t="shared" si="1465"/>
        <v>18350</v>
      </c>
      <c r="AC898" s="15">
        <f t="shared" si="1466"/>
        <v>0</v>
      </c>
      <c r="AD898" s="15">
        <f t="shared" si="1467"/>
        <v>0</v>
      </c>
      <c r="AE898" s="15">
        <f t="shared" si="1488"/>
        <v>0</v>
      </c>
      <c r="AF898" s="15">
        <f t="shared" si="1489"/>
        <v>0</v>
      </c>
      <c r="AG898" s="15">
        <f t="shared" si="1490"/>
        <v>0</v>
      </c>
      <c r="AH898" s="15">
        <f t="shared" si="1468"/>
        <v>18350</v>
      </c>
      <c r="AI898" s="15">
        <f t="shared" si="1469"/>
        <v>0</v>
      </c>
      <c r="AJ898" s="15">
        <f t="shared" si="1470"/>
        <v>0</v>
      </c>
      <c r="AK898" s="15">
        <f t="shared" si="1491"/>
        <v>0</v>
      </c>
      <c r="AL898" s="15">
        <f t="shared" si="1492"/>
        <v>0</v>
      </c>
      <c r="AM898" s="15">
        <f t="shared" si="1493"/>
        <v>0</v>
      </c>
      <c r="AN898" s="15">
        <f t="shared" si="1471"/>
        <v>18350</v>
      </c>
      <c r="AO898" s="15">
        <f t="shared" si="1494"/>
        <v>0</v>
      </c>
      <c r="AP898" s="70">
        <f t="shared" si="1496"/>
        <v>18350</v>
      </c>
      <c r="AQ898" s="15">
        <f t="shared" si="1472"/>
        <v>0</v>
      </c>
      <c r="AR898" s="15">
        <f t="shared" si="1495"/>
        <v>0</v>
      </c>
      <c r="AS898" s="70">
        <f t="shared" si="1497"/>
        <v>0</v>
      </c>
      <c r="AT898" s="73">
        <f t="shared" si="1473"/>
        <v>0</v>
      </c>
      <c r="AU898" s="15">
        <f t="shared" si="1495"/>
        <v>0</v>
      </c>
      <c r="AV898" s="24"/>
    </row>
    <row r="899" spans="1:48" x14ac:dyDescent="0.3">
      <c r="A899" s="61" t="s">
        <v>571</v>
      </c>
      <c r="B899" s="62">
        <v>800</v>
      </c>
      <c r="C899" s="61" t="s">
        <v>238</v>
      </c>
      <c r="D899" s="61" t="s">
        <v>67</v>
      </c>
      <c r="E899" s="63" t="s">
        <v>532</v>
      </c>
      <c r="F899" s="15"/>
      <c r="G899" s="15"/>
      <c r="H899" s="15"/>
      <c r="I899" s="15">
        <v>17100</v>
      </c>
      <c r="J899" s="15"/>
      <c r="K899" s="15"/>
      <c r="L899" s="15">
        <f t="shared" si="1498"/>
        <v>17100</v>
      </c>
      <c r="M899" s="15">
        <f t="shared" si="1499"/>
        <v>0</v>
      </c>
      <c r="N899" s="15">
        <f t="shared" si="1500"/>
        <v>0</v>
      </c>
      <c r="O899" s="15">
        <v>1250</v>
      </c>
      <c r="P899" s="15"/>
      <c r="Q899" s="15"/>
      <c r="R899" s="15">
        <f t="shared" si="1459"/>
        <v>18350</v>
      </c>
      <c r="S899" s="15">
        <f t="shared" si="1460"/>
        <v>0</v>
      </c>
      <c r="T899" s="15">
        <f t="shared" si="1461"/>
        <v>0</v>
      </c>
      <c r="U899" s="15"/>
      <c r="V899" s="15">
        <f t="shared" si="1462"/>
        <v>18350</v>
      </c>
      <c r="W899" s="15">
        <f t="shared" si="1463"/>
        <v>0</v>
      </c>
      <c r="X899" s="15">
        <f t="shared" si="1464"/>
        <v>0</v>
      </c>
      <c r="Y899" s="15"/>
      <c r="Z899" s="15"/>
      <c r="AA899" s="15"/>
      <c r="AB899" s="15">
        <f t="shared" si="1465"/>
        <v>18350</v>
      </c>
      <c r="AC899" s="15">
        <f t="shared" si="1466"/>
        <v>0</v>
      </c>
      <c r="AD899" s="15">
        <f t="shared" si="1467"/>
        <v>0</v>
      </c>
      <c r="AE899" s="15"/>
      <c r="AF899" s="15"/>
      <c r="AG899" s="15"/>
      <c r="AH899" s="15">
        <f t="shared" si="1468"/>
        <v>18350</v>
      </c>
      <c r="AI899" s="15">
        <f t="shared" si="1469"/>
        <v>0</v>
      </c>
      <c r="AJ899" s="15">
        <f t="shared" si="1470"/>
        <v>0</v>
      </c>
      <c r="AK899" s="15"/>
      <c r="AL899" s="15"/>
      <c r="AM899" s="15"/>
      <c r="AN899" s="15">
        <f t="shared" si="1471"/>
        <v>18350</v>
      </c>
      <c r="AO899" s="15"/>
      <c r="AP899" s="70">
        <f t="shared" si="1496"/>
        <v>18350</v>
      </c>
      <c r="AQ899" s="15">
        <f t="shared" si="1472"/>
        <v>0</v>
      </c>
      <c r="AR899" s="15"/>
      <c r="AS899" s="70">
        <f t="shared" si="1497"/>
        <v>0</v>
      </c>
      <c r="AT899" s="73">
        <f t="shared" si="1473"/>
        <v>0</v>
      </c>
      <c r="AU899" s="15"/>
      <c r="AV899" s="24"/>
    </row>
    <row r="900" spans="1:48" ht="62.4" x14ac:dyDescent="0.3">
      <c r="A900" s="61" t="s">
        <v>573</v>
      </c>
      <c r="B900" s="62"/>
      <c r="C900" s="61"/>
      <c r="D900" s="61"/>
      <c r="E900" s="63" t="s">
        <v>574</v>
      </c>
      <c r="F900" s="15">
        <f t="shared" si="1475"/>
        <v>4995.6000000000004</v>
      </c>
      <c r="G900" s="15">
        <f t="shared" si="1476"/>
        <v>0</v>
      </c>
      <c r="H900" s="15">
        <f t="shared" si="1477"/>
        <v>0</v>
      </c>
      <c r="I900" s="15">
        <f t="shared" si="1478"/>
        <v>0</v>
      </c>
      <c r="J900" s="15">
        <f t="shared" si="1479"/>
        <v>0</v>
      </c>
      <c r="K900" s="15">
        <f t="shared" si="1480"/>
        <v>0</v>
      </c>
      <c r="L900" s="15">
        <f t="shared" si="1498"/>
        <v>4995.6000000000004</v>
      </c>
      <c r="M900" s="15">
        <f t="shared" si="1499"/>
        <v>0</v>
      </c>
      <c r="N900" s="15">
        <f t="shared" si="1500"/>
        <v>0</v>
      </c>
      <c r="O900" s="15">
        <f t="shared" si="1481"/>
        <v>19133</v>
      </c>
      <c r="P900" s="15">
        <f t="shared" si="1482"/>
        <v>0</v>
      </c>
      <c r="Q900" s="15">
        <f t="shared" si="1483"/>
        <v>0</v>
      </c>
      <c r="R900" s="15">
        <f t="shared" si="1459"/>
        <v>24128.6</v>
      </c>
      <c r="S900" s="15">
        <f t="shared" si="1460"/>
        <v>0</v>
      </c>
      <c r="T900" s="15">
        <f t="shared" si="1461"/>
        <v>0</v>
      </c>
      <c r="U900" s="15">
        <f t="shared" si="1484"/>
        <v>0</v>
      </c>
      <c r="V900" s="15">
        <f t="shared" si="1462"/>
        <v>24128.6</v>
      </c>
      <c r="W900" s="15">
        <f t="shared" si="1463"/>
        <v>0</v>
      </c>
      <c r="X900" s="15">
        <f t="shared" si="1464"/>
        <v>0</v>
      </c>
      <c r="Y900" s="15">
        <f t="shared" si="1485"/>
        <v>0</v>
      </c>
      <c r="Z900" s="15">
        <f t="shared" si="1486"/>
        <v>0</v>
      </c>
      <c r="AA900" s="15">
        <f t="shared" si="1487"/>
        <v>0</v>
      </c>
      <c r="AB900" s="15">
        <f t="shared" si="1465"/>
        <v>24128.6</v>
      </c>
      <c r="AC900" s="15">
        <f t="shared" si="1466"/>
        <v>0</v>
      </c>
      <c r="AD900" s="15">
        <f t="shared" si="1467"/>
        <v>0</v>
      </c>
      <c r="AE900" s="15">
        <f t="shared" si="1488"/>
        <v>0</v>
      </c>
      <c r="AF900" s="15">
        <f t="shared" si="1489"/>
        <v>0</v>
      </c>
      <c r="AG900" s="15">
        <f t="shared" si="1490"/>
        <v>0</v>
      </c>
      <c r="AH900" s="15">
        <f t="shared" si="1468"/>
        <v>24128.6</v>
      </c>
      <c r="AI900" s="15">
        <f t="shared" si="1469"/>
        <v>0</v>
      </c>
      <c r="AJ900" s="15">
        <f t="shared" si="1470"/>
        <v>0</v>
      </c>
      <c r="AK900" s="15">
        <f t="shared" si="1491"/>
        <v>0</v>
      </c>
      <c r="AL900" s="15">
        <f t="shared" si="1492"/>
        <v>0</v>
      </c>
      <c r="AM900" s="15">
        <f t="shared" si="1493"/>
        <v>0</v>
      </c>
      <c r="AN900" s="15">
        <f t="shared" si="1471"/>
        <v>24128.6</v>
      </c>
      <c r="AO900" s="15">
        <f t="shared" si="1494"/>
        <v>0</v>
      </c>
      <c r="AP900" s="70">
        <f t="shared" si="1496"/>
        <v>24128.6</v>
      </c>
      <c r="AQ900" s="15">
        <f t="shared" si="1472"/>
        <v>0</v>
      </c>
      <c r="AR900" s="15">
        <f t="shared" si="1495"/>
        <v>0</v>
      </c>
      <c r="AS900" s="70">
        <f t="shared" si="1497"/>
        <v>0</v>
      </c>
      <c r="AT900" s="73">
        <f t="shared" si="1473"/>
        <v>0</v>
      </c>
      <c r="AU900" s="15">
        <f t="shared" si="1495"/>
        <v>0</v>
      </c>
      <c r="AV900" s="24"/>
    </row>
    <row r="901" spans="1:48" ht="46.8" x14ac:dyDescent="0.3">
      <c r="A901" s="61" t="s">
        <v>573</v>
      </c>
      <c r="B901" s="62" t="s">
        <v>29</v>
      </c>
      <c r="C901" s="61"/>
      <c r="D901" s="61"/>
      <c r="E901" s="63" t="s">
        <v>30</v>
      </c>
      <c r="F901" s="15">
        <f t="shared" si="1475"/>
        <v>4995.6000000000004</v>
      </c>
      <c r="G901" s="15">
        <f t="shared" si="1476"/>
        <v>0</v>
      </c>
      <c r="H901" s="15">
        <f t="shared" si="1477"/>
        <v>0</v>
      </c>
      <c r="I901" s="15">
        <f t="shared" si="1478"/>
        <v>0</v>
      </c>
      <c r="J901" s="15">
        <f t="shared" si="1479"/>
        <v>0</v>
      </c>
      <c r="K901" s="15">
        <f t="shared" si="1480"/>
        <v>0</v>
      </c>
      <c r="L901" s="15">
        <f t="shared" si="1498"/>
        <v>4995.6000000000004</v>
      </c>
      <c r="M901" s="15">
        <f t="shared" si="1499"/>
        <v>0</v>
      </c>
      <c r="N901" s="15">
        <f t="shared" si="1500"/>
        <v>0</v>
      </c>
      <c r="O901" s="15">
        <f t="shared" si="1481"/>
        <v>19133</v>
      </c>
      <c r="P901" s="15">
        <f t="shared" si="1482"/>
        <v>0</v>
      </c>
      <c r="Q901" s="15">
        <f t="shared" si="1483"/>
        <v>0</v>
      </c>
      <c r="R901" s="15">
        <f t="shared" si="1459"/>
        <v>24128.6</v>
      </c>
      <c r="S901" s="15">
        <f t="shared" si="1460"/>
        <v>0</v>
      </c>
      <c r="T901" s="15">
        <f t="shared" si="1461"/>
        <v>0</v>
      </c>
      <c r="U901" s="15">
        <f t="shared" si="1484"/>
        <v>0</v>
      </c>
      <c r="V901" s="15">
        <f t="shared" si="1462"/>
        <v>24128.6</v>
      </c>
      <c r="W901" s="15">
        <f t="shared" si="1463"/>
        <v>0</v>
      </c>
      <c r="X901" s="15">
        <f t="shared" si="1464"/>
        <v>0</v>
      </c>
      <c r="Y901" s="15">
        <f t="shared" si="1485"/>
        <v>0</v>
      </c>
      <c r="Z901" s="15">
        <f t="shared" si="1486"/>
        <v>0</v>
      </c>
      <c r="AA901" s="15">
        <f t="shared" si="1487"/>
        <v>0</v>
      </c>
      <c r="AB901" s="15">
        <f t="shared" si="1465"/>
        <v>24128.6</v>
      </c>
      <c r="AC901" s="15">
        <f t="shared" si="1466"/>
        <v>0</v>
      </c>
      <c r="AD901" s="15">
        <f t="shared" si="1467"/>
        <v>0</v>
      </c>
      <c r="AE901" s="15">
        <f t="shared" si="1488"/>
        <v>0</v>
      </c>
      <c r="AF901" s="15">
        <f t="shared" si="1489"/>
        <v>0</v>
      </c>
      <c r="AG901" s="15">
        <f t="shared" si="1490"/>
        <v>0</v>
      </c>
      <c r="AH901" s="15">
        <f t="shared" si="1468"/>
        <v>24128.6</v>
      </c>
      <c r="AI901" s="15">
        <f t="shared" si="1469"/>
        <v>0</v>
      </c>
      <c r="AJ901" s="15">
        <f t="shared" si="1470"/>
        <v>0</v>
      </c>
      <c r="AK901" s="15">
        <f t="shared" si="1491"/>
        <v>0</v>
      </c>
      <c r="AL901" s="15">
        <f t="shared" si="1492"/>
        <v>0</v>
      </c>
      <c r="AM901" s="15">
        <f t="shared" si="1493"/>
        <v>0</v>
      </c>
      <c r="AN901" s="15">
        <f t="shared" si="1471"/>
        <v>24128.6</v>
      </c>
      <c r="AO901" s="15">
        <f t="shared" si="1494"/>
        <v>0</v>
      </c>
      <c r="AP901" s="70">
        <f t="shared" si="1496"/>
        <v>24128.6</v>
      </c>
      <c r="AQ901" s="15">
        <f t="shared" si="1472"/>
        <v>0</v>
      </c>
      <c r="AR901" s="15">
        <f t="shared" si="1495"/>
        <v>0</v>
      </c>
      <c r="AS901" s="70">
        <f t="shared" si="1497"/>
        <v>0</v>
      </c>
      <c r="AT901" s="73">
        <f t="shared" si="1473"/>
        <v>0</v>
      </c>
      <c r="AU901" s="15">
        <f t="shared" si="1495"/>
        <v>0</v>
      </c>
      <c r="AV901" s="24"/>
    </row>
    <row r="902" spans="1:48" x14ac:dyDescent="0.3">
      <c r="A902" s="61" t="s">
        <v>573</v>
      </c>
      <c r="B902" s="62">
        <v>400</v>
      </c>
      <c r="C902" s="61" t="s">
        <v>238</v>
      </c>
      <c r="D902" s="61" t="s">
        <v>67</v>
      </c>
      <c r="E902" s="63" t="s">
        <v>532</v>
      </c>
      <c r="F902" s="15">
        <v>4995.6000000000004</v>
      </c>
      <c r="G902" s="15"/>
      <c r="H902" s="15"/>
      <c r="I902" s="15"/>
      <c r="J902" s="15"/>
      <c r="K902" s="15"/>
      <c r="L902" s="15">
        <f t="shared" si="1498"/>
        <v>4995.6000000000004</v>
      </c>
      <c r="M902" s="15">
        <f t="shared" si="1499"/>
        <v>0</v>
      </c>
      <c r="N902" s="15">
        <f t="shared" si="1500"/>
        <v>0</v>
      </c>
      <c r="O902" s="15">
        <v>19133</v>
      </c>
      <c r="P902" s="15"/>
      <c r="Q902" s="15"/>
      <c r="R902" s="15">
        <f t="shared" si="1459"/>
        <v>24128.6</v>
      </c>
      <c r="S902" s="15">
        <f t="shared" si="1460"/>
        <v>0</v>
      </c>
      <c r="T902" s="15">
        <f t="shared" si="1461"/>
        <v>0</v>
      </c>
      <c r="U902" s="15"/>
      <c r="V902" s="15">
        <f t="shared" si="1462"/>
        <v>24128.6</v>
      </c>
      <c r="W902" s="15">
        <f t="shared" si="1463"/>
        <v>0</v>
      </c>
      <c r="X902" s="15">
        <f t="shared" si="1464"/>
        <v>0</v>
      </c>
      <c r="Y902" s="15"/>
      <c r="Z902" s="15"/>
      <c r="AA902" s="15"/>
      <c r="AB902" s="15">
        <f t="shared" si="1465"/>
        <v>24128.6</v>
      </c>
      <c r="AC902" s="15">
        <f t="shared" si="1466"/>
        <v>0</v>
      </c>
      <c r="AD902" s="15">
        <f t="shared" si="1467"/>
        <v>0</v>
      </c>
      <c r="AE902" s="15"/>
      <c r="AF902" s="15"/>
      <c r="AG902" s="15"/>
      <c r="AH902" s="15">
        <f t="shared" si="1468"/>
        <v>24128.6</v>
      </c>
      <c r="AI902" s="15">
        <f t="shared" si="1469"/>
        <v>0</v>
      </c>
      <c r="AJ902" s="15">
        <f t="shared" si="1470"/>
        <v>0</v>
      </c>
      <c r="AK902" s="15"/>
      <c r="AL902" s="15"/>
      <c r="AM902" s="15"/>
      <c r="AN902" s="15">
        <f t="shared" si="1471"/>
        <v>24128.6</v>
      </c>
      <c r="AO902" s="15"/>
      <c r="AP902" s="70">
        <f t="shared" si="1496"/>
        <v>24128.6</v>
      </c>
      <c r="AQ902" s="15">
        <f t="shared" si="1472"/>
        <v>0</v>
      </c>
      <c r="AR902" s="15"/>
      <c r="AS902" s="70">
        <f t="shared" si="1497"/>
        <v>0</v>
      </c>
      <c r="AT902" s="73">
        <f t="shared" si="1473"/>
        <v>0</v>
      </c>
      <c r="AU902" s="15"/>
      <c r="AV902" s="24"/>
    </row>
    <row r="903" spans="1:48" ht="46.8" x14ac:dyDescent="0.3">
      <c r="A903" s="61" t="s">
        <v>575</v>
      </c>
      <c r="B903" s="62"/>
      <c r="C903" s="61"/>
      <c r="D903" s="61"/>
      <c r="E903" s="64" t="s">
        <v>576</v>
      </c>
      <c r="F903" s="15"/>
      <c r="G903" s="15"/>
      <c r="H903" s="15"/>
      <c r="I903" s="15">
        <f t="shared" si="1478"/>
        <v>82610</v>
      </c>
      <c r="J903" s="15">
        <f t="shared" si="1479"/>
        <v>0</v>
      </c>
      <c r="K903" s="15">
        <f t="shared" si="1480"/>
        <v>0</v>
      </c>
      <c r="L903" s="15">
        <f t="shared" si="1498"/>
        <v>82610</v>
      </c>
      <c r="M903" s="15">
        <f t="shared" si="1499"/>
        <v>0</v>
      </c>
      <c r="N903" s="15">
        <f t="shared" si="1500"/>
        <v>0</v>
      </c>
      <c r="O903" s="15">
        <f t="shared" si="1481"/>
        <v>0</v>
      </c>
      <c r="P903" s="15">
        <f t="shared" si="1482"/>
        <v>0</v>
      </c>
      <c r="Q903" s="15">
        <f t="shared" si="1483"/>
        <v>0</v>
      </c>
      <c r="R903" s="15">
        <f t="shared" si="1459"/>
        <v>82610</v>
      </c>
      <c r="S903" s="15">
        <f t="shared" si="1460"/>
        <v>0</v>
      </c>
      <c r="T903" s="15">
        <f t="shared" si="1461"/>
        <v>0</v>
      </c>
      <c r="U903" s="15">
        <f t="shared" si="1484"/>
        <v>0</v>
      </c>
      <c r="V903" s="15">
        <f t="shared" si="1462"/>
        <v>82610</v>
      </c>
      <c r="W903" s="15">
        <f t="shared" si="1463"/>
        <v>0</v>
      </c>
      <c r="X903" s="15">
        <f t="shared" si="1464"/>
        <v>0</v>
      </c>
      <c r="Y903" s="15">
        <f t="shared" si="1485"/>
        <v>0</v>
      </c>
      <c r="Z903" s="15">
        <f t="shared" si="1486"/>
        <v>0</v>
      </c>
      <c r="AA903" s="15">
        <f t="shared" si="1487"/>
        <v>0</v>
      </c>
      <c r="AB903" s="15">
        <f t="shared" si="1465"/>
        <v>82610</v>
      </c>
      <c r="AC903" s="15">
        <f t="shared" si="1466"/>
        <v>0</v>
      </c>
      <c r="AD903" s="15">
        <f t="shared" si="1467"/>
        <v>0</v>
      </c>
      <c r="AE903" s="15">
        <f t="shared" si="1488"/>
        <v>0</v>
      </c>
      <c r="AF903" s="15">
        <f t="shared" si="1489"/>
        <v>0</v>
      </c>
      <c r="AG903" s="15">
        <f t="shared" si="1490"/>
        <v>0</v>
      </c>
      <c r="AH903" s="15">
        <f t="shared" si="1468"/>
        <v>82610</v>
      </c>
      <c r="AI903" s="15">
        <f t="shared" si="1469"/>
        <v>0</v>
      </c>
      <c r="AJ903" s="15">
        <f t="shared" si="1470"/>
        <v>0</v>
      </c>
      <c r="AK903" s="15">
        <f t="shared" si="1491"/>
        <v>0</v>
      </c>
      <c r="AL903" s="15">
        <f t="shared" si="1492"/>
        <v>0</v>
      </c>
      <c r="AM903" s="15">
        <f t="shared" si="1493"/>
        <v>0</v>
      </c>
      <c r="AN903" s="15">
        <f t="shared" si="1471"/>
        <v>82610</v>
      </c>
      <c r="AO903" s="15">
        <f t="shared" si="1494"/>
        <v>0</v>
      </c>
      <c r="AP903" s="70">
        <f t="shared" si="1496"/>
        <v>82610</v>
      </c>
      <c r="AQ903" s="15">
        <f t="shared" si="1472"/>
        <v>0</v>
      </c>
      <c r="AR903" s="15">
        <f t="shared" si="1495"/>
        <v>0</v>
      </c>
      <c r="AS903" s="70">
        <f t="shared" si="1497"/>
        <v>0</v>
      </c>
      <c r="AT903" s="73">
        <f t="shared" si="1473"/>
        <v>0</v>
      </c>
      <c r="AU903" s="15">
        <f t="shared" si="1495"/>
        <v>0</v>
      </c>
      <c r="AV903" s="22"/>
    </row>
    <row r="904" spans="1:48" ht="46.8" x14ac:dyDescent="0.3">
      <c r="A904" s="61" t="s">
        <v>575</v>
      </c>
      <c r="B904" s="62" t="s">
        <v>29</v>
      </c>
      <c r="C904" s="61"/>
      <c r="D904" s="61"/>
      <c r="E904" s="63" t="s">
        <v>30</v>
      </c>
      <c r="F904" s="15"/>
      <c r="G904" s="15"/>
      <c r="H904" s="15"/>
      <c r="I904" s="15">
        <f t="shared" si="1478"/>
        <v>82610</v>
      </c>
      <c r="J904" s="15">
        <f t="shared" si="1479"/>
        <v>0</v>
      </c>
      <c r="K904" s="15">
        <f t="shared" si="1480"/>
        <v>0</v>
      </c>
      <c r="L904" s="15">
        <f t="shared" si="1498"/>
        <v>82610</v>
      </c>
      <c r="M904" s="15">
        <f t="shared" si="1499"/>
        <v>0</v>
      </c>
      <c r="N904" s="15">
        <f t="shared" si="1500"/>
        <v>0</v>
      </c>
      <c r="O904" s="15">
        <f t="shared" si="1481"/>
        <v>0</v>
      </c>
      <c r="P904" s="15">
        <f t="shared" si="1482"/>
        <v>0</v>
      </c>
      <c r="Q904" s="15">
        <f t="shared" si="1483"/>
        <v>0</v>
      </c>
      <c r="R904" s="15">
        <f t="shared" si="1459"/>
        <v>82610</v>
      </c>
      <c r="S904" s="15">
        <f t="shared" si="1460"/>
        <v>0</v>
      </c>
      <c r="T904" s="15">
        <f t="shared" si="1461"/>
        <v>0</v>
      </c>
      <c r="U904" s="15">
        <f t="shared" si="1484"/>
        <v>0</v>
      </c>
      <c r="V904" s="15">
        <f t="shared" si="1462"/>
        <v>82610</v>
      </c>
      <c r="W904" s="15">
        <f t="shared" si="1463"/>
        <v>0</v>
      </c>
      <c r="X904" s="15">
        <f t="shared" si="1464"/>
        <v>0</v>
      </c>
      <c r="Y904" s="15">
        <f t="shared" si="1485"/>
        <v>0</v>
      </c>
      <c r="Z904" s="15">
        <f t="shared" si="1486"/>
        <v>0</v>
      </c>
      <c r="AA904" s="15">
        <f t="shared" si="1487"/>
        <v>0</v>
      </c>
      <c r="AB904" s="15">
        <f t="shared" si="1465"/>
        <v>82610</v>
      </c>
      <c r="AC904" s="15">
        <f t="shared" si="1466"/>
        <v>0</v>
      </c>
      <c r="AD904" s="15">
        <f t="shared" si="1467"/>
        <v>0</v>
      </c>
      <c r="AE904" s="15">
        <f t="shared" si="1488"/>
        <v>0</v>
      </c>
      <c r="AF904" s="15">
        <f t="shared" si="1489"/>
        <v>0</v>
      </c>
      <c r="AG904" s="15">
        <f t="shared" si="1490"/>
        <v>0</v>
      </c>
      <c r="AH904" s="15">
        <f t="shared" si="1468"/>
        <v>82610</v>
      </c>
      <c r="AI904" s="15">
        <f t="shared" si="1469"/>
        <v>0</v>
      </c>
      <c r="AJ904" s="15">
        <f t="shared" si="1470"/>
        <v>0</v>
      </c>
      <c r="AK904" s="15">
        <f t="shared" si="1491"/>
        <v>0</v>
      </c>
      <c r="AL904" s="15">
        <f t="shared" si="1492"/>
        <v>0</v>
      </c>
      <c r="AM904" s="15">
        <f t="shared" si="1493"/>
        <v>0</v>
      </c>
      <c r="AN904" s="15">
        <f t="shared" si="1471"/>
        <v>82610</v>
      </c>
      <c r="AO904" s="15">
        <f t="shared" si="1494"/>
        <v>0</v>
      </c>
      <c r="AP904" s="70">
        <f t="shared" si="1496"/>
        <v>82610</v>
      </c>
      <c r="AQ904" s="15">
        <f t="shared" si="1472"/>
        <v>0</v>
      </c>
      <c r="AR904" s="15">
        <f t="shared" si="1495"/>
        <v>0</v>
      </c>
      <c r="AS904" s="70">
        <f t="shared" si="1497"/>
        <v>0</v>
      </c>
      <c r="AT904" s="73">
        <f t="shared" si="1473"/>
        <v>0</v>
      </c>
      <c r="AU904" s="15">
        <f t="shared" si="1495"/>
        <v>0</v>
      </c>
      <c r="AV904" s="22"/>
    </row>
    <row r="905" spans="1:48" x14ac:dyDescent="0.3">
      <c r="A905" s="61" t="s">
        <v>575</v>
      </c>
      <c r="B905" s="62">
        <v>400</v>
      </c>
      <c r="C905" s="61" t="s">
        <v>238</v>
      </c>
      <c r="D905" s="61" t="s">
        <v>67</v>
      </c>
      <c r="E905" s="63" t="s">
        <v>532</v>
      </c>
      <c r="F905" s="15"/>
      <c r="G905" s="15"/>
      <c r="H905" s="15"/>
      <c r="I905" s="15">
        <v>82610</v>
      </c>
      <c r="J905" s="15"/>
      <c r="K905" s="15"/>
      <c r="L905" s="15">
        <f t="shared" si="1498"/>
        <v>82610</v>
      </c>
      <c r="M905" s="15">
        <f t="shared" si="1499"/>
        <v>0</v>
      </c>
      <c r="N905" s="15">
        <f t="shared" si="1500"/>
        <v>0</v>
      </c>
      <c r="O905" s="15"/>
      <c r="P905" s="15"/>
      <c r="Q905" s="15"/>
      <c r="R905" s="15">
        <f t="shared" si="1459"/>
        <v>82610</v>
      </c>
      <c r="S905" s="15">
        <f t="shared" si="1460"/>
        <v>0</v>
      </c>
      <c r="T905" s="15">
        <f t="shared" si="1461"/>
        <v>0</v>
      </c>
      <c r="U905" s="15"/>
      <c r="V905" s="15">
        <f t="shared" si="1462"/>
        <v>82610</v>
      </c>
      <c r="W905" s="15">
        <f t="shared" si="1463"/>
        <v>0</v>
      </c>
      <c r="X905" s="15">
        <f t="shared" si="1464"/>
        <v>0</v>
      </c>
      <c r="Y905" s="15"/>
      <c r="Z905" s="15"/>
      <c r="AA905" s="15"/>
      <c r="AB905" s="15">
        <f t="shared" si="1465"/>
        <v>82610</v>
      </c>
      <c r="AC905" s="15">
        <f t="shared" si="1466"/>
        <v>0</v>
      </c>
      <c r="AD905" s="15">
        <f t="shared" si="1467"/>
        <v>0</v>
      </c>
      <c r="AE905" s="15"/>
      <c r="AF905" s="15"/>
      <c r="AG905" s="15"/>
      <c r="AH905" s="15">
        <f t="shared" si="1468"/>
        <v>82610</v>
      </c>
      <c r="AI905" s="15">
        <f t="shared" si="1469"/>
        <v>0</v>
      </c>
      <c r="AJ905" s="15">
        <f t="shared" si="1470"/>
        <v>0</v>
      </c>
      <c r="AK905" s="15"/>
      <c r="AL905" s="15"/>
      <c r="AM905" s="15"/>
      <c r="AN905" s="15">
        <f t="shared" si="1471"/>
        <v>82610</v>
      </c>
      <c r="AO905" s="15"/>
      <c r="AP905" s="70">
        <f t="shared" si="1496"/>
        <v>82610</v>
      </c>
      <c r="AQ905" s="15">
        <f t="shared" si="1472"/>
        <v>0</v>
      </c>
      <c r="AR905" s="15"/>
      <c r="AS905" s="70">
        <f t="shared" si="1497"/>
        <v>0</v>
      </c>
      <c r="AT905" s="73">
        <f t="shared" si="1473"/>
        <v>0</v>
      </c>
      <c r="AU905" s="15"/>
      <c r="AV905" s="22"/>
    </row>
    <row r="906" spans="1:48" ht="31.2" x14ac:dyDescent="0.3">
      <c r="A906" s="61" t="s">
        <v>577</v>
      </c>
      <c r="B906" s="62"/>
      <c r="C906" s="61"/>
      <c r="D906" s="61"/>
      <c r="E906" s="63" t="s">
        <v>578</v>
      </c>
      <c r="F906" s="15">
        <f t="shared" si="1475"/>
        <v>0</v>
      </c>
      <c r="G906" s="15">
        <f t="shared" si="1476"/>
        <v>531902.9</v>
      </c>
      <c r="H906" s="15">
        <f t="shared" si="1477"/>
        <v>0</v>
      </c>
      <c r="I906" s="15">
        <f t="shared" si="1478"/>
        <v>0</v>
      </c>
      <c r="J906" s="15">
        <f t="shared" si="1479"/>
        <v>0</v>
      </c>
      <c r="K906" s="15">
        <f t="shared" si="1480"/>
        <v>0</v>
      </c>
      <c r="L906" s="15">
        <f t="shared" si="1498"/>
        <v>0</v>
      </c>
      <c r="M906" s="15">
        <f t="shared" si="1499"/>
        <v>531902.9</v>
      </c>
      <c r="N906" s="15">
        <f t="shared" si="1500"/>
        <v>0</v>
      </c>
      <c r="O906" s="15">
        <f t="shared" si="1481"/>
        <v>0</v>
      </c>
      <c r="P906" s="15">
        <f t="shared" si="1482"/>
        <v>0</v>
      </c>
      <c r="Q906" s="15">
        <f t="shared" si="1483"/>
        <v>0</v>
      </c>
      <c r="R906" s="15">
        <f t="shared" si="1459"/>
        <v>0</v>
      </c>
      <c r="S906" s="15">
        <f t="shared" si="1460"/>
        <v>531902.9</v>
      </c>
      <c r="T906" s="15">
        <f t="shared" si="1461"/>
        <v>0</v>
      </c>
      <c r="U906" s="15">
        <f t="shared" si="1484"/>
        <v>0</v>
      </c>
      <c r="V906" s="15">
        <f t="shared" si="1462"/>
        <v>0</v>
      </c>
      <c r="W906" s="15">
        <f t="shared" si="1463"/>
        <v>531902.9</v>
      </c>
      <c r="X906" s="15">
        <f t="shared" si="1464"/>
        <v>0</v>
      </c>
      <c r="Y906" s="15">
        <f t="shared" si="1485"/>
        <v>0</v>
      </c>
      <c r="Z906" s="15">
        <f t="shared" si="1486"/>
        <v>-524152.33500000002</v>
      </c>
      <c r="AA906" s="15">
        <f t="shared" si="1487"/>
        <v>0</v>
      </c>
      <c r="AB906" s="15">
        <f t="shared" si="1465"/>
        <v>0</v>
      </c>
      <c r="AC906" s="15">
        <f t="shared" si="1466"/>
        <v>7750.5650000000023</v>
      </c>
      <c r="AD906" s="15">
        <f t="shared" si="1467"/>
        <v>0</v>
      </c>
      <c r="AE906" s="15">
        <f t="shared" si="1488"/>
        <v>0</v>
      </c>
      <c r="AF906" s="15">
        <f t="shared" si="1489"/>
        <v>0</v>
      </c>
      <c r="AG906" s="15">
        <f t="shared" si="1490"/>
        <v>0</v>
      </c>
      <c r="AH906" s="15">
        <f t="shared" si="1468"/>
        <v>0</v>
      </c>
      <c r="AI906" s="15">
        <f t="shared" si="1469"/>
        <v>7750.5650000000023</v>
      </c>
      <c r="AJ906" s="15">
        <f t="shared" si="1470"/>
        <v>0</v>
      </c>
      <c r="AK906" s="15">
        <f t="shared" si="1491"/>
        <v>0</v>
      </c>
      <c r="AL906" s="15">
        <f t="shared" si="1492"/>
        <v>0</v>
      </c>
      <c r="AM906" s="15">
        <f t="shared" si="1493"/>
        <v>0</v>
      </c>
      <c r="AN906" s="15">
        <f t="shared" si="1471"/>
        <v>0</v>
      </c>
      <c r="AO906" s="15">
        <f t="shared" si="1494"/>
        <v>0</v>
      </c>
      <c r="AP906" s="70">
        <f t="shared" si="1496"/>
        <v>0</v>
      </c>
      <c r="AQ906" s="15">
        <f t="shared" si="1472"/>
        <v>7750.5650000000023</v>
      </c>
      <c r="AR906" s="15">
        <f t="shared" si="1495"/>
        <v>0</v>
      </c>
      <c r="AS906" s="70">
        <f t="shared" si="1497"/>
        <v>7750.5650000000023</v>
      </c>
      <c r="AT906" s="73">
        <f t="shared" si="1473"/>
        <v>0</v>
      </c>
      <c r="AU906" s="15">
        <f t="shared" si="1495"/>
        <v>0</v>
      </c>
      <c r="AV906" s="24"/>
    </row>
    <row r="907" spans="1:48" ht="46.8" x14ac:dyDescent="0.3">
      <c r="A907" s="61" t="s">
        <v>577</v>
      </c>
      <c r="B907" s="62" t="s">
        <v>29</v>
      </c>
      <c r="C907" s="61"/>
      <c r="D907" s="61"/>
      <c r="E907" s="63" t="s">
        <v>30</v>
      </c>
      <c r="F907" s="15">
        <f t="shared" si="1475"/>
        <v>0</v>
      </c>
      <c r="G907" s="15">
        <f t="shared" si="1476"/>
        <v>531902.9</v>
      </c>
      <c r="H907" s="15">
        <f t="shared" si="1477"/>
        <v>0</v>
      </c>
      <c r="I907" s="15">
        <f t="shared" si="1478"/>
        <v>0</v>
      </c>
      <c r="J907" s="15">
        <f t="shared" si="1479"/>
        <v>0</v>
      </c>
      <c r="K907" s="15">
        <f t="shared" si="1480"/>
        <v>0</v>
      </c>
      <c r="L907" s="15">
        <f t="shared" si="1498"/>
        <v>0</v>
      </c>
      <c r="M907" s="15">
        <f t="shared" si="1499"/>
        <v>531902.9</v>
      </c>
      <c r="N907" s="15">
        <f t="shared" si="1500"/>
        <v>0</v>
      </c>
      <c r="O907" s="15">
        <f t="shared" si="1481"/>
        <v>0</v>
      </c>
      <c r="P907" s="15">
        <f t="shared" si="1482"/>
        <v>0</v>
      </c>
      <c r="Q907" s="15">
        <f t="shared" si="1483"/>
        <v>0</v>
      </c>
      <c r="R907" s="15">
        <f t="shared" si="1459"/>
        <v>0</v>
      </c>
      <c r="S907" s="15">
        <f t="shared" si="1460"/>
        <v>531902.9</v>
      </c>
      <c r="T907" s="15">
        <f t="shared" si="1461"/>
        <v>0</v>
      </c>
      <c r="U907" s="15">
        <f t="shared" si="1484"/>
        <v>0</v>
      </c>
      <c r="V907" s="15">
        <f t="shared" si="1462"/>
        <v>0</v>
      </c>
      <c r="W907" s="15">
        <f t="shared" si="1463"/>
        <v>531902.9</v>
      </c>
      <c r="X907" s="15">
        <f t="shared" si="1464"/>
        <v>0</v>
      </c>
      <c r="Y907" s="15">
        <f t="shared" si="1485"/>
        <v>0</v>
      </c>
      <c r="Z907" s="15">
        <f t="shared" si="1486"/>
        <v>-524152.33500000002</v>
      </c>
      <c r="AA907" s="15">
        <f t="shared" si="1487"/>
        <v>0</v>
      </c>
      <c r="AB907" s="15">
        <f t="shared" si="1465"/>
        <v>0</v>
      </c>
      <c r="AC907" s="15">
        <f t="shared" si="1466"/>
        <v>7750.5650000000023</v>
      </c>
      <c r="AD907" s="15">
        <f t="shared" si="1467"/>
        <v>0</v>
      </c>
      <c r="AE907" s="15">
        <f t="shared" si="1488"/>
        <v>0</v>
      </c>
      <c r="AF907" s="15">
        <f t="shared" si="1489"/>
        <v>0</v>
      </c>
      <c r="AG907" s="15">
        <f t="shared" si="1490"/>
        <v>0</v>
      </c>
      <c r="AH907" s="15">
        <f t="shared" si="1468"/>
        <v>0</v>
      </c>
      <c r="AI907" s="15">
        <f t="shared" si="1469"/>
        <v>7750.5650000000023</v>
      </c>
      <c r="AJ907" s="15">
        <f t="shared" si="1470"/>
        <v>0</v>
      </c>
      <c r="AK907" s="15">
        <f t="shared" si="1491"/>
        <v>0</v>
      </c>
      <c r="AL907" s="15">
        <f t="shared" si="1492"/>
        <v>0</v>
      </c>
      <c r="AM907" s="15">
        <f t="shared" si="1493"/>
        <v>0</v>
      </c>
      <c r="AN907" s="15">
        <f t="shared" si="1471"/>
        <v>0</v>
      </c>
      <c r="AO907" s="15">
        <f t="shared" si="1494"/>
        <v>0</v>
      </c>
      <c r="AP907" s="70">
        <f t="shared" si="1496"/>
        <v>0</v>
      </c>
      <c r="AQ907" s="15">
        <f t="shared" si="1472"/>
        <v>7750.5650000000023</v>
      </c>
      <c r="AR907" s="15">
        <f t="shared" si="1495"/>
        <v>0</v>
      </c>
      <c r="AS907" s="70">
        <f t="shared" si="1497"/>
        <v>7750.5650000000023</v>
      </c>
      <c r="AT907" s="73">
        <f t="shared" si="1473"/>
        <v>0</v>
      </c>
      <c r="AU907" s="15">
        <f t="shared" si="1495"/>
        <v>0</v>
      </c>
      <c r="AV907" s="24"/>
    </row>
    <row r="908" spans="1:48" x14ac:dyDescent="0.3">
      <c r="A908" s="61" t="s">
        <v>577</v>
      </c>
      <c r="B908" s="62">
        <v>400</v>
      </c>
      <c r="C908" s="61" t="s">
        <v>238</v>
      </c>
      <c r="D908" s="61" t="s">
        <v>67</v>
      </c>
      <c r="E908" s="63" t="s">
        <v>532</v>
      </c>
      <c r="F908" s="15"/>
      <c r="G908" s="15">
        <v>531902.9</v>
      </c>
      <c r="H908" s="15"/>
      <c r="I908" s="15"/>
      <c r="J908" s="15"/>
      <c r="K908" s="15"/>
      <c r="L908" s="15">
        <f t="shared" si="1498"/>
        <v>0</v>
      </c>
      <c r="M908" s="15">
        <f t="shared" si="1499"/>
        <v>531902.9</v>
      </c>
      <c r="N908" s="15">
        <f t="shared" si="1500"/>
        <v>0</v>
      </c>
      <c r="O908" s="15"/>
      <c r="P908" s="15"/>
      <c r="Q908" s="15"/>
      <c r="R908" s="15">
        <f t="shared" si="1459"/>
        <v>0</v>
      </c>
      <c r="S908" s="15">
        <f t="shared" si="1460"/>
        <v>531902.9</v>
      </c>
      <c r="T908" s="15">
        <f t="shared" si="1461"/>
        <v>0</v>
      </c>
      <c r="U908" s="15"/>
      <c r="V908" s="15">
        <f t="shared" si="1462"/>
        <v>0</v>
      </c>
      <c r="W908" s="15">
        <f t="shared" si="1463"/>
        <v>531902.9</v>
      </c>
      <c r="X908" s="15">
        <f t="shared" si="1464"/>
        <v>0</v>
      </c>
      <c r="Y908" s="15"/>
      <c r="Z908" s="15">
        <v>-524152.33500000002</v>
      </c>
      <c r="AA908" s="15"/>
      <c r="AB908" s="15">
        <f t="shared" si="1465"/>
        <v>0</v>
      </c>
      <c r="AC908" s="15">
        <f t="shared" si="1466"/>
        <v>7750.5650000000023</v>
      </c>
      <c r="AD908" s="15">
        <f t="shared" si="1467"/>
        <v>0</v>
      </c>
      <c r="AE908" s="15"/>
      <c r="AF908" s="15"/>
      <c r="AG908" s="15"/>
      <c r="AH908" s="15">
        <f t="shared" si="1468"/>
        <v>0</v>
      </c>
      <c r="AI908" s="15">
        <f t="shared" si="1469"/>
        <v>7750.5650000000023</v>
      </c>
      <c r="AJ908" s="15">
        <f t="shared" si="1470"/>
        <v>0</v>
      </c>
      <c r="AK908" s="15"/>
      <c r="AL908" s="15"/>
      <c r="AM908" s="15"/>
      <c r="AN908" s="15">
        <f t="shared" si="1471"/>
        <v>0</v>
      </c>
      <c r="AO908" s="15"/>
      <c r="AP908" s="70">
        <f t="shared" si="1496"/>
        <v>0</v>
      </c>
      <c r="AQ908" s="15">
        <f t="shared" si="1472"/>
        <v>7750.5650000000023</v>
      </c>
      <c r="AR908" s="15"/>
      <c r="AS908" s="70">
        <f t="shared" si="1497"/>
        <v>7750.5650000000023</v>
      </c>
      <c r="AT908" s="73">
        <f t="shared" si="1473"/>
        <v>0</v>
      </c>
      <c r="AU908" s="15"/>
      <c r="AV908" s="24"/>
    </row>
    <row r="909" spans="1:48" ht="46.8" x14ac:dyDescent="0.3">
      <c r="A909" s="61" t="s">
        <v>579</v>
      </c>
      <c r="B909" s="62"/>
      <c r="C909" s="61"/>
      <c r="D909" s="61"/>
      <c r="E909" s="63" t="s">
        <v>580</v>
      </c>
      <c r="F909" s="15">
        <f t="shared" si="1475"/>
        <v>98254</v>
      </c>
      <c r="G909" s="15">
        <f t="shared" si="1476"/>
        <v>0</v>
      </c>
      <c r="H909" s="15">
        <f t="shared" si="1477"/>
        <v>0</v>
      </c>
      <c r="I909" s="15">
        <f t="shared" si="1478"/>
        <v>0</v>
      </c>
      <c r="J909" s="15">
        <f t="shared" si="1479"/>
        <v>0</v>
      </c>
      <c r="K909" s="15">
        <f t="shared" si="1480"/>
        <v>0</v>
      </c>
      <c r="L909" s="15">
        <f t="shared" si="1498"/>
        <v>98254</v>
      </c>
      <c r="M909" s="15">
        <f t="shared" si="1499"/>
        <v>0</v>
      </c>
      <c r="N909" s="15">
        <f t="shared" si="1500"/>
        <v>0</v>
      </c>
      <c r="O909" s="15">
        <f t="shared" si="1481"/>
        <v>0</v>
      </c>
      <c r="P909" s="15">
        <f t="shared" si="1482"/>
        <v>0</v>
      </c>
      <c r="Q909" s="15">
        <f t="shared" si="1483"/>
        <v>0</v>
      </c>
      <c r="R909" s="15">
        <f t="shared" si="1459"/>
        <v>98254</v>
      </c>
      <c r="S909" s="15">
        <f t="shared" si="1460"/>
        <v>0</v>
      </c>
      <c r="T909" s="15">
        <f t="shared" si="1461"/>
        <v>0</v>
      </c>
      <c r="U909" s="15">
        <f t="shared" si="1484"/>
        <v>0</v>
      </c>
      <c r="V909" s="15">
        <f t="shared" si="1462"/>
        <v>98254</v>
      </c>
      <c r="W909" s="15">
        <f t="shared" si="1463"/>
        <v>0</v>
      </c>
      <c r="X909" s="15">
        <f t="shared" si="1464"/>
        <v>0</v>
      </c>
      <c r="Y909" s="15">
        <f t="shared" si="1485"/>
        <v>-98254</v>
      </c>
      <c r="Z909" s="15">
        <f t="shared" si="1486"/>
        <v>98254</v>
      </c>
      <c r="AA909" s="15">
        <f t="shared" si="1487"/>
        <v>0</v>
      </c>
      <c r="AB909" s="15">
        <f t="shared" si="1465"/>
        <v>0</v>
      </c>
      <c r="AC909" s="15">
        <f t="shared" si="1466"/>
        <v>98254</v>
      </c>
      <c r="AD909" s="15">
        <f t="shared" si="1467"/>
        <v>0</v>
      </c>
      <c r="AE909" s="15">
        <f t="shared" si="1488"/>
        <v>0</v>
      </c>
      <c r="AF909" s="15">
        <f t="shared" si="1489"/>
        <v>0</v>
      </c>
      <c r="AG909" s="15">
        <f t="shared" si="1490"/>
        <v>0</v>
      </c>
      <c r="AH909" s="15">
        <f t="shared" si="1468"/>
        <v>0</v>
      </c>
      <c r="AI909" s="15">
        <f t="shared" si="1469"/>
        <v>98254</v>
      </c>
      <c r="AJ909" s="15">
        <f t="shared" si="1470"/>
        <v>0</v>
      </c>
      <c r="AK909" s="15">
        <f t="shared" si="1491"/>
        <v>0</v>
      </c>
      <c r="AL909" s="15">
        <f t="shared" si="1492"/>
        <v>0</v>
      </c>
      <c r="AM909" s="15">
        <f t="shared" si="1493"/>
        <v>0</v>
      </c>
      <c r="AN909" s="15">
        <f t="shared" si="1471"/>
        <v>0</v>
      </c>
      <c r="AO909" s="15">
        <f t="shared" si="1494"/>
        <v>0</v>
      </c>
      <c r="AP909" s="70">
        <f t="shared" si="1496"/>
        <v>0</v>
      </c>
      <c r="AQ909" s="15">
        <f t="shared" si="1472"/>
        <v>98254</v>
      </c>
      <c r="AR909" s="15">
        <f t="shared" si="1495"/>
        <v>0</v>
      </c>
      <c r="AS909" s="70">
        <f t="shared" si="1497"/>
        <v>98254</v>
      </c>
      <c r="AT909" s="73">
        <f t="shared" si="1473"/>
        <v>0</v>
      </c>
      <c r="AU909" s="15">
        <f t="shared" si="1495"/>
        <v>0</v>
      </c>
      <c r="AV909" s="24"/>
    </row>
    <row r="910" spans="1:48" ht="46.8" x14ac:dyDescent="0.3">
      <c r="A910" s="61" t="s">
        <v>579</v>
      </c>
      <c r="B910" s="62" t="s">
        <v>29</v>
      </c>
      <c r="C910" s="61"/>
      <c r="D910" s="61"/>
      <c r="E910" s="63" t="s">
        <v>30</v>
      </c>
      <c r="F910" s="15">
        <f t="shared" si="1475"/>
        <v>98254</v>
      </c>
      <c r="G910" s="15">
        <f t="shared" si="1476"/>
        <v>0</v>
      </c>
      <c r="H910" s="15">
        <f t="shared" si="1477"/>
        <v>0</v>
      </c>
      <c r="I910" s="15">
        <f t="shared" si="1478"/>
        <v>0</v>
      </c>
      <c r="J910" s="15">
        <f t="shared" si="1479"/>
        <v>0</v>
      </c>
      <c r="K910" s="15">
        <f t="shared" si="1480"/>
        <v>0</v>
      </c>
      <c r="L910" s="15">
        <f t="shared" si="1498"/>
        <v>98254</v>
      </c>
      <c r="M910" s="15">
        <f t="shared" si="1499"/>
        <v>0</v>
      </c>
      <c r="N910" s="15">
        <f t="shared" si="1500"/>
        <v>0</v>
      </c>
      <c r="O910" s="15">
        <f t="shared" si="1481"/>
        <v>0</v>
      </c>
      <c r="P910" s="15">
        <f t="shared" si="1482"/>
        <v>0</v>
      </c>
      <c r="Q910" s="15">
        <f t="shared" si="1483"/>
        <v>0</v>
      </c>
      <c r="R910" s="15">
        <f t="shared" si="1459"/>
        <v>98254</v>
      </c>
      <c r="S910" s="15">
        <f t="shared" si="1460"/>
        <v>0</v>
      </c>
      <c r="T910" s="15">
        <f t="shared" si="1461"/>
        <v>0</v>
      </c>
      <c r="U910" s="15">
        <f t="shared" si="1484"/>
        <v>0</v>
      </c>
      <c r="V910" s="15">
        <f t="shared" si="1462"/>
        <v>98254</v>
      </c>
      <c r="W910" s="15">
        <f t="shared" si="1463"/>
        <v>0</v>
      </c>
      <c r="X910" s="15">
        <f t="shared" si="1464"/>
        <v>0</v>
      </c>
      <c r="Y910" s="15">
        <f t="shared" si="1485"/>
        <v>-98254</v>
      </c>
      <c r="Z910" s="15">
        <f t="shared" si="1486"/>
        <v>98254</v>
      </c>
      <c r="AA910" s="15">
        <f t="shared" si="1487"/>
        <v>0</v>
      </c>
      <c r="AB910" s="15">
        <f t="shared" si="1465"/>
        <v>0</v>
      </c>
      <c r="AC910" s="15">
        <f t="shared" si="1466"/>
        <v>98254</v>
      </c>
      <c r="AD910" s="15">
        <f t="shared" si="1467"/>
        <v>0</v>
      </c>
      <c r="AE910" s="15">
        <f t="shared" si="1488"/>
        <v>0</v>
      </c>
      <c r="AF910" s="15">
        <f t="shared" si="1489"/>
        <v>0</v>
      </c>
      <c r="AG910" s="15">
        <f t="shared" si="1490"/>
        <v>0</v>
      </c>
      <c r="AH910" s="15">
        <f t="shared" si="1468"/>
        <v>0</v>
      </c>
      <c r="AI910" s="15">
        <f t="shared" si="1469"/>
        <v>98254</v>
      </c>
      <c r="AJ910" s="15">
        <f t="shared" si="1470"/>
        <v>0</v>
      </c>
      <c r="AK910" s="15">
        <f t="shared" si="1491"/>
        <v>0</v>
      </c>
      <c r="AL910" s="15">
        <f t="shared" si="1492"/>
        <v>0</v>
      </c>
      <c r="AM910" s="15">
        <f t="shared" si="1493"/>
        <v>0</v>
      </c>
      <c r="AN910" s="15">
        <f t="shared" si="1471"/>
        <v>0</v>
      </c>
      <c r="AO910" s="15">
        <f t="shared" si="1494"/>
        <v>0</v>
      </c>
      <c r="AP910" s="70">
        <f t="shared" si="1496"/>
        <v>0</v>
      </c>
      <c r="AQ910" s="15">
        <f t="shared" si="1472"/>
        <v>98254</v>
      </c>
      <c r="AR910" s="15">
        <f t="shared" si="1495"/>
        <v>0</v>
      </c>
      <c r="AS910" s="70">
        <f t="shared" si="1497"/>
        <v>98254</v>
      </c>
      <c r="AT910" s="73">
        <f t="shared" si="1473"/>
        <v>0</v>
      </c>
      <c r="AU910" s="15">
        <f t="shared" si="1495"/>
        <v>0</v>
      </c>
      <c r="AV910" s="24"/>
    </row>
    <row r="911" spans="1:48" x14ac:dyDescent="0.3">
      <c r="A911" s="61" t="s">
        <v>579</v>
      </c>
      <c r="B911" s="62">
        <v>400</v>
      </c>
      <c r="C911" s="61" t="s">
        <v>238</v>
      </c>
      <c r="D911" s="61" t="s">
        <v>67</v>
      </c>
      <c r="E911" s="63" t="s">
        <v>532</v>
      </c>
      <c r="F911" s="15">
        <v>98254</v>
      </c>
      <c r="G911" s="15"/>
      <c r="H911" s="15"/>
      <c r="I911" s="15"/>
      <c r="J911" s="15"/>
      <c r="K911" s="15"/>
      <c r="L911" s="15">
        <f t="shared" si="1498"/>
        <v>98254</v>
      </c>
      <c r="M911" s="15">
        <f t="shared" si="1499"/>
        <v>0</v>
      </c>
      <c r="N911" s="15">
        <f t="shared" si="1500"/>
        <v>0</v>
      </c>
      <c r="O911" s="15"/>
      <c r="P911" s="15"/>
      <c r="Q911" s="15"/>
      <c r="R911" s="15">
        <f t="shared" si="1459"/>
        <v>98254</v>
      </c>
      <c r="S911" s="15">
        <f t="shared" si="1460"/>
        <v>0</v>
      </c>
      <c r="T911" s="15">
        <f t="shared" si="1461"/>
        <v>0</v>
      </c>
      <c r="U911" s="15"/>
      <c r="V911" s="15">
        <f t="shared" si="1462"/>
        <v>98254</v>
      </c>
      <c r="W911" s="15">
        <f t="shared" si="1463"/>
        <v>0</v>
      </c>
      <c r="X911" s="15">
        <f t="shared" si="1464"/>
        <v>0</v>
      </c>
      <c r="Y911" s="15">
        <v>-98254</v>
      </c>
      <c r="Z911" s="15">
        <v>98254</v>
      </c>
      <c r="AA911" s="15"/>
      <c r="AB911" s="15">
        <f t="shared" si="1465"/>
        <v>0</v>
      </c>
      <c r="AC911" s="15">
        <f t="shared" si="1466"/>
        <v>98254</v>
      </c>
      <c r="AD911" s="15">
        <f t="shared" si="1467"/>
        <v>0</v>
      </c>
      <c r="AE911" s="15"/>
      <c r="AF911" s="15"/>
      <c r="AG911" s="15"/>
      <c r="AH911" s="15">
        <f t="shared" si="1468"/>
        <v>0</v>
      </c>
      <c r="AI911" s="15">
        <f t="shared" si="1469"/>
        <v>98254</v>
      </c>
      <c r="AJ911" s="15">
        <f t="shared" si="1470"/>
        <v>0</v>
      </c>
      <c r="AK911" s="15"/>
      <c r="AL911" s="15"/>
      <c r="AM911" s="15"/>
      <c r="AN911" s="15">
        <f t="shared" si="1471"/>
        <v>0</v>
      </c>
      <c r="AO911" s="15"/>
      <c r="AP911" s="70">
        <f t="shared" si="1496"/>
        <v>0</v>
      </c>
      <c r="AQ911" s="15">
        <f t="shared" si="1472"/>
        <v>98254</v>
      </c>
      <c r="AR911" s="15"/>
      <c r="AS911" s="70">
        <f t="shared" si="1497"/>
        <v>98254</v>
      </c>
      <c r="AT911" s="73">
        <f t="shared" si="1473"/>
        <v>0</v>
      </c>
      <c r="AU911" s="15"/>
      <c r="AV911" s="24"/>
    </row>
    <row r="912" spans="1:48" ht="31.2" x14ac:dyDescent="0.3">
      <c r="A912" s="61" t="s">
        <v>581</v>
      </c>
      <c r="B912" s="62"/>
      <c r="C912" s="61"/>
      <c r="D912" s="61"/>
      <c r="E912" s="63" t="s">
        <v>582</v>
      </c>
      <c r="F912" s="15">
        <f t="shared" si="1475"/>
        <v>3576.9</v>
      </c>
      <c r="G912" s="15">
        <f t="shared" si="1476"/>
        <v>0</v>
      </c>
      <c r="H912" s="15">
        <f t="shared" si="1477"/>
        <v>0</v>
      </c>
      <c r="I912" s="15">
        <f t="shared" si="1478"/>
        <v>0</v>
      </c>
      <c r="J912" s="15">
        <f t="shared" si="1479"/>
        <v>0</v>
      </c>
      <c r="K912" s="15">
        <f t="shared" si="1480"/>
        <v>0</v>
      </c>
      <c r="L912" s="15">
        <f t="shared" si="1498"/>
        <v>3576.9</v>
      </c>
      <c r="M912" s="15">
        <f t="shared" si="1499"/>
        <v>0</v>
      </c>
      <c r="N912" s="15">
        <f t="shared" si="1500"/>
        <v>0</v>
      </c>
      <c r="O912" s="15">
        <f t="shared" si="1481"/>
        <v>0</v>
      </c>
      <c r="P912" s="15">
        <f t="shared" si="1482"/>
        <v>0</v>
      </c>
      <c r="Q912" s="15">
        <f t="shared" si="1483"/>
        <v>0</v>
      </c>
      <c r="R912" s="15">
        <f t="shared" si="1459"/>
        <v>3576.9</v>
      </c>
      <c r="S912" s="15">
        <f t="shared" si="1460"/>
        <v>0</v>
      </c>
      <c r="T912" s="15">
        <f t="shared" si="1461"/>
        <v>0</v>
      </c>
      <c r="U912" s="15">
        <f t="shared" si="1484"/>
        <v>0</v>
      </c>
      <c r="V912" s="15">
        <f t="shared" si="1462"/>
        <v>3576.9</v>
      </c>
      <c r="W912" s="15">
        <f t="shared" si="1463"/>
        <v>0</v>
      </c>
      <c r="X912" s="15">
        <f t="shared" si="1464"/>
        <v>0</v>
      </c>
      <c r="Y912" s="15">
        <f t="shared" si="1485"/>
        <v>0</v>
      </c>
      <c r="Z912" s="15">
        <f t="shared" si="1486"/>
        <v>0</v>
      </c>
      <c r="AA912" s="15">
        <f t="shared" si="1487"/>
        <v>0</v>
      </c>
      <c r="AB912" s="15">
        <f t="shared" si="1465"/>
        <v>3576.9</v>
      </c>
      <c r="AC912" s="15">
        <f t="shared" si="1466"/>
        <v>0</v>
      </c>
      <c r="AD912" s="15">
        <f t="shared" si="1467"/>
        <v>0</v>
      </c>
      <c r="AE912" s="15">
        <f t="shared" si="1488"/>
        <v>0</v>
      </c>
      <c r="AF912" s="15">
        <f t="shared" si="1489"/>
        <v>0</v>
      </c>
      <c r="AG912" s="15">
        <f t="shared" si="1490"/>
        <v>0</v>
      </c>
      <c r="AH912" s="15">
        <f t="shared" si="1468"/>
        <v>3576.9</v>
      </c>
      <c r="AI912" s="15">
        <f t="shared" si="1469"/>
        <v>0</v>
      </c>
      <c r="AJ912" s="15">
        <f t="shared" si="1470"/>
        <v>0</v>
      </c>
      <c r="AK912" s="15">
        <f t="shared" si="1491"/>
        <v>0</v>
      </c>
      <c r="AL912" s="15">
        <f t="shared" si="1492"/>
        <v>0</v>
      </c>
      <c r="AM912" s="15">
        <f t="shared" si="1493"/>
        <v>0</v>
      </c>
      <c r="AN912" s="15">
        <f t="shared" si="1471"/>
        <v>3576.9</v>
      </c>
      <c r="AO912" s="15">
        <f t="shared" si="1494"/>
        <v>0</v>
      </c>
      <c r="AP912" s="70">
        <f t="shared" si="1496"/>
        <v>3576.9</v>
      </c>
      <c r="AQ912" s="15">
        <f t="shared" si="1472"/>
        <v>0</v>
      </c>
      <c r="AR912" s="15">
        <f t="shared" si="1495"/>
        <v>0</v>
      </c>
      <c r="AS912" s="70">
        <f t="shared" si="1497"/>
        <v>0</v>
      </c>
      <c r="AT912" s="73">
        <f t="shared" si="1473"/>
        <v>0</v>
      </c>
      <c r="AU912" s="15">
        <f t="shared" si="1495"/>
        <v>0</v>
      </c>
      <c r="AV912" s="24"/>
    </row>
    <row r="913" spans="1:49" ht="46.8" x14ac:dyDescent="0.3">
      <c r="A913" s="61" t="s">
        <v>581</v>
      </c>
      <c r="B913" s="62" t="s">
        <v>29</v>
      </c>
      <c r="C913" s="61"/>
      <c r="D913" s="61"/>
      <c r="E913" s="63" t="s">
        <v>30</v>
      </c>
      <c r="F913" s="15">
        <f t="shared" si="1475"/>
        <v>3576.9</v>
      </c>
      <c r="G913" s="15">
        <f t="shared" si="1476"/>
        <v>0</v>
      </c>
      <c r="H913" s="15">
        <f t="shared" si="1477"/>
        <v>0</v>
      </c>
      <c r="I913" s="15">
        <f t="shared" si="1478"/>
        <v>0</v>
      </c>
      <c r="J913" s="15">
        <f t="shared" si="1479"/>
        <v>0</v>
      </c>
      <c r="K913" s="15">
        <f t="shared" si="1480"/>
        <v>0</v>
      </c>
      <c r="L913" s="15">
        <f t="shared" si="1498"/>
        <v>3576.9</v>
      </c>
      <c r="M913" s="15">
        <f t="shared" si="1499"/>
        <v>0</v>
      </c>
      <c r="N913" s="15">
        <f t="shared" si="1500"/>
        <v>0</v>
      </c>
      <c r="O913" s="15">
        <f t="shared" si="1481"/>
        <v>0</v>
      </c>
      <c r="P913" s="15">
        <f t="shared" si="1482"/>
        <v>0</v>
      </c>
      <c r="Q913" s="15">
        <f t="shared" si="1483"/>
        <v>0</v>
      </c>
      <c r="R913" s="15">
        <f t="shared" si="1459"/>
        <v>3576.9</v>
      </c>
      <c r="S913" s="15">
        <f t="shared" si="1460"/>
        <v>0</v>
      </c>
      <c r="T913" s="15">
        <f t="shared" si="1461"/>
        <v>0</v>
      </c>
      <c r="U913" s="15">
        <f t="shared" si="1484"/>
        <v>0</v>
      </c>
      <c r="V913" s="15">
        <f t="shared" si="1462"/>
        <v>3576.9</v>
      </c>
      <c r="W913" s="15">
        <f t="shared" si="1463"/>
        <v>0</v>
      </c>
      <c r="X913" s="15">
        <f t="shared" si="1464"/>
        <v>0</v>
      </c>
      <c r="Y913" s="15">
        <f t="shared" si="1485"/>
        <v>0</v>
      </c>
      <c r="Z913" s="15">
        <f t="shared" si="1486"/>
        <v>0</v>
      </c>
      <c r="AA913" s="15">
        <f t="shared" si="1487"/>
        <v>0</v>
      </c>
      <c r="AB913" s="15">
        <f t="shared" si="1465"/>
        <v>3576.9</v>
      </c>
      <c r="AC913" s="15">
        <f t="shared" si="1466"/>
        <v>0</v>
      </c>
      <c r="AD913" s="15">
        <f t="shared" si="1467"/>
        <v>0</v>
      </c>
      <c r="AE913" s="15">
        <f t="shared" si="1488"/>
        <v>0</v>
      </c>
      <c r="AF913" s="15">
        <f t="shared" si="1489"/>
        <v>0</v>
      </c>
      <c r="AG913" s="15">
        <f t="shared" si="1490"/>
        <v>0</v>
      </c>
      <c r="AH913" s="15">
        <f t="shared" si="1468"/>
        <v>3576.9</v>
      </c>
      <c r="AI913" s="15">
        <f t="shared" si="1469"/>
        <v>0</v>
      </c>
      <c r="AJ913" s="15">
        <f t="shared" si="1470"/>
        <v>0</v>
      </c>
      <c r="AK913" s="15">
        <f t="shared" si="1491"/>
        <v>0</v>
      </c>
      <c r="AL913" s="15">
        <f t="shared" si="1492"/>
        <v>0</v>
      </c>
      <c r="AM913" s="15">
        <f t="shared" si="1493"/>
        <v>0</v>
      </c>
      <c r="AN913" s="15">
        <f t="shared" si="1471"/>
        <v>3576.9</v>
      </c>
      <c r="AO913" s="15">
        <f t="shared" si="1494"/>
        <v>0</v>
      </c>
      <c r="AP913" s="70">
        <f t="shared" si="1496"/>
        <v>3576.9</v>
      </c>
      <c r="AQ913" s="15">
        <f t="shared" si="1472"/>
        <v>0</v>
      </c>
      <c r="AR913" s="15">
        <f t="shared" si="1495"/>
        <v>0</v>
      </c>
      <c r="AS913" s="70">
        <f t="shared" si="1497"/>
        <v>0</v>
      </c>
      <c r="AT913" s="73">
        <f t="shared" si="1473"/>
        <v>0</v>
      </c>
      <c r="AU913" s="15">
        <f t="shared" si="1495"/>
        <v>0</v>
      </c>
      <c r="AV913" s="24"/>
    </row>
    <row r="914" spans="1:49" x14ac:dyDescent="0.3">
      <c r="A914" s="61" t="s">
        <v>581</v>
      </c>
      <c r="B914" s="62">
        <v>400</v>
      </c>
      <c r="C914" s="61" t="s">
        <v>238</v>
      </c>
      <c r="D914" s="61" t="s">
        <v>67</v>
      </c>
      <c r="E914" s="63" t="s">
        <v>532</v>
      </c>
      <c r="F914" s="15">
        <v>3576.9</v>
      </c>
      <c r="G914" s="15"/>
      <c r="H914" s="15"/>
      <c r="I914" s="15"/>
      <c r="J914" s="15"/>
      <c r="K914" s="15"/>
      <c r="L914" s="15">
        <f t="shared" si="1498"/>
        <v>3576.9</v>
      </c>
      <c r="M914" s="15">
        <f t="shared" si="1499"/>
        <v>0</v>
      </c>
      <c r="N914" s="15">
        <f t="shared" si="1500"/>
        <v>0</v>
      </c>
      <c r="O914" s="15"/>
      <c r="P914" s="15"/>
      <c r="Q914" s="15"/>
      <c r="R914" s="15">
        <f t="shared" si="1459"/>
        <v>3576.9</v>
      </c>
      <c r="S914" s="15">
        <f t="shared" si="1460"/>
        <v>0</v>
      </c>
      <c r="T914" s="15">
        <f t="shared" si="1461"/>
        <v>0</v>
      </c>
      <c r="U914" s="15"/>
      <c r="V914" s="15">
        <f t="shared" si="1462"/>
        <v>3576.9</v>
      </c>
      <c r="W914" s="15">
        <f t="shared" si="1463"/>
        <v>0</v>
      </c>
      <c r="X914" s="15">
        <f t="shared" si="1464"/>
        <v>0</v>
      </c>
      <c r="Y914" s="15"/>
      <c r="Z914" s="15"/>
      <c r="AA914" s="15"/>
      <c r="AB914" s="15">
        <f t="shared" si="1465"/>
        <v>3576.9</v>
      </c>
      <c r="AC914" s="15">
        <f t="shared" si="1466"/>
        <v>0</v>
      </c>
      <c r="AD914" s="15">
        <f t="shared" si="1467"/>
        <v>0</v>
      </c>
      <c r="AE914" s="15"/>
      <c r="AF914" s="15"/>
      <c r="AG914" s="15"/>
      <c r="AH914" s="15">
        <f t="shared" si="1468"/>
        <v>3576.9</v>
      </c>
      <c r="AI914" s="15">
        <f t="shared" si="1469"/>
        <v>0</v>
      </c>
      <c r="AJ914" s="15">
        <f t="shared" si="1470"/>
        <v>0</v>
      </c>
      <c r="AK914" s="15"/>
      <c r="AL914" s="15"/>
      <c r="AM914" s="15"/>
      <c r="AN914" s="15">
        <f t="shared" si="1471"/>
        <v>3576.9</v>
      </c>
      <c r="AO914" s="15"/>
      <c r="AP914" s="70">
        <f t="shared" si="1496"/>
        <v>3576.9</v>
      </c>
      <c r="AQ914" s="15">
        <f t="shared" si="1472"/>
        <v>0</v>
      </c>
      <c r="AR914" s="15"/>
      <c r="AS914" s="70">
        <f t="shared" si="1497"/>
        <v>0</v>
      </c>
      <c r="AT914" s="73">
        <f t="shared" si="1473"/>
        <v>0</v>
      </c>
      <c r="AU914" s="15"/>
      <c r="AV914" s="24"/>
    </row>
    <row r="915" spans="1:49" ht="31.2" x14ac:dyDescent="0.3">
      <c r="A915" s="61" t="s">
        <v>583</v>
      </c>
      <c r="B915" s="62"/>
      <c r="C915" s="61"/>
      <c r="D915" s="61"/>
      <c r="E915" s="64" t="s">
        <v>584</v>
      </c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>
        <f>AK918</f>
        <v>44.774999999999999</v>
      </c>
      <c r="AL915" s="15">
        <f>AL918</f>
        <v>0</v>
      </c>
      <c r="AM915" s="15">
        <f>AM918</f>
        <v>0</v>
      </c>
      <c r="AN915" s="15">
        <f t="shared" si="1471"/>
        <v>44.774999999999999</v>
      </c>
      <c r="AO915" s="15">
        <f>AO918+AO916</f>
        <v>0</v>
      </c>
      <c r="AP915" s="70">
        <f t="shared" si="1496"/>
        <v>44.774999999999999</v>
      </c>
      <c r="AQ915" s="15">
        <f t="shared" si="1472"/>
        <v>0</v>
      </c>
      <c r="AR915" s="15">
        <f>AR918</f>
        <v>0</v>
      </c>
      <c r="AS915" s="70">
        <f t="shared" si="1497"/>
        <v>0</v>
      </c>
      <c r="AT915" s="73">
        <f t="shared" si="1473"/>
        <v>0</v>
      </c>
      <c r="AU915" s="15">
        <f>AU918</f>
        <v>0</v>
      </c>
      <c r="AV915" s="24"/>
    </row>
    <row r="916" spans="1:49" ht="31.2" x14ac:dyDescent="0.3">
      <c r="A916" s="61" t="s">
        <v>583</v>
      </c>
      <c r="B916" s="62" t="s">
        <v>48</v>
      </c>
      <c r="C916" s="61"/>
      <c r="D916" s="61"/>
      <c r="E916" s="63" t="s">
        <v>49</v>
      </c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44"/>
      <c r="AO916" s="44">
        <f>AO917</f>
        <v>44.774999999999999</v>
      </c>
      <c r="AP916" s="70">
        <f t="shared" si="1496"/>
        <v>44.774999999999999</v>
      </c>
      <c r="AQ916" s="44"/>
      <c r="AR916" s="44">
        <f>AR917</f>
        <v>0</v>
      </c>
      <c r="AS916" s="70">
        <f t="shared" si="1497"/>
        <v>0</v>
      </c>
      <c r="AT916" s="73">
        <f t="shared" si="1473"/>
        <v>0</v>
      </c>
      <c r="AU916" s="15"/>
      <c r="AV916" s="45"/>
      <c r="AW916" s="46">
        <v>2</v>
      </c>
    </row>
    <row r="917" spans="1:49" x14ac:dyDescent="0.3">
      <c r="A917" s="61" t="s">
        <v>583</v>
      </c>
      <c r="B917" s="62">
        <v>200</v>
      </c>
      <c r="C917" s="61" t="s">
        <v>238</v>
      </c>
      <c r="D917" s="61" t="s">
        <v>67</v>
      </c>
      <c r="E917" s="63" t="s">
        <v>532</v>
      </c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44"/>
      <c r="AO917" s="44">
        <v>44.774999999999999</v>
      </c>
      <c r="AP917" s="70">
        <f t="shared" si="1496"/>
        <v>44.774999999999999</v>
      </c>
      <c r="AQ917" s="44"/>
      <c r="AR917" s="44"/>
      <c r="AS917" s="70">
        <f t="shared" si="1497"/>
        <v>0</v>
      </c>
      <c r="AT917" s="73">
        <f t="shared" si="1473"/>
        <v>0</v>
      </c>
      <c r="AU917" s="15"/>
      <c r="AV917" s="45"/>
      <c r="AW917" s="46">
        <v>2</v>
      </c>
    </row>
    <row r="918" spans="1:49" s="1" customFormat="1" ht="46.8" hidden="1" x14ac:dyDescent="0.3">
      <c r="A918" s="10" t="s">
        <v>583</v>
      </c>
      <c r="B918" s="11" t="s">
        <v>29</v>
      </c>
      <c r="C918" s="10"/>
      <c r="D918" s="10"/>
      <c r="E918" s="23" t="s">
        <v>30</v>
      </c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>
        <f t="shared" si="1491"/>
        <v>44.774999999999999</v>
      </c>
      <c r="AL918" s="15">
        <f t="shared" si="1492"/>
        <v>0</v>
      </c>
      <c r="AM918" s="15">
        <f t="shared" si="1493"/>
        <v>0</v>
      </c>
      <c r="AN918" s="15">
        <f t="shared" si="1471"/>
        <v>44.774999999999999</v>
      </c>
      <c r="AO918" s="15">
        <f t="shared" si="1494"/>
        <v>-44.774999999999999</v>
      </c>
      <c r="AP918" s="43">
        <f t="shared" si="1496"/>
        <v>0</v>
      </c>
      <c r="AQ918" s="15">
        <f t="shared" si="1472"/>
        <v>0</v>
      </c>
      <c r="AR918" s="15">
        <f t="shared" si="1495"/>
        <v>0</v>
      </c>
      <c r="AS918" s="43">
        <f t="shared" si="1497"/>
        <v>0</v>
      </c>
      <c r="AT918" s="42">
        <f t="shared" si="1473"/>
        <v>0</v>
      </c>
      <c r="AU918" s="15">
        <f t="shared" si="1495"/>
        <v>0</v>
      </c>
      <c r="AV918" s="24">
        <v>0</v>
      </c>
    </row>
    <row r="919" spans="1:49" s="40" customFormat="1" hidden="1" x14ac:dyDescent="0.3">
      <c r="A919" s="36" t="s">
        <v>583</v>
      </c>
      <c r="B919" s="37">
        <v>400</v>
      </c>
      <c r="C919" s="36" t="s">
        <v>238</v>
      </c>
      <c r="D919" s="36" t="s">
        <v>67</v>
      </c>
      <c r="E919" s="38" t="s">
        <v>532</v>
      </c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>
        <v>44.774999999999999</v>
      </c>
      <c r="AL919" s="15"/>
      <c r="AM919" s="15"/>
      <c r="AN919" s="39">
        <f t="shared" si="1471"/>
        <v>44.774999999999999</v>
      </c>
      <c r="AO919" s="39">
        <v>-44.774999999999999</v>
      </c>
      <c r="AP919" s="43">
        <f t="shared" si="1496"/>
        <v>0</v>
      </c>
      <c r="AQ919" s="39">
        <f t="shared" si="1472"/>
        <v>0</v>
      </c>
      <c r="AR919" s="39"/>
      <c r="AS919" s="43">
        <f t="shared" si="1497"/>
        <v>0</v>
      </c>
      <c r="AT919" s="42">
        <f t="shared" si="1473"/>
        <v>0</v>
      </c>
      <c r="AU919" s="15"/>
      <c r="AV919" s="41">
        <v>0</v>
      </c>
      <c r="AW919" s="40">
        <v>1</v>
      </c>
    </row>
    <row r="920" spans="1:49" ht="31.2" x14ac:dyDescent="0.3">
      <c r="A920" s="61" t="s">
        <v>585</v>
      </c>
      <c r="B920" s="62"/>
      <c r="C920" s="61"/>
      <c r="D920" s="61"/>
      <c r="E920" s="64" t="s">
        <v>586</v>
      </c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>
        <f>AK923</f>
        <v>45</v>
      </c>
      <c r="AL920" s="15">
        <f>AL923</f>
        <v>0</v>
      </c>
      <c r="AM920" s="15">
        <f>AM923</f>
        <v>0</v>
      </c>
      <c r="AN920" s="15">
        <f t="shared" si="1471"/>
        <v>45</v>
      </c>
      <c r="AO920" s="15">
        <f>AO923+AO921</f>
        <v>0</v>
      </c>
      <c r="AP920" s="70">
        <f t="shared" si="1496"/>
        <v>45</v>
      </c>
      <c r="AQ920" s="15">
        <f t="shared" si="1472"/>
        <v>0</v>
      </c>
      <c r="AR920" s="15">
        <f>AR923</f>
        <v>0</v>
      </c>
      <c r="AS920" s="70">
        <f t="shared" si="1497"/>
        <v>0</v>
      </c>
      <c r="AT920" s="73">
        <f t="shared" si="1473"/>
        <v>0</v>
      </c>
      <c r="AU920" s="15">
        <f>AU923</f>
        <v>0</v>
      </c>
      <c r="AV920" s="24"/>
    </row>
    <row r="921" spans="1:49" ht="31.2" x14ac:dyDescent="0.3">
      <c r="A921" s="61" t="s">
        <v>585</v>
      </c>
      <c r="B921" s="62" t="s">
        <v>48</v>
      </c>
      <c r="C921" s="61"/>
      <c r="D921" s="61"/>
      <c r="E921" s="63" t="s">
        <v>49</v>
      </c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44"/>
      <c r="AO921" s="44">
        <f>AO922</f>
        <v>45</v>
      </c>
      <c r="AP921" s="70">
        <f t="shared" si="1496"/>
        <v>45</v>
      </c>
      <c r="AQ921" s="44"/>
      <c r="AR921" s="44"/>
      <c r="AS921" s="70">
        <f t="shared" si="1497"/>
        <v>0</v>
      </c>
      <c r="AT921" s="73">
        <f t="shared" si="1473"/>
        <v>0</v>
      </c>
      <c r="AU921" s="15"/>
      <c r="AV921" s="45"/>
      <c r="AW921" s="46">
        <v>2</v>
      </c>
    </row>
    <row r="922" spans="1:49" x14ac:dyDescent="0.3">
      <c r="A922" s="61" t="s">
        <v>585</v>
      </c>
      <c r="B922" s="62">
        <v>200</v>
      </c>
      <c r="C922" s="61" t="s">
        <v>238</v>
      </c>
      <c r="D922" s="61" t="s">
        <v>67</v>
      </c>
      <c r="E922" s="63" t="s">
        <v>532</v>
      </c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44"/>
      <c r="AO922" s="44">
        <v>45</v>
      </c>
      <c r="AP922" s="70">
        <f t="shared" si="1496"/>
        <v>45</v>
      </c>
      <c r="AQ922" s="44"/>
      <c r="AR922" s="44"/>
      <c r="AS922" s="70">
        <f t="shared" si="1497"/>
        <v>0</v>
      </c>
      <c r="AT922" s="73">
        <f t="shared" si="1473"/>
        <v>0</v>
      </c>
      <c r="AU922" s="15"/>
      <c r="AV922" s="45"/>
      <c r="AW922" s="46">
        <v>2</v>
      </c>
    </row>
    <row r="923" spans="1:49" s="1" customFormat="1" ht="46.8" hidden="1" x14ac:dyDescent="0.3">
      <c r="A923" s="10" t="s">
        <v>585</v>
      </c>
      <c r="B923" s="11" t="s">
        <v>29</v>
      </c>
      <c r="C923" s="10"/>
      <c r="D923" s="10"/>
      <c r="E923" s="23" t="s">
        <v>30</v>
      </c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>
        <f t="shared" si="1491"/>
        <v>45</v>
      </c>
      <c r="AL923" s="15">
        <f t="shared" si="1492"/>
        <v>0</v>
      </c>
      <c r="AM923" s="15">
        <f t="shared" si="1493"/>
        <v>0</v>
      </c>
      <c r="AN923" s="15">
        <f t="shared" si="1471"/>
        <v>45</v>
      </c>
      <c r="AO923" s="15">
        <f t="shared" si="1494"/>
        <v>-45</v>
      </c>
      <c r="AP923" s="43">
        <f t="shared" si="1496"/>
        <v>0</v>
      </c>
      <c r="AQ923" s="15">
        <f t="shared" si="1472"/>
        <v>0</v>
      </c>
      <c r="AR923" s="15">
        <f t="shared" si="1495"/>
        <v>0</v>
      </c>
      <c r="AS923" s="43">
        <f t="shared" si="1497"/>
        <v>0</v>
      </c>
      <c r="AT923" s="42">
        <f t="shared" si="1473"/>
        <v>0</v>
      </c>
      <c r="AU923" s="15">
        <f t="shared" si="1495"/>
        <v>0</v>
      </c>
      <c r="AV923" s="24">
        <v>0</v>
      </c>
    </row>
    <row r="924" spans="1:49" s="40" customFormat="1" hidden="1" x14ac:dyDescent="0.3">
      <c r="A924" s="36" t="s">
        <v>585</v>
      </c>
      <c r="B924" s="37">
        <v>400</v>
      </c>
      <c r="C924" s="36" t="s">
        <v>238</v>
      </c>
      <c r="D924" s="36" t="s">
        <v>67</v>
      </c>
      <c r="E924" s="38" t="s">
        <v>532</v>
      </c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>
        <v>45</v>
      </c>
      <c r="AL924" s="15"/>
      <c r="AM924" s="15"/>
      <c r="AN924" s="39">
        <f t="shared" si="1471"/>
        <v>45</v>
      </c>
      <c r="AO924" s="39">
        <v>-45</v>
      </c>
      <c r="AP924" s="43">
        <f t="shared" si="1496"/>
        <v>0</v>
      </c>
      <c r="AQ924" s="39">
        <f t="shared" si="1472"/>
        <v>0</v>
      </c>
      <c r="AR924" s="39"/>
      <c r="AS924" s="43">
        <f t="shared" si="1497"/>
        <v>0</v>
      </c>
      <c r="AT924" s="42">
        <f t="shared" si="1473"/>
        <v>0</v>
      </c>
      <c r="AU924" s="15"/>
      <c r="AV924" s="41">
        <v>0</v>
      </c>
      <c r="AW924" s="40">
        <v>1</v>
      </c>
    </row>
    <row r="925" spans="1:49" ht="31.2" x14ac:dyDescent="0.3">
      <c r="A925" s="61" t="s">
        <v>587</v>
      </c>
      <c r="B925" s="62"/>
      <c r="C925" s="61"/>
      <c r="D925" s="61"/>
      <c r="E925" s="63" t="s">
        <v>588</v>
      </c>
      <c r="F925" s="15">
        <f t="shared" si="1475"/>
        <v>137062.29999999999</v>
      </c>
      <c r="G925" s="15">
        <f t="shared" si="1476"/>
        <v>185486.1</v>
      </c>
      <c r="H925" s="15">
        <f t="shared" si="1477"/>
        <v>180000</v>
      </c>
      <c r="I925" s="15">
        <f t="shared" si="1478"/>
        <v>0</v>
      </c>
      <c r="J925" s="15">
        <f t="shared" si="1479"/>
        <v>0</v>
      </c>
      <c r="K925" s="15">
        <f t="shared" si="1480"/>
        <v>0</v>
      </c>
      <c r="L925" s="15">
        <f t="shared" si="1498"/>
        <v>137062.29999999999</v>
      </c>
      <c r="M925" s="15">
        <f t="shared" si="1499"/>
        <v>185486.1</v>
      </c>
      <c r="N925" s="15">
        <f t="shared" si="1500"/>
        <v>180000</v>
      </c>
      <c r="O925" s="15">
        <f t="shared" si="1481"/>
        <v>-20000</v>
      </c>
      <c r="P925" s="15">
        <f t="shared" si="1482"/>
        <v>0</v>
      </c>
      <c r="Q925" s="15">
        <f t="shared" si="1483"/>
        <v>20000</v>
      </c>
      <c r="R925" s="15">
        <f t="shared" si="1459"/>
        <v>117062.29999999999</v>
      </c>
      <c r="S925" s="15">
        <f t="shared" si="1460"/>
        <v>185486.1</v>
      </c>
      <c r="T925" s="15">
        <f t="shared" si="1461"/>
        <v>200000</v>
      </c>
      <c r="U925" s="15">
        <f t="shared" si="1484"/>
        <v>0</v>
      </c>
      <c r="V925" s="15">
        <f t="shared" si="1462"/>
        <v>117062.29999999999</v>
      </c>
      <c r="W925" s="15">
        <f t="shared" si="1463"/>
        <v>185486.1</v>
      </c>
      <c r="X925" s="15">
        <f t="shared" si="1464"/>
        <v>200000</v>
      </c>
      <c r="Y925" s="15">
        <f t="shared" si="1485"/>
        <v>0</v>
      </c>
      <c r="Z925" s="15">
        <f t="shared" si="1486"/>
        <v>0</v>
      </c>
      <c r="AA925" s="15">
        <f t="shared" si="1487"/>
        <v>0</v>
      </c>
      <c r="AB925" s="15">
        <f t="shared" si="1465"/>
        <v>117062.29999999999</v>
      </c>
      <c r="AC925" s="15">
        <f t="shared" si="1466"/>
        <v>185486.1</v>
      </c>
      <c r="AD925" s="15">
        <f t="shared" si="1467"/>
        <v>200000</v>
      </c>
      <c r="AE925" s="15">
        <f t="shared" si="1488"/>
        <v>0</v>
      </c>
      <c r="AF925" s="15">
        <f t="shared" si="1489"/>
        <v>0</v>
      </c>
      <c r="AG925" s="15">
        <f t="shared" si="1490"/>
        <v>0</v>
      </c>
      <c r="AH925" s="15">
        <f t="shared" si="1468"/>
        <v>117062.29999999999</v>
      </c>
      <c r="AI925" s="15">
        <f t="shared" si="1469"/>
        <v>185486.1</v>
      </c>
      <c r="AJ925" s="15">
        <f t="shared" si="1470"/>
        <v>200000</v>
      </c>
      <c r="AK925" s="15">
        <f t="shared" si="1491"/>
        <v>0</v>
      </c>
      <c r="AL925" s="15">
        <f t="shared" si="1492"/>
        <v>0</v>
      </c>
      <c r="AM925" s="15">
        <f t="shared" si="1493"/>
        <v>0</v>
      </c>
      <c r="AN925" s="15">
        <f t="shared" si="1471"/>
        <v>117062.29999999999</v>
      </c>
      <c r="AO925" s="15">
        <f t="shared" si="1494"/>
        <v>0</v>
      </c>
      <c r="AP925" s="70">
        <f t="shared" si="1496"/>
        <v>117062.29999999999</v>
      </c>
      <c r="AQ925" s="15">
        <f t="shared" si="1472"/>
        <v>185486.1</v>
      </c>
      <c r="AR925" s="15">
        <f t="shared" si="1495"/>
        <v>0</v>
      </c>
      <c r="AS925" s="70">
        <f t="shared" si="1497"/>
        <v>185486.1</v>
      </c>
      <c r="AT925" s="73">
        <f t="shared" si="1473"/>
        <v>200000</v>
      </c>
      <c r="AU925" s="15">
        <f t="shared" si="1495"/>
        <v>0</v>
      </c>
      <c r="AV925" s="24"/>
    </row>
    <row r="926" spans="1:49" x14ac:dyDescent="0.3">
      <c r="A926" s="61" t="s">
        <v>589</v>
      </c>
      <c r="B926" s="62"/>
      <c r="C926" s="61"/>
      <c r="D926" s="61"/>
      <c r="E926" s="63" t="s">
        <v>590</v>
      </c>
      <c r="F926" s="15">
        <f t="shared" si="1475"/>
        <v>137062.29999999999</v>
      </c>
      <c r="G926" s="15">
        <f t="shared" si="1476"/>
        <v>185486.1</v>
      </c>
      <c r="H926" s="15">
        <f t="shared" si="1477"/>
        <v>180000</v>
      </c>
      <c r="I926" s="15">
        <f t="shared" si="1478"/>
        <v>0</v>
      </c>
      <c r="J926" s="15">
        <f t="shared" si="1479"/>
        <v>0</v>
      </c>
      <c r="K926" s="15">
        <f t="shared" si="1480"/>
        <v>0</v>
      </c>
      <c r="L926" s="15">
        <f t="shared" si="1498"/>
        <v>137062.29999999999</v>
      </c>
      <c r="M926" s="15">
        <f t="shared" si="1499"/>
        <v>185486.1</v>
      </c>
      <c r="N926" s="15">
        <f t="shared" si="1500"/>
        <v>180000</v>
      </c>
      <c r="O926" s="15">
        <f t="shared" si="1481"/>
        <v>-20000</v>
      </c>
      <c r="P926" s="15">
        <f t="shared" si="1482"/>
        <v>0</v>
      </c>
      <c r="Q926" s="15">
        <f t="shared" si="1483"/>
        <v>20000</v>
      </c>
      <c r="R926" s="15">
        <f t="shared" si="1459"/>
        <v>117062.29999999999</v>
      </c>
      <c r="S926" s="15">
        <f t="shared" si="1460"/>
        <v>185486.1</v>
      </c>
      <c r="T926" s="15">
        <f t="shared" si="1461"/>
        <v>200000</v>
      </c>
      <c r="U926" s="15">
        <f t="shared" si="1484"/>
        <v>0</v>
      </c>
      <c r="V926" s="15">
        <f t="shared" si="1462"/>
        <v>117062.29999999999</v>
      </c>
      <c r="W926" s="15">
        <f t="shared" si="1463"/>
        <v>185486.1</v>
      </c>
      <c r="X926" s="15">
        <f t="shared" si="1464"/>
        <v>200000</v>
      </c>
      <c r="Y926" s="15">
        <f t="shared" si="1485"/>
        <v>0</v>
      </c>
      <c r="Z926" s="15">
        <f t="shared" si="1486"/>
        <v>0</v>
      </c>
      <c r="AA926" s="15">
        <f t="shared" si="1487"/>
        <v>0</v>
      </c>
      <c r="AB926" s="15">
        <f t="shared" si="1465"/>
        <v>117062.29999999999</v>
      </c>
      <c r="AC926" s="15">
        <f t="shared" si="1466"/>
        <v>185486.1</v>
      </c>
      <c r="AD926" s="15">
        <f t="shared" si="1467"/>
        <v>200000</v>
      </c>
      <c r="AE926" s="15">
        <f t="shared" si="1488"/>
        <v>0</v>
      </c>
      <c r="AF926" s="15">
        <f t="shared" si="1489"/>
        <v>0</v>
      </c>
      <c r="AG926" s="15">
        <f t="shared" si="1490"/>
        <v>0</v>
      </c>
      <c r="AH926" s="15">
        <f t="shared" si="1468"/>
        <v>117062.29999999999</v>
      </c>
      <c r="AI926" s="15">
        <f t="shared" si="1469"/>
        <v>185486.1</v>
      </c>
      <c r="AJ926" s="15">
        <f t="shared" si="1470"/>
        <v>200000</v>
      </c>
      <c r="AK926" s="15">
        <f t="shared" si="1491"/>
        <v>0</v>
      </c>
      <c r="AL926" s="15">
        <f t="shared" si="1492"/>
        <v>0</v>
      </c>
      <c r="AM926" s="15">
        <f t="shared" si="1493"/>
        <v>0</v>
      </c>
      <c r="AN926" s="15">
        <f t="shared" si="1471"/>
        <v>117062.29999999999</v>
      </c>
      <c r="AO926" s="15">
        <f t="shared" si="1494"/>
        <v>0</v>
      </c>
      <c r="AP926" s="70">
        <f t="shared" si="1496"/>
        <v>117062.29999999999</v>
      </c>
      <c r="AQ926" s="15">
        <f t="shared" si="1472"/>
        <v>185486.1</v>
      </c>
      <c r="AR926" s="15">
        <f t="shared" si="1495"/>
        <v>0</v>
      </c>
      <c r="AS926" s="70">
        <f t="shared" si="1497"/>
        <v>185486.1</v>
      </c>
      <c r="AT926" s="73">
        <f t="shared" si="1473"/>
        <v>200000</v>
      </c>
      <c r="AU926" s="15">
        <f t="shared" si="1495"/>
        <v>0</v>
      </c>
      <c r="AV926" s="24"/>
    </row>
    <row r="927" spans="1:49" ht="31.2" x14ac:dyDescent="0.3">
      <c r="A927" s="61" t="s">
        <v>589</v>
      </c>
      <c r="B927" s="62" t="s">
        <v>48</v>
      </c>
      <c r="C927" s="61"/>
      <c r="D927" s="61"/>
      <c r="E927" s="63" t="s">
        <v>49</v>
      </c>
      <c r="F927" s="15">
        <f t="shared" si="1475"/>
        <v>137062.29999999999</v>
      </c>
      <c r="G927" s="15">
        <f t="shared" si="1476"/>
        <v>185486.1</v>
      </c>
      <c r="H927" s="15">
        <f t="shared" si="1477"/>
        <v>180000</v>
      </c>
      <c r="I927" s="15">
        <f t="shared" si="1478"/>
        <v>0</v>
      </c>
      <c r="J927" s="15">
        <f t="shared" si="1479"/>
        <v>0</v>
      </c>
      <c r="K927" s="15">
        <f t="shared" si="1480"/>
        <v>0</v>
      </c>
      <c r="L927" s="15">
        <f t="shared" si="1498"/>
        <v>137062.29999999999</v>
      </c>
      <c r="M927" s="15">
        <f t="shared" si="1499"/>
        <v>185486.1</v>
      </c>
      <c r="N927" s="15">
        <f t="shared" si="1500"/>
        <v>180000</v>
      </c>
      <c r="O927" s="15">
        <f t="shared" si="1481"/>
        <v>-20000</v>
      </c>
      <c r="P927" s="15">
        <f t="shared" si="1482"/>
        <v>0</v>
      </c>
      <c r="Q927" s="15">
        <f t="shared" si="1483"/>
        <v>20000</v>
      </c>
      <c r="R927" s="15">
        <f t="shared" si="1459"/>
        <v>117062.29999999999</v>
      </c>
      <c r="S927" s="15">
        <f t="shared" si="1460"/>
        <v>185486.1</v>
      </c>
      <c r="T927" s="15">
        <f t="shared" si="1461"/>
        <v>200000</v>
      </c>
      <c r="U927" s="15">
        <f t="shared" si="1484"/>
        <v>0</v>
      </c>
      <c r="V927" s="15">
        <f t="shared" si="1462"/>
        <v>117062.29999999999</v>
      </c>
      <c r="W927" s="15">
        <f t="shared" si="1463"/>
        <v>185486.1</v>
      </c>
      <c r="X927" s="15">
        <f t="shared" si="1464"/>
        <v>200000</v>
      </c>
      <c r="Y927" s="15">
        <f t="shared" si="1485"/>
        <v>0</v>
      </c>
      <c r="Z927" s="15">
        <f t="shared" si="1486"/>
        <v>0</v>
      </c>
      <c r="AA927" s="15">
        <f t="shared" si="1487"/>
        <v>0</v>
      </c>
      <c r="AB927" s="15">
        <f t="shared" si="1465"/>
        <v>117062.29999999999</v>
      </c>
      <c r="AC927" s="15">
        <f t="shared" si="1466"/>
        <v>185486.1</v>
      </c>
      <c r="AD927" s="15">
        <f t="shared" si="1467"/>
        <v>200000</v>
      </c>
      <c r="AE927" s="15">
        <f t="shared" si="1488"/>
        <v>0</v>
      </c>
      <c r="AF927" s="15">
        <f t="shared" si="1489"/>
        <v>0</v>
      </c>
      <c r="AG927" s="15">
        <f t="shared" si="1490"/>
        <v>0</v>
      </c>
      <c r="AH927" s="15">
        <f t="shared" si="1468"/>
        <v>117062.29999999999</v>
      </c>
      <c r="AI927" s="15">
        <f t="shared" si="1469"/>
        <v>185486.1</v>
      </c>
      <c r="AJ927" s="15">
        <f t="shared" si="1470"/>
        <v>200000</v>
      </c>
      <c r="AK927" s="15">
        <f t="shared" si="1491"/>
        <v>0</v>
      </c>
      <c r="AL927" s="15">
        <f t="shared" si="1492"/>
        <v>0</v>
      </c>
      <c r="AM927" s="15">
        <f t="shared" si="1493"/>
        <v>0</v>
      </c>
      <c r="AN927" s="15">
        <f t="shared" si="1471"/>
        <v>117062.29999999999</v>
      </c>
      <c r="AO927" s="15">
        <f t="shared" si="1494"/>
        <v>0</v>
      </c>
      <c r="AP927" s="70">
        <f t="shared" si="1496"/>
        <v>117062.29999999999</v>
      </c>
      <c r="AQ927" s="15">
        <f t="shared" si="1472"/>
        <v>185486.1</v>
      </c>
      <c r="AR927" s="15">
        <f t="shared" si="1495"/>
        <v>0</v>
      </c>
      <c r="AS927" s="70">
        <f t="shared" si="1497"/>
        <v>185486.1</v>
      </c>
      <c r="AT927" s="73">
        <f t="shared" si="1473"/>
        <v>200000</v>
      </c>
      <c r="AU927" s="15">
        <f t="shared" si="1495"/>
        <v>0</v>
      </c>
      <c r="AV927" s="24"/>
    </row>
    <row r="928" spans="1:49" x14ac:dyDescent="0.3">
      <c r="A928" s="61" t="s">
        <v>589</v>
      </c>
      <c r="B928" s="62">
        <v>200</v>
      </c>
      <c r="C928" s="61" t="s">
        <v>238</v>
      </c>
      <c r="D928" s="61" t="s">
        <v>67</v>
      </c>
      <c r="E928" s="63" t="s">
        <v>532</v>
      </c>
      <c r="F928" s="15">
        <v>137062.29999999999</v>
      </c>
      <c r="G928" s="15">
        <v>185486.1</v>
      </c>
      <c r="H928" s="15">
        <v>180000</v>
      </c>
      <c r="I928" s="15"/>
      <c r="J928" s="15"/>
      <c r="K928" s="15"/>
      <c r="L928" s="15">
        <f t="shared" si="1498"/>
        <v>137062.29999999999</v>
      </c>
      <c r="M928" s="15">
        <f t="shared" si="1499"/>
        <v>185486.1</v>
      </c>
      <c r="N928" s="15">
        <f t="shared" si="1500"/>
        <v>180000</v>
      </c>
      <c r="O928" s="15">
        <v>-20000</v>
      </c>
      <c r="P928" s="15"/>
      <c r="Q928" s="15">
        <v>20000</v>
      </c>
      <c r="R928" s="15">
        <f t="shared" si="1459"/>
        <v>117062.29999999999</v>
      </c>
      <c r="S928" s="15">
        <f t="shared" si="1460"/>
        <v>185486.1</v>
      </c>
      <c r="T928" s="15">
        <f t="shared" si="1461"/>
        <v>200000</v>
      </c>
      <c r="U928" s="15"/>
      <c r="V928" s="15">
        <f t="shared" si="1462"/>
        <v>117062.29999999999</v>
      </c>
      <c r="W928" s="15">
        <f t="shared" si="1463"/>
        <v>185486.1</v>
      </c>
      <c r="X928" s="15">
        <f t="shared" si="1464"/>
        <v>200000</v>
      </c>
      <c r="Y928" s="15"/>
      <c r="Z928" s="15"/>
      <c r="AA928" s="15"/>
      <c r="AB928" s="15">
        <f t="shared" si="1465"/>
        <v>117062.29999999999</v>
      </c>
      <c r="AC928" s="15">
        <f t="shared" si="1466"/>
        <v>185486.1</v>
      </c>
      <c r="AD928" s="15">
        <f t="shared" si="1467"/>
        <v>200000</v>
      </c>
      <c r="AE928" s="15"/>
      <c r="AF928" s="15"/>
      <c r="AG928" s="15"/>
      <c r="AH928" s="15">
        <f t="shared" si="1468"/>
        <v>117062.29999999999</v>
      </c>
      <c r="AI928" s="15">
        <f t="shared" si="1469"/>
        <v>185486.1</v>
      </c>
      <c r="AJ928" s="15">
        <f t="shared" si="1470"/>
        <v>200000</v>
      </c>
      <c r="AK928" s="15"/>
      <c r="AL928" s="15"/>
      <c r="AM928" s="15"/>
      <c r="AN928" s="15">
        <f t="shared" si="1471"/>
        <v>117062.29999999999</v>
      </c>
      <c r="AO928" s="15"/>
      <c r="AP928" s="70">
        <f t="shared" si="1496"/>
        <v>117062.29999999999</v>
      </c>
      <c r="AQ928" s="15">
        <f t="shared" si="1472"/>
        <v>185486.1</v>
      </c>
      <c r="AR928" s="15"/>
      <c r="AS928" s="70">
        <f t="shared" si="1497"/>
        <v>185486.1</v>
      </c>
      <c r="AT928" s="73">
        <f t="shared" si="1473"/>
        <v>200000</v>
      </c>
      <c r="AU928" s="15"/>
      <c r="AV928" s="24"/>
    </row>
    <row r="929" spans="1:48" ht="31.2" x14ac:dyDescent="0.3">
      <c r="A929" s="61" t="s">
        <v>591</v>
      </c>
      <c r="B929" s="62"/>
      <c r="C929" s="61"/>
      <c r="D929" s="61"/>
      <c r="E929" s="63" t="s">
        <v>592</v>
      </c>
      <c r="F929" s="15">
        <f t="shared" si="1475"/>
        <v>596886.5</v>
      </c>
      <c r="G929" s="15">
        <f t="shared" si="1476"/>
        <v>101126.29999999999</v>
      </c>
      <c r="H929" s="15">
        <f t="shared" si="1477"/>
        <v>276515</v>
      </c>
      <c r="I929" s="15">
        <f t="shared" si="1478"/>
        <v>59144.62</v>
      </c>
      <c r="J929" s="15">
        <f t="shared" si="1479"/>
        <v>0</v>
      </c>
      <c r="K929" s="15">
        <f t="shared" si="1480"/>
        <v>0</v>
      </c>
      <c r="L929" s="15">
        <f t="shared" si="1498"/>
        <v>656031.12</v>
      </c>
      <c r="M929" s="15">
        <f t="shared" si="1499"/>
        <v>101126.29999999999</v>
      </c>
      <c r="N929" s="15">
        <f t="shared" si="1500"/>
        <v>276515</v>
      </c>
      <c r="O929" s="15">
        <f t="shared" si="1481"/>
        <v>-420000</v>
      </c>
      <c r="P929" s="15">
        <f t="shared" si="1482"/>
        <v>200000</v>
      </c>
      <c r="Q929" s="15">
        <f t="shared" si="1483"/>
        <v>220000</v>
      </c>
      <c r="R929" s="15">
        <f t="shared" si="1459"/>
        <v>236031.12</v>
      </c>
      <c r="S929" s="15">
        <f t="shared" si="1460"/>
        <v>301126.3</v>
      </c>
      <c r="T929" s="15">
        <f t="shared" si="1461"/>
        <v>496515</v>
      </c>
      <c r="U929" s="15">
        <f t="shared" si="1484"/>
        <v>0</v>
      </c>
      <c r="V929" s="15">
        <f t="shared" si="1462"/>
        <v>236031.12</v>
      </c>
      <c r="W929" s="15">
        <f t="shared" si="1463"/>
        <v>301126.3</v>
      </c>
      <c r="X929" s="15">
        <f t="shared" si="1464"/>
        <v>496515</v>
      </c>
      <c r="Y929" s="15">
        <f t="shared" si="1485"/>
        <v>9517.7729999999992</v>
      </c>
      <c r="Z929" s="15">
        <f t="shared" si="1486"/>
        <v>0</v>
      </c>
      <c r="AA929" s="15">
        <f t="shared" si="1487"/>
        <v>0</v>
      </c>
      <c r="AB929" s="15">
        <f t="shared" si="1465"/>
        <v>245548.89299999998</v>
      </c>
      <c r="AC929" s="15">
        <f t="shared" si="1466"/>
        <v>301126.3</v>
      </c>
      <c r="AD929" s="15">
        <f t="shared" si="1467"/>
        <v>496515</v>
      </c>
      <c r="AE929" s="15">
        <f t="shared" si="1488"/>
        <v>0</v>
      </c>
      <c r="AF929" s="15">
        <f t="shared" si="1489"/>
        <v>0</v>
      </c>
      <c r="AG929" s="15">
        <f t="shared" si="1490"/>
        <v>0</v>
      </c>
      <c r="AH929" s="15">
        <f t="shared" si="1468"/>
        <v>245548.89299999998</v>
      </c>
      <c r="AI929" s="15">
        <f t="shared" si="1469"/>
        <v>301126.3</v>
      </c>
      <c r="AJ929" s="15">
        <f t="shared" si="1470"/>
        <v>496515</v>
      </c>
      <c r="AK929" s="15">
        <f t="shared" si="1491"/>
        <v>0</v>
      </c>
      <c r="AL929" s="15">
        <f t="shared" si="1492"/>
        <v>-43898.5</v>
      </c>
      <c r="AM929" s="15">
        <f t="shared" si="1493"/>
        <v>0</v>
      </c>
      <c r="AN929" s="15">
        <f t="shared" si="1471"/>
        <v>245548.89299999998</v>
      </c>
      <c r="AO929" s="15">
        <f t="shared" si="1494"/>
        <v>0</v>
      </c>
      <c r="AP929" s="70">
        <f t="shared" si="1496"/>
        <v>245548.89299999998</v>
      </c>
      <c r="AQ929" s="15">
        <f t="shared" si="1472"/>
        <v>257227.8</v>
      </c>
      <c r="AR929" s="15">
        <f t="shared" si="1495"/>
        <v>0</v>
      </c>
      <c r="AS929" s="70">
        <f t="shared" si="1497"/>
        <v>257227.8</v>
      </c>
      <c r="AT929" s="73">
        <f t="shared" si="1473"/>
        <v>496515</v>
      </c>
      <c r="AU929" s="15">
        <f t="shared" si="1495"/>
        <v>0</v>
      </c>
      <c r="AV929" s="24"/>
    </row>
    <row r="930" spans="1:48" ht="31.2" x14ac:dyDescent="0.3">
      <c r="A930" s="61" t="s">
        <v>593</v>
      </c>
      <c r="B930" s="62"/>
      <c r="C930" s="61"/>
      <c r="D930" s="61"/>
      <c r="E930" s="63" t="s">
        <v>594</v>
      </c>
      <c r="F930" s="15">
        <f t="shared" si="1475"/>
        <v>596886.5</v>
      </c>
      <c r="G930" s="15">
        <f t="shared" si="1476"/>
        <v>101126.29999999999</v>
      </c>
      <c r="H930" s="15">
        <f t="shared" si="1477"/>
        <v>276515</v>
      </c>
      <c r="I930" s="15">
        <f t="shared" si="1478"/>
        <v>59144.62</v>
      </c>
      <c r="J930" s="15">
        <f t="shared" si="1479"/>
        <v>0</v>
      </c>
      <c r="K930" s="15">
        <f t="shared" si="1480"/>
        <v>0</v>
      </c>
      <c r="L930" s="15">
        <f t="shared" si="1498"/>
        <v>656031.12</v>
      </c>
      <c r="M930" s="15">
        <f t="shared" si="1499"/>
        <v>101126.29999999999</v>
      </c>
      <c r="N930" s="15">
        <f t="shared" si="1500"/>
        <v>276515</v>
      </c>
      <c r="O930" s="15">
        <f t="shared" si="1481"/>
        <v>-420000</v>
      </c>
      <c r="P930" s="15">
        <f t="shared" si="1482"/>
        <v>200000</v>
      </c>
      <c r="Q930" s="15">
        <f t="shared" si="1483"/>
        <v>220000</v>
      </c>
      <c r="R930" s="15">
        <f t="shared" si="1459"/>
        <v>236031.12</v>
      </c>
      <c r="S930" s="15">
        <f t="shared" si="1460"/>
        <v>301126.3</v>
      </c>
      <c r="T930" s="15">
        <f t="shared" si="1461"/>
        <v>496515</v>
      </c>
      <c r="U930" s="15">
        <f t="shared" si="1484"/>
        <v>0</v>
      </c>
      <c r="V930" s="15">
        <f t="shared" si="1462"/>
        <v>236031.12</v>
      </c>
      <c r="W930" s="15">
        <f t="shared" si="1463"/>
        <v>301126.3</v>
      </c>
      <c r="X930" s="15">
        <f t="shared" si="1464"/>
        <v>496515</v>
      </c>
      <c r="Y930" s="15">
        <f t="shared" si="1485"/>
        <v>9517.7729999999992</v>
      </c>
      <c r="Z930" s="15">
        <f t="shared" si="1486"/>
        <v>0</v>
      </c>
      <c r="AA930" s="15">
        <f t="shared" si="1487"/>
        <v>0</v>
      </c>
      <c r="AB930" s="15">
        <f t="shared" si="1465"/>
        <v>245548.89299999998</v>
      </c>
      <c r="AC930" s="15">
        <f t="shared" si="1466"/>
        <v>301126.3</v>
      </c>
      <c r="AD930" s="15">
        <f t="shared" si="1467"/>
        <v>496515</v>
      </c>
      <c r="AE930" s="15">
        <f t="shared" si="1488"/>
        <v>0</v>
      </c>
      <c r="AF930" s="15">
        <f t="shared" si="1489"/>
        <v>0</v>
      </c>
      <c r="AG930" s="15">
        <f t="shared" si="1490"/>
        <v>0</v>
      </c>
      <c r="AH930" s="15">
        <f t="shared" si="1468"/>
        <v>245548.89299999998</v>
      </c>
      <c r="AI930" s="15">
        <f t="shared" si="1469"/>
        <v>301126.3</v>
      </c>
      <c r="AJ930" s="15">
        <f t="shared" si="1470"/>
        <v>496515</v>
      </c>
      <c r="AK930" s="15">
        <f t="shared" si="1491"/>
        <v>0</v>
      </c>
      <c r="AL930" s="15">
        <f t="shared" si="1492"/>
        <v>-43898.5</v>
      </c>
      <c r="AM930" s="15">
        <f t="shared" si="1493"/>
        <v>0</v>
      </c>
      <c r="AN930" s="15">
        <f t="shared" si="1471"/>
        <v>245548.89299999998</v>
      </c>
      <c r="AO930" s="15">
        <f t="shared" si="1494"/>
        <v>0</v>
      </c>
      <c r="AP930" s="70">
        <f t="shared" si="1496"/>
        <v>245548.89299999998</v>
      </c>
      <c r="AQ930" s="15">
        <f t="shared" si="1472"/>
        <v>257227.8</v>
      </c>
      <c r="AR930" s="15">
        <f t="shared" si="1495"/>
        <v>0</v>
      </c>
      <c r="AS930" s="70">
        <f t="shared" si="1497"/>
        <v>257227.8</v>
      </c>
      <c r="AT930" s="73">
        <f t="shared" si="1473"/>
        <v>496515</v>
      </c>
      <c r="AU930" s="15">
        <f t="shared" si="1495"/>
        <v>0</v>
      </c>
      <c r="AV930" s="24"/>
    </row>
    <row r="931" spans="1:48" ht="31.2" x14ac:dyDescent="0.3">
      <c r="A931" s="61" t="s">
        <v>593</v>
      </c>
      <c r="B931" s="62" t="s">
        <v>48</v>
      </c>
      <c r="C931" s="61"/>
      <c r="D931" s="61"/>
      <c r="E931" s="63" t="s">
        <v>49</v>
      </c>
      <c r="F931" s="15">
        <f t="shared" si="1475"/>
        <v>596886.5</v>
      </c>
      <c r="G931" s="15">
        <f t="shared" si="1476"/>
        <v>101126.29999999999</v>
      </c>
      <c r="H931" s="15">
        <f t="shared" si="1477"/>
        <v>276515</v>
      </c>
      <c r="I931" s="15">
        <f t="shared" si="1478"/>
        <v>59144.62</v>
      </c>
      <c r="J931" s="15">
        <f t="shared" si="1479"/>
        <v>0</v>
      </c>
      <c r="K931" s="15">
        <f t="shared" si="1480"/>
        <v>0</v>
      </c>
      <c r="L931" s="15">
        <f t="shared" si="1498"/>
        <v>656031.12</v>
      </c>
      <c r="M931" s="15">
        <f t="shared" si="1499"/>
        <v>101126.29999999999</v>
      </c>
      <c r="N931" s="15">
        <f t="shared" si="1500"/>
        <v>276515</v>
      </c>
      <c r="O931" s="15">
        <f t="shared" si="1481"/>
        <v>-420000</v>
      </c>
      <c r="P931" s="15">
        <f t="shared" si="1482"/>
        <v>200000</v>
      </c>
      <c r="Q931" s="15">
        <f t="shared" si="1483"/>
        <v>220000</v>
      </c>
      <c r="R931" s="15">
        <f t="shared" si="1459"/>
        <v>236031.12</v>
      </c>
      <c r="S931" s="15">
        <f t="shared" si="1460"/>
        <v>301126.3</v>
      </c>
      <c r="T931" s="15">
        <f t="shared" si="1461"/>
        <v>496515</v>
      </c>
      <c r="U931" s="15">
        <f t="shared" si="1484"/>
        <v>0</v>
      </c>
      <c r="V931" s="15">
        <f t="shared" si="1462"/>
        <v>236031.12</v>
      </c>
      <c r="W931" s="15">
        <f t="shared" si="1463"/>
        <v>301126.3</v>
      </c>
      <c r="X931" s="15">
        <f t="shared" si="1464"/>
        <v>496515</v>
      </c>
      <c r="Y931" s="15">
        <f t="shared" si="1485"/>
        <v>9517.7729999999992</v>
      </c>
      <c r="Z931" s="15">
        <f t="shared" si="1486"/>
        <v>0</v>
      </c>
      <c r="AA931" s="15">
        <f t="shared" si="1487"/>
        <v>0</v>
      </c>
      <c r="AB931" s="15">
        <f t="shared" si="1465"/>
        <v>245548.89299999998</v>
      </c>
      <c r="AC931" s="15">
        <f t="shared" si="1466"/>
        <v>301126.3</v>
      </c>
      <c r="AD931" s="15">
        <f t="shared" si="1467"/>
        <v>496515</v>
      </c>
      <c r="AE931" s="15">
        <f t="shared" si="1488"/>
        <v>0</v>
      </c>
      <c r="AF931" s="15">
        <f t="shared" si="1489"/>
        <v>0</v>
      </c>
      <c r="AG931" s="15">
        <f t="shared" si="1490"/>
        <v>0</v>
      </c>
      <c r="AH931" s="15">
        <f t="shared" si="1468"/>
        <v>245548.89299999998</v>
      </c>
      <c r="AI931" s="15">
        <f t="shared" si="1469"/>
        <v>301126.3</v>
      </c>
      <c r="AJ931" s="15">
        <f t="shared" si="1470"/>
        <v>496515</v>
      </c>
      <c r="AK931" s="15">
        <f t="shared" si="1491"/>
        <v>0</v>
      </c>
      <c r="AL931" s="15">
        <f t="shared" si="1492"/>
        <v>-43898.5</v>
      </c>
      <c r="AM931" s="15">
        <f t="shared" si="1493"/>
        <v>0</v>
      </c>
      <c r="AN931" s="15">
        <f t="shared" si="1471"/>
        <v>245548.89299999998</v>
      </c>
      <c r="AO931" s="15">
        <f t="shared" si="1494"/>
        <v>0</v>
      </c>
      <c r="AP931" s="70">
        <f t="shared" si="1496"/>
        <v>245548.89299999998</v>
      </c>
      <c r="AQ931" s="15">
        <f t="shared" si="1472"/>
        <v>257227.8</v>
      </c>
      <c r="AR931" s="15">
        <f t="shared" si="1495"/>
        <v>0</v>
      </c>
      <c r="AS931" s="70">
        <f t="shared" si="1497"/>
        <v>257227.8</v>
      </c>
      <c r="AT931" s="73">
        <f t="shared" si="1473"/>
        <v>496515</v>
      </c>
      <c r="AU931" s="15">
        <f t="shared" si="1495"/>
        <v>0</v>
      </c>
      <c r="AV931" s="24"/>
    </row>
    <row r="932" spans="1:48" x14ac:dyDescent="0.3">
      <c r="A932" s="61" t="s">
        <v>593</v>
      </c>
      <c r="B932" s="62">
        <v>200</v>
      </c>
      <c r="C932" s="61" t="s">
        <v>50</v>
      </c>
      <c r="D932" s="61" t="s">
        <v>51</v>
      </c>
      <c r="E932" s="63" t="s">
        <v>52</v>
      </c>
      <c r="F932" s="15">
        <v>596886.5</v>
      </c>
      <c r="G932" s="15">
        <v>101126.29999999999</v>
      </c>
      <c r="H932" s="15">
        <v>276515</v>
      </c>
      <c r="I932" s="27">
        <v>59144.62</v>
      </c>
      <c r="J932" s="15"/>
      <c r="K932" s="15"/>
      <c r="L932" s="15">
        <f t="shared" si="1498"/>
        <v>656031.12</v>
      </c>
      <c r="M932" s="15">
        <f t="shared" si="1499"/>
        <v>101126.29999999999</v>
      </c>
      <c r="N932" s="15">
        <f t="shared" si="1500"/>
        <v>276515</v>
      </c>
      <c r="O932" s="15">
        <v>-420000</v>
      </c>
      <c r="P932" s="15">
        <v>200000</v>
      </c>
      <c r="Q932" s="15">
        <v>220000</v>
      </c>
      <c r="R932" s="15">
        <f t="shared" si="1459"/>
        <v>236031.12</v>
      </c>
      <c r="S932" s="15">
        <f t="shared" si="1460"/>
        <v>301126.3</v>
      </c>
      <c r="T932" s="15">
        <f t="shared" si="1461"/>
        <v>496515</v>
      </c>
      <c r="U932" s="15"/>
      <c r="V932" s="15">
        <f t="shared" si="1462"/>
        <v>236031.12</v>
      </c>
      <c r="W932" s="15">
        <f t="shared" si="1463"/>
        <v>301126.3</v>
      </c>
      <c r="X932" s="15">
        <f t="shared" si="1464"/>
        <v>496515</v>
      </c>
      <c r="Y932" s="15">
        <v>9517.7729999999992</v>
      </c>
      <c r="Z932" s="15"/>
      <c r="AA932" s="15"/>
      <c r="AB932" s="15">
        <f t="shared" si="1465"/>
        <v>245548.89299999998</v>
      </c>
      <c r="AC932" s="15">
        <f t="shared" si="1466"/>
        <v>301126.3</v>
      </c>
      <c r="AD932" s="15">
        <f t="shared" si="1467"/>
        <v>496515</v>
      </c>
      <c r="AE932" s="15"/>
      <c r="AF932" s="15"/>
      <c r="AG932" s="15"/>
      <c r="AH932" s="15">
        <f t="shared" si="1468"/>
        <v>245548.89299999998</v>
      </c>
      <c r="AI932" s="15">
        <f t="shared" si="1469"/>
        <v>301126.3</v>
      </c>
      <c r="AJ932" s="15">
        <f t="shared" si="1470"/>
        <v>496515</v>
      </c>
      <c r="AK932" s="15"/>
      <c r="AL932" s="15">
        <f>-43898.5</f>
        <v>-43898.5</v>
      </c>
      <c r="AM932" s="15"/>
      <c r="AN932" s="15">
        <f t="shared" si="1471"/>
        <v>245548.89299999998</v>
      </c>
      <c r="AO932" s="15"/>
      <c r="AP932" s="70">
        <f t="shared" si="1496"/>
        <v>245548.89299999998</v>
      </c>
      <c r="AQ932" s="15">
        <f t="shared" si="1472"/>
        <v>257227.8</v>
      </c>
      <c r="AR932" s="15"/>
      <c r="AS932" s="70">
        <f t="shared" si="1497"/>
        <v>257227.8</v>
      </c>
      <c r="AT932" s="73">
        <f t="shared" si="1473"/>
        <v>496515</v>
      </c>
      <c r="AU932" s="15"/>
      <c r="AV932" s="24"/>
    </row>
    <row r="933" spans="1:48" ht="31.2" x14ac:dyDescent="0.3">
      <c r="A933" s="61" t="s">
        <v>595</v>
      </c>
      <c r="B933" s="62"/>
      <c r="C933" s="61"/>
      <c r="D933" s="61"/>
      <c r="E933" s="63" t="s">
        <v>596</v>
      </c>
      <c r="F933" s="15">
        <f t="shared" si="1475"/>
        <v>0</v>
      </c>
      <c r="G933" s="15">
        <f t="shared" si="1476"/>
        <v>478982.8</v>
      </c>
      <c r="H933" s="15">
        <f t="shared" si="1477"/>
        <v>0</v>
      </c>
      <c r="I933" s="15">
        <f t="shared" si="1478"/>
        <v>0</v>
      </c>
      <c r="J933" s="15">
        <f t="shared" si="1479"/>
        <v>0</v>
      </c>
      <c r="K933" s="15">
        <f t="shared" si="1480"/>
        <v>0</v>
      </c>
      <c r="L933" s="15">
        <f t="shared" si="1498"/>
        <v>0</v>
      </c>
      <c r="M933" s="15">
        <f t="shared" si="1499"/>
        <v>478982.8</v>
      </c>
      <c r="N933" s="15">
        <f t="shared" si="1500"/>
        <v>0</v>
      </c>
      <c r="O933" s="15">
        <f t="shared" si="1481"/>
        <v>0</v>
      </c>
      <c r="P933" s="15">
        <f t="shared" si="1482"/>
        <v>-478982.8</v>
      </c>
      <c r="Q933" s="15">
        <f t="shared" si="1483"/>
        <v>478982.8</v>
      </c>
      <c r="R933" s="15">
        <f t="shared" si="1459"/>
        <v>0</v>
      </c>
      <c r="S933" s="15">
        <f t="shared" si="1460"/>
        <v>0</v>
      </c>
      <c r="T933" s="15">
        <f t="shared" si="1461"/>
        <v>478982.8</v>
      </c>
      <c r="U933" s="15">
        <f t="shared" si="1484"/>
        <v>0</v>
      </c>
      <c r="V933" s="15">
        <f t="shared" si="1462"/>
        <v>0</v>
      </c>
      <c r="W933" s="15">
        <f t="shared" si="1463"/>
        <v>0</v>
      </c>
      <c r="X933" s="15">
        <f t="shared" si="1464"/>
        <v>478982.8</v>
      </c>
      <c r="Y933" s="15">
        <f t="shared" si="1485"/>
        <v>0</v>
      </c>
      <c r="Z933" s="15">
        <f t="shared" si="1486"/>
        <v>0</v>
      </c>
      <c r="AA933" s="15">
        <f t="shared" si="1487"/>
        <v>0</v>
      </c>
      <c r="AB933" s="15">
        <f t="shared" si="1465"/>
        <v>0</v>
      </c>
      <c r="AC933" s="15">
        <f t="shared" si="1466"/>
        <v>0</v>
      </c>
      <c r="AD933" s="15">
        <f t="shared" si="1467"/>
        <v>478982.8</v>
      </c>
      <c r="AE933" s="15">
        <f t="shared" si="1488"/>
        <v>0</v>
      </c>
      <c r="AF933" s="15">
        <f t="shared" si="1489"/>
        <v>0</v>
      </c>
      <c r="AG933" s="15">
        <f t="shared" si="1490"/>
        <v>0</v>
      </c>
      <c r="AH933" s="15">
        <f t="shared" si="1468"/>
        <v>0</v>
      </c>
      <c r="AI933" s="15">
        <f t="shared" si="1469"/>
        <v>0</v>
      </c>
      <c r="AJ933" s="15">
        <f t="shared" si="1470"/>
        <v>478982.8</v>
      </c>
      <c r="AK933" s="15">
        <f t="shared" si="1491"/>
        <v>0</v>
      </c>
      <c r="AL933" s="15">
        <f t="shared" si="1492"/>
        <v>0</v>
      </c>
      <c r="AM933" s="15">
        <f t="shared" si="1493"/>
        <v>-230193.383</v>
      </c>
      <c r="AN933" s="15">
        <f t="shared" si="1471"/>
        <v>0</v>
      </c>
      <c r="AO933" s="15">
        <f t="shared" si="1494"/>
        <v>0</v>
      </c>
      <c r="AP933" s="70">
        <f t="shared" si="1496"/>
        <v>0</v>
      </c>
      <c r="AQ933" s="15">
        <f t="shared" si="1472"/>
        <v>0</v>
      </c>
      <c r="AR933" s="15">
        <f t="shared" si="1495"/>
        <v>0</v>
      </c>
      <c r="AS933" s="70">
        <f t="shared" si="1497"/>
        <v>0</v>
      </c>
      <c r="AT933" s="73">
        <f t="shared" si="1473"/>
        <v>248789.41699999999</v>
      </c>
      <c r="AU933" s="15">
        <f t="shared" si="1495"/>
        <v>0</v>
      </c>
      <c r="AV933" s="22"/>
    </row>
    <row r="934" spans="1:48" ht="31.2" x14ac:dyDescent="0.3">
      <c r="A934" s="61" t="s">
        <v>597</v>
      </c>
      <c r="B934" s="62"/>
      <c r="C934" s="61"/>
      <c r="D934" s="61"/>
      <c r="E934" s="63" t="s">
        <v>598</v>
      </c>
      <c r="F934" s="15">
        <f t="shared" si="1475"/>
        <v>0</v>
      </c>
      <c r="G934" s="15">
        <f t="shared" si="1476"/>
        <v>478982.8</v>
      </c>
      <c r="H934" s="15">
        <f t="shared" si="1477"/>
        <v>0</v>
      </c>
      <c r="I934" s="15">
        <f t="shared" si="1478"/>
        <v>0</v>
      </c>
      <c r="J934" s="15">
        <f t="shared" si="1479"/>
        <v>0</v>
      </c>
      <c r="K934" s="15">
        <f t="shared" si="1480"/>
        <v>0</v>
      </c>
      <c r="L934" s="15">
        <f t="shared" si="1498"/>
        <v>0</v>
      </c>
      <c r="M934" s="15">
        <f t="shared" si="1499"/>
        <v>478982.8</v>
      </c>
      <c r="N934" s="15">
        <f t="shared" si="1500"/>
        <v>0</v>
      </c>
      <c r="O934" s="15">
        <f t="shared" si="1481"/>
        <v>0</v>
      </c>
      <c r="P934" s="15">
        <f t="shared" si="1482"/>
        <v>-478982.8</v>
      </c>
      <c r="Q934" s="15">
        <f t="shared" si="1483"/>
        <v>478982.8</v>
      </c>
      <c r="R934" s="15">
        <f t="shared" si="1459"/>
        <v>0</v>
      </c>
      <c r="S934" s="15">
        <f t="shared" si="1460"/>
        <v>0</v>
      </c>
      <c r="T934" s="15">
        <f t="shared" si="1461"/>
        <v>478982.8</v>
      </c>
      <c r="U934" s="15">
        <f t="shared" si="1484"/>
        <v>0</v>
      </c>
      <c r="V934" s="15">
        <f t="shared" si="1462"/>
        <v>0</v>
      </c>
      <c r="W934" s="15">
        <f t="shared" si="1463"/>
        <v>0</v>
      </c>
      <c r="X934" s="15">
        <f t="shared" si="1464"/>
        <v>478982.8</v>
      </c>
      <c r="Y934" s="15">
        <f t="shared" si="1485"/>
        <v>0</v>
      </c>
      <c r="Z934" s="15">
        <f t="shared" si="1486"/>
        <v>0</v>
      </c>
      <c r="AA934" s="15">
        <f t="shared" si="1487"/>
        <v>0</v>
      </c>
      <c r="AB934" s="15">
        <f t="shared" si="1465"/>
        <v>0</v>
      </c>
      <c r="AC934" s="15">
        <f t="shared" si="1466"/>
        <v>0</v>
      </c>
      <c r="AD934" s="15">
        <f t="shared" si="1467"/>
        <v>478982.8</v>
      </c>
      <c r="AE934" s="15">
        <f t="shared" si="1488"/>
        <v>0</v>
      </c>
      <c r="AF934" s="15">
        <f t="shared" si="1489"/>
        <v>0</v>
      </c>
      <c r="AG934" s="15">
        <f t="shared" si="1490"/>
        <v>0</v>
      </c>
      <c r="AH934" s="15">
        <f t="shared" si="1468"/>
        <v>0</v>
      </c>
      <c r="AI934" s="15">
        <f t="shared" si="1469"/>
        <v>0</v>
      </c>
      <c r="AJ934" s="15">
        <f t="shared" si="1470"/>
        <v>478982.8</v>
      </c>
      <c r="AK934" s="15">
        <f t="shared" si="1491"/>
        <v>0</v>
      </c>
      <c r="AL934" s="15">
        <f t="shared" si="1492"/>
        <v>0</v>
      </c>
      <c r="AM934" s="15">
        <f t="shared" si="1493"/>
        <v>-230193.383</v>
      </c>
      <c r="AN934" s="15">
        <f t="shared" si="1471"/>
        <v>0</v>
      </c>
      <c r="AO934" s="15">
        <f t="shared" si="1494"/>
        <v>0</v>
      </c>
      <c r="AP934" s="70">
        <f t="shared" si="1496"/>
        <v>0</v>
      </c>
      <c r="AQ934" s="15">
        <f t="shared" si="1472"/>
        <v>0</v>
      </c>
      <c r="AR934" s="15">
        <f t="shared" si="1495"/>
        <v>0</v>
      </c>
      <c r="AS934" s="70">
        <f t="shared" si="1497"/>
        <v>0</v>
      </c>
      <c r="AT934" s="73">
        <f t="shared" si="1473"/>
        <v>248789.41699999999</v>
      </c>
      <c r="AU934" s="15">
        <f t="shared" si="1495"/>
        <v>0</v>
      </c>
      <c r="AV934" s="22"/>
    </row>
    <row r="935" spans="1:48" ht="46.8" x14ac:dyDescent="0.3">
      <c r="A935" s="61" t="s">
        <v>597</v>
      </c>
      <c r="B935" s="62" t="s">
        <v>29</v>
      </c>
      <c r="C935" s="61"/>
      <c r="D935" s="61"/>
      <c r="E935" s="63" t="s">
        <v>30</v>
      </c>
      <c r="F935" s="15">
        <f t="shared" si="1475"/>
        <v>0</v>
      </c>
      <c r="G935" s="15">
        <f t="shared" si="1476"/>
        <v>478982.8</v>
      </c>
      <c r="H935" s="15">
        <f t="shared" si="1477"/>
        <v>0</v>
      </c>
      <c r="I935" s="15">
        <f t="shared" si="1478"/>
        <v>0</v>
      </c>
      <c r="J935" s="15">
        <f t="shared" si="1479"/>
        <v>0</v>
      </c>
      <c r="K935" s="15">
        <f t="shared" si="1480"/>
        <v>0</v>
      </c>
      <c r="L935" s="15">
        <f t="shared" si="1498"/>
        <v>0</v>
      </c>
      <c r="M935" s="15">
        <f t="shared" si="1499"/>
        <v>478982.8</v>
      </c>
      <c r="N935" s="15">
        <f t="shared" si="1500"/>
        <v>0</v>
      </c>
      <c r="O935" s="15">
        <f t="shared" si="1481"/>
        <v>0</v>
      </c>
      <c r="P935" s="15">
        <f t="shared" si="1482"/>
        <v>-478982.8</v>
      </c>
      <c r="Q935" s="15">
        <f t="shared" si="1483"/>
        <v>478982.8</v>
      </c>
      <c r="R935" s="15">
        <f t="shared" si="1459"/>
        <v>0</v>
      </c>
      <c r="S935" s="15">
        <f t="shared" si="1460"/>
        <v>0</v>
      </c>
      <c r="T935" s="15">
        <f t="shared" si="1461"/>
        <v>478982.8</v>
      </c>
      <c r="U935" s="15">
        <f t="shared" si="1484"/>
        <v>0</v>
      </c>
      <c r="V935" s="15">
        <f t="shared" si="1462"/>
        <v>0</v>
      </c>
      <c r="W935" s="15">
        <f t="shared" si="1463"/>
        <v>0</v>
      </c>
      <c r="X935" s="15">
        <f t="shared" si="1464"/>
        <v>478982.8</v>
      </c>
      <c r="Y935" s="15">
        <f t="shared" si="1485"/>
        <v>0</v>
      </c>
      <c r="Z935" s="15">
        <f t="shared" si="1486"/>
        <v>0</v>
      </c>
      <c r="AA935" s="15">
        <f t="shared" si="1487"/>
        <v>0</v>
      </c>
      <c r="AB935" s="15">
        <f t="shared" si="1465"/>
        <v>0</v>
      </c>
      <c r="AC935" s="15">
        <f t="shared" si="1466"/>
        <v>0</v>
      </c>
      <c r="AD935" s="15">
        <f t="shared" si="1467"/>
        <v>478982.8</v>
      </c>
      <c r="AE935" s="15">
        <f t="shared" si="1488"/>
        <v>0</v>
      </c>
      <c r="AF935" s="15">
        <f t="shared" si="1489"/>
        <v>0</v>
      </c>
      <c r="AG935" s="15">
        <f t="shared" si="1490"/>
        <v>0</v>
      </c>
      <c r="AH935" s="15">
        <f t="shared" si="1468"/>
        <v>0</v>
      </c>
      <c r="AI935" s="15">
        <f t="shared" si="1469"/>
        <v>0</v>
      </c>
      <c r="AJ935" s="15">
        <f t="shared" si="1470"/>
        <v>478982.8</v>
      </c>
      <c r="AK935" s="15">
        <f t="shared" si="1491"/>
        <v>0</v>
      </c>
      <c r="AL935" s="15">
        <f t="shared" si="1492"/>
        <v>0</v>
      </c>
      <c r="AM935" s="15">
        <f t="shared" si="1493"/>
        <v>-230193.383</v>
      </c>
      <c r="AN935" s="15">
        <f t="shared" si="1471"/>
        <v>0</v>
      </c>
      <c r="AO935" s="15">
        <f t="shared" si="1494"/>
        <v>0</v>
      </c>
      <c r="AP935" s="70">
        <f t="shared" si="1496"/>
        <v>0</v>
      </c>
      <c r="AQ935" s="15">
        <f t="shared" si="1472"/>
        <v>0</v>
      </c>
      <c r="AR935" s="15">
        <f t="shared" si="1495"/>
        <v>0</v>
      </c>
      <c r="AS935" s="70">
        <f t="shared" si="1497"/>
        <v>0</v>
      </c>
      <c r="AT935" s="73">
        <f t="shared" si="1473"/>
        <v>248789.41699999999</v>
      </c>
      <c r="AU935" s="15">
        <f t="shared" si="1495"/>
        <v>0</v>
      </c>
      <c r="AV935" s="22"/>
    </row>
    <row r="936" spans="1:48" x14ac:dyDescent="0.3">
      <c r="A936" s="61" t="s">
        <v>597</v>
      </c>
      <c r="B936" s="62">
        <v>400</v>
      </c>
      <c r="C936" s="61" t="s">
        <v>50</v>
      </c>
      <c r="D936" s="61" t="s">
        <v>51</v>
      </c>
      <c r="E936" s="63" t="s">
        <v>52</v>
      </c>
      <c r="F936" s="15"/>
      <c r="G936" s="15">
        <v>478982.8</v>
      </c>
      <c r="H936" s="15"/>
      <c r="I936" s="15"/>
      <c r="J936" s="15"/>
      <c r="K936" s="15"/>
      <c r="L936" s="15">
        <f t="shared" si="1498"/>
        <v>0</v>
      </c>
      <c r="M936" s="15">
        <f t="shared" si="1499"/>
        <v>478982.8</v>
      </c>
      <c r="N936" s="15">
        <f t="shared" si="1500"/>
        <v>0</v>
      </c>
      <c r="O936" s="15"/>
      <c r="P936" s="15">
        <v>-478982.8</v>
      </c>
      <c r="Q936" s="15">
        <v>478982.8</v>
      </c>
      <c r="R936" s="15">
        <f t="shared" si="1459"/>
        <v>0</v>
      </c>
      <c r="S936" s="15">
        <f t="shared" si="1460"/>
        <v>0</v>
      </c>
      <c r="T936" s="15">
        <f t="shared" si="1461"/>
        <v>478982.8</v>
      </c>
      <c r="U936" s="15"/>
      <c r="V936" s="15">
        <f t="shared" si="1462"/>
        <v>0</v>
      </c>
      <c r="W936" s="15">
        <f t="shared" si="1463"/>
        <v>0</v>
      </c>
      <c r="X936" s="15">
        <f t="shared" si="1464"/>
        <v>478982.8</v>
      </c>
      <c r="Y936" s="15"/>
      <c r="Z936" s="15"/>
      <c r="AA936" s="15"/>
      <c r="AB936" s="15">
        <f t="shared" si="1465"/>
        <v>0</v>
      </c>
      <c r="AC936" s="15">
        <f t="shared" si="1466"/>
        <v>0</v>
      </c>
      <c r="AD936" s="15">
        <f t="shared" si="1467"/>
        <v>478982.8</v>
      </c>
      <c r="AE936" s="15"/>
      <c r="AF936" s="15"/>
      <c r="AG936" s="15"/>
      <c r="AH936" s="15">
        <f t="shared" si="1468"/>
        <v>0</v>
      </c>
      <c r="AI936" s="15">
        <f t="shared" si="1469"/>
        <v>0</v>
      </c>
      <c r="AJ936" s="15">
        <f t="shared" si="1470"/>
        <v>478982.8</v>
      </c>
      <c r="AK936" s="15"/>
      <c r="AL936" s="15"/>
      <c r="AM936" s="15">
        <v>-230193.383</v>
      </c>
      <c r="AN936" s="15">
        <f t="shared" si="1471"/>
        <v>0</v>
      </c>
      <c r="AO936" s="15"/>
      <c r="AP936" s="70">
        <f t="shared" si="1496"/>
        <v>0</v>
      </c>
      <c r="AQ936" s="15">
        <f t="shared" si="1472"/>
        <v>0</v>
      </c>
      <c r="AR936" s="15"/>
      <c r="AS936" s="70">
        <f t="shared" si="1497"/>
        <v>0</v>
      </c>
      <c r="AT936" s="73">
        <f t="shared" si="1473"/>
        <v>248789.41699999999</v>
      </c>
      <c r="AU936" s="15"/>
      <c r="AV936" s="22"/>
    </row>
    <row r="937" spans="1:48" ht="46.8" x14ac:dyDescent="0.3">
      <c r="A937" s="61" t="s">
        <v>599</v>
      </c>
      <c r="B937" s="62"/>
      <c r="C937" s="61"/>
      <c r="D937" s="61"/>
      <c r="E937" s="63" t="s">
        <v>600</v>
      </c>
      <c r="F937" s="15">
        <f t="shared" si="1475"/>
        <v>38000</v>
      </c>
      <c r="G937" s="15">
        <f t="shared" si="1476"/>
        <v>0</v>
      </c>
      <c r="H937" s="15">
        <f t="shared" si="1477"/>
        <v>0</v>
      </c>
      <c r="I937" s="15">
        <f t="shared" si="1478"/>
        <v>0</v>
      </c>
      <c r="J937" s="15">
        <f t="shared" si="1479"/>
        <v>0</v>
      </c>
      <c r="K937" s="15">
        <f t="shared" si="1480"/>
        <v>0</v>
      </c>
      <c r="L937" s="15">
        <f t="shared" si="1498"/>
        <v>38000</v>
      </c>
      <c r="M937" s="15">
        <f t="shared" si="1499"/>
        <v>0</v>
      </c>
      <c r="N937" s="15">
        <f t="shared" si="1500"/>
        <v>0</v>
      </c>
      <c r="O937" s="15">
        <f t="shared" si="1481"/>
        <v>17000</v>
      </c>
      <c r="P937" s="15">
        <f t="shared" si="1482"/>
        <v>0</v>
      </c>
      <c r="Q937" s="15">
        <f t="shared" si="1483"/>
        <v>0</v>
      </c>
      <c r="R937" s="15">
        <f t="shared" ref="R937:R1000" si="1501">L937+O937</f>
        <v>55000</v>
      </c>
      <c r="S937" s="15">
        <f t="shared" ref="S937:S1000" si="1502">M937+P937</f>
        <v>0</v>
      </c>
      <c r="T937" s="15">
        <f t="shared" ref="T937:T1000" si="1503">N937+Q937</f>
        <v>0</v>
      </c>
      <c r="U937" s="15">
        <f t="shared" si="1484"/>
        <v>0</v>
      </c>
      <c r="V937" s="15">
        <f t="shared" ref="V937:V1000" si="1504">R937+U937</f>
        <v>55000</v>
      </c>
      <c r="W937" s="15">
        <f t="shared" ref="W937:W1000" si="1505">S937</f>
        <v>0</v>
      </c>
      <c r="X937" s="15">
        <f t="shared" ref="X937:X1000" si="1506">T937</f>
        <v>0</v>
      </c>
      <c r="Y937" s="15">
        <f t="shared" si="1485"/>
        <v>0</v>
      </c>
      <c r="Z937" s="15">
        <f t="shared" si="1486"/>
        <v>0</v>
      </c>
      <c r="AA937" s="15">
        <f t="shared" si="1487"/>
        <v>0</v>
      </c>
      <c r="AB937" s="15">
        <f t="shared" ref="AB937:AB1000" si="1507">V937+Y937</f>
        <v>55000</v>
      </c>
      <c r="AC937" s="15">
        <f t="shared" ref="AC937:AC1000" si="1508">W937+Z937</f>
        <v>0</v>
      </c>
      <c r="AD937" s="15">
        <f t="shared" ref="AD937:AD1000" si="1509">X937+AA937</f>
        <v>0</v>
      </c>
      <c r="AE937" s="15">
        <f t="shared" si="1488"/>
        <v>0</v>
      </c>
      <c r="AF937" s="15">
        <f t="shared" si="1489"/>
        <v>0</v>
      </c>
      <c r="AG937" s="15">
        <f t="shared" si="1490"/>
        <v>0</v>
      </c>
      <c r="AH937" s="15">
        <f t="shared" ref="AH937:AH1000" si="1510">AB937+AE937</f>
        <v>55000</v>
      </c>
      <c r="AI937" s="15">
        <f t="shared" ref="AI937:AI1000" si="1511">AC937+AF937</f>
        <v>0</v>
      </c>
      <c r="AJ937" s="15">
        <f t="shared" ref="AJ937:AJ1000" si="1512">AD937+AG937</f>
        <v>0</v>
      </c>
      <c r="AK937" s="15">
        <f t="shared" si="1491"/>
        <v>0</v>
      </c>
      <c r="AL937" s="15">
        <f t="shared" si="1492"/>
        <v>0</v>
      </c>
      <c r="AM937" s="15">
        <f t="shared" si="1493"/>
        <v>0</v>
      </c>
      <c r="AN937" s="15">
        <f t="shared" ref="AN937:AN1000" si="1513">AH937+AK937</f>
        <v>55000</v>
      </c>
      <c r="AO937" s="15">
        <f t="shared" si="1494"/>
        <v>0</v>
      </c>
      <c r="AP937" s="70">
        <f t="shared" si="1496"/>
        <v>55000</v>
      </c>
      <c r="AQ937" s="15">
        <f t="shared" ref="AQ937:AQ1000" si="1514">AI937+AL937</f>
        <v>0</v>
      </c>
      <c r="AR937" s="15">
        <f t="shared" si="1495"/>
        <v>0</v>
      </c>
      <c r="AS937" s="70">
        <f t="shared" si="1497"/>
        <v>0</v>
      </c>
      <c r="AT937" s="73">
        <f t="shared" ref="AT937:AT1000" si="1515">AJ937+AM937</f>
        <v>0</v>
      </c>
      <c r="AU937" s="15">
        <f t="shared" si="1495"/>
        <v>0</v>
      </c>
      <c r="AV937" s="24"/>
    </row>
    <row r="938" spans="1:48" ht="46.8" x14ac:dyDescent="0.3">
      <c r="A938" s="61" t="s">
        <v>601</v>
      </c>
      <c r="B938" s="62"/>
      <c r="C938" s="61"/>
      <c r="D938" s="61"/>
      <c r="E938" s="63" t="s">
        <v>602</v>
      </c>
      <c r="F938" s="15">
        <f t="shared" si="1475"/>
        <v>38000</v>
      </c>
      <c r="G938" s="15">
        <f t="shared" si="1476"/>
        <v>0</v>
      </c>
      <c r="H938" s="15">
        <f t="shared" si="1477"/>
        <v>0</v>
      </c>
      <c r="I938" s="15">
        <f t="shared" si="1478"/>
        <v>0</v>
      </c>
      <c r="J938" s="15">
        <f t="shared" si="1479"/>
        <v>0</v>
      </c>
      <c r="K938" s="15">
        <f t="shared" si="1480"/>
        <v>0</v>
      </c>
      <c r="L938" s="15">
        <f t="shared" si="1498"/>
        <v>38000</v>
      </c>
      <c r="M938" s="15">
        <f t="shared" si="1499"/>
        <v>0</v>
      </c>
      <c r="N938" s="15">
        <f t="shared" si="1500"/>
        <v>0</v>
      </c>
      <c r="O938" s="15">
        <f t="shared" si="1481"/>
        <v>17000</v>
      </c>
      <c r="P938" s="15">
        <f t="shared" si="1482"/>
        <v>0</v>
      </c>
      <c r="Q938" s="15">
        <f t="shared" si="1483"/>
        <v>0</v>
      </c>
      <c r="R938" s="15">
        <f t="shared" si="1501"/>
        <v>55000</v>
      </c>
      <c r="S938" s="15">
        <f t="shared" si="1502"/>
        <v>0</v>
      </c>
      <c r="T938" s="15">
        <f t="shared" si="1503"/>
        <v>0</v>
      </c>
      <c r="U938" s="15">
        <f t="shared" si="1484"/>
        <v>0</v>
      </c>
      <c r="V938" s="15">
        <f t="shared" si="1504"/>
        <v>55000</v>
      </c>
      <c r="W938" s="15">
        <f t="shared" si="1505"/>
        <v>0</v>
      </c>
      <c r="X938" s="15">
        <f t="shared" si="1506"/>
        <v>0</v>
      </c>
      <c r="Y938" s="15">
        <f t="shared" si="1485"/>
        <v>0</v>
      </c>
      <c r="Z938" s="15">
        <f t="shared" si="1486"/>
        <v>0</v>
      </c>
      <c r="AA938" s="15">
        <f t="shared" si="1487"/>
        <v>0</v>
      </c>
      <c r="AB938" s="15">
        <f t="shared" si="1507"/>
        <v>55000</v>
      </c>
      <c r="AC938" s="15">
        <f t="shared" si="1508"/>
        <v>0</v>
      </c>
      <c r="AD938" s="15">
        <f t="shared" si="1509"/>
        <v>0</v>
      </c>
      <c r="AE938" s="15">
        <f t="shared" si="1488"/>
        <v>0</v>
      </c>
      <c r="AF938" s="15">
        <f t="shared" si="1489"/>
        <v>0</v>
      </c>
      <c r="AG938" s="15">
        <f t="shared" si="1490"/>
        <v>0</v>
      </c>
      <c r="AH938" s="15">
        <f t="shared" si="1510"/>
        <v>55000</v>
      </c>
      <c r="AI938" s="15">
        <f t="shared" si="1511"/>
        <v>0</v>
      </c>
      <c r="AJ938" s="15">
        <f t="shared" si="1512"/>
        <v>0</v>
      </c>
      <c r="AK938" s="15">
        <f t="shared" si="1491"/>
        <v>0</v>
      </c>
      <c r="AL938" s="15">
        <f t="shared" si="1492"/>
        <v>0</v>
      </c>
      <c r="AM938" s="15">
        <f t="shared" si="1493"/>
        <v>0</v>
      </c>
      <c r="AN938" s="15">
        <f t="shared" si="1513"/>
        <v>55000</v>
      </c>
      <c r="AO938" s="15">
        <f t="shared" si="1494"/>
        <v>0</v>
      </c>
      <c r="AP938" s="70">
        <f t="shared" si="1496"/>
        <v>55000</v>
      </c>
      <c r="AQ938" s="15">
        <f t="shared" si="1514"/>
        <v>0</v>
      </c>
      <c r="AR938" s="15">
        <f t="shared" si="1495"/>
        <v>0</v>
      </c>
      <c r="AS938" s="70">
        <f t="shared" si="1497"/>
        <v>0</v>
      </c>
      <c r="AT938" s="73">
        <f t="shared" si="1515"/>
        <v>0</v>
      </c>
      <c r="AU938" s="15">
        <f t="shared" si="1495"/>
        <v>0</v>
      </c>
      <c r="AV938" s="24"/>
    </row>
    <row r="939" spans="1:48" ht="31.2" x14ac:dyDescent="0.3">
      <c r="A939" s="61" t="s">
        <v>601</v>
      </c>
      <c r="B939" s="62" t="s">
        <v>48</v>
      </c>
      <c r="C939" s="61"/>
      <c r="D939" s="61"/>
      <c r="E939" s="63" t="s">
        <v>49</v>
      </c>
      <c r="F939" s="15">
        <f t="shared" si="1475"/>
        <v>38000</v>
      </c>
      <c r="G939" s="15">
        <f t="shared" si="1476"/>
        <v>0</v>
      </c>
      <c r="H939" s="15">
        <f t="shared" si="1477"/>
        <v>0</v>
      </c>
      <c r="I939" s="15">
        <f t="shared" si="1478"/>
        <v>0</v>
      </c>
      <c r="J939" s="15">
        <f t="shared" si="1479"/>
        <v>0</v>
      </c>
      <c r="K939" s="15">
        <f t="shared" si="1480"/>
        <v>0</v>
      </c>
      <c r="L939" s="15">
        <f t="shared" si="1498"/>
        <v>38000</v>
      </c>
      <c r="M939" s="15">
        <f t="shared" si="1499"/>
        <v>0</v>
      </c>
      <c r="N939" s="15">
        <f t="shared" si="1500"/>
        <v>0</v>
      </c>
      <c r="O939" s="15">
        <f t="shared" si="1481"/>
        <v>17000</v>
      </c>
      <c r="P939" s="15">
        <f t="shared" si="1482"/>
        <v>0</v>
      </c>
      <c r="Q939" s="15">
        <f t="shared" si="1483"/>
        <v>0</v>
      </c>
      <c r="R939" s="15">
        <f t="shared" si="1501"/>
        <v>55000</v>
      </c>
      <c r="S939" s="15">
        <f t="shared" si="1502"/>
        <v>0</v>
      </c>
      <c r="T939" s="15">
        <f t="shared" si="1503"/>
        <v>0</v>
      </c>
      <c r="U939" s="15">
        <f t="shared" si="1484"/>
        <v>0</v>
      </c>
      <c r="V939" s="15">
        <f t="shared" si="1504"/>
        <v>55000</v>
      </c>
      <c r="W939" s="15">
        <f t="shared" si="1505"/>
        <v>0</v>
      </c>
      <c r="X939" s="15">
        <f t="shared" si="1506"/>
        <v>0</v>
      </c>
      <c r="Y939" s="15">
        <f t="shared" si="1485"/>
        <v>0</v>
      </c>
      <c r="Z939" s="15">
        <f t="shared" si="1486"/>
        <v>0</v>
      </c>
      <c r="AA939" s="15">
        <f t="shared" si="1487"/>
        <v>0</v>
      </c>
      <c r="AB939" s="15">
        <f t="shared" si="1507"/>
        <v>55000</v>
      </c>
      <c r="AC939" s="15">
        <f t="shared" si="1508"/>
        <v>0</v>
      </c>
      <c r="AD939" s="15">
        <f t="shared" si="1509"/>
        <v>0</v>
      </c>
      <c r="AE939" s="15">
        <f t="shared" si="1488"/>
        <v>0</v>
      </c>
      <c r="AF939" s="15">
        <f t="shared" si="1489"/>
        <v>0</v>
      </c>
      <c r="AG939" s="15">
        <f t="shared" si="1490"/>
        <v>0</v>
      </c>
      <c r="AH939" s="15">
        <f t="shared" si="1510"/>
        <v>55000</v>
      </c>
      <c r="AI939" s="15">
        <f t="shared" si="1511"/>
        <v>0</v>
      </c>
      <c r="AJ939" s="15">
        <f t="shared" si="1512"/>
        <v>0</v>
      </c>
      <c r="AK939" s="15">
        <f t="shared" si="1491"/>
        <v>0</v>
      </c>
      <c r="AL939" s="15">
        <f t="shared" si="1492"/>
        <v>0</v>
      </c>
      <c r="AM939" s="15">
        <f t="shared" si="1493"/>
        <v>0</v>
      </c>
      <c r="AN939" s="15">
        <f t="shared" si="1513"/>
        <v>55000</v>
      </c>
      <c r="AO939" s="15">
        <f t="shared" si="1494"/>
        <v>0</v>
      </c>
      <c r="AP939" s="70">
        <f t="shared" si="1496"/>
        <v>55000</v>
      </c>
      <c r="AQ939" s="15">
        <f t="shared" si="1514"/>
        <v>0</v>
      </c>
      <c r="AR939" s="15">
        <f t="shared" si="1495"/>
        <v>0</v>
      </c>
      <c r="AS939" s="70">
        <f t="shared" si="1497"/>
        <v>0</v>
      </c>
      <c r="AT939" s="73">
        <f t="shared" si="1515"/>
        <v>0</v>
      </c>
      <c r="AU939" s="15">
        <f t="shared" si="1495"/>
        <v>0</v>
      </c>
      <c r="AV939" s="24"/>
    </row>
    <row r="940" spans="1:48" x14ac:dyDescent="0.3">
      <c r="A940" s="61" t="s">
        <v>601</v>
      </c>
      <c r="B940" s="62">
        <v>200</v>
      </c>
      <c r="C940" s="61" t="s">
        <v>50</v>
      </c>
      <c r="D940" s="61" t="s">
        <v>51</v>
      </c>
      <c r="E940" s="63" t="s">
        <v>52</v>
      </c>
      <c r="F940" s="15">
        <v>38000</v>
      </c>
      <c r="G940" s="15"/>
      <c r="H940" s="15"/>
      <c r="I940" s="15"/>
      <c r="J940" s="15"/>
      <c r="K940" s="15"/>
      <c r="L940" s="15">
        <f t="shared" si="1498"/>
        <v>38000</v>
      </c>
      <c r="M940" s="15">
        <f t="shared" si="1499"/>
        <v>0</v>
      </c>
      <c r="N940" s="15">
        <f t="shared" si="1500"/>
        <v>0</v>
      </c>
      <c r="O940" s="15">
        <v>17000</v>
      </c>
      <c r="P940" s="15"/>
      <c r="Q940" s="15"/>
      <c r="R940" s="15">
        <f t="shared" si="1501"/>
        <v>55000</v>
      </c>
      <c r="S940" s="15">
        <f t="shared" si="1502"/>
        <v>0</v>
      </c>
      <c r="T940" s="15">
        <f t="shared" si="1503"/>
        <v>0</v>
      </c>
      <c r="U940" s="15"/>
      <c r="V940" s="15">
        <f t="shared" si="1504"/>
        <v>55000</v>
      </c>
      <c r="W940" s="15">
        <f t="shared" si="1505"/>
        <v>0</v>
      </c>
      <c r="X940" s="15">
        <f t="shared" si="1506"/>
        <v>0</v>
      </c>
      <c r="Y940" s="15"/>
      <c r="Z940" s="15"/>
      <c r="AA940" s="15"/>
      <c r="AB940" s="15">
        <f t="shared" si="1507"/>
        <v>55000</v>
      </c>
      <c r="AC940" s="15">
        <f t="shared" si="1508"/>
        <v>0</v>
      </c>
      <c r="AD940" s="15">
        <f t="shared" si="1509"/>
        <v>0</v>
      </c>
      <c r="AE940" s="15"/>
      <c r="AF940" s="15"/>
      <c r="AG940" s="15"/>
      <c r="AH940" s="15">
        <f t="shared" si="1510"/>
        <v>55000</v>
      </c>
      <c r="AI940" s="15">
        <f t="shared" si="1511"/>
        <v>0</v>
      </c>
      <c r="AJ940" s="15">
        <f t="shared" si="1512"/>
        <v>0</v>
      </c>
      <c r="AK940" s="15"/>
      <c r="AL940" s="15"/>
      <c r="AM940" s="15"/>
      <c r="AN940" s="15">
        <f t="shared" si="1513"/>
        <v>55000</v>
      </c>
      <c r="AO940" s="15"/>
      <c r="AP940" s="70">
        <f t="shared" si="1496"/>
        <v>55000</v>
      </c>
      <c r="AQ940" s="15">
        <f t="shared" si="1514"/>
        <v>0</v>
      </c>
      <c r="AR940" s="15"/>
      <c r="AS940" s="70">
        <f t="shared" si="1497"/>
        <v>0</v>
      </c>
      <c r="AT940" s="73">
        <f t="shared" si="1515"/>
        <v>0</v>
      </c>
      <c r="AU940" s="15"/>
      <c r="AV940" s="24"/>
    </row>
    <row r="941" spans="1:48" s="1" customFormat="1" ht="31.2" hidden="1" x14ac:dyDescent="0.3">
      <c r="A941" s="10" t="s">
        <v>603</v>
      </c>
      <c r="B941" s="11"/>
      <c r="C941" s="10"/>
      <c r="D941" s="10"/>
      <c r="E941" s="23" t="s">
        <v>604</v>
      </c>
      <c r="F941" s="15">
        <f t="shared" ref="F941:F943" si="1516">F942</f>
        <v>100000</v>
      </c>
      <c r="G941" s="15">
        <f t="shared" ref="G941:G943" si="1517">G942</f>
        <v>0</v>
      </c>
      <c r="H941" s="15">
        <f t="shared" ref="H941:H943" si="1518">H942</f>
        <v>0</v>
      </c>
      <c r="I941" s="15">
        <f t="shared" ref="I941:I943" si="1519">I942</f>
        <v>-100000</v>
      </c>
      <c r="J941" s="15">
        <f t="shared" ref="J941:J943" si="1520">J942</f>
        <v>0</v>
      </c>
      <c r="K941" s="15">
        <f t="shared" ref="K941:K943" si="1521">K942</f>
        <v>0</v>
      </c>
      <c r="L941" s="15">
        <f t="shared" si="1498"/>
        <v>0</v>
      </c>
      <c r="M941" s="15">
        <f t="shared" si="1499"/>
        <v>0</v>
      </c>
      <c r="N941" s="15">
        <f t="shared" si="1500"/>
        <v>0</v>
      </c>
      <c r="O941" s="15">
        <f t="shared" ref="O941:O943" si="1522">O942</f>
        <v>0</v>
      </c>
      <c r="P941" s="15">
        <f t="shared" ref="P941:P943" si="1523">P942</f>
        <v>0</v>
      </c>
      <c r="Q941" s="15">
        <f t="shared" ref="Q941:Q943" si="1524">Q942</f>
        <v>0</v>
      </c>
      <c r="R941" s="15">
        <f t="shared" si="1501"/>
        <v>0</v>
      </c>
      <c r="S941" s="15">
        <f t="shared" si="1502"/>
        <v>0</v>
      </c>
      <c r="T941" s="15">
        <f t="shared" si="1503"/>
        <v>0</v>
      </c>
      <c r="U941" s="15">
        <f t="shared" ref="U941:U943" si="1525">U942</f>
        <v>0</v>
      </c>
      <c r="V941" s="15">
        <f t="shared" si="1504"/>
        <v>0</v>
      </c>
      <c r="W941" s="15">
        <f t="shared" si="1505"/>
        <v>0</v>
      </c>
      <c r="X941" s="15">
        <f t="shared" si="1506"/>
        <v>0</v>
      </c>
      <c r="Y941" s="15">
        <f t="shared" ref="Y941:Y943" si="1526">Y942</f>
        <v>0</v>
      </c>
      <c r="Z941" s="15">
        <f t="shared" ref="Z941:Z943" si="1527">Z942</f>
        <v>0</v>
      </c>
      <c r="AA941" s="15">
        <f t="shared" ref="AA941:AA943" si="1528">AA942</f>
        <v>0</v>
      </c>
      <c r="AB941" s="15">
        <f t="shared" si="1507"/>
        <v>0</v>
      </c>
      <c r="AC941" s="15">
        <f t="shared" si="1508"/>
        <v>0</v>
      </c>
      <c r="AD941" s="15">
        <f t="shared" si="1509"/>
        <v>0</v>
      </c>
      <c r="AE941" s="15">
        <f t="shared" ref="AE941:AE943" si="1529">AE942</f>
        <v>0</v>
      </c>
      <c r="AF941" s="15">
        <f t="shared" ref="AF941:AF943" si="1530">AF942</f>
        <v>0</v>
      </c>
      <c r="AG941" s="15">
        <f t="shared" ref="AG941:AG943" si="1531">AG942</f>
        <v>0</v>
      </c>
      <c r="AH941" s="15">
        <f t="shared" si="1510"/>
        <v>0</v>
      </c>
      <c r="AI941" s="15">
        <f t="shared" si="1511"/>
        <v>0</v>
      </c>
      <c r="AJ941" s="15">
        <f t="shared" si="1512"/>
        <v>0</v>
      </c>
      <c r="AK941" s="15">
        <f t="shared" ref="AK941:AK943" si="1532">AK942</f>
        <v>0</v>
      </c>
      <c r="AL941" s="15">
        <f t="shared" ref="AL941:AL943" si="1533">AL942</f>
        <v>0</v>
      </c>
      <c r="AM941" s="15">
        <f t="shared" ref="AM941:AM943" si="1534">AM942</f>
        <v>0</v>
      </c>
      <c r="AN941" s="15">
        <f t="shared" si="1513"/>
        <v>0</v>
      </c>
      <c r="AO941" s="15">
        <f t="shared" ref="AO941:AO943" si="1535">AO942</f>
        <v>0</v>
      </c>
      <c r="AP941" s="15"/>
      <c r="AQ941" s="15">
        <f t="shared" si="1514"/>
        <v>0</v>
      </c>
      <c r="AR941" s="15">
        <f t="shared" ref="AR941:AU943" si="1536">AR942</f>
        <v>0</v>
      </c>
      <c r="AS941" s="15"/>
      <c r="AT941" s="15">
        <f t="shared" si="1515"/>
        <v>0</v>
      </c>
      <c r="AU941" s="15">
        <f t="shared" si="1536"/>
        <v>0</v>
      </c>
      <c r="AV941" s="22">
        <v>0</v>
      </c>
    </row>
    <row r="942" spans="1:48" s="1" customFormat="1" hidden="1" x14ac:dyDescent="0.3">
      <c r="A942" s="10" t="s">
        <v>605</v>
      </c>
      <c r="B942" s="11"/>
      <c r="C942" s="10"/>
      <c r="D942" s="10"/>
      <c r="E942" s="23" t="s">
        <v>606</v>
      </c>
      <c r="F942" s="15">
        <f t="shared" si="1516"/>
        <v>100000</v>
      </c>
      <c r="G942" s="15">
        <f t="shared" si="1517"/>
        <v>0</v>
      </c>
      <c r="H942" s="15">
        <f t="shared" si="1518"/>
        <v>0</v>
      </c>
      <c r="I942" s="15">
        <f t="shared" si="1519"/>
        <v>-100000</v>
      </c>
      <c r="J942" s="15">
        <f t="shared" si="1520"/>
        <v>0</v>
      </c>
      <c r="K942" s="15">
        <f t="shared" si="1521"/>
        <v>0</v>
      </c>
      <c r="L942" s="15">
        <f t="shared" si="1498"/>
        <v>0</v>
      </c>
      <c r="M942" s="15">
        <f t="shared" si="1499"/>
        <v>0</v>
      </c>
      <c r="N942" s="15">
        <f t="shared" si="1500"/>
        <v>0</v>
      </c>
      <c r="O942" s="15">
        <f t="shared" si="1522"/>
        <v>0</v>
      </c>
      <c r="P942" s="15">
        <f t="shared" si="1523"/>
        <v>0</v>
      </c>
      <c r="Q942" s="15">
        <f t="shared" si="1524"/>
        <v>0</v>
      </c>
      <c r="R942" s="15">
        <f t="shared" si="1501"/>
        <v>0</v>
      </c>
      <c r="S942" s="15">
        <f t="shared" si="1502"/>
        <v>0</v>
      </c>
      <c r="T942" s="15">
        <f t="shared" si="1503"/>
        <v>0</v>
      </c>
      <c r="U942" s="15">
        <f t="shared" si="1525"/>
        <v>0</v>
      </c>
      <c r="V942" s="15">
        <f t="shared" si="1504"/>
        <v>0</v>
      </c>
      <c r="W942" s="15">
        <f t="shared" si="1505"/>
        <v>0</v>
      </c>
      <c r="X942" s="15">
        <f t="shared" si="1506"/>
        <v>0</v>
      </c>
      <c r="Y942" s="15">
        <f t="shared" si="1526"/>
        <v>0</v>
      </c>
      <c r="Z942" s="15">
        <f t="shared" si="1527"/>
        <v>0</v>
      </c>
      <c r="AA942" s="15">
        <f t="shared" si="1528"/>
        <v>0</v>
      </c>
      <c r="AB942" s="15">
        <f t="shared" si="1507"/>
        <v>0</v>
      </c>
      <c r="AC942" s="15">
        <f t="shared" si="1508"/>
        <v>0</v>
      </c>
      <c r="AD942" s="15">
        <f t="shared" si="1509"/>
        <v>0</v>
      </c>
      <c r="AE942" s="15">
        <f t="shared" si="1529"/>
        <v>0</v>
      </c>
      <c r="AF942" s="15">
        <f t="shared" si="1530"/>
        <v>0</v>
      </c>
      <c r="AG942" s="15">
        <f t="shared" si="1531"/>
        <v>0</v>
      </c>
      <c r="AH942" s="15">
        <f t="shared" si="1510"/>
        <v>0</v>
      </c>
      <c r="AI942" s="15">
        <f t="shared" si="1511"/>
        <v>0</v>
      </c>
      <c r="AJ942" s="15">
        <f t="shared" si="1512"/>
        <v>0</v>
      </c>
      <c r="AK942" s="15">
        <f t="shared" si="1532"/>
        <v>0</v>
      </c>
      <c r="AL942" s="15">
        <f t="shared" si="1533"/>
        <v>0</v>
      </c>
      <c r="AM942" s="15">
        <f t="shared" si="1534"/>
        <v>0</v>
      </c>
      <c r="AN942" s="15">
        <f t="shared" si="1513"/>
        <v>0</v>
      </c>
      <c r="AO942" s="15">
        <f t="shared" si="1535"/>
        <v>0</v>
      </c>
      <c r="AP942" s="15"/>
      <c r="AQ942" s="15">
        <f t="shared" si="1514"/>
        <v>0</v>
      </c>
      <c r="AR942" s="15">
        <f t="shared" si="1536"/>
        <v>0</v>
      </c>
      <c r="AS942" s="15"/>
      <c r="AT942" s="15">
        <f t="shared" si="1515"/>
        <v>0</v>
      </c>
      <c r="AU942" s="15">
        <f t="shared" si="1536"/>
        <v>0</v>
      </c>
      <c r="AV942" s="22">
        <v>0</v>
      </c>
    </row>
    <row r="943" spans="1:48" s="1" customFormat="1" ht="46.8" hidden="1" x14ac:dyDescent="0.3">
      <c r="A943" s="10" t="s">
        <v>605</v>
      </c>
      <c r="B943" s="11" t="s">
        <v>55</v>
      </c>
      <c r="C943" s="10"/>
      <c r="D943" s="10"/>
      <c r="E943" s="23" t="s">
        <v>56</v>
      </c>
      <c r="F943" s="15">
        <f t="shared" si="1516"/>
        <v>100000</v>
      </c>
      <c r="G943" s="15">
        <f t="shared" si="1517"/>
        <v>0</v>
      </c>
      <c r="H943" s="15">
        <f t="shared" si="1518"/>
        <v>0</v>
      </c>
      <c r="I943" s="15">
        <f t="shared" si="1519"/>
        <v>-100000</v>
      </c>
      <c r="J943" s="15">
        <f t="shared" si="1520"/>
        <v>0</v>
      </c>
      <c r="K943" s="15">
        <f t="shared" si="1521"/>
        <v>0</v>
      </c>
      <c r="L943" s="15">
        <f t="shared" si="1498"/>
        <v>0</v>
      </c>
      <c r="M943" s="15">
        <f t="shared" si="1499"/>
        <v>0</v>
      </c>
      <c r="N943" s="15">
        <f t="shared" si="1500"/>
        <v>0</v>
      </c>
      <c r="O943" s="15">
        <f t="shared" si="1522"/>
        <v>0</v>
      </c>
      <c r="P943" s="15">
        <f t="shared" si="1523"/>
        <v>0</v>
      </c>
      <c r="Q943" s="15">
        <f t="shared" si="1524"/>
        <v>0</v>
      </c>
      <c r="R943" s="15">
        <f t="shared" si="1501"/>
        <v>0</v>
      </c>
      <c r="S943" s="15">
        <f t="shared" si="1502"/>
        <v>0</v>
      </c>
      <c r="T943" s="15">
        <f t="shared" si="1503"/>
        <v>0</v>
      </c>
      <c r="U943" s="15">
        <f t="shared" si="1525"/>
        <v>0</v>
      </c>
      <c r="V943" s="15">
        <f t="shared" si="1504"/>
        <v>0</v>
      </c>
      <c r="W943" s="15">
        <f t="shared" si="1505"/>
        <v>0</v>
      </c>
      <c r="X943" s="15">
        <f t="shared" si="1506"/>
        <v>0</v>
      </c>
      <c r="Y943" s="15">
        <f t="shared" si="1526"/>
        <v>0</v>
      </c>
      <c r="Z943" s="15">
        <f t="shared" si="1527"/>
        <v>0</v>
      </c>
      <c r="AA943" s="15">
        <f t="shared" si="1528"/>
        <v>0</v>
      </c>
      <c r="AB943" s="15">
        <f t="shared" si="1507"/>
        <v>0</v>
      </c>
      <c r="AC943" s="15">
        <f t="shared" si="1508"/>
        <v>0</v>
      </c>
      <c r="AD943" s="15">
        <f t="shared" si="1509"/>
        <v>0</v>
      </c>
      <c r="AE943" s="15">
        <f t="shared" si="1529"/>
        <v>0</v>
      </c>
      <c r="AF943" s="15">
        <f t="shared" si="1530"/>
        <v>0</v>
      </c>
      <c r="AG943" s="15">
        <f t="shared" si="1531"/>
        <v>0</v>
      </c>
      <c r="AH943" s="15">
        <f t="shared" si="1510"/>
        <v>0</v>
      </c>
      <c r="AI943" s="15">
        <f t="shared" si="1511"/>
        <v>0</v>
      </c>
      <c r="AJ943" s="15">
        <f t="shared" si="1512"/>
        <v>0</v>
      </c>
      <c r="AK943" s="15">
        <f t="shared" si="1532"/>
        <v>0</v>
      </c>
      <c r="AL943" s="15">
        <f t="shared" si="1533"/>
        <v>0</v>
      </c>
      <c r="AM943" s="15">
        <f t="shared" si="1534"/>
        <v>0</v>
      </c>
      <c r="AN943" s="15">
        <f t="shared" si="1513"/>
        <v>0</v>
      </c>
      <c r="AO943" s="15">
        <f t="shared" si="1535"/>
        <v>0</v>
      </c>
      <c r="AP943" s="15"/>
      <c r="AQ943" s="15">
        <f t="shared" si="1514"/>
        <v>0</v>
      </c>
      <c r="AR943" s="15">
        <f t="shared" si="1536"/>
        <v>0</v>
      </c>
      <c r="AS943" s="15"/>
      <c r="AT943" s="15">
        <f t="shared" si="1515"/>
        <v>0</v>
      </c>
      <c r="AU943" s="15">
        <f t="shared" si="1536"/>
        <v>0</v>
      </c>
      <c r="AV943" s="22">
        <v>0</v>
      </c>
    </row>
    <row r="944" spans="1:48" s="1" customFormat="1" hidden="1" x14ac:dyDescent="0.3">
      <c r="A944" s="10" t="s">
        <v>605</v>
      </c>
      <c r="B944" s="11">
        <v>600</v>
      </c>
      <c r="C944" s="10" t="s">
        <v>238</v>
      </c>
      <c r="D944" s="10" t="s">
        <v>67</v>
      </c>
      <c r="E944" s="23" t="s">
        <v>532</v>
      </c>
      <c r="F944" s="15">
        <v>100000</v>
      </c>
      <c r="G944" s="15"/>
      <c r="H944" s="15"/>
      <c r="I944" s="15">
        <v>-100000</v>
      </c>
      <c r="J944" s="15"/>
      <c r="K944" s="15"/>
      <c r="L944" s="15">
        <f t="shared" si="1498"/>
        <v>0</v>
      </c>
      <c r="M944" s="15">
        <f t="shared" si="1499"/>
        <v>0</v>
      </c>
      <c r="N944" s="15">
        <f t="shared" si="1500"/>
        <v>0</v>
      </c>
      <c r="O944" s="15"/>
      <c r="P944" s="15"/>
      <c r="Q944" s="15"/>
      <c r="R944" s="15">
        <f t="shared" si="1501"/>
        <v>0</v>
      </c>
      <c r="S944" s="15">
        <f t="shared" si="1502"/>
        <v>0</v>
      </c>
      <c r="T944" s="15">
        <f t="shared" si="1503"/>
        <v>0</v>
      </c>
      <c r="U944" s="15"/>
      <c r="V944" s="15">
        <f t="shared" si="1504"/>
        <v>0</v>
      </c>
      <c r="W944" s="15">
        <f t="shared" si="1505"/>
        <v>0</v>
      </c>
      <c r="X944" s="15">
        <f t="shared" si="1506"/>
        <v>0</v>
      </c>
      <c r="Y944" s="15"/>
      <c r="Z944" s="15"/>
      <c r="AA944" s="15"/>
      <c r="AB944" s="15">
        <f t="shared" si="1507"/>
        <v>0</v>
      </c>
      <c r="AC944" s="15">
        <f t="shared" si="1508"/>
        <v>0</v>
      </c>
      <c r="AD944" s="15">
        <f t="shared" si="1509"/>
        <v>0</v>
      </c>
      <c r="AE944" s="15"/>
      <c r="AF944" s="15"/>
      <c r="AG944" s="15"/>
      <c r="AH944" s="15">
        <f t="shared" si="1510"/>
        <v>0</v>
      </c>
      <c r="AI944" s="15">
        <f t="shared" si="1511"/>
        <v>0</v>
      </c>
      <c r="AJ944" s="15">
        <f t="shared" si="1512"/>
        <v>0</v>
      </c>
      <c r="AK944" s="15"/>
      <c r="AL944" s="15"/>
      <c r="AM944" s="15"/>
      <c r="AN944" s="15">
        <f t="shared" si="1513"/>
        <v>0</v>
      </c>
      <c r="AO944" s="15"/>
      <c r="AP944" s="15"/>
      <c r="AQ944" s="15">
        <f t="shared" si="1514"/>
        <v>0</v>
      </c>
      <c r="AR944" s="15"/>
      <c r="AS944" s="15"/>
      <c r="AT944" s="15">
        <f t="shared" si="1515"/>
        <v>0</v>
      </c>
      <c r="AU944" s="15"/>
      <c r="AV944" s="22">
        <v>0</v>
      </c>
    </row>
    <row r="945" spans="1:49" s="75" customFormat="1" x14ac:dyDescent="0.3">
      <c r="A945" s="58" t="s">
        <v>607</v>
      </c>
      <c r="B945" s="59"/>
      <c r="C945" s="58"/>
      <c r="D945" s="58"/>
      <c r="E945" s="60" t="s">
        <v>58</v>
      </c>
      <c r="F945" s="21">
        <f t="shared" ref="F945:K945" si="1537">F946+F974+F990+F1032+F1054</f>
        <v>6894146.7999999998</v>
      </c>
      <c r="G945" s="21">
        <f t="shared" si="1537"/>
        <v>7250229.7000000002</v>
      </c>
      <c r="H945" s="21">
        <f t="shared" si="1537"/>
        <v>7619192.1000000006</v>
      </c>
      <c r="I945" s="21">
        <f t="shared" si="1537"/>
        <v>-195201.86800000002</v>
      </c>
      <c r="J945" s="21">
        <f t="shared" si="1537"/>
        <v>-81853.760999999999</v>
      </c>
      <c r="K945" s="21">
        <f t="shared" si="1537"/>
        <v>-52378.738000000005</v>
      </c>
      <c r="L945" s="21">
        <f t="shared" si="1498"/>
        <v>6698944.932</v>
      </c>
      <c r="M945" s="21">
        <f t="shared" si="1499"/>
        <v>7168375.9390000002</v>
      </c>
      <c r="N945" s="21">
        <f t="shared" si="1500"/>
        <v>7566813.3620000007</v>
      </c>
      <c r="O945" s="21">
        <f>O946+O974+O990+O1032+O1054</f>
        <v>-76365.885000000009</v>
      </c>
      <c r="P945" s="21">
        <f>P946+P974+P990+P1032+P1054</f>
        <v>-40000</v>
      </c>
      <c r="Q945" s="21">
        <f>Q946+Q974+Q990+Q1032+Q1054</f>
        <v>110000</v>
      </c>
      <c r="R945" s="21">
        <f t="shared" si="1501"/>
        <v>6622579.0470000003</v>
      </c>
      <c r="S945" s="21">
        <f t="shared" si="1502"/>
        <v>7128375.9390000002</v>
      </c>
      <c r="T945" s="21">
        <f t="shared" si="1503"/>
        <v>7676813.3620000007</v>
      </c>
      <c r="U945" s="21">
        <f>U946+U974+U990+U1032+U1054</f>
        <v>0</v>
      </c>
      <c r="V945" s="21">
        <f t="shared" si="1504"/>
        <v>6622579.0470000003</v>
      </c>
      <c r="W945" s="21">
        <f t="shared" si="1505"/>
        <v>7128375.9390000002</v>
      </c>
      <c r="X945" s="21">
        <f t="shared" si="1506"/>
        <v>7676813.3620000007</v>
      </c>
      <c r="Y945" s="21">
        <f>Y946+Y974+Y990+Y1032+Y1054</f>
        <v>240329.07800000001</v>
      </c>
      <c r="Z945" s="21">
        <f>Z946+Z974+Z990+Z1032+Z1054</f>
        <v>237830.17500000002</v>
      </c>
      <c r="AA945" s="21">
        <f>AA946+AA974+AA990+AA1032+AA1054</f>
        <v>27700.800000000003</v>
      </c>
      <c r="AB945" s="21">
        <f t="shared" si="1507"/>
        <v>6862908.125</v>
      </c>
      <c r="AC945" s="21">
        <f t="shared" si="1508"/>
        <v>7366206.1140000001</v>
      </c>
      <c r="AD945" s="21">
        <f t="shared" si="1509"/>
        <v>7704514.1620000005</v>
      </c>
      <c r="AE945" s="21">
        <f>AE946+AE974+AE990+AE1032+AE1054</f>
        <v>0</v>
      </c>
      <c r="AF945" s="21">
        <f>AF946+AF974+AF990+AF1032+AF1054</f>
        <v>0</v>
      </c>
      <c r="AG945" s="21">
        <f>AG946+AG974+AG990+AG1032+AG1054</f>
        <v>0</v>
      </c>
      <c r="AH945" s="21">
        <f t="shared" si="1510"/>
        <v>6862908.125</v>
      </c>
      <c r="AI945" s="21">
        <f t="shared" si="1511"/>
        <v>7366206.1140000001</v>
      </c>
      <c r="AJ945" s="21">
        <f t="shared" si="1512"/>
        <v>7704514.1620000005</v>
      </c>
      <c r="AK945" s="21">
        <f>AK946+AK974+AK990+AK1032+AK1054</f>
        <v>13506.724</v>
      </c>
      <c r="AL945" s="21">
        <f>AL946+AL974+AL990+AL1032+AL1054</f>
        <v>106137.08700000001</v>
      </c>
      <c r="AM945" s="21">
        <f>AM946+AM974+AM990+AM1032+AM1054</f>
        <v>0</v>
      </c>
      <c r="AN945" s="21">
        <f t="shared" si="1513"/>
        <v>6876414.8490000004</v>
      </c>
      <c r="AO945" s="21">
        <f>AO946+AO974+AO990+AO1032+AO1054</f>
        <v>0</v>
      </c>
      <c r="AP945" s="69">
        <f t="shared" ref="AP945:AP990" si="1538">AN945+AO945</f>
        <v>6876414.8490000004</v>
      </c>
      <c r="AQ945" s="21">
        <f t="shared" si="1514"/>
        <v>7472343.2010000004</v>
      </c>
      <c r="AR945" s="21">
        <f>AR946+AR974+AR990+AR1032+AR1054</f>
        <v>0</v>
      </c>
      <c r="AS945" s="69">
        <f t="shared" ref="AS945:AS990" si="1539">AQ945+AR945</f>
        <v>7472343.2010000004</v>
      </c>
      <c r="AT945" s="72">
        <f t="shared" si="1515"/>
        <v>7704514.1620000005</v>
      </c>
      <c r="AU945" s="21">
        <f>AU946+AU974+AU990+AU1032+AU1054</f>
        <v>0</v>
      </c>
      <c r="AV945" s="22"/>
      <c r="AW945" s="17"/>
    </row>
    <row r="946" spans="1:49" ht="46.8" x14ac:dyDescent="0.3">
      <c r="A946" s="61" t="s">
        <v>608</v>
      </c>
      <c r="B946" s="62"/>
      <c r="C946" s="61"/>
      <c r="D946" s="61"/>
      <c r="E946" s="63" t="s">
        <v>609</v>
      </c>
      <c r="F946" s="15">
        <f t="shared" ref="F946:K946" si="1540">F947+F950+F953+F956+F961+F964+F967</f>
        <v>4170082.1</v>
      </c>
      <c r="G946" s="15">
        <f t="shared" si="1540"/>
        <v>4767290.6999999993</v>
      </c>
      <c r="H946" s="15">
        <f t="shared" si="1540"/>
        <v>4649446.5999999996</v>
      </c>
      <c r="I946" s="15">
        <f t="shared" si="1540"/>
        <v>-28929.735999999997</v>
      </c>
      <c r="J946" s="15">
        <f t="shared" si="1540"/>
        <v>-23928.314999999999</v>
      </c>
      <c r="K946" s="15">
        <f t="shared" si="1540"/>
        <v>-1883.692</v>
      </c>
      <c r="L946" s="15">
        <f t="shared" si="1498"/>
        <v>4141152.3640000001</v>
      </c>
      <c r="M946" s="15">
        <f t="shared" si="1499"/>
        <v>4743362.3849999988</v>
      </c>
      <c r="N946" s="15">
        <f t="shared" si="1500"/>
        <v>4647562.9079999998</v>
      </c>
      <c r="O946" s="15">
        <f>O947+O950+O953+O956+O961+O964+O967</f>
        <v>38503.845000000001</v>
      </c>
      <c r="P946" s="15">
        <f>P947+P950+P953+P956+P961+P964+P967</f>
        <v>0</v>
      </c>
      <c r="Q946" s="15">
        <f>Q947+Q950+Q953+Q956+Q961+Q964+Q967</f>
        <v>0</v>
      </c>
      <c r="R946" s="15">
        <f t="shared" si="1501"/>
        <v>4179656.2090000003</v>
      </c>
      <c r="S946" s="15">
        <f t="shared" si="1502"/>
        <v>4743362.3849999988</v>
      </c>
      <c r="T946" s="15">
        <f t="shared" si="1503"/>
        <v>4647562.9079999998</v>
      </c>
      <c r="U946" s="15">
        <f>U947+U950+U953+U956+U961+U964+U967</f>
        <v>0</v>
      </c>
      <c r="V946" s="15">
        <f t="shared" si="1504"/>
        <v>4179656.2090000003</v>
      </c>
      <c r="W946" s="15">
        <f t="shared" si="1505"/>
        <v>4743362.3849999988</v>
      </c>
      <c r="X946" s="15">
        <f t="shared" si="1506"/>
        <v>4647562.9079999998</v>
      </c>
      <c r="Y946" s="15">
        <f>Y947+Y950+Y953+Y956+Y961+Y964+Y967</f>
        <v>295502.77799999999</v>
      </c>
      <c r="Z946" s="15">
        <f>Z947+Z950+Z953+Z956+Z961+Z964+Z967</f>
        <v>222830.17500000002</v>
      </c>
      <c r="AA946" s="15">
        <f>AA947+AA950+AA953+AA956+AA961+AA964+AA967</f>
        <v>27700.800000000003</v>
      </c>
      <c r="AB946" s="15">
        <f t="shared" si="1507"/>
        <v>4475158.9870000007</v>
      </c>
      <c r="AC946" s="15">
        <f t="shared" si="1508"/>
        <v>4966192.5599999987</v>
      </c>
      <c r="AD946" s="15">
        <f t="shared" si="1509"/>
        <v>4675263.7079999996</v>
      </c>
      <c r="AE946" s="15">
        <f>AE947+AE950+AE953+AE956+AE961+AE964+AE967</f>
        <v>0</v>
      </c>
      <c r="AF946" s="15">
        <f>AF947+AF950+AF953+AF956+AF961+AF964+AF967</f>
        <v>0</v>
      </c>
      <c r="AG946" s="15">
        <f>AG947+AG950+AG953+AG956+AG961+AG964+AG967</f>
        <v>0</v>
      </c>
      <c r="AH946" s="15">
        <f t="shared" si="1510"/>
        <v>4475158.9870000007</v>
      </c>
      <c r="AI946" s="15">
        <f t="shared" si="1511"/>
        <v>4966192.5599999987</v>
      </c>
      <c r="AJ946" s="15">
        <f t="shared" si="1512"/>
        <v>4675263.7079999996</v>
      </c>
      <c r="AK946" s="15">
        <f>AK947+AK950+AK953+AK956+AK961+AK964+AK967</f>
        <v>319.43300000000011</v>
      </c>
      <c r="AL946" s="15">
        <f>AL947+AL950+AL953+AL956+AL961+AL964+AL967</f>
        <v>96834.699000000008</v>
      </c>
      <c r="AM946" s="15">
        <f>AM947+AM950+AM953+AM956+AM961+AM964+AM967</f>
        <v>0</v>
      </c>
      <c r="AN946" s="15">
        <f t="shared" si="1513"/>
        <v>4475478.4200000009</v>
      </c>
      <c r="AO946" s="15">
        <f>AO947+AO950+AO953+AO956+AO961+AO964+AO967</f>
        <v>0</v>
      </c>
      <c r="AP946" s="70">
        <f t="shared" si="1538"/>
        <v>4475478.4200000009</v>
      </c>
      <c r="AQ946" s="15">
        <f t="shared" si="1514"/>
        <v>5063027.2589999987</v>
      </c>
      <c r="AR946" s="15">
        <f>AR947+AR950+AR953+AR956+AR961+AR964+AR967</f>
        <v>0</v>
      </c>
      <c r="AS946" s="70">
        <f t="shared" si="1539"/>
        <v>5063027.2589999987</v>
      </c>
      <c r="AT946" s="73">
        <f t="shared" si="1515"/>
        <v>4675263.7079999996</v>
      </c>
      <c r="AU946" s="15">
        <f>AU947+AU950+AU953+AU956+AU961+AU964+AU967</f>
        <v>0</v>
      </c>
      <c r="AV946" s="24"/>
    </row>
    <row r="947" spans="1:49" ht="31.2" x14ac:dyDescent="0.3">
      <c r="A947" s="61" t="s">
        <v>610</v>
      </c>
      <c r="B947" s="62"/>
      <c r="C947" s="61"/>
      <c r="D947" s="61"/>
      <c r="E947" s="63" t="s">
        <v>611</v>
      </c>
      <c r="F947" s="15">
        <f t="shared" ref="F947:F954" si="1541">F948</f>
        <v>161958.5</v>
      </c>
      <c r="G947" s="15">
        <f t="shared" ref="G947:G954" si="1542">G948</f>
        <v>681859.9</v>
      </c>
      <c r="H947" s="15">
        <f t="shared" ref="H947:H954" si="1543">H948</f>
        <v>554119</v>
      </c>
      <c r="I947" s="15">
        <f t="shared" ref="I947:I954" si="1544">I948</f>
        <v>-4229.7359999999999</v>
      </c>
      <c r="J947" s="15">
        <f t="shared" ref="J947:J954" si="1545">J948</f>
        <v>0</v>
      </c>
      <c r="K947" s="15">
        <f t="shared" ref="K947:K954" si="1546">K948</f>
        <v>0</v>
      </c>
      <c r="L947" s="15">
        <f t="shared" ref="L947:L1010" si="1547">F947+I947</f>
        <v>157728.764</v>
      </c>
      <c r="M947" s="15">
        <f t="shared" ref="M947:M1010" si="1548">G947+J947</f>
        <v>681859.9</v>
      </c>
      <c r="N947" s="15">
        <f t="shared" ref="N947:N1010" si="1549">H947+K947</f>
        <v>554119</v>
      </c>
      <c r="O947" s="15">
        <f t="shared" ref="O947:O954" si="1550">O948</f>
        <v>0</v>
      </c>
      <c r="P947" s="15">
        <f t="shared" ref="P947:P954" si="1551">P948</f>
        <v>0</v>
      </c>
      <c r="Q947" s="15">
        <f t="shared" ref="Q947:Q954" si="1552">Q948</f>
        <v>0</v>
      </c>
      <c r="R947" s="15">
        <f t="shared" si="1501"/>
        <v>157728.764</v>
      </c>
      <c r="S947" s="15">
        <f t="shared" si="1502"/>
        <v>681859.9</v>
      </c>
      <c r="T947" s="15">
        <f t="shared" si="1503"/>
        <v>554119</v>
      </c>
      <c r="U947" s="15">
        <f t="shared" ref="U947:U954" si="1553">U948</f>
        <v>0</v>
      </c>
      <c r="V947" s="15">
        <f t="shared" si="1504"/>
        <v>157728.764</v>
      </c>
      <c r="W947" s="15">
        <f t="shared" si="1505"/>
        <v>681859.9</v>
      </c>
      <c r="X947" s="15">
        <f t="shared" si="1506"/>
        <v>554119</v>
      </c>
      <c r="Y947" s="15">
        <f t="shared" ref="Y947:Y954" si="1554">Y948</f>
        <v>0</v>
      </c>
      <c r="Z947" s="15">
        <f t="shared" ref="Z947:Z954" si="1555">Z948</f>
        <v>0</v>
      </c>
      <c r="AA947" s="15">
        <f t="shared" ref="AA947:AA954" si="1556">AA948</f>
        <v>0</v>
      </c>
      <c r="AB947" s="15">
        <f t="shared" si="1507"/>
        <v>157728.764</v>
      </c>
      <c r="AC947" s="15">
        <f t="shared" si="1508"/>
        <v>681859.9</v>
      </c>
      <c r="AD947" s="15">
        <f t="shared" si="1509"/>
        <v>554119</v>
      </c>
      <c r="AE947" s="15">
        <f t="shared" ref="AE947:AE954" si="1557">AE948</f>
        <v>0</v>
      </c>
      <c r="AF947" s="15">
        <f t="shared" ref="AF947:AF954" si="1558">AF948</f>
        <v>0</v>
      </c>
      <c r="AG947" s="15">
        <f t="shared" ref="AG947:AG954" si="1559">AG948</f>
        <v>0</v>
      </c>
      <c r="AH947" s="15">
        <f t="shared" si="1510"/>
        <v>157728.764</v>
      </c>
      <c r="AI947" s="15">
        <f t="shared" si="1511"/>
        <v>681859.9</v>
      </c>
      <c r="AJ947" s="15">
        <f t="shared" si="1512"/>
        <v>554119</v>
      </c>
      <c r="AK947" s="15">
        <f t="shared" ref="AK947:AK954" si="1560">AK948</f>
        <v>0</v>
      </c>
      <c r="AL947" s="15">
        <f t="shared" ref="AL947:AL954" si="1561">AL948</f>
        <v>-1681.817</v>
      </c>
      <c r="AM947" s="15">
        <f t="shared" ref="AM947:AM954" si="1562">AM948</f>
        <v>0</v>
      </c>
      <c r="AN947" s="15">
        <f t="shared" si="1513"/>
        <v>157728.764</v>
      </c>
      <c r="AO947" s="15">
        <f t="shared" ref="AO947:AO954" si="1563">AO948</f>
        <v>0</v>
      </c>
      <c r="AP947" s="70">
        <f t="shared" si="1538"/>
        <v>157728.764</v>
      </c>
      <c r="AQ947" s="15">
        <f t="shared" si="1514"/>
        <v>680178.08299999998</v>
      </c>
      <c r="AR947" s="15">
        <f t="shared" ref="AR947:AU954" si="1564">AR948</f>
        <v>0</v>
      </c>
      <c r="AS947" s="70">
        <f t="shared" si="1539"/>
        <v>680178.08299999998</v>
      </c>
      <c r="AT947" s="73">
        <f t="shared" si="1515"/>
        <v>554119</v>
      </c>
      <c r="AU947" s="15">
        <f t="shared" si="1564"/>
        <v>0</v>
      </c>
      <c r="AV947" s="24"/>
    </row>
    <row r="948" spans="1:49" ht="31.2" x14ac:dyDescent="0.3">
      <c r="A948" s="61" t="s">
        <v>610</v>
      </c>
      <c r="B948" s="62" t="s">
        <v>48</v>
      </c>
      <c r="C948" s="61"/>
      <c r="D948" s="61"/>
      <c r="E948" s="63" t="s">
        <v>49</v>
      </c>
      <c r="F948" s="15">
        <f t="shared" si="1541"/>
        <v>161958.5</v>
      </c>
      <c r="G948" s="15">
        <f t="shared" si="1542"/>
        <v>681859.9</v>
      </c>
      <c r="H948" s="15">
        <f t="shared" si="1543"/>
        <v>554119</v>
      </c>
      <c r="I948" s="15">
        <f t="shared" si="1544"/>
        <v>-4229.7359999999999</v>
      </c>
      <c r="J948" s="15">
        <f t="shared" si="1545"/>
        <v>0</v>
      </c>
      <c r="K948" s="15">
        <f t="shared" si="1546"/>
        <v>0</v>
      </c>
      <c r="L948" s="15">
        <f t="shared" si="1547"/>
        <v>157728.764</v>
      </c>
      <c r="M948" s="15">
        <f t="shared" si="1548"/>
        <v>681859.9</v>
      </c>
      <c r="N948" s="15">
        <f t="shared" si="1549"/>
        <v>554119</v>
      </c>
      <c r="O948" s="15">
        <f t="shared" si="1550"/>
        <v>0</v>
      </c>
      <c r="P948" s="15">
        <f t="shared" si="1551"/>
        <v>0</v>
      </c>
      <c r="Q948" s="15">
        <f t="shared" si="1552"/>
        <v>0</v>
      </c>
      <c r="R948" s="15">
        <f t="shared" si="1501"/>
        <v>157728.764</v>
      </c>
      <c r="S948" s="15">
        <f t="shared" si="1502"/>
        <v>681859.9</v>
      </c>
      <c r="T948" s="15">
        <f t="shared" si="1503"/>
        <v>554119</v>
      </c>
      <c r="U948" s="15">
        <f t="shared" si="1553"/>
        <v>0</v>
      </c>
      <c r="V948" s="15">
        <f t="shared" si="1504"/>
        <v>157728.764</v>
      </c>
      <c r="W948" s="15">
        <f t="shared" si="1505"/>
        <v>681859.9</v>
      </c>
      <c r="X948" s="15">
        <f t="shared" si="1506"/>
        <v>554119</v>
      </c>
      <c r="Y948" s="15">
        <f t="shared" si="1554"/>
        <v>0</v>
      </c>
      <c r="Z948" s="15">
        <f t="shared" si="1555"/>
        <v>0</v>
      </c>
      <c r="AA948" s="15">
        <f t="shared" si="1556"/>
        <v>0</v>
      </c>
      <c r="AB948" s="15">
        <f t="shared" si="1507"/>
        <v>157728.764</v>
      </c>
      <c r="AC948" s="15">
        <f t="shared" si="1508"/>
        <v>681859.9</v>
      </c>
      <c r="AD948" s="15">
        <f t="shared" si="1509"/>
        <v>554119</v>
      </c>
      <c r="AE948" s="15">
        <f t="shared" si="1557"/>
        <v>0</v>
      </c>
      <c r="AF948" s="15">
        <f t="shared" si="1558"/>
        <v>0</v>
      </c>
      <c r="AG948" s="15">
        <f t="shared" si="1559"/>
        <v>0</v>
      </c>
      <c r="AH948" s="15">
        <f t="shared" si="1510"/>
        <v>157728.764</v>
      </c>
      <c r="AI948" s="15">
        <f t="shared" si="1511"/>
        <v>681859.9</v>
      </c>
      <c r="AJ948" s="15">
        <f t="shared" si="1512"/>
        <v>554119</v>
      </c>
      <c r="AK948" s="15">
        <f t="shared" si="1560"/>
        <v>0</v>
      </c>
      <c r="AL948" s="15">
        <f t="shared" si="1561"/>
        <v>-1681.817</v>
      </c>
      <c r="AM948" s="15">
        <f t="shared" si="1562"/>
        <v>0</v>
      </c>
      <c r="AN948" s="15">
        <f t="shared" si="1513"/>
        <v>157728.764</v>
      </c>
      <c r="AO948" s="15">
        <f t="shared" si="1563"/>
        <v>0</v>
      </c>
      <c r="AP948" s="70">
        <f t="shared" si="1538"/>
        <v>157728.764</v>
      </c>
      <c r="AQ948" s="15">
        <f t="shared" si="1514"/>
        <v>680178.08299999998</v>
      </c>
      <c r="AR948" s="15">
        <f t="shared" si="1564"/>
        <v>0</v>
      </c>
      <c r="AS948" s="70">
        <f t="shared" si="1539"/>
        <v>680178.08299999998</v>
      </c>
      <c r="AT948" s="73">
        <f t="shared" si="1515"/>
        <v>554119</v>
      </c>
      <c r="AU948" s="15">
        <f t="shared" si="1564"/>
        <v>0</v>
      </c>
      <c r="AV948" s="24"/>
    </row>
    <row r="949" spans="1:49" x14ac:dyDescent="0.3">
      <c r="A949" s="61" t="s">
        <v>610</v>
      </c>
      <c r="B949" s="62">
        <v>200</v>
      </c>
      <c r="C949" s="61" t="s">
        <v>238</v>
      </c>
      <c r="D949" s="61" t="s">
        <v>67</v>
      </c>
      <c r="E949" s="63" t="s">
        <v>532</v>
      </c>
      <c r="F949" s="15">
        <v>161958.5</v>
      </c>
      <c r="G949" s="15">
        <v>681859.9</v>
      </c>
      <c r="H949" s="15">
        <v>554119</v>
      </c>
      <c r="I949" s="27">
        <v>-4229.7359999999999</v>
      </c>
      <c r="J949" s="15"/>
      <c r="K949" s="15"/>
      <c r="L949" s="15">
        <f t="shared" si="1547"/>
        <v>157728.764</v>
      </c>
      <c r="M949" s="15">
        <f t="shared" si="1548"/>
        <v>681859.9</v>
      </c>
      <c r="N949" s="15">
        <f t="shared" si="1549"/>
        <v>554119</v>
      </c>
      <c r="O949" s="15"/>
      <c r="P949" s="15"/>
      <c r="Q949" s="15"/>
      <c r="R949" s="15">
        <f t="shared" si="1501"/>
        <v>157728.764</v>
      </c>
      <c r="S949" s="15">
        <f t="shared" si="1502"/>
        <v>681859.9</v>
      </c>
      <c r="T949" s="15">
        <f t="shared" si="1503"/>
        <v>554119</v>
      </c>
      <c r="U949" s="15"/>
      <c r="V949" s="15">
        <f t="shared" si="1504"/>
        <v>157728.764</v>
      </c>
      <c r="W949" s="15">
        <f t="shared" si="1505"/>
        <v>681859.9</v>
      </c>
      <c r="X949" s="15">
        <f t="shared" si="1506"/>
        <v>554119</v>
      </c>
      <c r="Y949" s="15"/>
      <c r="Z949" s="15"/>
      <c r="AA949" s="15"/>
      <c r="AB949" s="15">
        <f t="shared" si="1507"/>
        <v>157728.764</v>
      </c>
      <c r="AC949" s="15">
        <f t="shared" si="1508"/>
        <v>681859.9</v>
      </c>
      <c r="AD949" s="15">
        <f t="shared" si="1509"/>
        <v>554119</v>
      </c>
      <c r="AE949" s="15"/>
      <c r="AF949" s="15"/>
      <c r="AG949" s="15"/>
      <c r="AH949" s="15">
        <f t="shared" si="1510"/>
        <v>157728.764</v>
      </c>
      <c r="AI949" s="15">
        <f t="shared" si="1511"/>
        <v>681859.9</v>
      </c>
      <c r="AJ949" s="15">
        <f t="shared" si="1512"/>
        <v>554119</v>
      </c>
      <c r="AK949" s="15"/>
      <c r="AL949" s="15">
        <v>-1681.817</v>
      </c>
      <c r="AM949" s="15"/>
      <c r="AN949" s="15">
        <f t="shared" si="1513"/>
        <v>157728.764</v>
      </c>
      <c r="AO949" s="15"/>
      <c r="AP949" s="70">
        <f t="shared" si="1538"/>
        <v>157728.764</v>
      </c>
      <c r="AQ949" s="15">
        <f t="shared" si="1514"/>
        <v>680178.08299999998</v>
      </c>
      <c r="AR949" s="15"/>
      <c r="AS949" s="70">
        <f t="shared" si="1539"/>
        <v>680178.08299999998</v>
      </c>
      <c r="AT949" s="73">
        <f t="shared" si="1515"/>
        <v>554119</v>
      </c>
      <c r="AU949" s="15"/>
      <c r="AV949" s="24"/>
    </row>
    <row r="950" spans="1:49" ht="31.2" x14ac:dyDescent="0.3">
      <c r="A950" s="61" t="s">
        <v>612</v>
      </c>
      <c r="B950" s="62"/>
      <c r="C950" s="61"/>
      <c r="D950" s="61"/>
      <c r="E950" s="63" t="s">
        <v>613</v>
      </c>
      <c r="F950" s="15">
        <f t="shared" si="1541"/>
        <v>3386250.8</v>
      </c>
      <c r="G950" s="15">
        <f t="shared" si="1542"/>
        <v>3540319.1999999997</v>
      </c>
      <c r="H950" s="15">
        <f t="shared" si="1543"/>
        <v>3550216</v>
      </c>
      <c r="I950" s="15">
        <f t="shared" si="1544"/>
        <v>0</v>
      </c>
      <c r="J950" s="15">
        <f t="shared" si="1545"/>
        <v>0</v>
      </c>
      <c r="K950" s="15">
        <f t="shared" si="1546"/>
        <v>0</v>
      </c>
      <c r="L950" s="15">
        <f t="shared" si="1547"/>
        <v>3386250.8</v>
      </c>
      <c r="M950" s="15">
        <f t="shared" si="1548"/>
        <v>3540319.1999999997</v>
      </c>
      <c r="N950" s="15">
        <f t="shared" si="1549"/>
        <v>3550216</v>
      </c>
      <c r="O950" s="15">
        <f t="shared" si="1550"/>
        <v>-1028.4010000000001</v>
      </c>
      <c r="P950" s="15">
        <f t="shared" si="1551"/>
        <v>0</v>
      </c>
      <c r="Q950" s="15">
        <f t="shared" si="1552"/>
        <v>0</v>
      </c>
      <c r="R950" s="15">
        <f t="shared" si="1501"/>
        <v>3385222.3989999997</v>
      </c>
      <c r="S950" s="15">
        <f t="shared" si="1502"/>
        <v>3540319.1999999997</v>
      </c>
      <c r="T950" s="15">
        <f t="shared" si="1503"/>
        <v>3550216</v>
      </c>
      <c r="U950" s="15">
        <f t="shared" si="1553"/>
        <v>0</v>
      </c>
      <c r="V950" s="15">
        <f t="shared" si="1504"/>
        <v>3385222.3989999997</v>
      </c>
      <c r="W950" s="15">
        <f t="shared" si="1505"/>
        <v>3540319.1999999997</v>
      </c>
      <c r="X950" s="15">
        <f t="shared" si="1506"/>
        <v>3550216</v>
      </c>
      <c r="Y950" s="15">
        <f t="shared" si="1554"/>
        <v>242259.378</v>
      </c>
      <c r="Z950" s="15">
        <f t="shared" si="1555"/>
        <v>91040.375</v>
      </c>
      <c r="AA950" s="15">
        <f t="shared" si="1556"/>
        <v>0</v>
      </c>
      <c r="AB950" s="15">
        <f t="shared" si="1507"/>
        <v>3627481.7769999998</v>
      </c>
      <c r="AC950" s="15">
        <f t="shared" si="1508"/>
        <v>3631359.5749999997</v>
      </c>
      <c r="AD950" s="15">
        <f t="shared" si="1509"/>
        <v>3550216</v>
      </c>
      <c r="AE950" s="15">
        <f t="shared" si="1557"/>
        <v>0</v>
      </c>
      <c r="AF950" s="15">
        <f t="shared" si="1558"/>
        <v>0</v>
      </c>
      <c r="AG950" s="15">
        <f t="shared" si="1559"/>
        <v>0</v>
      </c>
      <c r="AH950" s="15">
        <f t="shared" si="1510"/>
        <v>3627481.7769999998</v>
      </c>
      <c r="AI950" s="15">
        <f t="shared" si="1511"/>
        <v>3631359.5749999997</v>
      </c>
      <c r="AJ950" s="15">
        <f t="shared" si="1512"/>
        <v>3550216</v>
      </c>
      <c r="AK950" s="15">
        <f t="shared" si="1560"/>
        <v>434.0630000000001</v>
      </c>
      <c r="AL950" s="15">
        <f t="shared" si="1561"/>
        <v>98516.516000000003</v>
      </c>
      <c r="AM950" s="15">
        <f t="shared" si="1562"/>
        <v>0</v>
      </c>
      <c r="AN950" s="15">
        <f t="shared" si="1513"/>
        <v>3627915.84</v>
      </c>
      <c r="AO950" s="15">
        <f t="shared" si="1563"/>
        <v>0</v>
      </c>
      <c r="AP950" s="70">
        <f t="shared" si="1538"/>
        <v>3627915.84</v>
      </c>
      <c r="AQ950" s="15">
        <f t="shared" si="1514"/>
        <v>3729876.0909999995</v>
      </c>
      <c r="AR950" s="15">
        <f t="shared" si="1564"/>
        <v>0</v>
      </c>
      <c r="AS950" s="70">
        <f t="shared" si="1539"/>
        <v>3729876.0909999995</v>
      </c>
      <c r="AT950" s="73">
        <f t="shared" si="1515"/>
        <v>3550216</v>
      </c>
      <c r="AU950" s="15">
        <f t="shared" si="1564"/>
        <v>0</v>
      </c>
      <c r="AV950" s="24"/>
    </row>
    <row r="951" spans="1:49" ht="31.2" x14ac:dyDescent="0.3">
      <c r="A951" s="61" t="s">
        <v>612</v>
      </c>
      <c r="B951" s="62" t="s">
        <v>48</v>
      </c>
      <c r="C951" s="61"/>
      <c r="D951" s="61"/>
      <c r="E951" s="63" t="s">
        <v>49</v>
      </c>
      <c r="F951" s="15">
        <f t="shared" si="1541"/>
        <v>3386250.8</v>
      </c>
      <c r="G951" s="15">
        <f t="shared" si="1542"/>
        <v>3540319.1999999997</v>
      </c>
      <c r="H951" s="15">
        <f t="shared" si="1543"/>
        <v>3550216</v>
      </c>
      <c r="I951" s="15">
        <f t="shared" si="1544"/>
        <v>0</v>
      </c>
      <c r="J951" s="15">
        <f t="shared" si="1545"/>
        <v>0</v>
      </c>
      <c r="K951" s="15">
        <f t="shared" si="1546"/>
        <v>0</v>
      </c>
      <c r="L951" s="15">
        <f t="shared" si="1547"/>
        <v>3386250.8</v>
      </c>
      <c r="M951" s="15">
        <f t="shared" si="1548"/>
        <v>3540319.1999999997</v>
      </c>
      <c r="N951" s="15">
        <f t="shared" si="1549"/>
        <v>3550216</v>
      </c>
      <c r="O951" s="15">
        <f t="shared" si="1550"/>
        <v>-1028.4010000000001</v>
      </c>
      <c r="P951" s="15">
        <f t="shared" si="1551"/>
        <v>0</v>
      </c>
      <c r="Q951" s="15">
        <f t="shared" si="1552"/>
        <v>0</v>
      </c>
      <c r="R951" s="15">
        <f t="shared" si="1501"/>
        <v>3385222.3989999997</v>
      </c>
      <c r="S951" s="15">
        <f t="shared" si="1502"/>
        <v>3540319.1999999997</v>
      </c>
      <c r="T951" s="15">
        <f t="shared" si="1503"/>
        <v>3550216</v>
      </c>
      <c r="U951" s="15">
        <f t="shared" si="1553"/>
        <v>0</v>
      </c>
      <c r="V951" s="15">
        <f t="shared" si="1504"/>
        <v>3385222.3989999997</v>
      </c>
      <c r="W951" s="15">
        <f t="shared" si="1505"/>
        <v>3540319.1999999997</v>
      </c>
      <c r="X951" s="15">
        <f t="shared" si="1506"/>
        <v>3550216</v>
      </c>
      <c r="Y951" s="15">
        <f t="shared" si="1554"/>
        <v>242259.378</v>
      </c>
      <c r="Z951" s="15">
        <f t="shared" si="1555"/>
        <v>91040.375</v>
      </c>
      <c r="AA951" s="15">
        <f t="shared" si="1556"/>
        <v>0</v>
      </c>
      <c r="AB951" s="15">
        <f t="shared" si="1507"/>
        <v>3627481.7769999998</v>
      </c>
      <c r="AC951" s="15">
        <f t="shared" si="1508"/>
        <v>3631359.5749999997</v>
      </c>
      <c r="AD951" s="15">
        <f t="shared" si="1509"/>
        <v>3550216</v>
      </c>
      <c r="AE951" s="15">
        <f t="shared" si="1557"/>
        <v>0</v>
      </c>
      <c r="AF951" s="15">
        <f t="shared" si="1558"/>
        <v>0</v>
      </c>
      <c r="AG951" s="15">
        <f t="shared" si="1559"/>
        <v>0</v>
      </c>
      <c r="AH951" s="15">
        <f t="shared" si="1510"/>
        <v>3627481.7769999998</v>
      </c>
      <c r="AI951" s="15">
        <f t="shared" si="1511"/>
        <v>3631359.5749999997</v>
      </c>
      <c r="AJ951" s="15">
        <f t="shared" si="1512"/>
        <v>3550216</v>
      </c>
      <c r="AK951" s="15">
        <f t="shared" si="1560"/>
        <v>434.0630000000001</v>
      </c>
      <c r="AL951" s="15">
        <f t="shared" si="1561"/>
        <v>98516.516000000003</v>
      </c>
      <c r="AM951" s="15">
        <f t="shared" si="1562"/>
        <v>0</v>
      </c>
      <c r="AN951" s="15">
        <f t="shared" si="1513"/>
        <v>3627915.84</v>
      </c>
      <c r="AO951" s="15">
        <f t="shared" si="1563"/>
        <v>0</v>
      </c>
      <c r="AP951" s="70">
        <f t="shared" si="1538"/>
        <v>3627915.84</v>
      </c>
      <c r="AQ951" s="15">
        <f t="shared" si="1514"/>
        <v>3729876.0909999995</v>
      </c>
      <c r="AR951" s="15">
        <f t="shared" si="1564"/>
        <v>0</v>
      </c>
      <c r="AS951" s="70">
        <f t="shared" si="1539"/>
        <v>3729876.0909999995</v>
      </c>
      <c r="AT951" s="73">
        <f t="shared" si="1515"/>
        <v>3550216</v>
      </c>
      <c r="AU951" s="15">
        <f t="shared" si="1564"/>
        <v>0</v>
      </c>
      <c r="AV951" s="24"/>
    </row>
    <row r="952" spans="1:49" x14ac:dyDescent="0.3">
      <c r="A952" s="61" t="s">
        <v>612</v>
      </c>
      <c r="B952" s="62">
        <v>200</v>
      </c>
      <c r="C952" s="61" t="s">
        <v>238</v>
      </c>
      <c r="D952" s="61" t="s">
        <v>67</v>
      </c>
      <c r="E952" s="63" t="s">
        <v>532</v>
      </c>
      <c r="F952" s="15">
        <v>3386250.8</v>
      </c>
      <c r="G952" s="15">
        <v>3540319.1999999997</v>
      </c>
      <c r="H952" s="15">
        <v>3550216</v>
      </c>
      <c r="I952" s="15"/>
      <c r="J952" s="15"/>
      <c r="K952" s="15"/>
      <c r="L952" s="15">
        <f t="shared" si="1547"/>
        <v>3386250.8</v>
      </c>
      <c r="M952" s="15">
        <f t="shared" si="1548"/>
        <v>3540319.1999999997</v>
      </c>
      <c r="N952" s="15">
        <f t="shared" si="1549"/>
        <v>3550216</v>
      </c>
      <c r="O952" s="15">
        <v>-1028.4010000000001</v>
      </c>
      <c r="P952" s="15"/>
      <c r="Q952" s="15"/>
      <c r="R952" s="15">
        <f t="shared" si="1501"/>
        <v>3385222.3989999997</v>
      </c>
      <c r="S952" s="15">
        <f t="shared" si="1502"/>
        <v>3540319.1999999997</v>
      </c>
      <c r="T952" s="15">
        <f t="shared" si="1503"/>
        <v>3550216</v>
      </c>
      <c r="U952" s="15"/>
      <c r="V952" s="15">
        <f t="shared" si="1504"/>
        <v>3385222.3989999997</v>
      </c>
      <c r="W952" s="15">
        <f t="shared" si="1505"/>
        <v>3540319.1999999997</v>
      </c>
      <c r="X952" s="15">
        <f t="shared" si="1506"/>
        <v>3550216</v>
      </c>
      <c r="Y952" s="15">
        <f>2798.683+149287.598+92961.837-2788.74</f>
        <v>242259.378</v>
      </c>
      <c r="Z952" s="15">
        <f>50000+41040.375</f>
        <v>91040.375</v>
      </c>
      <c r="AA952" s="15"/>
      <c r="AB952" s="15">
        <f t="shared" si="1507"/>
        <v>3627481.7769999998</v>
      </c>
      <c r="AC952" s="15">
        <f t="shared" si="1508"/>
        <v>3631359.5749999997</v>
      </c>
      <c r="AD952" s="15">
        <f t="shared" si="1509"/>
        <v>3550216</v>
      </c>
      <c r="AE952" s="15"/>
      <c r="AF952" s="15"/>
      <c r="AG952" s="15"/>
      <c r="AH952" s="15">
        <f t="shared" si="1510"/>
        <v>3627481.7769999998</v>
      </c>
      <c r="AI952" s="15">
        <f t="shared" si="1511"/>
        <v>3631359.5749999997</v>
      </c>
      <c r="AJ952" s="15">
        <f t="shared" si="1512"/>
        <v>3550216</v>
      </c>
      <c r="AK952" s="15">
        <f>2812.562-2378.499</f>
        <v>434.0630000000001</v>
      </c>
      <c r="AL952" s="15">
        <f>-237.107+98753.623</f>
        <v>98516.516000000003</v>
      </c>
      <c r="AM952" s="15"/>
      <c r="AN952" s="15">
        <f t="shared" si="1513"/>
        <v>3627915.84</v>
      </c>
      <c r="AO952" s="15"/>
      <c r="AP952" s="70">
        <f t="shared" si="1538"/>
        <v>3627915.84</v>
      </c>
      <c r="AQ952" s="15">
        <f t="shared" si="1514"/>
        <v>3729876.0909999995</v>
      </c>
      <c r="AR952" s="15"/>
      <c r="AS952" s="70">
        <f t="shared" si="1539"/>
        <v>3729876.0909999995</v>
      </c>
      <c r="AT952" s="73">
        <f t="shared" si="1515"/>
        <v>3550216</v>
      </c>
      <c r="AU952" s="15"/>
      <c r="AV952" s="24"/>
    </row>
    <row r="953" spans="1:49" ht="31.2" x14ac:dyDescent="0.3">
      <c r="A953" s="61" t="s">
        <v>614</v>
      </c>
      <c r="B953" s="62"/>
      <c r="C953" s="61"/>
      <c r="D953" s="61"/>
      <c r="E953" s="63" t="s">
        <v>615</v>
      </c>
      <c r="F953" s="15">
        <f t="shared" si="1541"/>
        <v>63597.9</v>
      </c>
      <c r="G953" s="15">
        <f t="shared" si="1542"/>
        <v>52215.8</v>
      </c>
      <c r="H953" s="15">
        <f t="shared" si="1543"/>
        <v>52215.8</v>
      </c>
      <c r="I953" s="15">
        <f t="shared" si="1544"/>
        <v>11610.1</v>
      </c>
      <c r="J953" s="15">
        <f t="shared" si="1545"/>
        <v>0</v>
      </c>
      <c r="K953" s="15">
        <f t="shared" si="1546"/>
        <v>0</v>
      </c>
      <c r="L953" s="15">
        <f t="shared" si="1547"/>
        <v>75208</v>
      </c>
      <c r="M953" s="15">
        <f t="shared" si="1548"/>
        <v>52215.8</v>
      </c>
      <c r="N953" s="15">
        <f t="shared" si="1549"/>
        <v>52215.8</v>
      </c>
      <c r="O953" s="15">
        <f t="shared" si="1550"/>
        <v>0</v>
      </c>
      <c r="P953" s="15">
        <f t="shared" si="1551"/>
        <v>0</v>
      </c>
      <c r="Q953" s="15">
        <f t="shared" si="1552"/>
        <v>0</v>
      </c>
      <c r="R953" s="15">
        <f t="shared" si="1501"/>
        <v>75208</v>
      </c>
      <c r="S953" s="15">
        <f t="shared" si="1502"/>
        <v>52215.8</v>
      </c>
      <c r="T953" s="15">
        <f t="shared" si="1503"/>
        <v>52215.8</v>
      </c>
      <c r="U953" s="15">
        <f t="shared" si="1553"/>
        <v>0</v>
      </c>
      <c r="V953" s="15">
        <f t="shared" si="1504"/>
        <v>75208</v>
      </c>
      <c r="W953" s="15">
        <f t="shared" si="1505"/>
        <v>52215.8</v>
      </c>
      <c r="X953" s="15">
        <f t="shared" si="1506"/>
        <v>52215.8</v>
      </c>
      <c r="Y953" s="15">
        <f t="shared" si="1554"/>
        <v>-20000</v>
      </c>
      <c r="Z953" s="15">
        <f t="shared" si="1555"/>
        <v>0</v>
      </c>
      <c r="AA953" s="15">
        <f t="shared" si="1556"/>
        <v>0</v>
      </c>
      <c r="AB953" s="15">
        <f t="shared" si="1507"/>
        <v>55208</v>
      </c>
      <c r="AC953" s="15">
        <f t="shared" si="1508"/>
        <v>52215.8</v>
      </c>
      <c r="AD953" s="15">
        <f t="shared" si="1509"/>
        <v>52215.8</v>
      </c>
      <c r="AE953" s="15">
        <f t="shared" si="1557"/>
        <v>0</v>
      </c>
      <c r="AF953" s="15">
        <f t="shared" si="1558"/>
        <v>0</v>
      </c>
      <c r="AG953" s="15">
        <f t="shared" si="1559"/>
        <v>0</v>
      </c>
      <c r="AH953" s="15">
        <f t="shared" si="1510"/>
        <v>55208</v>
      </c>
      <c r="AI953" s="15">
        <f t="shared" si="1511"/>
        <v>52215.8</v>
      </c>
      <c r="AJ953" s="15">
        <f t="shared" si="1512"/>
        <v>52215.8</v>
      </c>
      <c r="AK953" s="15">
        <f t="shared" si="1560"/>
        <v>0</v>
      </c>
      <c r="AL953" s="15">
        <f t="shared" si="1561"/>
        <v>0</v>
      </c>
      <c r="AM953" s="15">
        <f t="shared" si="1562"/>
        <v>0</v>
      </c>
      <c r="AN953" s="15">
        <f t="shared" si="1513"/>
        <v>55208</v>
      </c>
      <c r="AO953" s="15">
        <f t="shared" si="1563"/>
        <v>0</v>
      </c>
      <c r="AP953" s="70">
        <f t="shared" si="1538"/>
        <v>55208</v>
      </c>
      <c r="AQ953" s="15">
        <f t="shared" si="1514"/>
        <v>52215.8</v>
      </c>
      <c r="AR953" s="15">
        <f t="shared" si="1564"/>
        <v>0</v>
      </c>
      <c r="AS953" s="70">
        <f t="shared" si="1539"/>
        <v>52215.8</v>
      </c>
      <c r="AT953" s="73">
        <f t="shared" si="1515"/>
        <v>52215.8</v>
      </c>
      <c r="AU953" s="15">
        <f t="shared" si="1564"/>
        <v>0</v>
      </c>
      <c r="AV953" s="24"/>
    </row>
    <row r="954" spans="1:49" ht="31.2" x14ac:dyDescent="0.3">
      <c r="A954" s="61" t="s">
        <v>614</v>
      </c>
      <c r="B954" s="62" t="s">
        <v>48</v>
      </c>
      <c r="C954" s="61"/>
      <c r="D954" s="61"/>
      <c r="E954" s="63" t="s">
        <v>49</v>
      </c>
      <c r="F954" s="15">
        <f t="shared" si="1541"/>
        <v>63597.9</v>
      </c>
      <c r="G954" s="15">
        <f t="shared" si="1542"/>
        <v>52215.8</v>
      </c>
      <c r="H954" s="15">
        <f t="shared" si="1543"/>
        <v>52215.8</v>
      </c>
      <c r="I954" s="15">
        <f t="shared" si="1544"/>
        <v>11610.1</v>
      </c>
      <c r="J954" s="15">
        <f t="shared" si="1545"/>
        <v>0</v>
      </c>
      <c r="K954" s="15">
        <f t="shared" si="1546"/>
        <v>0</v>
      </c>
      <c r="L954" s="15">
        <f t="shared" si="1547"/>
        <v>75208</v>
      </c>
      <c r="M954" s="15">
        <f t="shared" si="1548"/>
        <v>52215.8</v>
      </c>
      <c r="N954" s="15">
        <f t="shared" si="1549"/>
        <v>52215.8</v>
      </c>
      <c r="O954" s="15">
        <f t="shared" si="1550"/>
        <v>0</v>
      </c>
      <c r="P954" s="15">
        <f t="shared" si="1551"/>
        <v>0</v>
      </c>
      <c r="Q954" s="15">
        <f t="shared" si="1552"/>
        <v>0</v>
      </c>
      <c r="R954" s="15">
        <f t="shared" si="1501"/>
        <v>75208</v>
      </c>
      <c r="S954" s="15">
        <f t="shared" si="1502"/>
        <v>52215.8</v>
      </c>
      <c r="T954" s="15">
        <f t="shared" si="1503"/>
        <v>52215.8</v>
      </c>
      <c r="U954" s="15">
        <f t="shared" si="1553"/>
        <v>0</v>
      </c>
      <c r="V954" s="15">
        <f t="shared" si="1504"/>
        <v>75208</v>
      </c>
      <c r="W954" s="15">
        <f t="shared" si="1505"/>
        <v>52215.8</v>
      </c>
      <c r="X954" s="15">
        <f t="shared" si="1506"/>
        <v>52215.8</v>
      </c>
      <c r="Y954" s="15">
        <f t="shared" si="1554"/>
        <v>-20000</v>
      </c>
      <c r="Z954" s="15">
        <f t="shared" si="1555"/>
        <v>0</v>
      </c>
      <c r="AA954" s="15">
        <f t="shared" si="1556"/>
        <v>0</v>
      </c>
      <c r="AB954" s="15">
        <f t="shared" si="1507"/>
        <v>55208</v>
      </c>
      <c r="AC954" s="15">
        <f t="shared" si="1508"/>
        <v>52215.8</v>
      </c>
      <c r="AD954" s="15">
        <f t="shared" si="1509"/>
        <v>52215.8</v>
      </c>
      <c r="AE954" s="15">
        <f t="shared" si="1557"/>
        <v>0</v>
      </c>
      <c r="AF954" s="15">
        <f t="shared" si="1558"/>
        <v>0</v>
      </c>
      <c r="AG954" s="15">
        <f t="shared" si="1559"/>
        <v>0</v>
      </c>
      <c r="AH954" s="15">
        <f t="shared" si="1510"/>
        <v>55208</v>
      </c>
      <c r="AI954" s="15">
        <f t="shared" si="1511"/>
        <v>52215.8</v>
      </c>
      <c r="AJ954" s="15">
        <f t="shared" si="1512"/>
        <v>52215.8</v>
      </c>
      <c r="AK954" s="15">
        <f t="shared" si="1560"/>
        <v>0</v>
      </c>
      <c r="AL954" s="15">
        <f t="shared" si="1561"/>
        <v>0</v>
      </c>
      <c r="AM954" s="15">
        <f t="shared" si="1562"/>
        <v>0</v>
      </c>
      <c r="AN954" s="15">
        <f t="shared" si="1513"/>
        <v>55208</v>
      </c>
      <c r="AO954" s="15">
        <f t="shared" si="1563"/>
        <v>0</v>
      </c>
      <c r="AP954" s="70">
        <f t="shared" si="1538"/>
        <v>55208</v>
      </c>
      <c r="AQ954" s="15">
        <f t="shared" si="1514"/>
        <v>52215.8</v>
      </c>
      <c r="AR954" s="15">
        <f t="shared" si="1564"/>
        <v>0</v>
      </c>
      <c r="AS954" s="70">
        <f t="shared" si="1539"/>
        <v>52215.8</v>
      </c>
      <c r="AT954" s="73">
        <f t="shared" si="1515"/>
        <v>52215.8</v>
      </c>
      <c r="AU954" s="15">
        <f t="shared" si="1564"/>
        <v>0</v>
      </c>
      <c r="AV954" s="24"/>
    </row>
    <row r="955" spans="1:49" x14ac:dyDescent="0.3">
      <c r="A955" s="61" t="s">
        <v>614</v>
      </c>
      <c r="B955" s="62">
        <v>200</v>
      </c>
      <c r="C955" s="61" t="s">
        <v>238</v>
      </c>
      <c r="D955" s="61" t="s">
        <v>67</v>
      </c>
      <c r="E955" s="63" t="s">
        <v>532</v>
      </c>
      <c r="F955" s="15">
        <v>63597.9</v>
      </c>
      <c r="G955" s="15">
        <v>52215.8</v>
      </c>
      <c r="H955" s="15">
        <v>52215.8</v>
      </c>
      <c r="I955" s="27">
        <v>11610.1</v>
      </c>
      <c r="J955" s="15"/>
      <c r="K955" s="15"/>
      <c r="L955" s="15">
        <f t="shared" si="1547"/>
        <v>75208</v>
      </c>
      <c r="M955" s="15">
        <f t="shared" si="1548"/>
        <v>52215.8</v>
      </c>
      <c r="N955" s="15">
        <f t="shared" si="1549"/>
        <v>52215.8</v>
      </c>
      <c r="O955" s="15"/>
      <c r="P955" s="15"/>
      <c r="Q955" s="15"/>
      <c r="R955" s="15">
        <f t="shared" si="1501"/>
        <v>75208</v>
      </c>
      <c r="S955" s="15">
        <f t="shared" si="1502"/>
        <v>52215.8</v>
      </c>
      <c r="T955" s="15">
        <f t="shared" si="1503"/>
        <v>52215.8</v>
      </c>
      <c r="U955" s="15"/>
      <c r="V955" s="15">
        <f t="shared" si="1504"/>
        <v>75208</v>
      </c>
      <c r="W955" s="15">
        <f t="shared" si="1505"/>
        <v>52215.8</v>
      </c>
      <c r="X955" s="15">
        <f t="shared" si="1506"/>
        <v>52215.8</v>
      </c>
      <c r="Y955" s="15">
        <v>-20000</v>
      </c>
      <c r="Z955" s="15"/>
      <c r="AA955" s="15"/>
      <c r="AB955" s="15">
        <f t="shared" si="1507"/>
        <v>55208</v>
      </c>
      <c r="AC955" s="15">
        <f t="shared" si="1508"/>
        <v>52215.8</v>
      </c>
      <c r="AD955" s="15">
        <f t="shared" si="1509"/>
        <v>52215.8</v>
      </c>
      <c r="AE955" s="15"/>
      <c r="AF955" s="15"/>
      <c r="AG955" s="15"/>
      <c r="AH955" s="15">
        <f t="shared" si="1510"/>
        <v>55208</v>
      </c>
      <c r="AI955" s="15">
        <f t="shared" si="1511"/>
        <v>52215.8</v>
      </c>
      <c r="AJ955" s="15">
        <f t="shared" si="1512"/>
        <v>52215.8</v>
      </c>
      <c r="AK955" s="15"/>
      <c r="AL955" s="15"/>
      <c r="AM955" s="15"/>
      <c r="AN955" s="15">
        <f t="shared" si="1513"/>
        <v>55208</v>
      </c>
      <c r="AO955" s="15"/>
      <c r="AP955" s="70">
        <f t="shared" si="1538"/>
        <v>55208</v>
      </c>
      <c r="AQ955" s="15">
        <f t="shared" si="1514"/>
        <v>52215.8</v>
      </c>
      <c r="AR955" s="15"/>
      <c r="AS955" s="70">
        <f t="shared" si="1539"/>
        <v>52215.8</v>
      </c>
      <c r="AT955" s="73">
        <f t="shared" si="1515"/>
        <v>52215.8</v>
      </c>
      <c r="AU955" s="15"/>
      <c r="AV955" s="24"/>
    </row>
    <row r="956" spans="1:49" ht="46.8" x14ac:dyDescent="0.3">
      <c r="A956" s="61" t="s">
        <v>616</v>
      </c>
      <c r="B956" s="62"/>
      <c r="C956" s="61"/>
      <c r="D956" s="61"/>
      <c r="E956" s="63" t="s">
        <v>617</v>
      </c>
      <c r="F956" s="15">
        <f t="shared" ref="F956:K956" si="1565">F957+F959</f>
        <v>157318.70000000001</v>
      </c>
      <c r="G956" s="15">
        <f t="shared" si="1565"/>
        <v>89048.6</v>
      </c>
      <c r="H956" s="15">
        <f t="shared" si="1565"/>
        <v>89048.6</v>
      </c>
      <c r="I956" s="15">
        <f t="shared" si="1565"/>
        <v>0</v>
      </c>
      <c r="J956" s="15">
        <f t="shared" si="1565"/>
        <v>-659.31500000000005</v>
      </c>
      <c r="K956" s="15">
        <f t="shared" si="1565"/>
        <v>-1397.2919999999999</v>
      </c>
      <c r="L956" s="15">
        <f t="shared" si="1547"/>
        <v>157318.70000000001</v>
      </c>
      <c r="M956" s="15">
        <f t="shared" si="1548"/>
        <v>88389.285000000003</v>
      </c>
      <c r="N956" s="15">
        <f t="shared" si="1549"/>
        <v>87651.308000000005</v>
      </c>
      <c r="O956" s="15">
        <f>O957+O959</f>
        <v>39532.245999999999</v>
      </c>
      <c r="P956" s="15">
        <f>P957+P959</f>
        <v>0</v>
      </c>
      <c r="Q956" s="15">
        <f>Q957+Q959</f>
        <v>0</v>
      </c>
      <c r="R956" s="15">
        <f t="shared" si="1501"/>
        <v>196850.946</v>
      </c>
      <c r="S956" s="15">
        <f t="shared" si="1502"/>
        <v>88389.285000000003</v>
      </c>
      <c r="T956" s="15">
        <f t="shared" si="1503"/>
        <v>87651.308000000005</v>
      </c>
      <c r="U956" s="15">
        <f>U957+U959</f>
        <v>0</v>
      </c>
      <c r="V956" s="15">
        <f t="shared" si="1504"/>
        <v>196850.946</v>
      </c>
      <c r="W956" s="15">
        <f t="shared" si="1505"/>
        <v>88389.285000000003</v>
      </c>
      <c r="X956" s="15">
        <f t="shared" si="1506"/>
        <v>87651.308000000005</v>
      </c>
      <c r="Y956" s="15">
        <f>Y957+Y959</f>
        <v>62776</v>
      </c>
      <c r="Z956" s="15">
        <f>Z957+Z959</f>
        <v>96964</v>
      </c>
      <c r="AA956" s="15">
        <f>AA957+AA959</f>
        <v>15060.2</v>
      </c>
      <c r="AB956" s="15">
        <f t="shared" si="1507"/>
        <v>259626.946</v>
      </c>
      <c r="AC956" s="15">
        <f t="shared" si="1508"/>
        <v>185353.285</v>
      </c>
      <c r="AD956" s="15">
        <f t="shared" si="1509"/>
        <v>102711.508</v>
      </c>
      <c r="AE956" s="15">
        <f>AE957+AE959</f>
        <v>0</v>
      </c>
      <c r="AF956" s="15">
        <f>AF957+AF959</f>
        <v>0</v>
      </c>
      <c r="AG956" s="15">
        <f>AG957+AG959</f>
        <v>0</v>
      </c>
      <c r="AH956" s="15">
        <f t="shared" si="1510"/>
        <v>259626.946</v>
      </c>
      <c r="AI956" s="15">
        <f t="shared" si="1511"/>
        <v>185353.285</v>
      </c>
      <c r="AJ956" s="15">
        <f t="shared" si="1512"/>
        <v>102711.508</v>
      </c>
      <c r="AK956" s="15">
        <f>AK957+AK959</f>
        <v>-114.63</v>
      </c>
      <c r="AL956" s="15">
        <f>AL957+AL959</f>
        <v>0</v>
      </c>
      <c r="AM956" s="15">
        <f>AM957+AM959</f>
        <v>0</v>
      </c>
      <c r="AN956" s="15">
        <f t="shared" si="1513"/>
        <v>259512.31599999999</v>
      </c>
      <c r="AO956" s="15">
        <f>AO957+AO959</f>
        <v>0</v>
      </c>
      <c r="AP956" s="70">
        <f t="shared" si="1538"/>
        <v>259512.31599999999</v>
      </c>
      <c r="AQ956" s="15">
        <f t="shared" si="1514"/>
        <v>185353.285</v>
      </c>
      <c r="AR956" s="15">
        <f>AR957+AR959</f>
        <v>0</v>
      </c>
      <c r="AS956" s="70">
        <f t="shared" si="1539"/>
        <v>185353.285</v>
      </c>
      <c r="AT956" s="73">
        <f t="shared" si="1515"/>
        <v>102711.508</v>
      </c>
      <c r="AU956" s="15">
        <f>AU957+AU959</f>
        <v>0</v>
      </c>
      <c r="AV956" s="24"/>
    </row>
    <row r="957" spans="1:49" ht="31.2" x14ac:dyDescent="0.3">
      <c r="A957" s="61" t="s">
        <v>616</v>
      </c>
      <c r="B957" s="62" t="s">
        <v>48</v>
      </c>
      <c r="C957" s="61"/>
      <c r="D957" s="61"/>
      <c r="E957" s="63" t="s">
        <v>49</v>
      </c>
      <c r="F957" s="15">
        <f t="shared" ref="F957:K957" si="1566">F958</f>
        <v>157271.70000000001</v>
      </c>
      <c r="G957" s="15">
        <f t="shared" si="1566"/>
        <v>89001.600000000006</v>
      </c>
      <c r="H957" s="15">
        <f t="shared" si="1566"/>
        <v>89002.3</v>
      </c>
      <c r="I957" s="15">
        <f t="shared" si="1566"/>
        <v>0</v>
      </c>
      <c r="J957" s="15">
        <f t="shared" si="1566"/>
        <v>-659.31500000000005</v>
      </c>
      <c r="K957" s="15">
        <f t="shared" si="1566"/>
        <v>-1397.2919999999999</v>
      </c>
      <c r="L957" s="15">
        <f t="shared" si="1547"/>
        <v>157271.70000000001</v>
      </c>
      <c r="M957" s="15">
        <f t="shared" si="1548"/>
        <v>88342.285000000003</v>
      </c>
      <c r="N957" s="15">
        <f t="shared" si="1549"/>
        <v>87605.008000000002</v>
      </c>
      <c r="O957" s="15">
        <f>O958</f>
        <v>39532.245999999999</v>
      </c>
      <c r="P957" s="15">
        <f>P958</f>
        <v>0</v>
      </c>
      <c r="Q957" s="15">
        <f>Q958</f>
        <v>0</v>
      </c>
      <c r="R957" s="15">
        <f t="shared" si="1501"/>
        <v>196803.946</v>
      </c>
      <c r="S957" s="15">
        <f t="shared" si="1502"/>
        <v>88342.285000000003</v>
      </c>
      <c r="T957" s="15">
        <f t="shared" si="1503"/>
        <v>87605.008000000002</v>
      </c>
      <c r="U957" s="15">
        <f>U958</f>
        <v>0</v>
      </c>
      <c r="V957" s="15">
        <f t="shared" si="1504"/>
        <v>196803.946</v>
      </c>
      <c r="W957" s="15">
        <f t="shared" si="1505"/>
        <v>88342.285000000003</v>
      </c>
      <c r="X957" s="15">
        <f t="shared" si="1506"/>
        <v>87605.008000000002</v>
      </c>
      <c r="Y957" s="15">
        <f>Y958</f>
        <v>62776</v>
      </c>
      <c r="Z957" s="15">
        <f>Z958</f>
        <v>96964</v>
      </c>
      <c r="AA957" s="15">
        <f>AA958</f>
        <v>15060.2</v>
      </c>
      <c r="AB957" s="15">
        <f t="shared" si="1507"/>
        <v>259579.946</v>
      </c>
      <c r="AC957" s="15">
        <f t="shared" si="1508"/>
        <v>185306.285</v>
      </c>
      <c r="AD957" s="15">
        <f t="shared" si="1509"/>
        <v>102665.208</v>
      </c>
      <c r="AE957" s="15">
        <f>AE958</f>
        <v>0</v>
      </c>
      <c r="AF957" s="15">
        <f>AF958</f>
        <v>0</v>
      </c>
      <c r="AG957" s="15">
        <f>AG958</f>
        <v>0</v>
      </c>
      <c r="AH957" s="15">
        <f t="shared" si="1510"/>
        <v>259579.946</v>
      </c>
      <c r="AI957" s="15">
        <f t="shared" si="1511"/>
        <v>185306.285</v>
      </c>
      <c r="AJ957" s="15">
        <f t="shared" si="1512"/>
        <v>102665.208</v>
      </c>
      <c r="AK957" s="15">
        <f>AK958</f>
        <v>-114.63</v>
      </c>
      <c r="AL957" s="15">
        <f>AL958</f>
        <v>0</v>
      </c>
      <c r="AM957" s="15">
        <f>AM958</f>
        <v>0</v>
      </c>
      <c r="AN957" s="15">
        <f t="shared" si="1513"/>
        <v>259465.31599999999</v>
      </c>
      <c r="AO957" s="15">
        <f>AO958</f>
        <v>0</v>
      </c>
      <c r="AP957" s="70">
        <f t="shared" si="1538"/>
        <v>259465.31599999999</v>
      </c>
      <c r="AQ957" s="15">
        <f t="shared" si="1514"/>
        <v>185306.285</v>
      </c>
      <c r="AR957" s="15">
        <f>AR958</f>
        <v>0</v>
      </c>
      <c r="AS957" s="70">
        <f t="shared" si="1539"/>
        <v>185306.285</v>
      </c>
      <c r="AT957" s="73">
        <f t="shared" si="1515"/>
        <v>102665.208</v>
      </c>
      <c r="AU957" s="15">
        <f>AU958</f>
        <v>0</v>
      </c>
      <c r="AV957" s="24"/>
    </row>
    <row r="958" spans="1:49" x14ac:dyDescent="0.3">
      <c r="A958" s="61" t="s">
        <v>616</v>
      </c>
      <c r="B958" s="62">
        <v>200</v>
      </c>
      <c r="C958" s="61" t="s">
        <v>238</v>
      </c>
      <c r="D958" s="61" t="s">
        <v>67</v>
      </c>
      <c r="E958" s="63" t="s">
        <v>532</v>
      </c>
      <c r="F958" s="15">
        <v>157271.70000000001</v>
      </c>
      <c r="G958" s="15">
        <v>89001.600000000006</v>
      </c>
      <c r="H958" s="15">
        <v>89002.3</v>
      </c>
      <c r="I958" s="15"/>
      <c r="J958" s="27">
        <v>-659.31500000000005</v>
      </c>
      <c r="K958" s="27">
        <v>-1397.2919999999999</v>
      </c>
      <c r="L958" s="15">
        <f t="shared" si="1547"/>
        <v>157271.70000000001</v>
      </c>
      <c r="M958" s="15">
        <f t="shared" si="1548"/>
        <v>88342.285000000003</v>
      </c>
      <c r="N958" s="15">
        <f t="shared" si="1549"/>
        <v>87605.008000000002</v>
      </c>
      <c r="O958" s="15">
        <v>39532.245999999999</v>
      </c>
      <c r="P958" s="15"/>
      <c r="Q958" s="15"/>
      <c r="R958" s="15">
        <f t="shared" si="1501"/>
        <v>196803.946</v>
      </c>
      <c r="S958" s="15">
        <f t="shared" si="1502"/>
        <v>88342.285000000003</v>
      </c>
      <c r="T958" s="15">
        <f t="shared" si="1503"/>
        <v>87605.008000000002</v>
      </c>
      <c r="U958" s="15"/>
      <c r="V958" s="15">
        <f t="shared" si="1504"/>
        <v>196803.946</v>
      </c>
      <c r="W958" s="15">
        <f t="shared" si="1505"/>
        <v>88342.285000000003</v>
      </c>
      <c r="X958" s="15">
        <f t="shared" si="1506"/>
        <v>87605.008000000002</v>
      </c>
      <c r="Y958" s="15">
        <v>62776</v>
      </c>
      <c r="Z958" s="15">
        <v>96964</v>
      </c>
      <c r="AA958" s="15">
        <v>15060.2</v>
      </c>
      <c r="AB958" s="15">
        <f t="shared" si="1507"/>
        <v>259579.946</v>
      </c>
      <c r="AC958" s="15">
        <f t="shared" si="1508"/>
        <v>185306.285</v>
      </c>
      <c r="AD958" s="15">
        <f t="shared" si="1509"/>
        <v>102665.208</v>
      </c>
      <c r="AE958" s="15"/>
      <c r="AF958" s="15"/>
      <c r="AG958" s="15"/>
      <c r="AH958" s="15">
        <f t="shared" si="1510"/>
        <v>259579.946</v>
      </c>
      <c r="AI958" s="15">
        <f t="shared" si="1511"/>
        <v>185306.285</v>
      </c>
      <c r="AJ958" s="15">
        <f t="shared" si="1512"/>
        <v>102665.208</v>
      </c>
      <c r="AK958" s="15">
        <v>-114.63</v>
      </c>
      <c r="AL958" s="15"/>
      <c r="AM958" s="15"/>
      <c r="AN958" s="15">
        <f t="shared" si="1513"/>
        <v>259465.31599999999</v>
      </c>
      <c r="AO958" s="15"/>
      <c r="AP958" s="70">
        <f t="shared" si="1538"/>
        <v>259465.31599999999</v>
      </c>
      <c r="AQ958" s="15">
        <f t="shared" si="1514"/>
        <v>185306.285</v>
      </c>
      <c r="AR958" s="15"/>
      <c r="AS958" s="70">
        <f t="shared" si="1539"/>
        <v>185306.285</v>
      </c>
      <c r="AT958" s="73">
        <f t="shared" si="1515"/>
        <v>102665.208</v>
      </c>
      <c r="AU958" s="15"/>
      <c r="AV958" s="24"/>
    </row>
    <row r="959" spans="1:49" x14ac:dyDescent="0.3">
      <c r="A959" s="61" t="s">
        <v>616</v>
      </c>
      <c r="B959" s="62" t="s">
        <v>44</v>
      </c>
      <c r="C959" s="61"/>
      <c r="D959" s="61"/>
      <c r="E959" s="63" t="s">
        <v>45</v>
      </c>
      <c r="F959" s="15">
        <f t="shared" ref="F959:K959" si="1567">F960</f>
        <v>47</v>
      </c>
      <c r="G959" s="15">
        <f t="shared" si="1567"/>
        <v>47</v>
      </c>
      <c r="H959" s="15">
        <f t="shared" si="1567"/>
        <v>46.3</v>
      </c>
      <c r="I959" s="15">
        <f t="shared" si="1567"/>
        <v>0</v>
      </c>
      <c r="J959" s="15">
        <f t="shared" si="1567"/>
        <v>0</v>
      </c>
      <c r="K959" s="15">
        <f t="shared" si="1567"/>
        <v>0</v>
      </c>
      <c r="L959" s="15">
        <f t="shared" si="1547"/>
        <v>47</v>
      </c>
      <c r="M959" s="15">
        <f t="shared" si="1548"/>
        <v>47</v>
      </c>
      <c r="N959" s="15">
        <f t="shared" si="1549"/>
        <v>46.3</v>
      </c>
      <c r="O959" s="15">
        <f>O960</f>
        <v>0</v>
      </c>
      <c r="P959" s="15">
        <f>P960</f>
        <v>0</v>
      </c>
      <c r="Q959" s="15">
        <f>Q960</f>
        <v>0</v>
      </c>
      <c r="R959" s="15">
        <f t="shared" si="1501"/>
        <v>47</v>
      </c>
      <c r="S959" s="15">
        <f t="shared" si="1502"/>
        <v>47</v>
      </c>
      <c r="T959" s="15">
        <f t="shared" si="1503"/>
        <v>46.3</v>
      </c>
      <c r="U959" s="15">
        <f>U960</f>
        <v>0</v>
      </c>
      <c r="V959" s="15">
        <f t="shared" si="1504"/>
        <v>47</v>
      </c>
      <c r="W959" s="15">
        <f t="shared" si="1505"/>
        <v>47</v>
      </c>
      <c r="X959" s="15">
        <f t="shared" si="1506"/>
        <v>46.3</v>
      </c>
      <c r="Y959" s="15">
        <f>Y960</f>
        <v>0</v>
      </c>
      <c r="Z959" s="15">
        <f>Z960</f>
        <v>0</v>
      </c>
      <c r="AA959" s="15">
        <f>AA960</f>
        <v>0</v>
      </c>
      <c r="AB959" s="15">
        <f t="shared" si="1507"/>
        <v>47</v>
      </c>
      <c r="AC959" s="15">
        <f t="shared" si="1508"/>
        <v>47</v>
      </c>
      <c r="AD959" s="15">
        <f t="shared" si="1509"/>
        <v>46.3</v>
      </c>
      <c r="AE959" s="15">
        <f>AE960</f>
        <v>0</v>
      </c>
      <c r="AF959" s="15">
        <f>AF960</f>
        <v>0</v>
      </c>
      <c r="AG959" s="15">
        <f>AG960</f>
        <v>0</v>
      </c>
      <c r="AH959" s="15">
        <f t="shared" si="1510"/>
        <v>47</v>
      </c>
      <c r="AI959" s="15">
        <f t="shared" si="1511"/>
        <v>47</v>
      </c>
      <c r="AJ959" s="15">
        <f t="shared" si="1512"/>
        <v>46.3</v>
      </c>
      <c r="AK959" s="15">
        <f>AK960</f>
        <v>0</v>
      </c>
      <c r="AL959" s="15">
        <f>AL960</f>
        <v>0</v>
      </c>
      <c r="AM959" s="15">
        <f>AM960</f>
        <v>0</v>
      </c>
      <c r="AN959" s="15">
        <f t="shared" si="1513"/>
        <v>47</v>
      </c>
      <c r="AO959" s="15">
        <f>AO960</f>
        <v>0</v>
      </c>
      <c r="AP959" s="70">
        <f t="shared" si="1538"/>
        <v>47</v>
      </c>
      <c r="AQ959" s="15">
        <f t="shared" si="1514"/>
        <v>47</v>
      </c>
      <c r="AR959" s="15">
        <f>AR960</f>
        <v>0</v>
      </c>
      <c r="AS959" s="70">
        <f t="shared" si="1539"/>
        <v>47</v>
      </c>
      <c r="AT959" s="73">
        <f t="shared" si="1515"/>
        <v>46.3</v>
      </c>
      <c r="AU959" s="15">
        <f>AU960</f>
        <v>0</v>
      </c>
      <c r="AV959" s="24"/>
    </row>
    <row r="960" spans="1:49" x14ac:dyDescent="0.3">
      <c r="A960" s="61" t="s">
        <v>616</v>
      </c>
      <c r="B960" s="62">
        <v>800</v>
      </c>
      <c r="C960" s="61" t="s">
        <v>238</v>
      </c>
      <c r="D960" s="61" t="s">
        <v>67</v>
      </c>
      <c r="E960" s="63" t="s">
        <v>532</v>
      </c>
      <c r="F960" s="15">
        <v>47</v>
      </c>
      <c r="G960" s="15">
        <v>47</v>
      </c>
      <c r="H960" s="15">
        <v>46.3</v>
      </c>
      <c r="I960" s="15"/>
      <c r="J960" s="15"/>
      <c r="K960" s="15"/>
      <c r="L960" s="15">
        <f t="shared" si="1547"/>
        <v>47</v>
      </c>
      <c r="M960" s="15">
        <f t="shared" si="1548"/>
        <v>47</v>
      </c>
      <c r="N960" s="15">
        <f t="shared" si="1549"/>
        <v>46.3</v>
      </c>
      <c r="O960" s="15"/>
      <c r="P960" s="15"/>
      <c r="Q960" s="15"/>
      <c r="R960" s="15">
        <f t="shared" si="1501"/>
        <v>47</v>
      </c>
      <c r="S960" s="15">
        <f t="shared" si="1502"/>
        <v>47</v>
      </c>
      <c r="T960" s="15">
        <f t="shared" si="1503"/>
        <v>46.3</v>
      </c>
      <c r="U960" s="15"/>
      <c r="V960" s="15">
        <f t="shared" si="1504"/>
        <v>47</v>
      </c>
      <c r="W960" s="15">
        <f t="shared" si="1505"/>
        <v>47</v>
      </c>
      <c r="X960" s="15">
        <f t="shared" si="1506"/>
        <v>46.3</v>
      </c>
      <c r="Y960" s="15"/>
      <c r="Z960" s="15"/>
      <c r="AA960" s="15"/>
      <c r="AB960" s="15">
        <f t="shared" si="1507"/>
        <v>47</v>
      </c>
      <c r="AC960" s="15">
        <f t="shared" si="1508"/>
        <v>47</v>
      </c>
      <c r="AD960" s="15">
        <f t="shared" si="1509"/>
        <v>46.3</v>
      </c>
      <c r="AE960" s="15"/>
      <c r="AF960" s="15"/>
      <c r="AG960" s="15"/>
      <c r="AH960" s="15">
        <f t="shared" si="1510"/>
        <v>47</v>
      </c>
      <c r="AI960" s="15">
        <f t="shared" si="1511"/>
        <v>47</v>
      </c>
      <c r="AJ960" s="15">
        <f t="shared" si="1512"/>
        <v>46.3</v>
      </c>
      <c r="AK960" s="15"/>
      <c r="AL960" s="15"/>
      <c r="AM960" s="15"/>
      <c r="AN960" s="15">
        <f t="shared" si="1513"/>
        <v>47</v>
      </c>
      <c r="AO960" s="15"/>
      <c r="AP960" s="70">
        <f t="shared" si="1538"/>
        <v>47</v>
      </c>
      <c r="AQ960" s="15">
        <f t="shared" si="1514"/>
        <v>47</v>
      </c>
      <c r="AR960" s="15"/>
      <c r="AS960" s="70">
        <f t="shared" si="1539"/>
        <v>47</v>
      </c>
      <c r="AT960" s="73">
        <f t="shared" si="1515"/>
        <v>46.3</v>
      </c>
      <c r="AU960" s="15"/>
      <c r="AV960" s="24"/>
    </row>
    <row r="961" spans="1:48" ht="62.4" x14ac:dyDescent="0.3">
      <c r="A961" s="61" t="s">
        <v>618</v>
      </c>
      <c r="B961" s="62"/>
      <c r="C961" s="61"/>
      <c r="D961" s="61"/>
      <c r="E961" s="63" t="s">
        <v>619</v>
      </c>
      <c r="F961" s="15">
        <f t="shared" ref="F961:F965" si="1568">F962</f>
        <v>182137.2</v>
      </c>
      <c r="G961" s="15">
        <f t="shared" ref="G961:G965" si="1569">G962</f>
        <v>182137.2</v>
      </c>
      <c r="H961" s="15">
        <f t="shared" ref="H961:H965" si="1570">H962</f>
        <v>182137.2</v>
      </c>
      <c r="I961" s="15">
        <f t="shared" ref="I961:I965" si="1571">I962</f>
        <v>0</v>
      </c>
      <c r="J961" s="15">
        <f t="shared" ref="J961:J965" si="1572">J962</f>
        <v>0</v>
      </c>
      <c r="K961" s="15">
        <f t="shared" ref="K961:K965" si="1573">K962</f>
        <v>0</v>
      </c>
      <c r="L961" s="15">
        <f t="shared" si="1547"/>
        <v>182137.2</v>
      </c>
      <c r="M961" s="15">
        <f t="shared" si="1548"/>
        <v>182137.2</v>
      </c>
      <c r="N961" s="15">
        <f t="shared" si="1549"/>
        <v>182137.2</v>
      </c>
      <c r="O961" s="15">
        <f t="shared" ref="O961:O965" si="1574">O962</f>
        <v>0</v>
      </c>
      <c r="P961" s="15">
        <f t="shared" ref="P961:P965" si="1575">P962</f>
        <v>0</v>
      </c>
      <c r="Q961" s="15">
        <f t="shared" ref="Q961:Q965" si="1576">Q962</f>
        <v>0</v>
      </c>
      <c r="R961" s="15">
        <f t="shared" si="1501"/>
        <v>182137.2</v>
      </c>
      <c r="S961" s="15">
        <f t="shared" si="1502"/>
        <v>182137.2</v>
      </c>
      <c r="T961" s="15">
        <f t="shared" si="1503"/>
        <v>182137.2</v>
      </c>
      <c r="U961" s="15">
        <f t="shared" ref="U961:U965" si="1577">U962</f>
        <v>0</v>
      </c>
      <c r="V961" s="15">
        <f t="shared" si="1504"/>
        <v>182137.2</v>
      </c>
      <c r="W961" s="15">
        <f t="shared" si="1505"/>
        <v>182137.2</v>
      </c>
      <c r="X961" s="15">
        <f t="shared" si="1506"/>
        <v>182137.2</v>
      </c>
      <c r="Y961" s="15">
        <f t="shared" ref="Y961:Y965" si="1578">Y962</f>
        <v>11664.6</v>
      </c>
      <c r="Z961" s="15">
        <f t="shared" ref="Z961:Z965" si="1579">Z962</f>
        <v>12142.7</v>
      </c>
      <c r="AA961" s="15">
        <f t="shared" ref="AA961:AA965" si="1580">AA962</f>
        <v>12640.6</v>
      </c>
      <c r="AB961" s="15">
        <f t="shared" si="1507"/>
        <v>193801.80000000002</v>
      </c>
      <c r="AC961" s="15">
        <f t="shared" si="1508"/>
        <v>194279.90000000002</v>
      </c>
      <c r="AD961" s="15">
        <f t="shared" si="1509"/>
        <v>194777.80000000002</v>
      </c>
      <c r="AE961" s="15">
        <f t="shared" ref="AE961:AE965" si="1581">AE962</f>
        <v>0</v>
      </c>
      <c r="AF961" s="15">
        <f t="shared" ref="AF961:AF965" si="1582">AF962</f>
        <v>0</v>
      </c>
      <c r="AG961" s="15">
        <f t="shared" ref="AG961:AG965" si="1583">AG962</f>
        <v>0</v>
      </c>
      <c r="AH961" s="15">
        <f t="shared" si="1510"/>
        <v>193801.80000000002</v>
      </c>
      <c r="AI961" s="15">
        <f t="shared" si="1511"/>
        <v>194279.90000000002</v>
      </c>
      <c r="AJ961" s="15">
        <f t="shared" si="1512"/>
        <v>194777.80000000002</v>
      </c>
      <c r="AK961" s="15">
        <f t="shared" ref="AK961:AK965" si="1584">AK962</f>
        <v>0</v>
      </c>
      <c r="AL961" s="15">
        <f t="shared" ref="AL961:AL965" si="1585">AL962</f>
        <v>0</v>
      </c>
      <c r="AM961" s="15">
        <f t="shared" ref="AM961:AM965" si="1586">AM962</f>
        <v>0</v>
      </c>
      <c r="AN961" s="15">
        <f t="shared" si="1513"/>
        <v>193801.80000000002</v>
      </c>
      <c r="AO961" s="15">
        <f t="shared" ref="AO961:AO965" si="1587">AO962</f>
        <v>0</v>
      </c>
      <c r="AP961" s="70">
        <f t="shared" si="1538"/>
        <v>193801.80000000002</v>
      </c>
      <c r="AQ961" s="15">
        <f t="shared" si="1514"/>
        <v>194279.90000000002</v>
      </c>
      <c r="AR961" s="15">
        <f t="shared" ref="AR961:AU965" si="1588">AR962</f>
        <v>0</v>
      </c>
      <c r="AS961" s="70">
        <f t="shared" si="1539"/>
        <v>194279.90000000002</v>
      </c>
      <c r="AT961" s="73">
        <f t="shared" si="1515"/>
        <v>194777.80000000002</v>
      </c>
      <c r="AU961" s="15">
        <f t="shared" si="1588"/>
        <v>0</v>
      </c>
      <c r="AV961" s="24"/>
    </row>
    <row r="962" spans="1:48" ht="31.2" x14ac:dyDescent="0.3">
      <c r="A962" s="61" t="s">
        <v>618</v>
      </c>
      <c r="B962" s="62" t="s">
        <v>48</v>
      </c>
      <c r="C962" s="61"/>
      <c r="D962" s="61"/>
      <c r="E962" s="63" t="s">
        <v>49</v>
      </c>
      <c r="F962" s="15">
        <f t="shared" si="1568"/>
        <v>182137.2</v>
      </c>
      <c r="G962" s="15">
        <f t="shared" si="1569"/>
        <v>182137.2</v>
      </c>
      <c r="H962" s="15">
        <f t="shared" si="1570"/>
        <v>182137.2</v>
      </c>
      <c r="I962" s="15">
        <f t="shared" si="1571"/>
        <v>0</v>
      </c>
      <c r="J962" s="15">
        <f t="shared" si="1572"/>
        <v>0</v>
      </c>
      <c r="K962" s="15">
        <f t="shared" si="1573"/>
        <v>0</v>
      </c>
      <c r="L962" s="15">
        <f t="shared" si="1547"/>
        <v>182137.2</v>
      </c>
      <c r="M962" s="15">
        <f t="shared" si="1548"/>
        <v>182137.2</v>
      </c>
      <c r="N962" s="15">
        <f t="shared" si="1549"/>
        <v>182137.2</v>
      </c>
      <c r="O962" s="15">
        <f t="shared" si="1574"/>
        <v>0</v>
      </c>
      <c r="P962" s="15">
        <f t="shared" si="1575"/>
        <v>0</v>
      </c>
      <c r="Q962" s="15">
        <f t="shared" si="1576"/>
        <v>0</v>
      </c>
      <c r="R962" s="15">
        <f t="shared" si="1501"/>
        <v>182137.2</v>
      </c>
      <c r="S962" s="15">
        <f t="shared" si="1502"/>
        <v>182137.2</v>
      </c>
      <c r="T962" s="15">
        <f t="shared" si="1503"/>
        <v>182137.2</v>
      </c>
      <c r="U962" s="15">
        <f t="shared" si="1577"/>
        <v>0</v>
      </c>
      <c r="V962" s="15">
        <f t="shared" si="1504"/>
        <v>182137.2</v>
      </c>
      <c r="W962" s="15">
        <f t="shared" si="1505"/>
        <v>182137.2</v>
      </c>
      <c r="X962" s="15">
        <f t="shared" si="1506"/>
        <v>182137.2</v>
      </c>
      <c r="Y962" s="15">
        <f t="shared" si="1578"/>
        <v>11664.6</v>
      </c>
      <c r="Z962" s="15">
        <f t="shared" si="1579"/>
        <v>12142.7</v>
      </c>
      <c r="AA962" s="15">
        <f t="shared" si="1580"/>
        <v>12640.6</v>
      </c>
      <c r="AB962" s="15">
        <f t="shared" si="1507"/>
        <v>193801.80000000002</v>
      </c>
      <c r="AC962" s="15">
        <f t="shared" si="1508"/>
        <v>194279.90000000002</v>
      </c>
      <c r="AD962" s="15">
        <f t="shared" si="1509"/>
        <v>194777.80000000002</v>
      </c>
      <c r="AE962" s="15">
        <f t="shared" si="1581"/>
        <v>0</v>
      </c>
      <c r="AF962" s="15">
        <f t="shared" si="1582"/>
        <v>0</v>
      </c>
      <c r="AG962" s="15">
        <f t="shared" si="1583"/>
        <v>0</v>
      </c>
      <c r="AH962" s="15">
        <f t="shared" si="1510"/>
        <v>193801.80000000002</v>
      </c>
      <c r="AI962" s="15">
        <f t="shared" si="1511"/>
        <v>194279.90000000002</v>
      </c>
      <c r="AJ962" s="15">
        <f t="shared" si="1512"/>
        <v>194777.80000000002</v>
      </c>
      <c r="AK962" s="15">
        <f t="shared" si="1584"/>
        <v>0</v>
      </c>
      <c r="AL962" s="15">
        <f t="shared" si="1585"/>
        <v>0</v>
      </c>
      <c r="AM962" s="15">
        <f t="shared" si="1586"/>
        <v>0</v>
      </c>
      <c r="AN962" s="15">
        <f t="shared" si="1513"/>
        <v>193801.80000000002</v>
      </c>
      <c r="AO962" s="15">
        <f t="shared" si="1587"/>
        <v>0</v>
      </c>
      <c r="AP962" s="70">
        <f t="shared" si="1538"/>
        <v>193801.80000000002</v>
      </c>
      <c r="AQ962" s="15">
        <f t="shared" si="1514"/>
        <v>194279.90000000002</v>
      </c>
      <c r="AR962" s="15">
        <f t="shared" si="1588"/>
        <v>0</v>
      </c>
      <c r="AS962" s="70">
        <f t="shared" si="1539"/>
        <v>194279.90000000002</v>
      </c>
      <c r="AT962" s="73">
        <f t="shared" si="1515"/>
        <v>194777.80000000002</v>
      </c>
      <c r="AU962" s="15">
        <f t="shared" si="1588"/>
        <v>0</v>
      </c>
      <c r="AV962" s="24"/>
    </row>
    <row r="963" spans="1:48" x14ac:dyDescent="0.3">
      <c r="A963" s="61" t="s">
        <v>618</v>
      </c>
      <c r="B963" s="62">
        <v>200</v>
      </c>
      <c r="C963" s="61" t="s">
        <v>238</v>
      </c>
      <c r="D963" s="61" t="s">
        <v>67</v>
      </c>
      <c r="E963" s="63" t="s">
        <v>532</v>
      </c>
      <c r="F963" s="15">
        <v>182137.2</v>
      </c>
      <c r="G963" s="15">
        <v>182137.2</v>
      </c>
      <c r="H963" s="15">
        <v>182137.2</v>
      </c>
      <c r="I963" s="15"/>
      <c r="J963" s="15"/>
      <c r="K963" s="15"/>
      <c r="L963" s="15">
        <f t="shared" si="1547"/>
        <v>182137.2</v>
      </c>
      <c r="M963" s="15">
        <f t="shared" si="1548"/>
        <v>182137.2</v>
      </c>
      <c r="N963" s="15">
        <f t="shared" si="1549"/>
        <v>182137.2</v>
      </c>
      <c r="O963" s="15"/>
      <c r="P963" s="15"/>
      <c r="Q963" s="15"/>
      <c r="R963" s="15">
        <f t="shared" si="1501"/>
        <v>182137.2</v>
      </c>
      <c r="S963" s="15">
        <f t="shared" si="1502"/>
        <v>182137.2</v>
      </c>
      <c r="T963" s="15">
        <f t="shared" si="1503"/>
        <v>182137.2</v>
      </c>
      <c r="U963" s="15"/>
      <c r="V963" s="15">
        <f t="shared" si="1504"/>
        <v>182137.2</v>
      </c>
      <c r="W963" s="15">
        <f t="shared" si="1505"/>
        <v>182137.2</v>
      </c>
      <c r="X963" s="15">
        <f t="shared" si="1506"/>
        <v>182137.2</v>
      </c>
      <c r="Y963" s="15">
        <v>11664.6</v>
      </c>
      <c r="Z963" s="15">
        <v>12142.7</v>
      </c>
      <c r="AA963" s="15">
        <v>12640.6</v>
      </c>
      <c r="AB963" s="15">
        <f t="shared" si="1507"/>
        <v>193801.80000000002</v>
      </c>
      <c r="AC963" s="15">
        <f t="shared" si="1508"/>
        <v>194279.90000000002</v>
      </c>
      <c r="AD963" s="15">
        <f t="shared" si="1509"/>
        <v>194777.80000000002</v>
      </c>
      <c r="AE963" s="15"/>
      <c r="AF963" s="15"/>
      <c r="AG963" s="15"/>
      <c r="AH963" s="15">
        <f t="shared" si="1510"/>
        <v>193801.80000000002</v>
      </c>
      <c r="AI963" s="15">
        <f t="shared" si="1511"/>
        <v>194279.90000000002</v>
      </c>
      <c r="AJ963" s="15">
        <f t="shared" si="1512"/>
        <v>194777.80000000002</v>
      </c>
      <c r="AK963" s="15"/>
      <c r="AL963" s="15"/>
      <c r="AM963" s="15"/>
      <c r="AN963" s="15">
        <f t="shared" si="1513"/>
        <v>193801.80000000002</v>
      </c>
      <c r="AO963" s="15"/>
      <c r="AP963" s="70">
        <f t="shared" si="1538"/>
        <v>193801.80000000002</v>
      </c>
      <c r="AQ963" s="15">
        <f t="shared" si="1514"/>
        <v>194279.90000000002</v>
      </c>
      <c r="AR963" s="15"/>
      <c r="AS963" s="70">
        <f t="shared" si="1539"/>
        <v>194279.90000000002</v>
      </c>
      <c r="AT963" s="73">
        <f t="shared" si="1515"/>
        <v>194777.80000000002</v>
      </c>
      <c r="AU963" s="15"/>
      <c r="AV963" s="24"/>
    </row>
    <row r="964" spans="1:48" ht="46.8" x14ac:dyDescent="0.3">
      <c r="A964" s="61" t="s">
        <v>620</v>
      </c>
      <c r="B964" s="62"/>
      <c r="C964" s="61"/>
      <c r="D964" s="61"/>
      <c r="E964" s="63" t="s">
        <v>621</v>
      </c>
      <c r="F964" s="15">
        <f t="shared" si="1568"/>
        <v>125878.29999999999</v>
      </c>
      <c r="G964" s="15">
        <f t="shared" si="1569"/>
        <v>126375</v>
      </c>
      <c r="H964" s="15">
        <f t="shared" si="1570"/>
        <v>126375</v>
      </c>
      <c r="I964" s="15">
        <f t="shared" si="1571"/>
        <v>-36310.1</v>
      </c>
      <c r="J964" s="15">
        <f t="shared" si="1572"/>
        <v>-23269</v>
      </c>
      <c r="K964" s="15">
        <f t="shared" si="1573"/>
        <v>-486.4</v>
      </c>
      <c r="L964" s="15">
        <f t="shared" si="1547"/>
        <v>89568.199999999983</v>
      </c>
      <c r="M964" s="15">
        <f t="shared" si="1548"/>
        <v>103106</v>
      </c>
      <c r="N964" s="15">
        <f t="shared" si="1549"/>
        <v>125888.6</v>
      </c>
      <c r="O964" s="15">
        <f t="shared" si="1574"/>
        <v>0</v>
      </c>
      <c r="P964" s="15">
        <f t="shared" si="1575"/>
        <v>0</v>
      </c>
      <c r="Q964" s="15">
        <f t="shared" si="1576"/>
        <v>0</v>
      </c>
      <c r="R964" s="15">
        <f t="shared" si="1501"/>
        <v>89568.199999999983</v>
      </c>
      <c r="S964" s="15">
        <f t="shared" si="1502"/>
        <v>103106</v>
      </c>
      <c r="T964" s="15">
        <f t="shared" si="1503"/>
        <v>125888.6</v>
      </c>
      <c r="U964" s="15">
        <f t="shared" si="1577"/>
        <v>0</v>
      </c>
      <c r="V964" s="15">
        <f t="shared" si="1504"/>
        <v>89568.199999999983</v>
      </c>
      <c r="W964" s="15">
        <f t="shared" si="1505"/>
        <v>103106</v>
      </c>
      <c r="X964" s="15">
        <f t="shared" si="1506"/>
        <v>125888.6</v>
      </c>
      <c r="Y964" s="15">
        <f t="shared" si="1578"/>
        <v>0</v>
      </c>
      <c r="Z964" s="15">
        <f t="shared" si="1579"/>
        <v>22683.1</v>
      </c>
      <c r="AA964" s="15">
        <f t="shared" si="1580"/>
        <v>0</v>
      </c>
      <c r="AB964" s="15">
        <f t="shared" si="1507"/>
        <v>89568.199999999983</v>
      </c>
      <c r="AC964" s="15">
        <f t="shared" si="1508"/>
        <v>125789.1</v>
      </c>
      <c r="AD964" s="15">
        <f t="shared" si="1509"/>
        <v>125888.6</v>
      </c>
      <c r="AE964" s="15">
        <f t="shared" si="1581"/>
        <v>0</v>
      </c>
      <c r="AF964" s="15">
        <f t="shared" si="1582"/>
        <v>0</v>
      </c>
      <c r="AG964" s="15">
        <f t="shared" si="1583"/>
        <v>0</v>
      </c>
      <c r="AH964" s="15">
        <f t="shared" si="1510"/>
        <v>89568.199999999983</v>
      </c>
      <c r="AI964" s="15">
        <f t="shared" si="1511"/>
        <v>125789.1</v>
      </c>
      <c r="AJ964" s="15">
        <f t="shared" si="1512"/>
        <v>125888.6</v>
      </c>
      <c r="AK964" s="15">
        <f t="shared" si="1584"/>
        <v>0</v>
      </c>
      <c r="AL964" s="15">
        <f t="shared" si="1585"/>
        <v>0</v>
      </c>
      <c r="AM964" s="15">
        <f t="shared" si="1586"/>
        <v>0</v>
      </c>
      <c r="AN964" s="15">
        <f t="shared" si="1513"/>
        <v>89568.199999999983</v>
      </c>
      <c r="AO964" s="15">
        <f t="shared" si="1587"/>
        <v>0</v>
      </c>
      <c r="AP964" s="70">
        <f t="shared" si="1538"/>
        <v>89568.199999999983</v>
      </c>
      <c r="AQ964" s="15">
        <f t="shared" si="1514"/>
        <v>125789.1</v>
      </c>
      <c r="AR964" s="15">
        <f t="shared" si="1588"/>
        <v>0</v>
      </c>
      <c r="AS964" s="70">
        <f t="shared" si="1539"/>
        <v>125789.1</v>
      </c>
      <c r="AT964" s="73">
        <f t="shared" si="1515"/>
        <v>125888.6</v>
      </c>
      <c r="AU964" s="15">
        <f t="shared" si="1588"/>
        <v>0</v>
      </c>
      <c r="AV964" s="24"/>
    </row>
    <row r="965" spans="1:48" ht="31.2" x14ac:dyDescent="0.3">
      <c r="A965" s="61" t="s">
        <v>620</v>
      </c>
      <c r="B965" s="62" t="s">
        <v>48</v>
      </c>
      <c r="C965" s="61"/>
      <c r="D965" s="61"/>
      <c r="E965" s="63" t="s">
        <v>49</v>
      </c>
      <c r="F965" s="15">
        <f t="shared" si="1568"/>
        <v>125878.29999999999</v>
      </c>
      <c r="G965" s="15">
        <f t="shared" si="1569"/>
        <v>126375</v>
      </c>
      <c r="H965" s="15">
        <f t="shared" si="1570"/>
        <v>126375</v>
      </c>
      <c r="I965" s="15">
        <f t="shared" si="1571"/>
        <v>-36310.1</v>
      </c>
      <c r="J965" s="15">
        <f t="shared" si="1572"/>
        <v>-23269</v>
      </c>
      <c r="K965" s="15">
        <f t="shared" si="1573"/>
        <v>-486.4</v>
      </c>
      <c r="L965" s="15">
        <f t="shared" si="1547"/>
        <v>89568.199999999983</v>
      </c>
      <c r="M965" s="15">
        <f t="shared" si="1548"/>
        <v>103106</v>
      </c>
      <c r="N965" s="15">
        <f t="shared" si="1549"/>
        <v>125888.6</v>
      </c>
      <c r="O965" s="15">
        <f t="shared" si="1574"/>
        <v>0</v>
      </c>
      <c r="P965" s="15">
        <f t="shared" si="1575"/>
        <v>0</v>
      </c>
      <c r="Q965" s="15">
        <f t="shared" si="1576"/>
        <v>0</v>
      </c>
      <c r="R965" s="15">
        <f t="shared" si="1501"/>
        <v>89568.199999999983</v>
      </c>
      <c r="S965" s="15">
        <f t="shared" si="1502"/>
        <v>103106</v>
      </c>
      <c r="T965" s="15">
        <f t="shared" si="1503"/>
        <v>125888.6</v>
      </c>
      <c r="U965" s="15">
        <f t="shared" si="1577"/>
        <v>0</v>
      </c>
      <c r="V965" s="15">
        <f t="shared" si="1504"/>
        <v>89568.199999999983</v>
      </c>
      <c r="W965" s="15">
        <f t="shared" si="1505"/>
        <v>103106</v>
      </c>
      <c r="X965" s="15">
        <f t="shared" si="1506"/>
        <v>125888.6</v>
      </c>
      <c r="Y965" s="15">
        <f t="shared" si="1578"/>
        <v>0</v>
      </c>
      <c r="Z965" s="15">
        <f t="shared" si="1579"/>
        <v>22683.1</v>
      </c>
      <c r="AA965" s="15">
        <f t="shared" si="1580"/>
        <v>0</v>
      </c>
      <c r="AB965" s="15">
        <f t="shared" si="1507"/>
        <v>89568.199999999983</v>
      </c>
      <c r="AC965" s="15">
        <f t="shared" si="1508"/>
        <v>125789.1</v>
      </c>
      <c r="AD965" s="15">
        <f t="shared" si="1509"/>
        <v>125888.6</v>
      </c>
      <c r="AE965" s="15">
        <f t="shared" si="1581"/>
        <v>0</v>
      </c>
      <c r="AF965" s="15">
        <f t="shared" si="1582"/>
        <v>0</v>
      </c>
      <c r="AG965" s="15">
        <f t="shared" si="1583"/>
        <v>0</v>
      </c>
      <c r="AH965" s="15">
        <f t="shared" si="1510"/>
        <v>89568.199999999983</v>
      </c>
      <c r="AI965" s="15">
        <f t="shared" si="1511"/>
        <v>125789.1</v>
      </c>
      <c r="AJ965" s="15">
        <f t="shared" si="1512"/>
        <v>125888.6</v>
      </c>
      <c r="AK965" s="15">
        <f t="shared" si="1584"/>
        <v>0</v>
      </c>
      <c r="AL965" s="15">
        <f t="shared" si="1585"/>
        <v>0</v>
      </c>
      <c r="AM965" s="15">
        <f t="shared" si="1586"/>
        <v>0</v>
      </c>
      <c r="AN965" s="15">
        <f t="shared" si="1513"/>
        <v>89568.199999999983</v>
      </c>
      <c r="AO965" s="15">
        <f t="shared" si="1587"/>
        <v>0</v>
      </c>
      <c r="AP965" s="70">
        <f t="shared" si="1538"/>
        <v>89568.199999999983</v>
      </c>
      <c r="AQ965" s="15">
        <f t="shared" si="1514"/>
        <v>125789.1</v>
      </c>
      <c r="AR965" s="15">
        <f t="shared" si="1588"/>
        <v>0</v>
      </c>
      <c r="AS965" s="70">
        <f t="shared" si="1539"/>
        <v>125789.1</v>
      </c>
      <c r="AT965" s="73">
        <f t="shared" si="1515"/>
        <v>125888.6</v>
      </c>
      <c r="AU965" s="15">
        <f t="shared" si="1588"/>
        <v>0</v>
      </c>
      <c r="AV965" s="24"/>
    </row>
    <row r="966" spans="1:48" x14ac:dyDescent="0.3">
      <c r="A966" s="61" t="s">
        <v>620</v>
      </c>
      <c r="B966" s="62">
        <v>200</v>
      </c>
      <c r="C966" s="61" t="s">
        <v>238</v>
      </c>
      <c r="D966" s="61" t="s">
        <v>67</v>
      </c>
      <c r="E966" s="63" t="s">
        <v>532</v>
      </c>
      <c r="F966" s="15">
        <v>125878.29999999999</v>
      </c>
      <c r="G966" s="15">
        <v>126375</v>
      </c>
      <c r="H966" s="15">
        <v>126375</v>
      </c>
      <c r="I966" s="27">
        <v>-36310.1</v>
      </c>
      <c r="J966" s="27">
        <v>-23269</v>
      </c>
      <c r="K966" s="27">
        <v>-486.4</v>
      </c>
      <c r="L966" s="15">
        <f t="shared" si="1547"/>
        <v>89568.199999999983</v>
      </c>
      <c r="M966" s="15">
        <f t="shared" si="1548"/>
        <v>103106</v>
      </c>
      <c r="N966" s="15">
        <f t="shared" si="1549"/>
        <v>125888.6</v>
      </c>
      <c r="O966" s="15"/>
      <c r="P966" s="15"/>
      <c r="Q966" s="15"/>
      <c r="R966" s="15">
        <f t="shared" si="1501"/>
        <v>89568.199999999983</v>
      </c>
      <c r="S966" s="15">
        <f t="shared" si="1502"/>
        <v>103106</v>
      </c>
      <c r="T966" s="15">
        <f t="shared" si="1503"/>
        <v>125888.6</v>
      </c>
      <c r="U966" s="15"/>
      <c r="V966" s="15">
        <f t="shared" si="1504"/>
        <v>89568.199999999983</v>
      </c>
      <c r="W966" s="15">
        <f t="shared" si="1505"/>
        <v>103106</v>
      </c>
      <c r="X966" s="15">
        <f t="shared" si="1506"/>
        <v>125888.6</v>
      </c>
      <c r="Y966" s="15"/>
      <c r="Z966" s="15">
        <v>22683.1</v>
      </c>
      <c r="AA966" s="15"/>
      <c r="AB966" s="15">
        <f t="shared" si="1507"/>
        <v>89568.199999999983</v>
      </c>
      <c r="AC966" s="15">
        <f t="shared" si="1508"/>
        <v>125789.1</v>
      </c>
      <c r="AD966" s="15">
        <f t="shared" si="1509"/>
        <v>125888.6</v>
      </c>
      <c r="AE966" s="15"/>
      <c r="AF966" s="15"/>
      <c r="AG966" s="15"/>
      <c r="AH966" s="15">
        <f t="shared" si="1510"/>
        <v>89568.199999999983</v>
      </c>
      <c r="AI966" s="15">
        <f t="shared" si="1511"/>
        <v>125789.1</v>
      </c>
      <c r="AJ966" s="15">
        <f t="shared" si="1512"/>
        <v>125888.6</v>
      </c>
      <c r="AK966" s="15"/>
      <c r="AL966" s="15"/>
      <c r="AM966" s="15"/>
      <c r="AN966" s="15">
        <f t="shared" si="1513"/>
        <v>89568.199999999983</v>
      </c>
      <c r="AO966" s="15"/>
      <c r="AP966" s="70">
        <f t="shared" si="1538"/>
        <v>89568.199999999983</v>
      </c>
      <c r="AQ966" s="15">
        <f t="shared" si="1514"/>
        <v>125789.1</v>
      </c>
      <c r="AR966" s="15"/>
      <c r="AS966" s="70">
        <f t="shared" si="1539"/>
        <v>125789.1</v>
      </c>
      <c r="AT966" s="73">
        <f t="shared" si="1515"/>
        <v>125888.6</v>
      </c>
      <c r="AU966" s="15"/>
      <c r="AV966" s="24"/>
    </row>
    <row r="967" spans="1:48" ht="46.8" x14ac:dyDescent="0.3">
      <c r="A967" s="61" t="s">
        <v>622</v>
      </c>
      <c r="B967" s="62"/>
      <c r="C967" s="61"/>
      <c r="D967" s="61"/>
      <c r="E967" s="63" t="s">
        <v>150</v>
      </c>
      <c r="F967" s="15">
        <f t="shared" ref="F967:K967" si="1589">F968+F970+F972</f>
        <v>92940.700000000012</v>
      </c>
      <c r="G967" s="15">
        <f t="shared" si="1589"/>
        <v>95335.000000000015</v>
      </c>
      <c r="H967" s="15">
        <f t="shared" si="1589"/>
        <v>95335.000000000015</v>
      </c>
      <c r="I967" s="15">
        <f t="shared" si="1589"/>
        <v>0</v>
      </c>
      <c r="J967" s="15">
        <f t="shared" si="1589"/>
        <v>0</v>
      </c>
      <c r="K967" s="15">
        <f t="shared" si="1589"/>
        <v>0</v>
      </c>
      <c r="L967" s="15">
        <f t="shared" si="1547"/>
        <v>92940.700000000012</v>
      </c>
      <c r="M967" s="15">
        <f t="shared" si="1548"/>
        <v>95335.000000000015</v>
      </c>
      <c r="N967" s="15">
        <f t="shared" si="1549"/>
        <v>95335.000000000015</v>
      </c>
      <c r="O967" s="15">
        <f>O968+O970+O972</f>
        <v>0</v>
      </c>
      <c r="P967" s="15">
        <f>P968+P970+P972</f>
        <v>0</v>
      </c>
      <c r="Q967" s="15">
        <f>Q968+Q970+Q972</f>
        <v>0</v>
      </c>
      <c r="R967" s="15">
        <f t="shared" si="1501"/>
        <v>92940.700000000012</v>
      </c>
      <c r="S967" s="15">
        <f t="shared" si="1502"/>
        <v>95335.000000000015</v>
      </c>
      <c r="T967" s="15">
        <f t="shared" si="1503"/>
        <v>95335.000000000015</v>
      </c>
      <c r="U967" s="15">
        <f>U968+U970+U972</f>
        <v>0</v>
      </c>
      <c r="V967" s="15">
        <f t="shared" si="1504"/>
        <v>92940.700000000012</v>
      </c>
      <c r="W967" s="15">
        <f t="shared" si="1505"/>
        <v>95335.000000000015</v>
      </c>
      <c r="X967" s="15">
        <f t="shared" si="1506"/>
        <v>95335.000000000015</v>
      </c>
      <c r="Y967" s="15">
        <f>Y968+Y970+Y972</f>
        <v>-1197.2</v>
      </c>
      <c r="Z967" s="15">
        <f>Z968+Z970+Z972</f>
        <v>0</v>
      </c>
      <c r="AA967" s="15">
        <f>AA968+AA970+AA972</f>
        <v>0</v>
      </c>
      <c r="AB967" s="15">
        <f t="shared" si="1507"/>
        <v>91743.500000000015</v>
      </c>
      <c r="AC967" s="15">
        <f t="shared" si="1508"/>
        <v>95335.000000000015</v>
      </c>
      <c r="AD967" s="15">
        <f t="shared" si="1509"/>
        <v>95335.000000000015</v>
      </c>
      <c r="AE967" s="15">
        <f>AE968+AE970+AE972</f>
        <v>0</v>
      </c>
      <c r="AF967" s="15">
        <f>AF968+AF970+AF972</f>
        <v>0</v>
      </c>
      <c r="AG967" s="15">
        <f>AG968+AG970+AG972</f>
        <v>0</v>
      </c>
      <c r="AH967" s="15">
        <f t="shared" si="1510"/>
        <v>91743.500000000015</v>
      </c>
      <c r="AI967" s="15">
        <f t="shared" si="1511"/>
        <v>95335.000000000015</v>
      </c>
      <c r="AJ967" s="15">
        <f t="shared" si="1512"/>
        <v>95335.000000000015</v>
      </c>
      <c r="AK967" s="15">
        <f>AK968+AK970+AK972</f>
        <v>0</v>
      </c>
      <c r="AL967" s="15">
        <f>AL968+AL970+AL972</f>
        <v>0</v>
      </c>
      <c r="AM967" s="15">
        <f>AM968+AM970+AM972</f>
        <v>0</v>
      </c>
      <c r="AN967" s="15">
        <f t="shared" si="1513"/>
        <v>91743.500000000015</v>
      </c>
      <c r="AO967" s="15">
        <f>AO968+AO970+AO972</f>
        <v>0</v>
      </c>
      <c r="AP967" s="70">
        <f t="shared" si="1538"/>
        <v>91743.500000000015</v>
      </c>
      <c r="AQ967" s="15">
        <f t="shared" si="1514"/>
        <v>95335.000000000015</v>
      </c>
      <c r="AR967" s="15">
        <f>AR968+AR970+AR972</f>
        <v>0</v>
      </c>
      <c r="AS967" s="70">
        <f t="shared" si="1539"/>
        <v>95335.000000000015</v>
      </c>
      <c r="AT967" s="73">
        <f t="shared" si="1515"/>
        <v>95335.000000000015</v>
      </c>
      <c r="AU967" s="15">
        <f>AU968+AU970+AU972</f>
        <v>0</v>
      </c>
      <c r="AV967" s="24"/>
    </row>
    <row r="968" spans="1:48" ht="93.6" x14ac:dyDescent="0.3">
      <c r="A968" s="61" t="s">
        <v>622</v>
      </c>
      <c r="B968" s="62" t="s">
        <v>151</v>
      </c>
      <c r="C968" s="61"/>
      <c r="D968" s="61"/>
      <c r="E968" s="63" t="s">
        <v>152</v>
      </c>
      <c r="F968" s="15">
        <f t="shared" ref="F968:K968" si="1590">F969</f>
        <v>84956.800000000003</v>
      </c>
      <c r="G968" s="15">
        <f t="shared" si="1590"/>
        <v>87351.1</v>
      </c>
      <c r="H968" s="15">
        <f t="shared" si="1590"/>
        <v>87351.1</v>
      </c>
      <c r="I968" s="15">
        <f t="shared" si="1590"/>
        <v>0</v>
      </c>
      <c r="J968" s="15">
        <f t="shared" si="1590"/>
        <v>0</v>
      </c>
      <c r="K968" s="15">
        <f t="shared" si="1590"/>
        <v>0</v>
      </c>
      <c r="L968" s="15">
        <f t="shared" si="1547"/>
        <v>84956.800000000003</v>
      </c>
      <c r="M968" s="15">
        <f t="shared" si="1548"/>
        <v>87351.1</v>
      </c>
      <c r="N968" s="15">
        <f t="shared" si="1549"/>
        <v>87351.1</v>
      </c>
      <c r="O968" s="15">
        <f>O969</f>
        <v>0</v>
      </c>
      <c r="P968" s="15">
        <f>P969</f>
        <v>0</v>
      </c>
      <c r="Q968" s="15">
        <f>Q969</f>
        <v>0</v>
      </c>
      <c r="R968" s="15">
        <f t="shared" si="1501"/>
        <v>84956.800000000003</v>
      </c>
      <c r="S968" s="15">
        <f t="shared" si="1502"/>
        <v>87351.1</v>
      </c>
      <c r="T968" s="15">
        <f t="shared" si="1503"/>
        <v>87351.1</v>
      </c>
      <c r="U968" s="15">
        <f>U969</f>
        <v>0</v>
      </c>
      <c r="V968" s="15">
        <f t="shared" si="1504"/>
        <v>84956.800000000003</v>
      </c>
      <c r="W968" s="15">
        <f t="shared" si="1505"/>
        <v>87351.1</v>
      </c>
      <c r="X968" s="15">
        <f t="shared" si="1506"/>
        <v>87351.1</v>
      </c>
      <c r="Y968" s="15">
        <f>Y969</f>
        <v>-1197.2</v>
      </c>
      <c r="Z968" s="15">
        <f>Z969</f>
        <v>0</v>
      </c>
      <c r="AA968" s="15">
        <f>AA969</f>
        <v>0</v>
      </c>
      <c r="AB968" s="15">
        <f t="shared" si="1507"/>
        <v>83759.600000000006</v>
      </c>
      <c r="AC968" s="15">
        <f t="shared" si="1508"/>
        <v>87351.1</v>
      </c>
      <c r="AD968" s="15">
        <f t="shared" si="1509"/>
        <v>87351.1</v>
      </c>
      <c r="AE968" s="15">
        <f>AE969</f>
        <v>0</v>
      </c>
      <c r="AF968" s="15">
        <f>AF969</f>
        <v>0</v>
      </c>
      <c r="AG968" s="15">
        <f>AG969</f>
        <v>0</v>
      </c>
      <c r="AH968" s="15">
        <f t="shared" si="1510"/>
        <v>83759.600000000006</v>
      </c>
      <c r="AI968" s="15">
        <f t="shared" si="1511"/>
        <v>87351.1</v>
      </c>
      <c r="AJ968" s="15">
        <f t="shared" si="1512"/>
        <v>87351.1</v>
      </c>
      <c r="AK968" s="15">
        <f>AK969</f>
        <v>0</v>
      </c>
      <c r="AL968" s="15">
        <f>AL969</f>
        <v>0</v>
      </c>
      <c r="AM968" s="15">
        <f>AM969</f>
        <v>0</v>
      </c>
      <c r="AN968" s="15">
        <f t="shared" si="1513"/>
        <v>83759.600000000006</v>
      </c>
      <c r="AO968" s="15">
        <f>AO969</f>
        <v>0</v>
      </c>
      <c r="AP968" s="70">
        <f t="shared" si="1538"/>
        <v>83759.600000000006</v>
      </c>
      <c r="AQ968" s="15">
        <f t="shared" si="1514"/>
        <v>87351.1</v>
      </c>
      <c r="AR968" s="15">
        <f>AR969</f>
        <v>0</v>
      </c>
      <c r="AS968" s="70">
        <f t="shared" si="1539"/>
        <v>87351.1</v>
      </c>
      <c r="AT968" s="73">
        <f t="shared" si="1515"/>
        <v>87351.1</v>
      </c>
      <c r="AU968" s="15">
        <f>AU969</f>
        <v>0</v>
      </c>
      <c r="AV968" s="24"/>
    </row>
    <row r="969" spans="1:48" x14ac:dyDescent="0.3">
      <c r="A969" s="61" t="s">
        <v>622</v>
      </c>
      <c r="B969" s="62">
        <v>100</v>
      </c>
      <c r="C969" s="61" t="s">
        <v>238</v>
      </c>
      <c r="D969" s="61" t="s">
        <v>67</v>
      </c>
      <c r="E969" s="63" t="s">
        <v>532</v>
      </c>
      <c r="F969" s="15">
        <v>84956.800000000003</v>
      </c>
      <c r="G969" s="15">
        <v>87351.1</v>
      </c>
      <c r="H969" s="15">
        <v>87351.1</v>
      </c>
      <c r="I969" s="15"/>
      <c r="J969" s="15"/>
      <c r="K969" s="15"/>
      <c r="L969" s="15">
        <f t="shared" si="1547"/>
        <v>84956.800000000003</v>
      </c>
      <c r="M969" s="15">
        <f t="shared" si="1548"/>
        <v>87351.1</v>
      </c>
      <c r="N969" s="15">
        <f t="shared" si="1549"/>
        <v>87351.1</v>
      </c>
      <c r="O969" s="15"/>
      <c r="P969" s="15"/>
      <c r="Q969" s="15"/>
      <c r="R969" s="15">
        <f t="shared" si="1501"/>
        <v>84956.800000000003</v>
      </c>
      <c r="S969" s="15">
        <f t="shared" si="1502"/>
        <v>87351.1</v>
      </c>
      <c r="T969" s="15">
        <f t="shared" si="1503"/>
        <v>87351.1</v>
      </c>
      <c r="U969" s="15"/>
      <c r="V969" s="15">
        <f t="shared" si="1504"/>
        <v>84956.800000000003</v>
      </c>
      <c r="W969" s="15">
        <f t="shared" si="1505"/>
        <v>87351.1</v>
      </c>
      <c r="X969" s="15">
        <f t="shared" si="1506"/>
        <v>87351.1</v>
      </c>
      <c r="Y969" s="15">
        <v>-1197.2</v>
      </c>
      <c r="Z969" s="15"/>
      <c r="AA969" s="15"/>
      <c r="AB969" s="15">
        <f t="shared" si="1507"/>
        <v>83759.600000000006</v>
      </c>
      <c r="AC969" s="15">
        <f t="shared" si="1508"/>
        <v>87351.1</v>
      </c>
      <c r="AD969" s="15">
        <f t="shared" si="1509"/>
        <v>87351.1</v>
      </c>
      <c r="AE969" s="15"/>
      <c r="AF969" s="15"/>
      <c r="AG969" s="15"/>
      <c r="AH969" s="15">
        <f t="shared" si="1510"/>
        <v>83759.600000000006</v>
      </c>
      <c r="AI969" s="15">
        <f t="shared" si="1511"/>
        <v>87351.1</v>
      </c>
      <c r="AJ969" s="15">
        <f t="shared" si="1512"/>
        <v>87351.1</v>
      </c>
      <c r="AK969" s="15"/>
      <c r="AL969" s="15"/>
      <c r="AM969" s="15"/>
      <c r="AN969" s="15">
        <f t="shared" si="1513"/>
        <v>83759.600000000006</v>
      </c>
      <c r="AO969" s="15"/>
      <c r="AP969" s="70">
        <f t="shared" si="1538"/>
        <v>83759.600000000006</v>
      </c>
      <c r="AQ969" s="15">
        <f t="shared" si="1514"/>
        <v>87351.1</v>
      </c>
      <c r="AR969" s="15"/>
      <c r="AS969" s="70">
        <f t="shared" si="1539"/>
        <v>87351.1</v>
      </c>
      <c r="AT969" s="73">
        <f t="shared" si="1515"/>
        <v>87351.1</v>
      </c>
      <c r="AU969" s="15"/>
      <c r="AV969" s="24"/>
    </row>
    <row r="970" spans="1:48" ht="31.2" x14ac:dyDescent="0.3">
      <c r="A970" s="61" t="s">
        <v>622</v>
      </c>
      <c r="B970" s="62" t="s">
        <v>48</v>
      </c>
      <c r="C970" s="61"/>
      <c r="D970" s="61"/>
      <c r="E970" s="63" t="s">
        <v>49</v>
      </c>
      <c r="F970" s="15">
        <f t="shared" ref="F970:K970" si="1591">F971</f>
        <v>7880.6</v>
      </c>
      <c r="G970" s="15">
        <f t="shared" si="1591"/>
        <v>7880.6</v>
      </c>
      <c r="H970" s="15">
        <f t="shared" si="1591"/>
        <v>7880.6</v>
      </c>
      <c r="I970" s="15">
        <f t="shared" si="1591"/>
        <v>0</v>
      </c>
      <c r="J970" s="15">
        <f t="shared" si="1591"/>
        <v>0</v>
      </c>
      <c r="K970" s="15">
        <f t="shared" si="1591"/>
        <v>0</v>
      </c>
      <c r="L970" s="15">
        <f t="shared" si="1547"/>
        <v>7880.6</v>
      </c>
      <c r="M970" s="15">
        <f t="shared" si="1548"/>
        <v>7880.6</v>
      </c>
      <c r="N970" s="15">
        <f t="shared" si="1549"/>
        <v>7880.6</v>
      </c>
      <c r="O970" s="15">
        <f>O971</f>
        <v>0</v>
      </c>
      <c r="P970" s="15">
        <f>P971</f>
        <v>0</v>
      </c>
      <c r="Q970" s="15">
        <f>Q971</f>
        <v>0</v>
      </c>
      <c r="R970" s="15">
        <f t="shared" si="1501"/>
        <v>7880.6</v>
      </c>
      <c r="S970" s="15">
        <f t="shared" si="1502"/>
        <v>7880.6</v>
      </c>
      <c r="T970" s="15">
        <f t="shared" si="1503"/>
        <v>7880.6</v>
      </c>
      <c r="U970" s="15">
        <f>U971</f>
        <v>0</v>
      </c>
      <c r="V970" s="15">
        <f t="shared" si="1504"/>
        <v>7880.6</v>
      </c>
      <c r="W970" s="15">
        <f t="shared" si="1505"/>
        <v>7880.6</v>
      </c>
      <c r="X970" s="15">
        <f t="shared" si="1506"/>
        <v>7880.6</v>
      </c>
      <c r="Y970" s="15">
        <f>Y971</f>
        <v>0</v>
      </c>
      <c r="Z970" s="15">
        <f>Z971</f>
        <v>0</v>
      </c>
      <c r="AA970" s="15">
        <f>AA971</f>
        <v>0</v>
      </c>
      <c r="AB970" s="15">
        <f t="shared" si="1507"/>
        <v>7880.6</v>
      </c>
      <c r="AC970" s="15">
        <f t="shared" si="1508"/>
        <v>7880.6</v>
      </c>
      <c r="AD970" s="15">
        <f t="shared" si="1509"/>
        <v>7880.6</v>
      </c>
      <c r="AE970" s="15">
        <f>AE971</f>
        <v>0</v>
      </c>
      <c r="AF970" s="15">
        <f>AF971</f>
        <v>0</v>
      </c>
      <c r="AG970" s="15">
        <f>AG971</f>
        <v>0</v>
      </c>
      <c r="AH970" s="15">
        <f t="shared" si="1510"/>
        <v>7880.6</v>
      </c>
      <c r="AI970" s="15">
        <f t="shared" si="1511"/>
        <v>7880.6</v>
      </c>
      <c r="AJ970" s="15">
        <f t="shared" si="1512"/>
        <v>7880.6</v>
      </c>
      <c r="AK970" s="15">
        <f>AK971</f>
        <v>0</v>
      </c>
      <c r="AL970" s="15">
        <f>AL971</f>
        <v>0</v>
      </c>
      <c r="AM970" s="15">
        <f>AM971</f>
        <v>0</v>
      </c>
      <c r="AN970" s="15">
        <f t="shared" si="1513"/>
        <v>7880.6</v>
      </c>
      <c r="AO970" s="15">
        <f>AO971</f>
        <v>0</v>
      </c>
      <c r="AP970" s="70">
        <f t="shared" si="1538"/>
        <v>7880.6</v>
      </c>
      <c r="AQ970" s="15">
        <f t="shared" si="1514"/>
        <v>7880.6</v>
      </c>
      <c r="AR970" s="15">
        <f>AR971</f>
        <v>0</v>
      </c>
      <c r="AS970" s="70">
        <f t="shared" si="1539"/>
        <v>7880.6</v>
      </c>
      <c r="AT970" s="73">
        <f t="shared" si="1515"/>
        <v>7880.6</v>
      </c>
      <c r="AU970" s="15">
        <f>AU971</f>
        <v>0</v>
      </c>
      <c r="AV970" s="24"/>
    </row>
    <row r="971" spans="1:48" x14ac:dyDescent="0.3">
      <c r="A971" s="61" t="s">
        <v>622</v>
      </c>
      <c r="B971" s="62">
        <v>200</v>
      </c>
      <c r="C971" s="61" t="s">
        <v>238</v>
      </c>
      <c r="D971" s="61" t="s">
        <v>67</v>
      </c>
      <c r="E971" s="63" t="s">
        <v>532</v>
      </c>
      <c r="F971" s="15">
        <v>7880.6</v>
      </c>
      <c r="G971" s="15">
        <v>7880.6</v>
      </c>
      <c r="H971" s="15">
        <v>7880.6</v>
      </c>
      <c r="I971" s="15"/>
      <c r="J971" s="15"/>
      <c r="K971" s="15"/>
      <c r="L971" s="15">
        <f t="shared" si="1547"/>
        <v>7880.6</v>
      </c>
      <c r="M971" s="15">
        <f t="shared" si="1548"/>
        <v>7880.6</v>
      </c>
      <c r="N971" s="15">
        <f t="shared" si="1549"/>
        <v>7880.6</v>
      </c>
      <c r="O971" s="15"/>
      <c r="P971" s="15"/>
      <c r="Q971" s="15"/>
      <c r="R971" s="15">
        <f t="shared" si="1501"/>
        <v>7880.6</v>
      </c>
      <c r="S971" s="15">
        <f t="shared" si="1502"/>
        <v>7880.6</v>
      </c>
      <c r="T971" s="15">
        <f t="shared" si="1503"/>
        <v>7880.6</v>
      </c>
      <c r="U971" s="15"/>
      <c r="V971" s="15">
        <f t="shared" si="1504"/>
        <v>7880.6</v>
      </c>
      <c r="W971" s="15">
        <f t="shared" si="1505"/>
        <v>7880.6</v>
      </c>
      <c r="X971" s="15">
        <f t="shared" si="1506"/>
        <v>7880.6</v>
      </c>
      <c r="Y971" s="15"/>
      <c r="Z971" s="15"/>
      <c r="AA971" s="15"/>
      <c r="AB971" s="15">
        <f t="shared" si="1507"/>
        <v>7880.6</v>
      </c>
      <c r="AC971" s="15">
        <f t="shared" si="1508"/>
        <v>7880.6</v>
      </c>
      <c r="AD971" s="15">
        <f t="shared" si="1509"/>
        <v>7880.6</v>
      </c>
      <c r="AE971" s="15"/>
      <c r="AF971" s="15"/>
      <c r="AG971" s="15"/>
      <c r="AH971" s="15">
        <f t="shared" si="1510"/>
        <v>7880.6</v>
      </c>
      <c r="AI971" s="15">
        <f t="shared" si="1511"/>
        <v>7880.6</v>
      </c>
      <c r="AJ971" s="15">
        <f t="shared" si="1512"/>
        <v>7880.6</v>
      </c>
      <c r="AK971" s="15"/>
      <c r="AL971" s="15"/>
      <c r="AM971" s="15"/>
      <c r="AN971" s="15">
        <f t="shared" si="1513"/>
        <v>7880.6</v>
      </c>
      <c r="AO971" s="15"/>
      <c r="AP971" s="70">
        <f t="shared" si="1538"/>
        <v>7880.6</v>
      </c>
      <c r="AQ971" s="15">
        <f t="shared" si="1514"/>
        <v>7880.6</v>
      </c>
      <c r="AR971" s="15"/>
      <c r="AS971" s="70">
        <f t="shared" si="1539"/>
        <v>7880.6</v>
      </c>
      <c r="AT971" s="73">
        <f t="shared" si="1515"/>
        <v>7880.6</v>
      </c>
      <c r="AU971" s="15"/>
      <c r="AV971" s="24"/>
    </row>
    <row r="972" spans="1:48" x14ac:dyDescent="0.3">
      <c r="A972" s="61" t="s">
        <v>622</v>
      </c>
      <c r="B972" s="62" t="s">
        <v>44</v>
      </c>
      <c r="C972" s="61"/>
      <c r="D972" s="61"/>
      <c r="E972" s="63" t="s">
        <v>45</v>
      </c>
      <c r="F972" s="15">
        <f t="shared" ref="F972:K972" si="1592">F973</f>
        <v>103.3</v>
      </c>
      <c r="G972" s="15">
        <f t="shared" si="1592"/>
        <v>103.3</v>
      </c>
      <c r="H972" s="15">
        <f t="shared" si="1592"/>
        <v>103.3</v>
      </c>
      <c r="I972" s="15">
        <f t="shared" si="1592"/>
        <v>0</v>
      </c>
      <c r="J972" s="15">
        <f t="shared" si="1592"/>
        <v>0</v>
      </c>
      <c r="K972" s="15">
        <f t="shared" si="1592"/>
        <v>0</v>
      </c>
      <c r="L972" s="15">
        <f t="shared" si="1547"/>
        <v>103.3</v>
      </c>
      <c r="M972" s="15">
        <f t="shared" si="1548"/>
        <v>103.3</v>
      </c>
      <c r="N972" s="15">
        <f t="shared" si="1549"/>
        <v>103.3</v>
      </c>
      <c r="O972" s="15">
        <f>O973</f>
        <v>0</v>
      </c>
      <c r="P972" s="15">
        <f>P973</f>
        <v>0</v>
      </c>
      <c r="Q972" s="15">
        <f>Q973</f>
        <v>0</v>
      </c>
      <c r="R972" s="15">
        <f t="shared" si="1501"/>
        <v>103.3</v>
      </c>
      <c r="S972" s="15">
        <f t="shared" si="1502"/>
        <v>103.3</v>
      </c>
      <c r="T972" s="15">
        <f t="shared" si="1503"/>
        <v>103.3</v>
      </c>
      <c r="U972" s="15">
        <f>U973</f>
        <v>0</v>
      </c>
      <c r="V972" s="15">
        <f t="shared" si="1504"/>
        <v>103.3</v>
      </c>
      <c r="W972" s="15">
        <f t="shared" si="1505"/>
        <v>103.3</v>
      </c>
      <c r="X972" s="15">
        <f t="shared" si="1506"/>
        <v>103.3</v>
      </c>
      <c r="Y972" s="15">
        <f>Y973</f>
        <v>0</v>
      </c>
      <c r="Z972" s="15">
        <f>Z973</f>
        <v>0</v>
      </c>
      <c r="AA972" s="15">
        <f>AA973</f>
        <v>0</v>
      </c>
      <c r="AB972" s="15">
        <f t="shared" si="1507"/>
        <v>103.3</v>
      </c>
      <c r="AC972" s="15">
        <f t="shared" si="1508"/>
        <v>103.3</v>
      </c>
      <c r="AD972" s="15">
        <f t="shared" si="1509"/>
        <v>103.3</v>
      </c>
      <c r="AE972" s="15">
        <f>AE973</f>
        <v>0</v>
      </c>
      <c r="AF972" s="15">
        <f>AF973</f>
        <v>0</v>
      </c>
      <c r="AG972" s="15">
        <f>AG973</f>
        <v>0</v>
      </c>
      <c r="AH972" s="15">
        <f t="shared" si="1510"/>
        <v>103.3</v>
      </c>
      <c r="AI972" s="15">
        <f t="shared" si="1511"/>
        <v>103.3</v>
      </c>
      <c r="AJ972" s="15">
        <f t="shared" si="1512"/>
        <v>103.3</v>
      </c>
      <c r="AK972" s="15">
        <f>AK973</f>
        <v>0</v>
      </c>
      <c r="AL972" s="15">
        <f>AL973</f>
        <v>0</v>
      </c>
      <c r="AM972" s="15">
        <f>AM973</f>
        <v>0</v>
      </c>
      <c r="AN972" s="15">
        <f t="shared" si="1513"/>
        <v>103.3</v>
      </c>
      <c r="AO972" s="15">
        <f>AO973</f>
        <v>0</v>
      </c>
      <c r="AP972" s="70">
        <f t="shared" si="1538"/>
        <v>103.3</v>
      </c>
      <c r="AQ972" s="15">
        <f t="shared" si="1514"/>
        <v>103.3</v>
      </c>
      <c r="AR972" s="15">
        <f>AR973</f>
        <v>0</v>
      </c>
      <c r="AS972" s="70">
        <f t="shared" si="1539"/>
        <v>103.3</v>
      </c>
      <c r="AT972" s="73">
        <f t="shared" si="1515"/>
        <v>103.3</v>
      </c>
      <c r="AU972" s="15">
        <f>AU973</f>
        <v>0</v>
      </c>
      <c r="AV972" s="24"/>
    </row>
    <row r="973" spans="1:48" x14ac:dyDescent="0.3">
      <c r="A973" s="61" t="s">
        <v>622</v>
      </c>
      <c r="B973" s="62">
        <v>800</v>
      </c>
      <c r="C973" s="61" t="s">
        <v>238</v>
      </c>
      <c r="D973" s="61" t="s">
        <v>67</v>
      </c>
      <c r="E973" s="63" t="s">
        <v>532</v>
      </c>
      <c r="F973" s="15">
        <v>103.3</v>
      </c>
      <c r="G973" s="15">
        <v>103.3</v>
      </c>
      <c r="H973" s="15">
        <v>103.3</v>
      </c>
      <c r="I973" s="15"/>
      <c r="J973" s="15"/>
      <c r="K973" s="15"/>
      <c r="L973" s="15">
        <f t="shared" si="1547"/>
        <v>103.3</v>
      </c>
      <c r="M973" s="15">
        <f t="shared" si="1548"/>
        <v>103.3</v>
      </c>
      <c r="N973" s="15">
        <f t="shared" si="1549"/>
        <v>103.3</v>
      </c>
      <c r="O973" s="15"/>
      <c r="P973" s="15"/>
      <c r="Q973" s="15"/>
      <c r="R973" s="15">
        <f t="shared" si="1501"/>
        <v>103.3</v>
      </c>
      <c r="S973" s="15">
        <f t="shared" si="1502"/>
        <v>103.3</v>
      </c>
      <c r="T973" s="15">
        <f t="shared" si="1503"/>
        <v>103.3</v>
      </c>
      <c r="U973" s="15"/>
      <c r="V973" s="15">
        <f t="shared" si="1504"/>
        <v>103.3</v>
      </c>
      <c r="W973" s="15">
        <f t="shared" si="1505"/>
        <v>103.3</v>
      </c>
      <c r="X973" s="15">
        <f t="shared" si="1506"/>
        <v>103.3</v>
      </c>
      <c r="Y973" s="15"/>
      <c r="Z973" s="15"/>
      <c r="AA973" s="15"/>
      <c r="AB973" s="15">
        <f t="shared" si="1507"/>
        <v>103.3</v>
      </c>
      <c r="AC973" s="15">
        <f t="shared" si="1508"/>
        <v>103.3</v>
      </c>
      <c r="AD973" s="15">
        <f t="shared" si="1509"/>
        <v>103.3</v>
      </c>
      <c r="AE973" s="15"/>
      <c r="AF973" s="15"/>
      <c r="AG973" s="15"/>
      <c r="AH973" s="15">
        <f t="shared" si="1510"/>
        <v>103.3</v>
      </c>
      <c r="AI973" s="15">
        <f t="shared" si="1511"/>
        <v>103.3</v>
      </c>
      <c r="AJ973" s="15">
        <f t="shared" si="1512"/>
        <v>103.3</v>
      </c>
      <c r="AK973" s="15"/>
      <c r="AL973" s="15"/>
      <c r="AM973" s="15"/>
      <c r="AN973" s="15">
        <f t="shared" si="1513"/>
        <v>103.3</v>
      </c>
      <c r="AO973" s="15"/>
      <c r="AP973" s="70">
        <f t="shared" si="1538"/>
        <v>103.3</v>
      </c>
      <c r="AQ973" s="15">
        <f t="shared" si="1514"/>
        <v>103.3</v>
      </c>
      <c r="AR973" s="15"/>
      <c r="AS973" s="70">
        <f t="shared" si="1539"/>
        <v>103.3</v>
      </c>
      <c r="AT973" s="73">
        <f t="shared" si="1515"/>
        <v>103.3</v>
      </c>
      <c r="AU973" s="15"/>
      <c r="AV973" s="24"/>
    </row>
    <row r="974" spans="1:48" ht="62.4" x14ac:dyDescent="0.3">
      <c r="A974" s="61" t="s">
        <v>623</v>
      </c>
      <c r="B974" s="62"/>
      <c r="C974" s="61"/>
      <c r="D974" s="61"/>
      <c r="E974" s="63" t="s">
        <v>624</v>
      </c>
      <c r="F974" s="15">
        <f t="shared" ref="F974:K974" si="1593">F975+F978+F981+F984+F987</f>
        <v>565209</v>
      </c>
      <c r="G974" s="15">
        <f t="shared" si="1593"/>
        <v>531636.89999999991</v>
      </c>
      <c r="H974" s="15">
        <f t="shared" si="1593"/>
        <v>413497.3</v>
      </c>
      <c r="I974" s="15">
        <f t="shared" si="1593"/>
        <v>0</v>
      </c>
      <c r="J974" s="15">
        <f t="shared" si="1593"/>
        <v>0</v>
      </c>
      <c r="K974" s="15">
        <f t="shared" si="1593"/>
        <v>0</v>
      </c>
      <c r="L974" s="15">
        <f t="shared" si="1547"/>
        <v>565209</v>
      </c>
      <c r="M974" s="15">
        <f t="shared" si="1548"/>
        <v>531636.89999999991</v>
      </c>
      <c r="N974" s="15">
        <f t="shared" si="1549"/>
        <v>413497.3</v>
      </c>
      <c r="O974" s="15">
        <f>O975+O978+O981+O984+O987</f>
        <v>-50000</v>
      </c>
      <c r="P974" s="15">
        <f>P975+P978+P981+P984+P987</f>
        <v>-40000</v>
      </c>
      <c r="Q974" s="15">
        <f>Q975+Q978+Q981+Q984+Q987</f>
        <v>90000</v>
      </c>
      <c r="R974" s="15">
        <f t="shared" si="1501"/>
        <v>515209</v>
      </c>
      <c r="S974" s="15">
        <f t="shared" si="1502"/>
        <v>491636.89999999991</v>
      </c>
      <c r="T974" s="15">
        <f t="shared" si="1503"/>
        <v>503497.3</v>
      </c>
      <c r="U974" s="15">
        <f>U975+U978+U981+U984+U987</f>
        <v>0</v>
      </c>
      <c r="V974" s="15">
        <f t="shared" si="1504"/>
        <v>515209</v>
      </c>
      <c r="W974" s="15">
        <f t="shared" si="1505"/>
        <v>491636.89999999991</v>
      </c>
      <c r="X974" s="15">
        <f t="shared" si="1506"/>
        <v>503497.3</v>
      </c>
      <c r="Y974" s="15">
        <f>Y975+Y978+Y981+Y984+Y987</f>
        <v>-1094.8</v>
      </c>
      <c r="Z974" s="15">
        <f>Z975+Z978+Z981+Z984+Z987</f>
        <v>15000</v>
      </c>
      <c r="AA974" s="15">
        <f>AA975+AA978+AA981+AA984+AA987</f>
        <v>0</v>
      </c>
      <c r="AB974" s="15">
        <f t="shared" si="1507"/>
        <v>514114.2</v>
      </c>
      <c r="AC974" s="15">
        <f t="shared" si="1508"/>
        <v>506636.89999999991</v>
      </c>
      <c r="AD974" s="15">
        <f t="shared" si="1509"/>
        <v>503497.3</v>
      </c>
      <c r="AE974" s="15">
        <f>AE975+AE978+AE981+AE984+AE987</f>
        <v>0</v>
      </c>
      <c r="AF974" s="15">
        <f>AF975+AF978+AF981+AF984+AF987</f>
        <v>0</v>
      </c>
      <c r="AG974" s="15">
        <f>AG975+AG978+AG981+AG984+AG987</f>
        <v>0</v>
      </c>
      <c r="AH974" s="15">
        <f t="shared" si="1510"/>
        <v>514114.2</v>
      </c>
      <c r="AI974" s="15">
        <f t="shared" si="1511"/>
        <v>506636.89999999991</v>
      </c>
      <c r="AJ974" s="15">
        <f t="shared" si="1512"/>
        <v>503497.3</v>
      </c>
      <c r="AK974" s="15">
        <f>AK975+AK978+AK981+AK984+AK987</f>
        <v>13515.824999999999</v>
      </c>
      <c r="AL974" s="15">
        <f>AL975+AL978+AL981+AL984+AL987</f>
        <v>0</v>
      </c>
      <c r="AM974" s="15">
        <f>AM975+AM978+AM981+AM984+AM987</f>
        <v>0</v>
      </c>
      <c r="AN974" s="15">
        <f t="shared" si="1513"/>
        <v>527630.02500000002</v>
      </c>
      <c r="AO974" s="15">
        <f>AO975+AO978+AO981+AO984+AO987</f>
        <v>0</v>
      </c>
      <c r="AP974" s="70">
        <f t="shared" si="1538"/>
        <v>527630.02500000002</v>
      </c>
      <c r="AQ974" s="15">
        <f t="shared" si="1514"/>
        <v>506636.89999999991</v>
      </c>
      <c r="AR974" s="15">
        <f>AR975+AR978+AR981+AR984+AR987</f>
        <v>0</v>
      </c>
      <c r="AS974" s="70">
        <f t="shared" si="1539"/>
        <v>506636.89999999991</v>
      </c>
      <c r="AT974" s="73">
        <f t="shared" si="1515"/>
        <v>503497.3</v>
      </c>
      <c r="AU974" s="15">
        <f>AU975+AU978+AU981+AU984+AU987</f>
        <v>0</v>
      </c>
      <c r="AV974" s="24"/>
    </row>
    <row r="975" spans="1:48" x14ac:dyDescent="0.3">
      <c r="A975" s="61" t="s">
        <v>625</v>
      </c>
      <c r="B975" s="62"/>
      <c r="C975" s="61"/>
      <c r="D975" s="61"/>
      <c r="E975" s="63" t="s">
        <v>626</v>
      </c>
      <c r="F975" s="15">
        <f t="shared" ref="F975:F988" si="1594">F976</f>
        <v>119840.4</v>
      </c>
      <c r="G975" s="15">
        <f t="shared" ref="G975:G988" si="1595">G976</f>
        <v>118139.6</v>
      </c>
      <c r="H975" s="15">
        <f t="shared" ref="H975:H988" si="1596">H976</f>
        <v>0</v>
      </c>
      <c r="I975" s="15">
        <f t="shared" ref="I975:I988" si="1597">I976</f>
        <v>0</v>
      </c>
      <c r="J975" s="15">
        <f t="shared" ref="J975:J988" si="1598">J976</f>
        <v>0</v>
      </c>
      <c r="K975" s="15">
        <f t="shared" ref="K975:K988" si="1599">K976</f>
        <v>0</v>
      </c>
      <c r="L975" s="15">
        <f t="shared" si="1547"/>
        <v>119840.4</v>
      </c>
      <c r="M975" s="15">
        <f t="shared" si="1548"/>
        <v>118139.6</v>
      </c>
      <c r="N975" s="15">
        <f t="shared" si="1549"/>
        <v>0</v>
      </c>
      <c r="O975" s="15">
        <f t="shared" ref="O975:O988" si="1600">O976</f>
        <v>-50000</v>
      </c>
      <c r="P975" s="15">
        <f t="shared" ref="P975:P988" si="1601">P976</f>
        <v>-40000</v>
      </c>
      <c r="Q975" s="15">
        <f t="shared" ref="Q975:Q988" si="1602">Q976</f>
        <v>90000</v>
      </c>
      <c r="R975" s="15">
        <f t="shared" si="1501"/>
        <v>69840.399999999994</v>
      </c>
      <c r="S975" s="15">
        <f t="shared" si="1502"/>
        <v>78139.600000000006</v>
      </c>
      <c r="T975" s="15">
        <f t="shared" si="1503"/>
        <v>90000</v>
      </c>
      <c r="U975" s="15">
        <f t="shared" ref="U975:U988" si="1603">U976</f>
        <v>0</v>
      </c>
      <c r="V975" s="15">
        <f t="shared" si="1504"/>
        <v>69840.399999999994</v>
      </c>
      <c r="W975" s="15">
        <f t="shared" si="1505"/>
        <v>78139.600000000006</v>
      </c>
      <c r="X975" s="15">
        <f t="shared" si="1506"/>
        <v>90000</v>
      </c>
      <c r="Y975" s="15">
        <f t="shared" ref="Y975:Y988" si="1604">Y976</f>
        <v>0</v>
      </c>
      <c r="Z975" s="15">
        <f t="shared" ref="Z975:Z988" si="1605">Z976</f>
        <v>15000</v>
      </c>
      <c r="AA975" s="15">
        <f t="shared" ref="AA975:AA988" si="1606">AA976</f>
        <v>0</v>
      </c>
      <c r="AB975" s="15">
        <f t="shared" si="1507"/>
        <v>69840.399999999994</v>
      </c>
      <c r="AC975" s="15">
        <f t="shared" si="1508"/>
        <v>93139.6</v>
      </c>
      <c r="AD975" s="15">
        <f t="shared" si="1509"/>
        <v>90000</v>
      </c>
      <c r="AE975" s="15">
        <f t="shared" ref="AE975:AE988" si="1607">AE976</f>
        <v>0</v>
      </c>
      <c r="AF975" s="15">
        <f t="shared" ref="AF975:AF988" si="1608">AF976</f>
        <v>0</v>
      </c>
      <c r="AG975" s="15">
        <f t="shared" ref="AG975:AG988" si="1609">AG976</f>
        <v>0</v>
      </c>
      <c r="AH975" s="15">
        <f t="shared" si="1510"/>
        <v>69840.399999999994</v>
      </c>
      <c r="AI975" s="15">
        <f t="shared" si="1511"/>
        <v>93139.6</v>
      </c>
      <c r="AJ975" s="15">
        <f t="shared" si="1512"/>
        <v>90000</v>
      </c>
      <c r="AK975" s="15">
        <f t="shared" ref="AK975:AK988" si="1610">AK976</f>
        <v>0</v>
      </c>
      <c r="AL975" s="15">
        <f t="shared" ref="AL975:AL988" si="1611">AL976</f>
        <v>0</v>
      </c>
      <c r="AM975" s="15">
        <f t="shared" ref="AM975:AM988" si="1612">AM976</f>
        <v>0</v>
      </c>
      <c r="AN975" s="15">
        <f t="shared" si="1513"/>
        <v>69840.399999999994</v>
      </c>
      <c r="AO975" s="15">
        <f t="shared" ref="AO975:AO988" si="1613">AO976</f>
        <v>0</v>
      </c>
      <c r="AP975" s="70">
        <f t="shared" si="1538"/>
        <v>69840.399999999994</v>
      </c>
      <c r="AQ975" s="15">
        <f t="shared" si="1514"/>
        <v>93139.6</v>
      </c>
      <c r="AR975" s="15">
        <f t="shared" ref="AR975:AU988" si="1614">AR976</f>
        <v>0</v>
      </c>
      <c r="AS975" s="70">
        <f t="shared" si="1539"/>
        <v>93139.6</v>
      </c>
      <c r="AT975" s="73">
        <f t="shared" si="1515"/>
        <v>90000</v>
      </c>
      <c r="AU975" s="15">
        <f t="shared" si="1614"/>
        <v>0</v>
      </c>
      <c r="AV975" s="24"/>
    </row>
    <row r="976" spans="1:48" ht="46.8" x14ac:dyDescent="0.3">
      <c r="A976" s="61" t="s">
        <v>625</v>
      </c>
      <c r="B976" s="62" t="s">
        <v>55</v>
      </c>
      <c r="C976" s="61"/>
      <c r="D976" s="61"/>
      <c r="E976" s="63" t="s">
        <v>56</v>
      </c>
      <c r="F976" s="15">
        <f t="shared" si="1594"/>
        <v>119840.4</v>
      </c>
      <c r="G976" s="15">
        <f t="shared" si="1595"/>
        <v>118139.6</v>
      </c>
      <c r="H976" s="15">
        <f t="shared" si="1596"/>
        <v>0</v>
      </c>
      <c r="I976" s="15">
        <f t="shared" si="1597"/>
        <v>0</v>
      </c>
      <c r="J976" s="15">
        <f t="shared" si="1598"/>
        <v>0</v>
      </c>
      <c r="K976" s="15">
        <f t="shared" si="1599"/>
        <v>0</v>
      </c>
      <c r="L976" s="15">
        <f t="shared" si="1547"/>
        <v>119840.4</v>
      </c>
      <c r="M976" s="15">
        <f t="shared" si="1548"/>
        <v>118139.6</v>
      </c>
      <c r="N976" s="15">
        <f t="shared" si="1549"/>
        <v>0</v>
      </c>
      <c r="O976" s="15">
        <f t="shared" si="1600"/>
        <v>-50000</v>
      </c>
      <c r="P976" s="15">
        <f t="shared" si="1601"/>
        <v>-40000</v>
      </c>
      <c r="Q976" s="15">
        <f t="shared" si="1602"/>
        <v>90000</v>
      </c>
      <c r="R976" s="15">
        <f t="shared" si="1501"/>
        <v>69840.399999999994</v>
      </c>
      <c r="S976" s="15">
        <f t="shared" si="1502"/>
        <v>78139.600000000006</v>
      </c>
      <c r="T976" s="15">
        <f t="shared" si="1503"/>
        <v>90000</v>
      </c>
      <c r="U976" s="15">
        <f t="shared" si="1603"/>
        <v>0</v>
      </c>
      <c r="V976" s="15">
        <f t="shared" si="1504"/>
        <v>69840.399999999994</v>
      </c>
      <c r="W976" s="15">
        <f t="shared" si="1505"/>
        <v>78139.600000000006</v>
      </c>
      <c r="X976" s="15">
        <f t="shared" si="1506"/>
        <v>90000</v>
      </c>
      <c r="Y976" s="15">
        <f t="shared" si="1604"/>
        <v>0</v>
      </c>
      <c r="Z976" s="15">
        <f t="shared" si="1605"/>
        <v>15000</v>
      </c>
      <c r="AA976" s="15">
        <f t="shared" si="1606"/>
        <v>0</v>
      </c>
      <c r="AB976" s="15">
        <f t="shared" si="1507"/>
        <v>69840.399999999994</v>
      </c>
      <c r="AC976" s="15">
        <f t="shared" si="1508"/>
        <v>93139.6</v>
      </c>
      <c r="AD976" s="15">
        <f t="shared" si="1509"/>
        <v>90000</v>
      </c>
      <c r="AE976" s="15">
        <f t="shared" si="1607"/>
        <v>0</v>
      </c>
      <c r="AF976" s="15">
        <f t="shared" si="1608"/>
        <v>0</v>
      </c>
      <c r="AG976" s="15">
        <f t="shared" si="1609"/>
        <v>0</v>
      </c>
      <c r="AH976" s="15">
        <f t="shared" si="1510"/>
        <v>69840.399999999994</v>
      </c>
      <c r="AI976" s="15">
        <f t="shared" si="1511"/>
        <v>93139.6</v>
      </c>
      <c r="AJ976" s="15">
        <f t="shared" si="1512"/>
        <v>90000</v>
      </c>
      <c r="AK976" s="15">
        <f t="shared" si="1610"/>
        <v>0</v>
      </c>
      <c r="AL976" s="15">
        <f t="shared" si="1611"/>
        <v>0</v>
      </c>
      <c r="AM976" s="15">
        <f t="shared" si="1612"/>
        <v>0</v>
      </c>
      <c r="AN976" s="15">
        <f t="shared" si="1513"/>
        <v>69840.399999999994</v>
      </c>
      <c r="AO976" s="15">
        <f t="shared" si="1613"/>
        <v>0</v>
      </c>
      <c r="AP976" s="70">
        <f t="shared" si="1538"/>
        <v>69840.399999999994</v>
      </c>
      <c r="AQ976" s="15">
        <f t="shared" si="1514"/>
        <v>93139.6</v>
      </c>
      <c r="AR976" s="15">
        <f t="shared" si="1614"/>
        <v>0</v>
      </c>
      <c r="AS976" s="70">
        <f t="shared" si="1539"/>
        <v>93139.6</v>
      </c>
      <c r="AT976" s="73">
        <f t="shared" si="1515"/>
        <v>90000</v>
      </c>
      <c r="AU976" s="15">
        <f t="shared" si="1614"/>
        <v>0</v>
      </c>
      <c r="AV976" s="24"/>
    </row>
    <row r="977" spans="1:48" x14ac:dyDescent="0.3">
      <c r="A977" s="61" t="s">
        <v>625</v>
      </c>
      <c r="B977" s="62">
        <v>600</v>
      </c>
      <c r="C977" s="61" t="s">
        <v>238</v>
      </c>
      <c r="D977" s="61" t="s">
        <v>67</v>
      </c>
      <c r="E977" s="63" t="s">
        <v>532</v>
      </c>
      <c r="F977" s="15">
        <v>119840.4</v>
      </c>
      <c r="G977" s="15">
        <v>118139.6</v>
      </c>
      <c r="H977" s="15"/>
      <c r="I977" s="15"/>
      <c r="J977" s="15"/>
      <c r="K977" s="15"/>
      <c r="L977" s="15">
        <f t="shared" si="1547"/>
        <v>119840.4</v>
      </c>
      <c r="M977" s="15">
        <f t="shared" si="1548"/>
        <v>118139.6</v>
      </c>
      <c r="N977" s="15">
        <f t="shared" si="1549"/>
        <v>0</v>
      </c>
      <c r="O977" s="15">
        <v>-50000</v>
      </c>
      <c r="P977" s="15">
        <v>-40000</v>
      </c>
      <c r="Q977" s="15">
        <v>90000</v>
      </c>
      <c r="R977" s="15">
        <f t="shared" si="1501"/>
        <v>69840.399999999994</v>
      </c>
      <c r="S977" s="15">
        <f t="shared" si="1502"/>
        <v>78139.600000000006</v>
      </c>
      <c r="T977" s="15">
        <f t="shared" si="1503"/>
        <v>90000</v>
      </c>
      <c r="U977" s="15"/>
      <c r="V977" s="15">
        <f t="shared" si="1504"/>
        <v>69840.399999999994</v>
      </c>
      <c r="W977" s="15">
        <f t="shared" si="1505"/>
        <v>78139.600000000006</v>
      </c>
      <c r="X977" s="15">
        <f t="shared" si="1506"/>
        <v>90000</v>
      </c>
      <c r="Y977" s="15"/>
      <c r="Z977" s="15">
        <v>15000</v>
      </c>
      <c r="AA977" s="15"/>
      <c r="AB977" s="15">
        <f t="shared" si="1507"/>
        <v>69840.399999999994</v>
      </c>
      <c r="AC977" s="15">
        <f t="shared" si="1508"/>
        <v>93139.6</v>
      </c>
      <c r="AD977" s="15">
        <f t="shared" si="1509"/>
        <v>90000</v>
      </c>
      <c r="AE977" s="15"/>
      <c r="AF977" s="15"/>
      <c r="AG977" s="15"/>
      <c r="AH977" s="15">
        <f t="shared" si="1510"/>
        <v>69840.399999999994</v>
      </c>
      <c r="AI977" s="15">
        <f t="shared" si="1511"/>
        <v>93139.6</v>
      </c>
      <c r="AJ977" s="15">
        <f t="shared" si="1512"/>
        <v>90000</v>
      </c>
      <c r="AK977" s="15"/>
      <c r="AL977" s="15"/>
      <c r="AM977" s="15"/>
      <c r="AN977" s="15">
        <f t="shared" si="1513"/>
        <v>69840.399999999994</v>
      </c>
      <c r="AO977" s="15"/>
      <c r="AP977" s="70">
        <f t="shared" si="1538"/>
        <v>69840.399999999994</v>
      </c>
      <c r="AQ977" s="15">
        <f t="shared" si="1514"/>
        <v>93139.6</v>
      </c>
      <c r="AR977" s="15"/>
      <c r="AS977" s="70">
        <f t="shared" si="1539"/>
        <v>93139.6</v>
      </c>
      <c r="AT977" s="73">
        <f t="shared" si="1515"/>
        <v>90000</v>
      </c>
      <c r="AU977" s="15"/>
      <c r="AV977" s="24"/>
    </row>
    <row r="978" spans="1:48" ht="31.2" x14ac:dyDescent="0.3">
      <c r="A978" s="61" t="s">
        <v>627</v>
      </c>
      <c r="B978" s="62"/>
      <c r="C978" s="61"/>
      <c r="D978" s="61"/>
      <c r="E978" s="63" t="s">
        <v>628</v>
      </c>
      <c r="F978" s="15">
        <f t="shared" si="1594"/>
        <v>13119.3</v>
      </c>
      <c r="G978" s="15">
        <f t="shared" si="1595"/>
        <v>0</v>
      </c>
      <c r="H978" s="15">
        <f t="shared" si="1596"/>
        <v>0</v>
      </c>
      <c r="I978" s="15">
        <f t="shared" si="1597"/>
        <v>0</v>
      </c>
      <c r="J978" s="15">
        <f t="shared" si="1598"/>
        <v>0</v>
      </c>
      <c r="K978" s="15">
        <f t="shared" si="1599"/>
        <v>0</v>
      </c>
      <c r="L978" s="15">
        <f t="shared" si="1547"/>
        <v>13119.3</v>
      </c>
      <c r="M978" s="15">
        <f t="shared" si="1548"/>
        <v>0</v>
      </c>
      <c r="N978" s="15">
        <f t="shared" si="1549"/>
        <v>0</v>
      </c>
      <c r="O978" s="15">
        <f t="shared" si="1600"/>
        <v>0</v>
      </c>
      <c r="P978" s="15">
        <f t="shared" si="1601"/>
        <v>0</v>
      </c>
      <c r="Q978" s="15">
        <f t="shared" si="1602"/>
        <v>0</v>
      </c>
      <c r="R978" s="15">
        <f t="shared" si="1501"/>
        <v>13119.3</v>
      </c>
      <c r="S978" s="15">
        <f t="shared" si="1502"/>
        <v>0</v>
      </c>
      <c r="T978" s="15">
        <f t="shared" si="1503"/>
        <v>0</v>
      </c>
      <c r="U978" s="15">
        <f t="shared" si="1603"/>
        <v>0</v>
      </c>
      <c r="V978" s="15">
        <f t="shared" si="1504"/>
        <v>13119.3</v>
      </c>
      <c r="W978" s="15">
        <f t="shared" si="1505"/>
        <v>0</v>
      </c>
      <c r="X978" s="15">
        <f t="shared" si="1506"/>
        <v>0</v>
      </c>
      <c r="Y978" s="15">
        <f t="shared" si="1604"/>
        <v>0</v>
      </c>
      <c r="Z978" s="15">
        <f t="shared" si="1605"/>
        <v>0</v>
      </c>
      <c r="AA978" s="15">
        <f t="shared" si="1606"/>
        <v>0</v>
      </c>
      <c r="AB978" s="15">
        <f t="shared" si="1507"/>
        <v>13119.3</v>
      </c>
      <c r="AC978" s="15">
        <f t="shared" si="1508"/>
        <v>0</v>
      </c>
      <c r="AD978" s="15">
        <f t="shared" si="1509"/>
        <v>0</v>
      </c>
      <c r="AE978" s="15">
        <f t="shared" si="1607"/>
        <v>0</v>
      </c>
      <c r="AF978" s="15">
        <f t="shared" si="1608"/>
        <v>0</v>
      </c>
      <c r="AG978" s="15">
        <f t="shared" si="1609"/>
        <v>0</v>
      </c>
      <c r="AH978" s="15">
        <f t="shared" si="1510"/>
        <v>13119.3</v>
      </c>
      <c r="AI978" s="15">
        <f t="shared" si="1511"/>
        <v>0</v>
      </c>
      <c r="AJ978" s="15">
        <f t="shared" si="1512"/>
        <v>0</v>
      </c>
      <c r="AK978" s="15">
        <f t="shared" si="1610"/>
        <v>12864.766</v>
      </c>
      <c r="AL978" s="15">
        <f t="shared" si="1611"/>
        <v>0</v>
      </c>
      <c r="AM978" s="15">
        <f t="shared" si="1612"/>
        <v>0</v>
      </c>
      <c r="AN978" s="15">
        <f t="shared" si="1513"/>
        <v>25984.065999999999</v>
      </c>
      <c r="AO978" s="15">
        <f t="shared" si="1613"/>
        <v>0</v>
      </c>
      <c r="AP978" s="70">
        <f t="shared" si="1538"/>
        <v>25984.065999999999</v>
      </c>
      <c r="AQ978" s="15">
        <f t="shared" si="1514"/>
        <v>0</v>
      </c>
      <c r="AR978" s="15">
        <f t="shared" si="1614"/>
        <v>0</v>
      </c>
      <c r="AS978" s="70">
        <f t="shared" si="1539"/>
        <v>0</v>
      </c>
      <c r="AT978" s="73">
        <f t="shared" si="1515"/>
        <v>0</v>
      </c>
      <c r="AU978" s="15">
        <f t="shared" si="1614"/>
        <v>0</v>
      </c>
      <c r="AV978" s="24"/>
    </row>
    <row r="979" spans="1:48" ht="31.2" x14ac:dyDescent="0.3">
      <c r="A979" s="61" t="s">
        <v>627</v>
      </c>
      <c r="B979" s="62" t="s">
        <v>48</v>
      </c>
      <c r="C979" s="61"/>
      <c r="D979" s="61"/>
      <c r="E979" s="63" t="s">
        <v>49</v>
      </c>
      <c r="F979" s="15">
        <f t="shared" si="1594"/>
        <v>13119.3</v>
      </c>
      <c r="G979" s="15">
        <f t="shared" si="1595"/>
        <v>0</v>
      </c>
      <c r="H979" s="15">
        <f t="shared" si="1596"/>
        <v>0</v>
      </c>
      <c r="I979" s="15">
        <f t="shared" si="1597"/>
        <v>0</v>
      </c>
      <c r="J979" s="15">
        <f t="shared" si="1598"/>
        <v>0</v>
      </c>
      <c r="K979" s="15">
        <f t="shared" si="1599"/>
        <v>0</v>
      </c>
      <c r="L979" s="15">
        <f t="shared" si="1547"/>
        <v>13119.3</v>
      </c>
      <c r="M979" s="15">
        <f t="shared" si="1548"/>
        <v>0</v>
      </c>
      <c r="N979" s="15">
        <f t="shared" si="1549"/>
        <v>0</v>
      </c>
      <c r="O979" s="15">
        <f t="shared" si="1600"/>
        <v>0</v>
      </c>
      <c r="P979" s="15">
        <f t="shared" si="1601"/>
        <v>0</v>
      </c>
      <c r="Q979" s="15">
        <f t="shared" si="1602"/>
        <v>0</v>
      </c>
      <c r="R979" s="15">
        <f t="shared" si="1501"/>
        <v>13119.3</v>
      </c>
      <c r="S979" s="15">
        <f t="shared" si="1502"/>
        <v>0</v>
      </c>
      <c r="T979" s="15">
        <f t="shared" si="1503"/>
        <v>0</v>
      </c>
      <c r="U979" s="15">
        <f t="shared" si="1603"/>
        <v>0</v>
      </c>
      <c r="V979" s="15">
        <f t="shared" si="1504"/>
        <v>13119.3</v>
      </c>
      <c r="W979" s="15">
        <f t="shared" si="1505"/>
        <v>0</v>
      </c>
      <c r="X979" s="15">
        <f t="shared" si="1506"/>
        <v>0</v>
      </c>
      <c r="Y979" s="15">
        <f t="shared" si="1604"/>
        <v>0</v>
      </c>
      <c r="Z979" s="15">
        <f t="shared" si="1605"/>
        <v>0</v>
      </c>
      <c r="AA979" s="15">
        <f t="shared" si="1606"/>
        <v>0</v>
      </c>
      <c r="AB979" s="15">
        <f t="shared" si="1507"/>
        <v>13119.3</v>
      </c>
      <c r="AC979" s="15">
        <f t="shared" si="1508"/>
        <v>0</v>
      </c>
      <c r="AD979" s="15">
        <f t="shared" si="1509"/>
        <v>0</v>
      </c>
      <c r="AE979" s="15">
        <f t="shared" si="1607"/>
        <v>0</v>
      </c>
      <c r="AF979" s="15">
        <f t="shared" si="1608"/>
        <v>0</v>
      </c>
      <c r="AG979" s="15">
        <f t="shared" si="1609"/>
        <v>0</v>
      </c>
      <c r="AH979" s="15">
        <f t="shared" si="1510"/>
        <v>13119.3</v>
      </c>
      <c r="AI979" s="15">
        <f t="shared" si="1511"/>
        <v>0</v>
      </c>
      <c r="AJ979" s="15">
        <f t="shared" si="1512"/>
        <v>0</v>
      </c>
      <c r="AK979" s="15">
        <f t="shared" si="1610"/>
        <v>12864.766</v>
      </c>
      <c r="AL979" s="15">
        <f t="shared" si="1611"/>
        <v>0</v>
      </c>
      <c r="AM979" s="15">
        <f t="shared" si="1612"/>
        <v>0</v>
      </c>
      <c r="AN979" s="15">
        <f t="shared" si="1513"/>
        <v>25984.065999999999</v>
      </c>
      <c r="AO979" s="15">
        <f t="shared" si="1613"/>
        <v>0</v>
      </c>
      <c r="AP979" s="70">
        <f t="shared" si="1538"/>
        <v>25984.065999999999</v>
      </c>
      <c r="AQ979" s="15">
        <f t="shared" si="1514"/>
        <v>0</v>
      </c>
      <c r="AR979" s="15">
        <f t="shared" si="1614"/>
        <v>0</v>
      </c>
      <c r="AS979" s="70">
        <f t="shared" si="1539"/>
        <v>0</v>
      </c>
      <c r="AT979" s="73">
        <f t="shared" si="1515"/>
        <v>0</v>
      </c>
      <c r="AU979" s="15">
        <f t="shared" si="1614"/>
        <v>0</v>
      </c>
      <c r="AV979" s="24"/>
    </row>
    <row r="980" spans="1:48" x14ac:dyDescent="0.3">
      <c r="A980" s="61" t="s">
        <v>627</v>
      </c>
      <c r="B980" s="62">
        <v>200</v>
      </c>
      <c r="C980" s="61" t="s">
        <v>238</v>
      </c>
      <c r="D980" s="61" t="s">
        <v>67</v>
      </c>
      <c r="E980" s="63" t="s">
        <v>532</v>
      </c>
      <c r="F980" s="15">
        <v>13119.3</v>
      </c>
      <c r="G980" s="15"/>
      <c r="H980" s="15"/>
      <c r="I980" s="15"/>
      <c r="J980" s="15"/>
      <c r="K980" s="15"/>
      <c r="L980" s="15">
        <f t="shared" si="1547"/>
        <v>13119.3</v>
      </c>
      <c r="M980" s="15">
        <f t="shared" si="1548"/>
        <v>0</v>
      </c>
      <c r="N980" s="15">
        <f t="shared" si="1549"/>
        <v>0</v>
      </c>
      <c r="O980" s="15"/>
      <c r="P980" s="15"/>
      <c r="Q980" s="15"/>
      <c r="R980" s="15">
        <f t="shared" si="1501"/>
        <v>13119.3</v>
      </c>
      <c r="S980" s="15">
        <f t="shared" si="1502"/>
        <v>0</v>
      </c>
      <c r="T980" s="15">
        <f t="shared" si="1503"/>
        <v>0</v>
      </c>
      <c r="U980" s="15"/>
      <c r="V980" s="15">
        <f t="shared" si="1504"/>
        <v>13119.3</v>
      </c>
      <c r="W980" s="15">
        <f t="shared" si="1505"/>
        <v>0</v>
      </c>
      <c r="X980" s="15">
        <f t="shared" si="1506"/>
        <v>0</v>
      </c>
      <c r="Y980" s="15"/>
      <c r="Z980" s="15"/>
      <c r="AA980" s="15"/>
      <c r="AB980" s="15">
        <f t="shared" si="1507"/>
        <v>13119.3</v>
      </c>
      <c r="AC980" s="15">
        <f t="shared" si="1508"/>
        <v>0</v>
      </c>
      <c r="AD980" s="15">
        <f t="shared" si="1509"/>
        <v>0</v>
      </c>
      <c r="AE980" s="15"/>
      <c r="AF980" s="15"/>
      <c r="AG980" s="15"/>
      <c r="AH980" s="15">
        <f t="shared" si="1510"/>
        <v>13119.3</v>
      </c>
      <c r="AI980" s="15">
        <f t="shared" si="1511"/>
        <v>0</v>
      </c>
      <c r="AJ980" s="15">
        <f t="shared" si="1512"/>
        <v>0</v>
      </c>
      <c r="AK980" s="15">
        <v>12864.766</v>
      </c>
      <c r="AL980" s="15"/>
      <c r="AM980" s="15"/>
      <c r="AN980" s="15">
        <f t="shared" si="1513"/>
        <v>25984.065999999999</v>
      </c>
      <c r="AO980" s="15"/>
      <c r="AP980" s="70">
        <f t="shared" si="1538"/>
        <v>25984.065999999999</v>
      </c>
      <c r="AQ980" s="15">
        <f t="shared" si="1514"/>
        <v>0</v>
      </c>
      <c r="AR980" s="15"/>
      <c r="AS980" s="70">
        <f t="shared" si="1539"/>
        <v>0</v>
      </c>
      <c r="AT980" s="73">
        <f t="shared" si="1515"/>
        <v>0</v>
      </c>
      <c r="AU980" s="15"/>
      <c r="AV980" s="24"/>
    </row>
    <row r="981" spans="1:48" ht="31.2" x14ac:dyDescent="0.3">
      <c r="A981" s="61" t="s">
        <v>629</v>
      </c>
      <c r="B981" s="62"/>
      <c r="C981" s="61"/>
      <c r="D981" s="61"/>
      <c r="E981" s="63" t="s">
        <v>630</v>
      </c>
      <c r="F981" s="15">
        <f t="shared" si="1594"/>
        <v>427457.2</v>
      </c>
      <c r="G981" s="15">
        <f t="shared" si="1595"/>
        <v>411131.1</v>
      </c>
      <c r="H981" s="15">
        <f t="shared" si="1596"/>
        <v>411359.3</v>
      </c>
      <c r="I981" s="15">
        <f t="shared" si="1597"/>
        <v>0</v>
      </c>
      <c r="J981" s="15">
        <f t="shared" si="1598"/>
        <v>0</v>
      </c>
      <c r="K981" s="15">
        <f t="shared" si="1599"/>
        <v>0</v>
      </c>
      <c r="L981" s="15">
        <f t="shared" si="1547"/>
        <v>427457.2</v>
      </c>
      <c r="M981" s="15">
        <f t="shared" si="1548"/>
        <v>411131.1</v>
      </c>
      <c r="N981" s="15">
        <f t="shared" si="1549"/>
        <v>411359.3</v>
      </c>
      <c r="O981" s="15">
        <f t="shared" si="1600"/>
        <v>0</v>
      </c>
      <c r="P981" s="15">
        <f t="shared" si="1601"/>
        <v>0</v>
      </c>
      <c r="Q981" s="15">
        <f t="shared" si="1602"/>
        <v>0</v>
      </c>
      <c r="R981" s="15">
        <f t="shared" si="1501"/>
        <v>427457.2</v>
      </c>
      <c r="S981" s="15">
        <f t="shared" si="1502"/>
        <v>411131.1</v>
      </c>
      <c r="T981" s="15">
        <f t="shared" si="1503"/>
        <v>411359.3</v>
      </c>
      <c r="U981" s="15">
        <f t="shared" si="1603"/>
        <v>0</v>
      </c>
      <c r="V981" s="15">
        <f t="shared" si="1504"/>
        <v>427457.2</v>
      </c>
      <c r="W981" s="15">
        <f t="shared" si="1505"/>
        <v>411131.1</v>
      </c>
      <c r="X981" s="15">
        <f t="shared" si="1506"/>
        <v>411359.3</v>
      </c>
      <c r="Y981" s="15">
        <f t="shared" si="1604"/>
        <v>0</v>
      </c>
      <c r="Z981" s="15">
        <f t="shared" si="1605"/>
        <v>0</v>
      </c>
      <c r="AA981" s="15">
        <f t="shared" si="1606"/>
        <v>0</v>
      </c>
      <c r="AB981" s="15">
        <f t="shared" si="1507"/>
        <v>427457.2</v>
      </c>
      <c r="AC981" s="15">
        <f t="shared" si="1508"/>
        <v>411131.1</v>
      </c>
      <c r="AD981" s="15">
        <f t="shared" si="1509"/>
        <v>411359.3</v>
      </c>
      <c r="AE981" s="15">
        <f t="shared" si="1607"/>
        <v>0</v>
      </c>
      <c r="AF981" s="15">
        <f t="shared" si="1608"/>
        <v>0</v>
      </c>
      <c r="AG981" s="15">
        <f t="shared" si="1609"/>
        <v>0</v>
      </c>
      <c r="AH981" s="15">
        <f t="shared" si="1510"/>
        <v>427457.2</v>
      </c>
      <c r="AI981" s="15">
        <f t="shared" si="1511"/>
        <v>411131.1</v>
      </c>
      <c r="AJ981" s="15">
        <f t="shared" si="1512"/>
        <v>411359.3</v>
      </c>
      <c r="AK981" s="15">
        <f t="shared" si="1610"/>
        <v>0</v>
      </c>
      <c r="AL981" s="15">
        <f t="shared" si="1611"/>
        <v>0</v>
      </c>
      <c r="AM981" s="15">
        <f t="shared" si="1612"/>
        <v>0</v>
      </c>
      <c r="AN981" s="15">
        <f t="shared" si="1513"/>
        <v>427457.2</v>
      </c>
      <c r="AO981" s="15">
        <f t="shared" si="1613"/>
        <v>0</v>
      </c>
      <c r="AP981" s="70">
        <f t="shared" si="1538"/>
        <v>427457.2</v>
      </c>
      <c r="AQ981" s="15">
        <f t="shared" si="1514"/>
        <v>411131.1</v>
      </c>
      <c r="AR981" s="15">
        <f t="shared" si="1614"/>
        <v>0</v>
      </c>
      <c r="AS981" s="70">
        <f t="shared" si="1539"/>
        <v>411131.1</v>
      </c>
      <c r="AT981" s="73">
        <f t="shared" si="1515"/>
        <v>411359.3</v>
      </c>
      <c r="AU981" s="15">
        <f t="shared" si="1614"/>
        <v>0</v>
      </c>
      <c r="AV981" s="24"/>
    </row>
    <row r="982" spans="1:48" ht="46.8" x14ac:dyDescent="0.3">
      <c r="A982" s="61" t="s">
        <v>629</v>
      </c>
      <c r="B982" s="62" t="s">
        <v>55</v>
      </c>
      <c r="C982" s="61"/>
      <c r="D982" s="61"/>
      <c r="E982" s="63" t="s">
        <v>56</v>
      </c>
      <c r="F982" s="15">
        <f t="shared" si="1594"/>
        <v>427457.2</v>
      </c>
      <c r="G982" s="15">
        <f t="shared" si="1595"/>
        <v>411131.1</v>
      </c>
      <c r="H982" s="15">
        <f t="shared" si="1596"/>
        <v>411359.3</v>
      </c>
      <c r="I982" s="15">
        <f t="shared" si="1597"/>
        <v>0</v>
      </c>
      <c r="J982" s="15">
        <f t="shared" si="1598"/>
        <v>0</v>
      </c>
      <c r="K982" s="15">
        <f t="shared" si="1599"/>
        <v>0</v>
      </c>
      <c r="L982" s="15">
        <f t="shared" si="1547"/>
        <v>427457.2</v>
      </c>
      <c r="M982" s="15">
        <f t="shared" si="1548"/>
        <v>411131.1</v>
      </c>
      <c r="N982" s="15">
        <f t="shared" si="1549"/>
        <v>411359.3</v>
      </c>
      <c r="O982" s="15">
        <f t="shared" si="1600"/>
        <v>0</v>
      </c>
      <c r="P982" s="15">
        <f t="shared" si="1601"/>
        <v>0</v>
      </c>
      <c r="Q982" s="15">
        <f t="shared" si="1602"/>
        <v>0</v>
      </c>
      <c r="R982" s="15">
        <f t="shared" si="1501"/>
        <v>427457.2</v>
      </c>
      <c r="S982" s="15">
        <f t="shared" si="1502"/>
        <v>411131.1</v>
      </c>
      <c r="T982" s="15">
        <f t="shared" si="1503"/>
        <v>411359.3</v>
      </c>
      <c r="U982" s="15">
        <f t="shared" si="1603"/>
        <v>0</v>
      </c>
      <c r="V982" s="15">
        <f t="shared" si="1504"/>
        <v>427457.2</v>
      </c>
      <c r="W982" s="15">
        <f t="shared" si="1505"/>
        <v>411131.1</v>
      </c>
      <c r="X982" s="15">
        <f t="shared" si="1506"/>
        <v>411359.3</v>
      </c>
      <c r="Y982" s="15">
        <f t="shared" si="1604"/>
        <v>0</v>
      </c>
      <c r="Z982" s="15">
        <f t="shared" si="1605"/>
        <v>0</v>
      </c>
      <c r="AA982" s="15">
        <f t="shared" si="1606"/>
        <v>0</v>
      </c>
      <c r="AB982" s="15">
        <f t="shared" si="1507"/>
        <v>427457.2</v>
      </c>
      <c r="AC982" s="15">
        <f t="shared" si="1508"/>
        <v>411131.1</v>
      </c>
      <c r="AD982" s="15">
        <f t="shared" si="1509"/>
        <v>411359.3</v>
      </c>
      <c r="AE982" s="15">
        <f t="shared" si="1607"/>
        <v>0</v>
      </c>
      <c r="AF982" s="15">
        <f t="shared" si="1608"/>
        <v>0</v>
      </c>
      <c r="AG982" s="15">
        <f t="shared" si="1609"/>
        <v>0</v>
      </c>
      <c r="AH982" s="15">
        <f t="shared" si="1510"/>
        <v>427457.2</v>
      </c>
      <c r="AI982" s="15">
        <f t="shared" si="1511"/>
        <v>411131.1</v>
      </c>
      <c r="AJ982" s="15">
        <f t="shared" si="1512"/>
        <v>411359.3</v>
      </c>
      <c r="AK982" s="15">
        <f t="shared" si="1610"/>
        <v>0</v>
      </c>
      <c r="AL982" s="15">
        <f t="shared" si="1611"/>
        <v>0</v>
      </c>
      <c r="AM982" s="15">
        <f t="shared" si="1612"/>
        <v>0</v>
      </c>
      <c r="AN982" s="15">
        <f t="shared" si="1513"/>
        <v>427457.2</v>
      </c>
      <c r="AO982" s="15">
        <f t="shared" si="1613"/>
        <v>0</v>
      </c>
      <c r="AP982" s="70">
        <f t="shared" si="1538"/>
        <v>427457.2</v>
      </c>
      <c r="AQ982" s="15">
        <f t="shared" si="1514"/>
        <v>411131.1</v>
      </c>
      <c r="AR982" s="15">
        <f t="shared" si="1614"/>
        <v>0</v>
      </c>
      <c r="AS982" s="70">
        <f t="shared" si="1539"/>
        <v>411131.1</v>
      </c>
      <c r="AT982" s="73">
        <f t="shared" si="1515"/>
        <v>411359.3</v>
      </c>
      <c r="AU982" s="15">
        <f t="shared" si="1614"/>
        <v>0</v>
      </c>
      <c r="AV982" s="24"/>
    </row>
    <row r="983" spans="1:48" x14ac:dyDescent="0.3">
      <c r="A983" s="61" t="s">
        <v>629</v>
      </c>
      <c r="B983" s="62">
        <v>600</v>
      </c>
      <c r="C983" s="61" t="s">
        <v>238</v>
      </c>
      <c r="D983" s="61" t="s">
        <v>67</v>
      </c>
      <c r="E983" s="63" t="s">
        <v>532</v>
      </c>
      <c r="F983" s="15">
        <v>427457.2</v>
      </c>
      <c r="G983" s="15">
        <v>411131.1</v>
      </c>
      <c r="H983" s="15">
        <v>411359.3</v>
      </c>
      <c r="I983" s="15"/>
      <c r="J983" s="15"/>
      <c r="K983" s="15"/>
      <c r="L983" s="15">
        <f t="shared" si="1547"/>
        <v>427457.2</v>
      </c>
      <c r="M983" s="15">
        <f t="shared" si="1548"/>
        <v>411131.1</v>
      </c>
      <c r="N983" s="15">
        <f t="shared" si="1549"/>
        <v>411359.3</v>
      </c>
      <c r="O983" s="15"/>
      <c r="P983" s="15"/>
      <c r="Q983" s="15"/>
      <c r="R983" s="15">
        <f t="shared" si="1501"/>
        <v>427457.2</v>
      </c>
      <c r="S983" s="15">
        <f t="shared" si="1502"/>
        <v>411131.1</v>
      </c>
      <c r="T983" s="15">
        <f t="shared" si="1503"/>
        <v>411359.3</v>
      </c>
      <c r="U983" s="15"/>
      <c r="V983" s="15">
        <f t="shared" si="1504"/>
        <v>427457.2</v>
      </c>
      <c r="W983" s="15">
        <f t="shared" si="1505"/>
        <v>411131.1</v>
      </c>
      <c r="X983" s="15">
        <f t="shared" si="1506"/>
        <v>411359.3</v>
      </c>
      <c r="Y983" s="15"/>
      <c r="Z983" s="15"/>
      <c r="AA983" s="15"/>
      <c r="AB983" s="15">
        <f t="shared" si="1507"/>
        <v>427457.2</v>
      </c>
      <c r="AC983" s="15">
        <f t="shared" si="1508"/>
        <v>411131.1</v>
      </c>
      <c r="AD983" s="15">
        <f t="shared" si="1509"/>
        <v>411359.3</v>
      </c>
      <c r="AE983" s="15"/>
      <c r="AF983" s="15"/>
      <c r="AG983" s="15"/>
      <c r="AH983" s="15">
        <f t="shared" si="1510"/>
        <v>427457.2</v>
      </c>
      <c r="AI983" s="15">
        <f t="shared" si="1511"/>
        <v>411131.1</v>
      </c>
      <c r="AJ983" s="15">
        <f t="shared" si="1512"/>
        <v>411359.3</v>
      </c>
      <c r="AK983" s="15"/>
      <c r="AL983" s="15"/>
      <c r="AM983" s="15"/>
      <c r="AN983" s="15">
        <f t="shared" si="1513"/>
        <v>427457.2</v>
      </c>
      <c r="AO983" s="15"/>
      <c r="AP983" s="70">
        <f t="shared" si="1538"/>
        <v>427457.2</v>
      </c>
      <c r="AQ983" s="15">
        <f t="shared" si="1514"/>
        <v>411131.1</v>
      </c>
      <c r="AR983" s="15"/>
      <c r="AS983" s="70">
        <f t="shared" si="1539"/>
        <v>411131.1</v>
      </c>
      <c r="AT983" s="73">
        <f t="shared" si="1515"/>
        <v>411359.3</v>
      </c>
      <c r="AU983" s="15"/>
      <c r="AV983" s="24"/>
    </row>
    <row r="984" spans="1:48" x14ac:dyDescent="0.3">
      <c r="A984" s="61" t="s">
        <v>631</v>
      </c>
      <c r="B984" s="62"/>
      <c r="C984" s="61"/>
      <c r="D984" s="61"/>
      <c r="E984" s="63" t="s">
        <v>217</v>
      </c>
      <c r="F984" s="15">
        <f t="shared" si="1594"/>
        <v>2189.5</v>
      </c>
      <c r="G984" s="15">
        <f t="shared" si="1595"/>
        <v>0</v>
      </c>
      <c r="H984" s="15">
        <f t="shared" si="1596"/>
        <v>0</v>
      </c>
      <c r="I984" s="15">
        <f t="shared" si="1597"/>
        <v>0</v>
      </c>
      <c r="J984" s="15">
        <f t="shared" si="1598"/>
        <v>0</v>
      </c>
      <c r="K984" s="15">
        <f t="shared" si="1599"/>
        <v>0</v>
      </c>
      <c r="L984" s="15">
        <f t="shared" si="1547"/>
        <v>2189.5</v>
      </c>
      <c r="M984" s="15">
        <f t="shared" si="1548"/>
        <v>0</v>
      </c>
      <c r="N984" s="15">
        <f t="shared" si="1549"/>
        <v>0</v>
      </c>
      <c r="O984" s="15">
        <f t="shared" si="1600"/>
        <v>0</v>
      </c>
      <c r="P984" s="15">
        <f t="shared" si="1601"/>
        <v>0</v>
      </c>
      <c r="Q984" s="15">
        <f t="shared" si="1602"/>
        <v>0</v>
      </c>
      <c r="R984" s="15">
        <f t="shared" si="1501"/>
        <v>2189.5</v>
      </c>
      <c r="S984" s="15">
        <f t="shared" si="1502"/>
        <v>0</v>
      </c>
      <c r="T984" s="15">
        <f t="shared" si="1503"/>
        <v>0</v>
      </c>
      <c r="U984" s="15">
        <f t="shared" si="1603"/>
        <v>0</v>
      </c>
      <c r="V984" s="15">
        <f t="shared" si="1504"/>
        <v>2189.5</v>
      </c>
      <c r="W984" s="15">
        <f t="shared" si="1505"/>
        <v>0</v>
      </c>
      <c r="X984" s="15">
        <f t="shared" si="1506"/>
        <v>0</v>
      </c>
      <c r="Y984" s="15">
        <f t="shared" si="1604"/>
        <v>-1094.8</v>
      </c>
      <c r="Z984" s="15">
        <f t="shared" si="1605"/>
        <v>0</v>
      </c>
      <c r="AA984" s="15">
        <f t="shared" si="1606"/>
        <v>0</v>
      </c>
      <c r="AB984" s="15">
        <f t="shared" si="1507"/>
        <v>1094.7</v>
      </c>
      <c r="AC984" s="15">
        <f t="shared" si="1508"/>
        <v>0</v>
      </c>
      <c r="AD984" s="15">
        <f t="shared" si="1509"/>
        <v>0</v>
      </c>
      <c r="AE984" s="15">
        <f t="shared" si="1607"/>
        <v>0</v>
      </c>
      <c r="AF984" s="15">
        <f t="shared" si="1608"/>
        <v>0</v>
      </c>
      <c r="AG984" s="15">
        <f t="shared" si="1609"/>
        <v>0</v>
      </c>
      <c r="AH984" s="15">
        <f t="shared" si="1510"/>
        <v>1094.7</v>
      </c>
      <c r="AI984" s="15">
        <f t="shared" si="1511"/>
        <v>0</v>
      </c>
      <c r="AJ984" s="15">
        <f t="shared" si="1512"/>
        <v>0</v>
      </c>
      <c r="AK984" s="15">
        <f t="shared" si="1610"/>
        <v>0</v>
      </c>
      <c r="AL984" s="15">
        <f t="shared" si="1611"/>
        <v>0</v>
      </c>
      <c r="AM984" s="15">
        <f t="shared" si="1612"/>
        <v>0</v>
      </c>
      <c r="AN984" s="15">
        <f t="shared" si="1513"/>
        <v>1094.7</v>
      </c>
      <c r="AO984" s="15">
        <f t="shared" si="1613"/>
        <v>0</v>
      </c>
      <c r="AP984" s="70">
        <f t="shared" si="1538"/>
        <v>1094.7</v>
      </c>
      <c r="AQ984" s="15">
        <f t="shared" si="1514"/>
        <v>0</v>
      </c>
      <c r="AR984" s="15">
        <f t="shared" si="1614"/>
        <v>0</v>
      </c>
      <c r="AS984" s="70">
        <f t="shared" si="1539"/>
        <v>0</v>
      </c>
      <c r="AT984" s="73">
        <f t="shared" si="1515"/>
        <v>0</v>
      </c>
      <c r="AU984" s="15">
        <f t="shared" si="1614"/>
        <v>0</v>
      </c>
      <c r="AV984" s="24"/>
    </row>
    <row r="985" spans="1:48" ht="46.8" x14ac:dyDescent="0.3">
      <c r="A985" s="61" t="s">
        <v>631</v>
      </c>
      <c r="B985" s="62" t="s">
        <v>55</v>
      </c>
      <c r="C985" s="61"/>
      <c r="D985" s="61"/>
      <c r="E985" s="63" t="s">
        <v>56</v>
      </c>
      <c r="F985" s="15">
        <f t="shared" si="1594"/>
        <v>2189.5</v>
      </c>
      <c r="G985" s="15">
        <f t="shared" si="1595"/>
        <v>0</v>
      </c>
      <c r="H985" s="15">
        <f t="shared" si="1596"/>
        <v>0</v>
      </c>
      <c r="I985" s="15">
        <f t="shared" si="1597"/>
        <v>0</v>
      </c>
      <c r="J985" s="15">
        <f t="shared" si="1598"/>
        <v>0</v>
      </c>
      <c r="K985" s="15">
        <f t="shared" si="1599"/>
        <v>0</v>
      </c>
      <c r="L985" s="15">
        <f t="shared" si="1547"/>
        <v>2189.5</v>
      </c>
      <c r="M985" s="15">
        <f t="shared" si="1548"/>
        <v>0</v>
      </c>
      <c r="N985" s="15">
        <f t="shared" si="1549"/>
        <v>0</v>
      </c>
      <c r="O985" s="15">
        <f t="shared" si="1600"/>
        <v>0</v>
      </c>
      <c r="P985" s="15">
        <f t="shared" si="1601"/>
        <v>0</v>
      </c>
      <c r="Q985" s="15">
        <f t="shared" si="1602"/>
        <v>0</v>
      </c>
      <c r="R985" s="15">
        <f t="shared" si="1501"/>
        <v>2189.5</v>
      </c>
      <c r="S985" s="15">
        <f t="shared" si="1502"/>
        <v>0</v>
      </c>
      <c r="T985" s="15">
        <f t="shared" si="1503"/>
        <v>0</v>
      </c>
      <c r="U985" s="15">
        <f t="shared" si="1603"/>
        <v>0</v>
      </c>
      <c r="V985" s="15">
        <f t="shared" si="1504"/>
        <v>2189.5</v>
      </c>
      <c r="W985" s="15">
        <f t="shared" si="1505"/>
        <v>0</v>
      </c>
      <c r="X985" s="15">
        <f t="shared" si="1506"/>
        <v>0</v>
      </c>
      <c r="Y985" s="15">
        <f t="shared" si="1604"/>
        <v>-1094.8</v>
      </c>
      <c r="Z985" s="15">
        <f t="shared" si="1605"/>
        <v>0</v>
      </c>
      <c r="AA985" s="15">
        <f t="shared" si="1606"/>
        <v>0</v>
      </c>
      <c r="AB985" s="15">
        <f t="shared" si="1507"/>
        <v>1094.7</v>
      </c>
      <c r="AC985" s="15">
        <f t="shared" si="1508"/>
        <v>0</v>
      </c>
      <c r="AD985" s="15">
        <f t="shared" si="1509"/>
        <v>0</v>
      </c>
      <c r="AE985" s="15">
        <f t="shared" si="1607"/>
        <v>0</v>
      </c>
      <c r="AF985" s="15">
        <f t="shared" si="1608"/>
        <v>0</v>
      </c>
      <c r="AG985" s="15">
        <f t="shared" si="1609"/>
        <v>0</v>
      </c>
      <c r="AH985" s="15">
        <f t="shared" si="1510"/>
        <v>1094.7</v>
      </c>
      <c r="AI985" s="15">
        <f t="shared" si="1511"/>
        <v>0</v>
      </c>
      <c r="AJ985" s="15">
        <f t="shared" si="1512"/>
        <v>0</v>
      </c>
      <c r="AK985" s="15">
        <f t="shared" si="1610"/>
        <v>0</v>
      </c>
      <c r="AL985" s="15">
        <f t="shared" si="1611"/>
        <v>0</v>
      </c>
      <c r="AM985" s="15">
        <f t="shared" si="1612"/>
        <v>0</v>
      </c>
      <c r="AN985" s="15">
        <f t="shared" si="1513"/>
        <v>1094.7</v>
      </c>
      <c r="AO985" s="15">
        <f t="shared" si="1613"/>
        <v>0</v>
      </c>
      <c r="AP985" s="70">
        <f t="shared" si="1538"/>
        <v>1094.7</v>
      </c>
      <c r="AQ985" s="15">
        <f t="shared" si="1514"/>
        <v>0</v>
      </c>
      <c r="AR985" s="15">
        <f t="shared" si="1614"/>
        <v>0</v>
      </c>
      <c r="AS985" s="70">
        <f t="shared" si="1539"/>
        <v>0</v>
      </c>
      <c r="AT985" s="73">
        <f t="shared" si="1515"/>
        <v>0</v>
      </c>
      <c r="AU985" s="15">
        <f t="shared" si="1614"/>
        <v>0</v>
      </c>
      <c r="AV985" s="24"/>
    </row>
    <row r="986" spans="1:48" x14ac:dyDescent="0.3">
      <c r="A986" s="61" t="s">
        <v>631</v>
      </c>
      <c r="B986" s="62">
        <v>600</v>
      </c>
      <c r="C986" s="61" t="s">
        <v>238</v>
      </c>
      <c r="D986" s="61" t="s">
        <v>67</v>
      </c>
      <c r="E986" s="63" t="s">
        <v>532</v>
      </c>
      <c r="F986" s="15">
        <v>2189.5</v>
      </c>
      <c r="G986" s="15"/>
      <c r="H986" s="15"/>
      <c r="I986" s="15"/>
      <c r="J986" s="15"/>
      <c r="K986" s="15"/>
      <c r="L986" s="15">
        <f t="shared" si="1547"/>
        <v>2189.5</v>
      </c>
      <c r="M986" s="15">
        <f t="shared" si="1548"/>
        <v>0</v>
      </c>
      <c r="N986" s="15">
        <f t="shared" si="1549"/>
        <v>0</v>
      </c>
      <c r="O986" s="15"/>
      <c r="P986" s="15"/>
      <c r="Q986" s="15"/>
      <c r="R986" s="15">
        <f t="shared" si="1501"/>
        <v>2189.5</v>
      </c>
      <c r="S986" s="15">
        <f t="shared" si="1502"/>
        <v>0</v>
      </c>
      <c r="T986" s="15">
        <f t="shared" si="1503"/>
        <v>0</v>
      </c>
      <c r="U986" s="15"/>
      <c r="V986" s="15">
        <f t="shared" si="1504"/>
        <v>2189.5</v>
      </c>
      <c r="W986" s="15">
        <f t="shared" si="1505"/>
        <v>0</v>
      </c>
      <c r="X986" s="15">
        <f t="shared" si="1506"/>
        <v>0</v>
      </c>
      <c r="Y986" s="15">
        <v>-1094.8</v>
      </c>
      <c r="Z986" s="15"/>
      <c r="AA986" s="15"/>
      <c r="AB986" s="15">
        <f t="shared" si="1507"/>
        <v>1094.7</v>
      </c>
      <c r="AC986" s="15">
        <f t="shared" si="1508"/>
        <v>0</v>
      </c>
      <c r="AD986" s="15">
        <f t="shared" si="1509"/>
        <v>0</v>
      </c>
      <c r="AE986" s="15"/>
      <c r="AF986" s="15"/>
      <c r="AG986" s="15"/>
      <c r="AH986" s="15">
        <f t="shared" si="1510"/>
        <v>1094.7</v>
      </c>
      <c r="AI986" s="15">
        <f t="shared" si="1511"/>
        <v>0</v>
      </c>
      <c r="AJ986" s="15">
        <f t="shared" si="1512"/>
        <v>0</v>
      </c>
      <c r="AK986" s="15"/>
      <c r="AL986" s="15"/>
      <c r="AM986" s="15"/>
      <c r="AN986" s="15">
        <f t="shared" si="1513"/>
        <v>1094.7</v>
      </c>
      <c r="AO986" s="15"/>
      <c r="AP986" s="70">
        <f t="shared" si="1538"/>
        <v>1094.7</v>
      </c>
      <c r="AQ986" s="15">
        <f t="shared" si="1514"/>
        <v>0</v>
      </c>
      <c r="AR986" s="15"/>
      <c r="AS986" s="70">
        <f t="shared" si="1539"/>
        <v>0</v>
      </c>
      <c r="AT986" s="73">
        <f t="shared" si="1515"/>
        <v>0</v>
      </c>
      <c r="AU986" s="15"/>
      <c r="AV986" s="24"/>
    </row>
    <row r="987" spans="1:48" ht="31.2" x14ac:dyDescent="0.3">
      <c r="A987" s="61" t="s">
        <v>632</v>
      </c>
      <c r="B987" s="62"/>
      <c r="C987" s="61"/>
      <c r="D987" s="61"/>
      <c r="E987" s="63" t="s">
        <v>207</v>
      </c>
      <c r="F987" s="15">
        <f t="shared" si="1594"/>
        <v>2602.6</v>
      </c>
      <c r="G987" s="15">
        <f t="shared" si="1595"/>
        <v>2366.1999999999998</v>
      </c>
      <c r="H987" s="15">
        <f t="shared" si="1596"/>
        <v>2138</v>
      </c>
      <c r="I987" s="15">
        <f t="shared" si="1597"/>
        <v>0</v>
      </c>
      <c r="J987" s="15">
        <f t="shared" si="1598"/>
        <v>0</v>
      </c>
      <c r="K987" s="15">
        <f t="shared" si="1599"/>
        <v>0</v>
      </c>
      <c r="L987" s="15">
        <f t="shared" si="1547"/>
        <v>2602.6</v>
      </c>
      <c r="M987" s="15">
        <f t="shared" si="1548"/>
        <v>2366.1999999999998</v>
      </c>
      <c r="N987" s="15">
        <f t="shared" si="1549"/>
        <v>2138</v>
      </c>
      <c r="O987" s="15">
        <f t="shared" si="1600"/>
        <v>0</v>
      </c>
      <c r="P987" s="15">
        <f t="shared" si="1601"/>
        <v>0</v>
      </c>
      <c r="Q987" s="15">
        <f t="shared" si="1602"/>
        <v>0</v>
      </c>
      <c r="R987" s="15">
        <f t="shared" si="1501"/>
        <v>2602.6</v>
      </c>
      <c r="S987" s="15">
        <f t="shared" si="1502"/>
        <v>2366.1999999999998</v>
      </c>
      <c r="T987" s="15">
        <f t="shared" si="1503"/>
        <v>2138</v>
      </c>
      <c r="U987" s="15">
        <f t="shared" si="1603"/>
        <v>0</v>
      </c>
      <c r="V987" s="15">
        <f t="shared" si="1504"/>
        <v>2602.6</v>
      </c>
      <c r="W987" s="15">
        <f t="shared" si="1505"/>
        <v>2366.1999999999998</v>
      </c>
      <c r="X987" s="15">
        <f t="shared" si="1506"/>
        <v>2138</v>
      </c>
      <c r="Y987" s="15">
        <f t="shared" si="1604"/>
        <v>0</v>
      </c>
      <c r="Z987" s="15">
        <f t="shared" si="1605"/>
        <v>0</v>
      </c>
      <c r="AA987" s="15">
        <f t="shared" si="1606"/>
        <v>0</v>
      </c>
      <c r="AB987" s="15">
        <f t="shared" si="1507"/>
        <v>2602.6</v>
      </c>
      <c r="AC987" s="15">
        <f t="shared" si="1508"/>
        <v>2366.1999999999998</v>
      </c>
      <c r="AD987" s="15">
        <f t="shared" si="1509"/>
        <v>2138</v>
      </c>
      <c r="AE987" s="15">
        <f t="shared" si="1607"/>
        <v>0</v>
      </c>
      <c r="AF987" s="15">
        <f t="shared" si="1608"/>
        <v>0</v>
      </c>
      <c r="AG987" s="15">
        <f t="shared" si="1609"/>
        <v>0</v>
      </c>
      <c r="AH987" s="15">
        <f t="shared" si="1510"/>
        <v>2602.6</v>
      </c>
      <c r="AI987" s="15">
        <f t="shared" si="1511"/>
        <v>2366.1999999999998</v>
      </c>
      <c r="AJ987" s="15">
        <f t="shared" si="1512"/>
        <v>2138</v>
      </c>
      <c r="AK987" s="15">
        <f t="shared" si="1610"/>
        <v>651.05899999999997</v>
      </c>
      <c r="AL987" s="15">
        <f t="shared" si="1611"/>
        <v>0</v>
      </c>
      <c r="AM987" s="15">
        <f t="shared" si="1612"/>
        <v>0</v>
      </c>
      <c r="AN987" s="15">
        <f t="shared" si="1513"/>
        <v>3253.6589999999997</v>
      </c>
      <c r="AO987" s="15">
        <f t="shared" si="1613"/>
        <v>0</v>
      </c>
      <c r="AP987" s="70">
        <f t="shared" si="1538"/>
        <v>3253.6589999999997</v>
      </c>
      <c r="AQ987" s="15">
        <f t="shared" si="1514"/>
        <v>2366.1999999999998</v>
      </c>
      <c r="AR987" s="15">
        <f t="shared" si="1614"/>
        <v>0</v>
      </c>
      <c r="AS987" s="70">
        <f t="shared" si="1539"/>
        <v>2366.1999999999998</v>
      </c>
      <c r="AT987" s="73">
        <f t="shared" si="1515"/>
        <v>2138</v>
      </c>
      <c r="AU987" s="15">
        <f t="shared" si="1614"/>
        <v>0</v>
      </c>
      <c r="AV987" s="24"/>
    </row>
    <row r="988" spans="1:48" ht="46.8" x14ac:dyDescent="0.3">
      <c r="A988" s="61" t="s">
        <v>632</v>
      </c>
      <c r="B988" s="62" t="s">
        <v>55</v>
      </c>
      <c r="C988" s="61"/>
      <c r="D988" s="61"/>
      <c r="E988" s="63" t="s">
        <v>56</v>
      </c>
      <c r="F988" s="15">
        <f t="shared" si="1594"/>
        <v>2602.6</v>
      </c>
      <c r="G988" s="15">
        <f t="shared" si="1595"/>
        <v>2366.1999999999998</v>
      </c>
      <c r="H988" s="15">
        <f t="shared" si="1596"/>
        <v>2138</v>
      </c>
      <c r="I988" s="15">
        <f t="shared" si="1597"/>
        <v>0</v>
      </c>
      <c r="J988" s="15">
        <f t="shared" si="1598"/>
        <v>0</v>
      </c>
      <c r="K988" s="15">
        <f t="shared" si="1599"/>
        <v>0</v>
      </c>
      <c r="L988" s="15">
        <f t="shared" si="1547"/>
        <v>2602.6</v>
      </c>
      <c r="M988" s="15">
        <f t="shared" si="1548"/>
        <v>2366.1999999999998</v>
      </c>
      <c r="N988" s="15">
        <f t="shared" si="1549"/>
        <v>2138</v>
      </c>
      <c r="O988" s="15">
        <f t="shared" si="1600"/>
        <v>0</v>
      </c>
      <c r="P988" s="15">
        <f t="shared" si="1601"/>
        <v>0</v>
      </c>
      <c r="Q988" s="15">
        <f t="shared" si="1602"/>
        <v>0</v>
      </c>
      <c r="R988" s="15">
        <f t="shared" si="1501"/>
        <v>2602.6</v>
      </c>
      <c r="S988" s="15">
        <f t="shared" si="1502"/>
        <v>2366.1999999999998</v>
      </c>
      <c r="T988" s="15">
        <f t="shared" si="1503"/>
        <v>2138</v>
      </c>
      <c r="U988" s="15">
        <f t="shared" si="1603"/>
        <v>0</v>
      </c>
      <c r="V988" s="15">
        <f t="shared" si="1504"/>
        <v>2602.6</v>
      </c>
      <c r="W988" s="15">
        <f t="shared" si="1505"/>
        <v>2366.1999999999998</v>
      </c>
      <c r="X988" s="15">
        <f t="shared" si="1506"/>
        <v>2138</v>
      </c>
      <c r="Y988" s="15">
        <f t="shared" si="1604"/>
        <v>0</v>
      </c>
      <c r="Z988" s="15">
        <f t="shared" si="1605"/>
        <v>0</v>
      </c>
      <c r="AA988" s="15">
        <f t="shared" si="1606"/>
        <v>0</v>
      </c>
      <c r="AB988" s="15">
        <f t="shared" si="1507"/>
        <v>2602.6</v>
      </c>
      <c r="AC988" s="15">
        <f t="shared" si="1508"/>
        <v>2366.1999999999998</v>
      </c>
      <c r="AD988" s="15">
        <f t="shared" si="1509"/>
        <v>2138</v>
      </c>
      <c r="AE988" s="15">
        <f t="shared" si="1607"/>
        <v>0</v>
      </c>
      <c r="AF988" s="15">
        <f t="shared" si="1608"/>
        <v>0</v>
      </c>
      <c r="AG988" s="15">
        <f t="shared" si="1609"/>
        <v>0</v>
      </c>
      <c r="AH988" s="15">
        <f t="shared" si="1510"/>
        <v>2602.6</v>
      </c>
      <c r="AI988" s="15">
        <f t="shared" si="1511"/>
        <v>2366.1999999999998</v>
      </c>
      <c r="AJ988" s="15">
        <f t="shared" si="1512"/>
        <v>2138</v>
      </c>
      <c r="AK988" s="15">
        <f t="shared" si="1610"/>
        <v>651.05899999999997</v>
      </c>
      <c r="AL988" s="15">
        <f t="shared" si="1611"/>
        <v>0</v>
      </c>
      <c r="AM988" s="15">
        <f t="shared" si="1612"/>
        <v>0</v>
      </c>
      <c r="AN988" s="15">
        <f t="shared" si="1513"/>
        <v>3253.6589999999997</v>
      </c>
      <c r="AO988" s="15">
        <f t="shared" si="1613"/>
        <v>0</v>
      </c>
      <c r="AP988" s="70">
        <f t="shared" si="1538"/>
        <v>3253.6589999999997</v>
      </c>
      <c r="AQ988" s="15">
        <f t="shared" si="1514"/>
        <v>2366.1999999999998</v>
      </c>
      <c r="AR988" s="15">
        <f t="shared" si="1614"/>
        <v>0</v>
      </c>
      <c r="AS988" s="70">
        <f t="shared" si="1539"/>
        <v>2366.1999999999998</v>
      </c>
      <c r="AT988" s="73">
        <f t="shared" si="1515"/>
        <v>2138</v>
      </c>
      <c r="AU988" s="15">
        <f t="shared" si="1614"/>
        <v>0</v>
      </c>
      <c r="AV988" s="24"/>
    </row>
    <row r="989" spans="1:48" x14ac:dyDescent="0.3">
      <c r="A989" s="61" t="s">
        <v>632</v>
      </c>
      <c r="B989" s="62">
        <v>600</v>
      </c>
      <c r="C989" s="61" t="s">
        <v>238</v>
      </c>
      <c r="D989" s="61" t="s">
        <v>67</v>
      </c>
      <c r="E989" s="63" t="s">
        <v>532</v>
      </c>
      <c r="F989" s="15">
        <v>2602.6</v>
      </c>
      <c r="G989" s="15">
        <v>2366.1999999999998</v>
      </c>
      <c r="H989" s="15">
        <v>2138</v>
      </c>
      <c r="I989" s="15"/>
      <c r="J989" s="15"/>
      <c r="K989" s="15"/>
      <c r="L989" s="15">
        <f t="shared" si="1547"/>
        <v>2602.6</v>
      </c>
      <c r="M989" s="15">
        <f t="shared" si="1548"/>
        <v>2366.1999999999998</v>
      </c>
      <c r="N989" s="15">
        <f t="shared" si="1549"/>
        <v>2138</v>
      </c>
      <c r="O989" s="15"/>
      <c r="P989" s="15"/>
      <c r="Q989" s="15"/>
      <c r="R989" s="15">
        <f t="shared" si="1501"/>
        <v>2602.6</v>
      </c>
      <c r="S989" s="15">
        <f t="shared" si="1502"/>
        <v>2366.1999999999998</v>
      </c>
      <c r="T989" s="15">
        <f t="shared" si="1503"/>
        <v>2138</v>
      </c>
      <c r="U989" s="15"/>
      <c r="V989" s="15">
        <f t="shared" si="1504"/>
        <v>2602.6</v>
      </c>
      <c r="W989" s="15">
        <f t="shared" si="1505"/>
        <v>2366.1999999999998</v>
      </c>
      <c r="X989" s="15">
        <f t="shared" si="1506"/>
        <v>2138</v>
      </c>
      <c r="Y989" s="15"/>
      <c r="Z989" s="15"/>
      <c r="AA989" s="15"/>
      <c r="AB989" s="15">
        <f t="shared" si="1507"/>
        <v>2602.6</v>
      </c>
      <c r="AC989" s="15">
        <f t="shared" si="1508"/>
        <v>2366.1999999999998</v>
      </c>
      <c r="AD989" s="15">
        <f t="shared" si="1509"/>
        <v>2138</v>
      </c>
      <c r="AE989" s="15"/>
      <c r="AF989" s="15"/>
      <c r="AG989" s="15"/>
      <c r="AH989" s="15">
        <f t="shared" si="1510"/>
        <v>2602.6</v>
      </c>
      <c r="AI989" s="15">
        <f t="shared" si="1511"/>
        <v>2366.1999999999998</v>
      </c>
      <c r="AJ989" s="15">
        <f t="shared" si="1512"/>
        <v>2138</v>
      </c>
      <c r="AK989" s="15">
        <v>651.05899999999997</v>
      </c>
      <c r="AL989" s="15"/>
      <c r="AM989" s="15"/>
      <c r="AN989" s="15">
        <f t="shared" si="1513"/>
        <v>3253.6589999999997</v>
      </c>
      <c r="AO989" s="15"/>
      <c r="AP989" s="70">
        <f t="shared" si="1538"/>
        <v>3253.6589999999997</v>
      </c>
      <c r="AQ989" s="15">
        <f t="shared" si="1514"/>
        <v>2366.1999999999998</v>
      </c>
      <c r="AR989" s="15"/>
      <c r="AS989" s="70">
        <f t="shared" si="1539"/>
        <v>2366.1999999999998</v>
      </c>
      <c r="AT989" s="73">
        <f t="shared" si="1515"/>
        <v>2138</v>
      </c>
      <c r="AU989" s="15"/>
      <c r="AV989" s="24"/>
    </row>
    <row r="990" spans="1:48" ht="46.8" x14ac:dyDescent="0.3">
      <c r="A990" s="61" t="s">
        <v>633</v>
      </c>
      <c r="B990" s="62"/>
      <c r="C990" s="61"/>
      <c r="D990" s="61"/>
      <c r="E990" s="63" t="s">
        <v>634</v>
      </c>
      <c r="F990" s="15">
        <f t="shared" ref="F990:K990" si="1615">F997+F1002+F1005+F1008+F1011+F1017+F1026+F1029+F991+F994</f>
        <v>1052786</v>
      </c>
      <c r="G990" s="15">
        <f t="shared" si="1615"/>
        <v>1412103.6000000003</v>
      </c>
      <c r="H990" s="15">
        <f t="shared" si="1615"/>
        <v>1403938.9000000001</v>
      </c>
      <c r="I990" s="15">
        <f t="shared" si="1615"/>
        <v>-159094.704</v>
      </c>
      <c r="J990" s="15">
        <f t="shared" si="1615"/>
        <v>-50552.9</v>
      </c>
      <c r="K990" s="15">
        <f t="shared" si="1615"/>
        <v>-43122.5</v>
      </c>
      <c r="L990" s="15">
        <f t="shared" si="1547"/>
        <v>893691.29599999997</v>
      </c>
      <c r="M990" s="15">
        <f t="shared" si="1548"/>
        <v>1361550.7000000004</v>
      </c>
      <c r="N990" s="15">
        <f t="shared" si="1549"/>
        <v>1360816.4000000001</v>
      </c>
      <c r="O990" s="15">
        <f>O997+O1002+O1005+O1008+O1011+O1017+O1026+O1029+O991+O994+O1020</f>
        <v>-64544.130000000005</v>
      </c>
      <c r="P990" s="15">
        <f>P997+P1002+P1005+P1008+P1011+P1017+P1026+P1029+P991+P994+P1020</f>
        <v>0</v>
      </c>
      <c r="Q990" s="15">
        <f>Q997+Q1002+Q1005+Q1008+Q1011+Q1017+Q1026+Q1029+Q991+Q994+Q1020</f>
        <v>20000</v>
      </c>
      <c r="R990" s="15">
        <f t="shared" si="1501"/>
        <v>829147.16599999997</v>
      </c>
      <c r="S990" s="15">
        <f t="shared" si="1502"/>
        <v>1361550.7000000004</v>
      </c>
      <c r="T990" s="15">
        <f t="shared" si="1503"/>
        <v>1380816.4000000001</v>
      </c>
      <c r="U990" s="15">
        <f>U997+U1002+U1005+U1008+U1011+U1017+U1026+U1029+U991+U994+U1020</f>
        <v>0</v>
      </c>
      <c r="V990" s="15">
        <f t="shared" si="1504"/>
        <v>829147.16599999997</v>
      </c>
      <c r="W990" s="15">
        <f t="shared" si="1505"/>
        <v>1361550.7000000004</v>
      </c>
      <c r="X990" s="15">
        <f t="shared" si="1506"/>
        <v>1380816.4000000001</v>
      </c>
      <c r="Y990" s="15">
        <f>Y997+Y1002+Y1005+Y1008+Y1011+Y1017+Y1026+Y1029+Y991+Y994+Y1020+Y1014</f>
        <v>-52005</v>
      </c>
      <c r="Z990" s="15">
        <f>Z997+Z1002+Z1005+Z1008+Z1011+Z1017+Z1026+Z1029+Z991+Z994+Z1020+Z1014</f>
        <v>0</v>
      </c>
      <c r="AA990" s="15">
        <f>AA997+AA1002+AA1005+AA1008+AA1011+AA1017+AA1026+AA1029+AA991+AA994+AA1020+AA1014</f>
        <v>0</v>
      </c>
      <c r="AB990" s="15">
        <f t="shared" si="1507"/>
        <v>777142.16599999997</v>
      </c>
      <c r="AC990" s="15">
        <f t="shared" si="1508"/>
        <v>1361550.7000000004</v>
      </c>
      <c r="AD990" s="15">
        <f t="shared" si="1509"/>
        <v>1380816.4000000001</v>
      </c>
      <c r="AE990" s="15">
        <f>AE997+AE1002+AE1005+AE1008+AE1011+AE1017+AE1026+AE1029+AE991+AE994+AE1020+AE1014</f>
        <v>0</v>
      </c>
      <c r="AF990" s="15">
        <f>AF997+AF1002+AF1005+AF1008+AF1011+AF1017+AF1026+AF1029+AF991+AF994+AF1020+AF1014</f>
        <v>0</v>
      </c>
      <c r="AG990" s="15">
        <f>AG997+AG1002+AG1005+AG1008+AG1011+AG1017+AG1026+AG1029+AG991+AG994+AG1020+AG1014</f>
        <v>0</v>
      </c>
      <c r="AH990" s="15">
        <f t="shared" si="1510"/>
        <v>777142.16599999997</v>
      </c>
      <c r="AI990" s="15">
        <f t="shared" si="1511"/>
        <v>1361550.7000000004</v>
      </c>
      <c r="AJ990" s="15">
        <f t="shared" si="1512"/>
        <v>1380816.4000000001</v>
      </c>
      <c r="AK990" s="15">
        <f>AK997+AK1002+AK1005+AK1008+AK1011+AK1017+AK1026+AK1029+AK991+AK994+AK1020+AK1014+AK1023</f>
        <v>-328.53399999999999</v>
      </c>
      <c r="AL990" s="15">
        <f>AL997+AL1002+AL1005+AL1008+AL1011+AL1017+AL1026+AL1029+AL991+AL994+AL1020+AL1014+AL1023</f>
        <v>9302.3880000000008</v>
      </c>
      <c r="AM990" s="15">
        <f>AM997+AM1002+AM1005+AM1008+AM1011+AM1017+AM1026+AM1029+AM991+AM994+AM1020+AM1014+AM1023</f>
        <v>0</v>
      </c>
      <c r="AN990" s="15">
        <f t="shared" si="1513"/>
        <v>776813.63199999998</v>
      </c>
      <c r="AO990" s="15">
        <f>AO997+AO1002+AO1005+AO1008+AO1011+AO1017+AO1026+AO1029+AO991+AO994+AO1020+AO1014+AO1023</f>
        <v>0</v>
      </c>
      <c r="AP990" s="70">
        <f t="shared" si="1538"/>
        <v>776813.63199999998</v>
      </c>
      <c r="AQ990" s="15">
        <f t="shared" si="1514"/>
        <v>1370853.0880000005</v>
      </c>
      <c r="AR990" s="15">
        <f>AR997+AR1002+AR1005+AR1008+AR1011+AR1017+AR1026+AR1029+AR991+AR994+AR1020+AR1014+AR1023</f>
        <v>0</v>
      </c>
      <c r="AS990" s="70">
        <f t="shared" si="1539"/>
        <v>1370853.0880000005</v>
      </c>
      <c r="AT990" s="73">
        <f t="shared" si="1515"/>
        <v>1380816.4000000001</v>
      </c>
      <c r="AU990" s="15">
        <f>AU997+AU1002+AU1005+AU1008+AU1011+AU1017+AU1026+AU1029+AU991+AU994+AU1020+AU1014+AU1023</f>
        <v>0</v>
      </c>
      <c r="AV990" s="24"/>
    </row>
    <row r="991" spans="1:48" s="1" customFormat="1" hidden="1" x14ac:dyDescent="0.3">
      <c r="A991" s="10" t="s">
        <v>635</v>
      </c>
      <c r="B991" s="11"/>
      <c r="C991" s="10"/>
      <c r="D991" s="10"/>
      <c r="E991" s="23" t="s">
        <v>217</v>
      </c>
      <c r="F991" s="15">
        <f t="shared" ref="F991:F995" si="1616">F992</f>
        <v>82.7</v>
      </c>
      <c r="G991" s="15">
        <f t="shared" ref="G991:G995" si="1617">G992</f>
        <v>0</v>
      </c>
      <c r="H991" s="15">
        <f t="shared" ref="H991:H995" si="1618">H992</f>
        <v>0</v>
      </c>
      <c r="I991" s="15">
        <f t="shared" ref="I991:I995" si="1619">I992</f>
        <v>-82.7</v>
      </c>
      <c r="J991" s="15">
        <f t="shared" ref="J991:J995" si="1620">J992</f>
        <v>0</v>
      </c>
      <c r="K991" s="15">
        <f t="shared" ref="K991:K995" si="1621">K992</f>
        <v>0</v>
      </c>
      <c r="L991" s="15">
        <f t="shared" si="1547"/>
        <v>0</v>
      </c>
      <c r="M991" s="15">
        <f t="shared" si="1548"/>
        <v>0</v>
      </c>
      <c r="N991" s="15">
        <f t="shared" si="1549"/>
        <v>0</v>
      </c>
      <c r="O991" s="15">
        <f t="shared" ref="O991:O995" si="1622">O992</f>
        <v>0</v>
      </c>
      <c r="P991" s="15">
        <f t="shared" ref="P991:P995" si="1623">P992</f>
        <v>0</v>
      </c>
      <c r="Q991" s="15">
        <f t="shared" ref="Q991:Q995" si="1624">Q992</f>
        <v>0</v>
      </c>
      <c r="R991" s="15">
        <f t="shared" si="1501"/>
        <v>0</v>
      </c>
      <c r="S991" s="15">
        <f t="shared" si="1502"/>
        <v>0</v>
      </c>
      <c r="T991" s="15">
        <f t="shared" si="1503"/>
        <v>0</v>
      </c>
      <c r="U991" s="15">
        <f t="shared" ref="U991:U995" si="1625">U992</f>
        <v>0</v>
      </c>
      <c r="V991" s="15">
        <f t="shared" si="1504"/>
        <v>0</v>
      </c>
      <c r="W991" s="15">
        <f t="shared" si="1505"/>
        <v>0</v>
      </c>
      <c r="X991" s="15">
        <f t="shared" si="1506"/>
        <v>0</v>
      </c>
      <c r="Y991" s="15">
        <f t="shared" ref="Y991:Y995" si="1626">Y992</f>
        <v>0</v>
      </c>
      <c r="Z991" s="15">
        <f t="shared" ref="Z991:Z995" si="1627">Z992</f>
        <v>0</v>
      </c>
      <c r="AA991" s="15">
        <f t="shared" ref="AA991:AA995" si="1628">AA992</f>
        <v>0</v>
      </c>
      <c r="AB991" s="15">
        <f t="shared" si="1507"/>
        <v>0</v>
      </c>
      <c r="AC991" s="15">
        <f t="shared" si="1508"/>
        <v>0</v>
      </c>
      <c r="AD991" s="15">
        <f t="shared" si="1509"/>
        <v>0</v>
      </c>
      <c r="AE991" s="15">
        <f t="shared" ref="AE991:AE995" si="1629">AE992</f>
        <v>0</v>
      </c>
      <c r="AF991" s="15">
        <f t="shared" ref="AF991:AF995" si="1630">AF992</f>
        <v>0</v>
      </c>
      <c r="AG991" s="15">
        <f t="shared" ref="AG991:AG995" si="1631">AG992</f>
        <v>0</v>
      </c>
      <c r="AH991" s="15">
        <f t="shared" si="1510"/>
        <v>0</v>
      </c>
      <c r="AI991" s="15">
        <f t="shared" si="1511"/>
        <v>0</v>
      </c>
      <c r="AJ991" s="15">
        <f t="shared" si="1512"/>
        <v>0</v>
      </c>
      <c r="AK991" s="15">
        <f t="shared" ref="AK991:AK995" si="1632">AK992</f>
        <v>0</v>
      </c>
      <c r="AL991" s="15">
        <f t="shared" ref="AL991:AL995" si="1633">AL992</f>
        <v>0</v>
      </c>
      <c r="AM991" s="15">
        <f t="shared" ref="AM991:AM995" si="1634">AM992</f>
        <v>0</v>
      </c>
      <c r="AN991" s="15">
        <f t="shared" si="1513"/>
        <v>0</v>
      </c>
      <c r="AO991" s="15">
        <f t="shared" ref="AO991:AO995" si="1635">AO992</f>
        <v>0</v>
      </c>
      <c r="AP991" s="15"/>
      <c r="AQ991" s="15">
        <f t="shared" si="1514"/>
        <v>0</v>
      </c>
      <c r="AR991" s="15">
        <f t="shared" ref="AR991:AU995" si="1636">AR992</f>
        <v>0</v>
      </c>
      <c r="AS991" s="15"/>
      <c r="AT991" s="15">
        <f t="shared" si="1515"/>
        <v>0</v>
      </c>
      <c r="AU991" s="15">
        <f t="shared" si="1636"/>
        <v>0</v>
      </c>
      <c r="AV991" s="22">
        <v>0</v>
      </c>
    </row>
    <row r="992" spans="1:48" s="1" customFormat="1" ht="46.8" hidden="1" x14ac:dyDescent="0.3">
      <c r="A992" s="10" t="s">
        <v>635</v>
      </c>
      <c r="B992" s="11" t="s">
        <v>55</v>
      </c>
      <c r="C992" s="10"/>
      <c r="D992" s="10"/>
      <c r="E992" s="23" t="s">
        <v>56</v>
      </c>
      <c r="F992" s="15">
        <f t="shared" si="1616"/>
        <v>82.7</v>
      </c>
      <c r="G992" s="15">
        <f t="shared" si="1617"/>
        <v>0</v>
      </c>
      <c r="H992" s="15">
        <f t="shared" si="1618"/>
        <v>0</v>
      </c>
      <c r="I992" s="15">
        <f t="shared" si="1619"/>
        <v>-82.7</v>
      </c>
      <c r="J992" s="15">
        <f t="shared" si="1620"/>
        <v>0</v>
      </c>
      <c r="K992" s="15">
        <f t="shared" si="1621"/>
        <v>0</v>
      </c>
      <c r="L992" s="15">
        <f t="shared" si="1547"/>
        <v>0</v>
      </c>
      <c r="M992" s="15">
        <f t="shared" si="1548"/>
        <v>0</v>
      </c>
      <c r="N992" s="15">
        <f t="shared" si="1549"/>
        <v>0</v>
      </c>
      <c r="O992" s="15">
        <f t="shared" si="1622"/>
        <v>0</v>
      </c>
      <c r="P992" s="15">
        <f t="shared" si="1623"/>
        <v>0</v>
      </c>
      <c r="Q992" s="15">
        <f t="shared" si="1624"/>
        <v>0</v>
      </c>
      <c r="R992" s="15">
        <f t="shared" si="1501"/>
        <v>0</v>
      </c>
      <c r="S992" s="15">
        <f t="shared" si="1502"/>
        <v>0</v>
      </c>
      <c r="T992" s="15">
        <f t="shared" si="1503"/>
        <v>0</v>
      </c>
      <c r="U992" s="15">
        <f t="shared" si="1625"/>
        <v>0</v>
      </c>
      <c r="V992" s="15">
        <f t="shared" si="1504"/>
        <v>0</v>
      </c>
      <c r="W992" s="15">
        <f t="shared" si="1505"/>
        <v>0</v>
      </c>
      <c r="X992" s="15">
        <f t="shared" si="1506"/>
        <v>0</v>
      </c>
      <c r="Y992" s="15">
        <f t="shared" si="1626"/>
        <v>0</v>
      </c>
      <c r="Z992" s="15">
        <f t="shared" si="1627"/>
        <v>0</v>
      </c>
      <c r="AA992" s="15">
        <f t="shared" si="1628"/>
        <v>0</v>
      </c>
      <c r="AB992" s="15">
        <f t="shared" si="1507"/>
        <v>0</v>
      </c>
      <c r="AC992" s="15">
        <f t="shared" si="1508"/>
        <v>0</v>
      </c>
      <c r="AD992" s="15">
        <f t="shared" si="1509"/>
        <v>0</v>
      </c>
      <c r="AE992" s="15">
        <f t="shared" si="1629"/>
        <v>0</v>
      </c>
      <c r="AF992" s="15">
        <f t="shared" si="1630"/>
        <v>0</v>
      </c>
      <c r="AG992" s="15">
        <f t="shared" si="1631"/>
        <v>0</v>
      </c>
      <c r="AH992" s="15">
        <f t="shared" si="1510"/>
        <v>0</v>
      </c>
      <c r="AI992" s="15">
        <f t="shared" si="1511"/>
        <v>0</v>
      </c>
      <c r="AJ992" s="15">
        <f t="shared" si="1512"/>
        <v>0</v>
      </c>
      <c r="AK992" s="15">
        <f t="shared" si="1632"/>
        <v>0</v>
      </c>
      <c r="AL992" s="15">
        <f t="shared" si="1633"/>
        <v>0</v>
      </c>
      <c r="AM992" s="15">
        <f t="shared" si="1634"/>
        <v>0</v>
      </c>
      <c r="AN992" s="15">
        <f t="shared" si="1513"/>
        <v>0</v>
      </c>
      <c r="AO992" s="15">
        <f t="shared" si="1635"/>
        <v>0</v>
      </c>
      <c r="AP992" s="15"/>
      <c r="AQ992" s="15">
        <f t="shared" si="1514"/>
        <v>0</v>
      </c>
      <c r="AR992" s="15">
        <f t="shared" si="1636"/>
        <v>0</v>
      </c>
      <c r="AS992" s="15"/>
      <c r="AT992" s="15">
        <f t="shared" si="1515"/>
        <v>0</v>
      </c>
      <c r="AU992" s="15">
        <f t="shared" si="1636"/>
        <v>0</v>
      </c>
      <c r="AV992" s="22">
        <v>0</v>
      </c>
    </row>
    <row r="993" spans="1:48" s="1" customFormat="1" ht="31.2" hidden="1" x14ac:dyDescent="0.3">
      <c r="A993" s="10" t="s">
        <v>635</v>
      </c>
      <c r="B993" s="11">
        <v>600</v>
      </c>
      <c r="C993" s="10" t="s">
        <v>321</v>
      </c>
      <c r="D993" s="10" t="s">
        <v>50</v>
      </c>
      <c r="E993" s="23" t="s">
        <v>636</v>
      </c>
      <c r="F993" s="15">
        <v>82.7</v>
      </c>
      <c r="G993" s="15"/>
      <c r="H993" s="15"/>
      <c r="I993" s="15">
        <v>-82.7</v>
      </c>
      <c r="J993" s="15"/>
      <c r="K993" s="15"/>
      <c r="L993" s="15">
        <f t="shared" si="1547"/>
        <v>0</v>
      </c>
      <c r="M993" s="15">
        <f t="shared" si="1548"/>
        <v>0</v>
      </c>
      <c r="N993" s="15">
        <f t="shared" si="1549"/>
        <v>0</v>
      </c>
      <c r="O993" s="15"/>
      <c r="P993" s="15"/>
      <c r="Q993" s="15"/>
      <c r="R993" s="15">
        <f t="shared" si="1501"/>
        <v>0</v>
      </c>
      <c r="S993" s="15">
        <f t="shared" si="1502"/>
        <v>0</v>
      </c>
      <c r="T993" s="15">
        <f t="shared" si="1503"/>
        <v>0</v>
      </c>
      <c r="U993" s="15"/>
      <c r="V993" s="15">
        <f t="shared" si="1504"/>
        <v>0</v>
      </c>
      <c r="W993" s="15">
        <f t="shared" si="1505"/>
        <v>0</v>
      </c>
      <c r="X993" s="15">
        <f t="shared" si="1506"/>
        <v>0</v>
      </c>
      <c r="Y993" s="15"/>
      <c r="Z993" s="15"/>
      <c r="AA993" s="15"/>
      <c r="AB993" s="15">
        <f t="shared" si="1507"/>
        <v>0</v>
      </c>
      <c r="AC993" s="15">
        <f t="shared" si="1508"/>
        <v>0</v>
      </c>
      <c r="AD993" s="15">
        <f t="shared" si="1509"/>
        <v>0</v>
      </c>
      <c r="AE993" s="15"/>
      <c r="AF993" s="15"/>
      <c r="AG993" s="15"/>
      <c r="AH993" s="15">
        <f t="shared" si="1510"/>
        <v>0</v>
      </c>
      <c r="AI993" s="15">
        <f t="shared" si="1511"/>
        <v>0</v>
      </c>
      <c r="AJ993" s="15">
        <f t="shared" si="1512"/>
        <v>0</v>
      </c>
      <c r="AK993" s="15"/>
      <c r="AL993" s="15"/>
      <c r="AM993" s="15"/>
      <c r="AN993" s="15">
        <f t="shared" si="1513"/>
        <v>0</v>
      </c>
      <c r="AO993" s="15"/>
      <c r="AP993" s="15"/>
      <c r="AQ993" s="15">
        <f t="shared" si="1514"/>
        <v>0</v>
      </c>
      <c r="AR993" s="15"/>
      <c r="AS993" s="15"/>
      <c r="AT993" s="15">
        <f t="shared" si="1515"/>
        <v>0</v>
      </c>
      <c r="AU993" s="15"/>
      <c r="AV993" s="22">
        <v>0</v>
      </c>
    </row>
    <row r="994" spans="1:48" s="1" customFormat="1" ht="31.2" hidden="1" x14ac:dyDescent="0.3">
      <c r="A994" s="10" t="s">
        <v>637</v>
      </c>
      <c r="B994" s="11"/>
      <c r="C994" s="10"/>
      <c r="D994" s="10"/>
      <c r="E994" s="23" t="s">
        <v>207</v>
      </c>
      <c r="F994" s="15">
        <f t="shared" si="1616"/>
        <v>106.3</v>
      </c>
      <c r="G994" s="15">
        <f t="shared" si="1617"/>
        <v>106.3</v>
      </c>
      <c r="H994" s="15">
        <f t="shared" si="1618"/>
        <v>106.3</v>
      </c>
      <c r="I994" s="15">
        <f t="shared" si="1619"/>
        <v>-106.3</v>
      </c>
      <c r="J994" s="15">
        <f t="shared" si="1620"/>
        <v>-106.3</v>
      </c>
      <c r="K994" s="15">
        <f t="shared" si="1621"/>
        <v>-106.3</v>
      </c>
      <c r="L994" s="15">
        <f t="shared" si="1547"/>
        <v>0</v>
      </c>
      <c r="M994" s="15">
        <f t="shared" si="1548"/>
        <v>0</v>
      </c>
      <c r="N994" s="15">
        <f t="shared" si="1549"/>
        <v>0</v>
      </c>
      <c r="O994" s="15">
        <f t="shared" si="1622"/>
        <v>0</v>
      </c>
      <c r="P994" s="15">
        <f t="shared" si="1623"/>
        <v>0</v>
      </c>
      <c r="Q994" s="15">
        <f t="shared" si="1624"/>
        <v>0</v>
      </c>
      <c r="R994" s="15">
        <f t="shared" si="1501"/>
        <v>0</v>
      </c>
      <c r="S994" s="15">
        <f t="shared" si="1502"/>
        <v>0</v>
      </c>
      <c r="T994" s="15">
        <f t="shared" si="1503"/>
        <v>0</v>
      </c>
      <c r="U994" s="15">
        <f t="shared" si="1625"/>
        <v>0</v>
      </c>
      <c r="V994" s="15">
        <f t="shared" si="1504"/>
        <v>0</v>
      </c>
      <c r="W994" s="15">
        <f t="shared" si="1505"/>
        <v>0</v>
      </c>
      <c r="X994" s="15">
        <f t="shared" si="1506"/>
        <v>0</v>
      </c>
      <c r="Y994" s="15">
        <f t="shared" si="1626"/>
        <v>0</v>
      </c>
      <c r="Z994" s="15">
        <f t="shared" si="1627"/>
        <v>0</v>
      </c>
      <c r="AA994" s="15">
        <f t="shared" si="1628"/>
        <v>0</v>
      </c>
      <c r="AB994" s="15">
        <f t="shared" si="1507"/>
        <v>0</v>
      </c>
      <c r="AC994" s="15">
        <f t="shared" si="1508"/>
        <v>0</v>
      </c>
      <c r="AD994" s="15">
        <f t="shared" si="1509"/>
        <v>0</v>
      </c>
      <c r="AE994" s="15">
        <f t="shared" si="1629"/>
        <v>0</v>
      </c>
      <c r="AF994" s="15">
        <f t="shared" si="1630"/>
        <v>0</v>
      </c>
      <c r="AG994" s="15">
        <f t="shared" si="1631"/>
        <v>0</v>
      </c>
      <c r="AH994" s="15">
        <f t="shared" si="1510"/>
        <v>0</v>
      </c>
      <c r="AI994" s="15">
        <f t="shared" si="1511"/>
        <v>0</v>
      </c>
      <c r="AJ994" s="15">
        <f t="shared" si="1512"/>
        <v>0</v>
      </c>
      <c r="AK994" s="15">
        <f t="shared" si="1632"/>
        <v>0</v>
      </c>
      <c r="AL994" s="15">
        <f t="shared" si="1633"/>
        <v>0</v>
      </c>
      <c r="AM994" s="15">
        <f t="shared" si="1634"/>
        <v>0</v>
      </c>
      <c r="AN994" s="15">
        <f t="shared" si="1513"/>
        <v>0</v>
      </c>
      <c r="AO994" s="15">
        <f t="shared" si="1635"/>
        <v>0</v>
      </c>
      <c r="AP994" s="15"/>
      <c r="AQ994" s="15">
        <f t="shared" si="1514"/>
        <v>0</v>
      </c>
      <c r="AR994" s="15">
        <f t="shared" si="1636"/>
        <v>0</v>
      </c>
      <c r="AS994" s="15"/>
      <c r="AT994" s="15">
        <f t="shared" si="1515"/>
        <v>0</v>
      </c>
      <c r="AU994" s="15">
        <f t="shared" si="1636"/>
        <v>0</v>
      </c>
      <c r="AV994" s="22">
        <v>0</v>
      </c>
    </row>
    <row r="995" spans="1:48" s="1" customFormat="1" ht="46.8" hidden="1" x14ac:dyDescent="0.3">
      <c r="A995" s="10" t="s">
        <v>637</v>
      </c>
      <c r="B995" s="11" t="s">
        <v>55</v>
      </c>
      <c r="C995" s="10"/>
      <c r="D995" s="10"/>
      <c r="E995" s="23" t="s">
        <v>56</v>
      </c>
      <c r="F995" s="15">
        <f t="shared" si="1616"/>
        <v>106.3</v>
      </c>
      <c r="G995" s="15">
        <f t="shared" si="1617"/>
        <v>106.3</v>
      </c>
      <c r="H995" s="15">
        <f t="shared" si="1618"/>
        <v>106.3</v>
      </c>
      <c r="I995" s="15">
        <f t="shared" si="1619"/>
        <v>-106.3</v>
      </c>
      <c r="J995" s="15">
        <f t="shared" si="1620"/>
        <v>-106.3</v>
      </c>
      <c r="K995" s="15">
        <f t="shared" si="1621"/>
        <v>-106.3</v>
      </c>
      <c r="L995" s="15">
        <f t="shared" si="1547"/>
        <v>0</v>
      </c>
      <c r="M995" s="15">
        <f t="shared" si="1548"/>
        <v>0</v>
      </c>
      <c r="N995" s="15">
        <f t="shared" si="1549"/>
        <v>0</v>
      </c>
      <c r="O995" s="15">
        <f t="shared" si="1622"/>
        <v>0</v>
      </c>
      <c r="P995" s="15">
        <f t="shared" si="1623"/>
        <v>0</v>
      </c>
      <c r="Q995" s="15">
        <f t="shared" si="1624"/>
        <v>0</v>
      </c>
      <c r="R995" s="15">
        <f t="shared" si="1501"/>
        <v>0</v>
      </c>
      <c r="S995" s="15">
        <f t="shared" si="1502"/>
        <v>0</v>
      </c>
      <c r="T995" s="15">
        <f t="shared" si="1503"/>
        <v>0</v>
      </c>
      <c r="U995" s="15">
        <f t="shared" si="1625"/>
        <v>0</v>
      </c>
      <c r="V995" s="15">
        <f t="shared" si="1504"/>
        <v>0</v>
      </c>
      <c r="W995" s="15">
        <f t="shared" si="1505"/>
        <v>0</v>
      </c>
      <c r="X995" s="15">
        <f t="shared" si="1506"/>
        <v>0</v>
      </c>
      <c r="Y995" s="15">
        <f t="shared" si="1626"/>
        <v>0</v>
      </c>
      <c r="Z995" s="15">
        <f t="shared" si="1627"/>
        <v>0</v>
      </c>
      <c r="AA995" s="15">
        <f t="shared" si="1628"/>
        <v>0</v>
      </c>
      <c r="AB995" s="15">
        <f t="shared" si="1507"/>
        <v>0</v>
      </c>
      <c r="AC995" s="15">
        <f t="shared" si="1508"/>
        <v>0</v>
      </c>
      <c r="AD995" s="15">
        <f t="shared" si="1509"/>
        <v>0</v>
      </c>
      <c r="AE995" s="15">
        <f t="shared" si="1629"/>
        <v>0</v>
      </c>
      <c r="AF995" s="15">
        <f t="shared" si="1630"/>
        <v>0</v>
      </c>
      <c r="AG995" s="15">
        <f t="shared" si="1631"/>
        <v>0</v>
      </c>
      <c r="AH995" s="15">
        <f t="shared" si="1510"/>
        <v>0</v>
      </c>
      <c r="AI995" s="15">
        <f t="shared" si="1511"/>
        <v>0</v>
      </c>
      <c r="AJ995" s="15">
        <f t="shared" si="1512"/>
        <v>0</v>
      </c>
      <c r="AK995" s="15">
        <f t="shared" si="1632"/>
        <v>0</v>
      </c>
      <c r="AL995" s="15">
        <f t="shared" si="1633"/>
        <v>0</v>
      </c>
      <c r="AM995" s="15">
        <f t="shared" si="1634"/>
        <v>0</v>
      </c>
      <c r="AN995" s="15">
        <f t="shared" si="1513"/>
        <v>0</v>
      </c>
      <c r="AO995" s="15">
        <f t="shared" si="1635"/>
        <v>0</v>
      </c>
      <c r="AP995" s="15"/>
      <c r="AQ995" s="15">
        <f t="shared" si="1514"/>
        <v>0</v>
      </c>
      <c r="AR995" s="15">
        <f t="shared" si="1636"/>
        <v>0</v>
      </c>
      <c r="AS995" s="15"/>
      <c r="AT995" s="15">
        <f t="shared" si="1515"/>
        <v>0</v>
      </c>
      <c r="AU995" s="15">
        <f t="shared" si="1636"/>
        <v>0</v>
      </c>
      <c r="AV995" s="22">
        <v>0</v>
      </c>
    </row>
    <row r="996" spans="1:48" s="1" customFormat="1" ht="31.2" hidden="1" x14ac:dyDescent="0.3">
      <c r="A996" s="10" t="s">
        <v>637</v>
      </c>
      <c r="B996" s="11">
        <v>600</v>
      </c>
      <c r="C996" s="10" t="s">
        <v>321</v>
      </c>
      <c r="D996" s="10" t="s">
        <v>50</v>
      </c>
      <c r="E996" s="23" t="s">
        <v>636</v>
      </c>
      <c r="F996" s="15">
        <v>106.3</v>
      </c>
      <c r="G996" s="15">
        <v>106.3</v>
      </c>
      <c r="H996" s="15">
        <v>106.3</v>
      </c>
      <c r="I996" s="15">
        <v>-106.3</v>
      </c>
      <c r="J996" s="15">
        <v>-106.3</v>
      </c>
      <c r="K996" s="15">
        <v>-106.3</v>
      </c>
      <c r="L996" s="15">
        <f t="shared" si="1547"/>
        <v>0</v>
      </c>
      <c r="M996" s="15">
        <f t="shared" si="1548"/>
        <v>0</v>
      </c>
      <c r="N996" s="15">
        <f t="shared" si="1549"/>
        <v>0</v>
      </c>
      <c r="O996" s="15"/>
      <c r="P996" s="15"/>
      <c r="Q996" s="15"/>
      <c r="R996" s="15">
        <f t="shared" si="1501"/>
        <v>0</v>
      </c>
      <c r="S996" s="15">
        <f t="shared" si="1502"/>
        <v>0</v>
      </c>
      <c r="T996" s="15">
        <f t="shared" si="1503"/>
        <v>0</v>
      </c>
      <c r="U996" s="15"/>
      <c r="V996" s="15">
        <f t="shared" si="1504"/>
        <v>0</v>
      </c>
      <c r="W996" s="15">
        <f t="shared" si="1505"/>
        <v>0</v>
      </c>
      <c r="X996" s="15">
        <f t="shared" si="1506"/>
        <v>0</v>
      </c>
      <c r="Y996" s="15"/>
      <c r="Z996" s="15"/>
      <c r="AA996" s="15"/>
      <c r="AB996" s="15">
        <f t="shared" si="1507"/>
        <v>0</v>
      </c>
      <c r="AC996" s="15">
        <f t="shared" si="1508"/>
        <v>0</v>
      </c>
      <c r="AD996" s="15">
        <f t="shared" si="1509"/>
        <v>0</v>
      </c>
      <c r="AE996" s="15"/>
      <c r="AF996" s="15"/>
      <c r="AG996" s="15"/>
      <c r="AH996" s="15">
        <f t="shared" si="1510"/>
        <v>0</v>
      </c>
      <c r="AI996" s="15">
        <f t="shared" si="1511"/>
        <v>0</v>
      </c>
      <c r="AJ996" s="15">
        <f t="shared" si="1512"/>
        <v>0</v>
      </c>
      <c r="AK996" s="15"/>
      <c r="AL996" s="15"/>
      <c r="AM996" s="15"/>
      <c r="AN996" s="15">
        <f t="shared" si="1513"/>
        <v>0</v>
      </c>
      <c r="AO996" s="15"/>
      <c r="AP996" s="15"/>
      <c r="AQ996" s="15">
        <f t="shared" si="1514"/>
        <v>0</v>
      </c>
      <c r="AR996" s="15"/>
      <c r="AS996" s="15"/>
      <c r="AT996" s="15">
        <f t="shared" si="1515"/>
        <v>0</v>
      </c>
      <c r="AU996" s="15"/>
      <c r="AV996" s="22">
        <v>0</v>
      </c>
    </row>
    <row r="997" spans="1:48" ht="31.2" x14ac:dyDescent="0.3">
      <c r="A997" s="61" t="s">
        <v>638</v>
      </c>
      <c r="B997" s="62"/>
      <c r="C997" s="61"/>
      <c r="D997" s="61"/>
      <c r="E997" s="63" t="s">
        <v>639</v>
      </c>
      <c r="F997" s="15">
        <f t="shared" ref="F997:K997" si="1637">F998+F1000</f>
        <v>642834.80000000005</v>
      </c>
      <c r="G997" s="15">
        <f t="shared" si="1637"/>
        <v>971042.8</v>
      </c>
      <c r="H997" s="15">
        <f t="shared" si="1637"/>
        <v>971042.79999999993</v>
      </c>
      <c r="I997" s="15">
        <f t="shared" si="1637"/>
        <v>-116037.704</v>
      </c>
      <c r="J997" s="15">
        <f t="shared" si="1637"/>
        <v>0</v>
      </c>
      <c r="K997" s="15">
        <f t="shared" si="1637"/>
        <v>0</v>
      </c>
      <c r="L997" s="15">
        <f t="shared" si="1547"/>
        <v>526797.09600000002</v>
      </c>
      <c r="M997" s="15">
        <f t="shared" si="1548"/>
        <v>971042.8</v>
      </c>
      <c r="N997" s="15">
        <f t="shared" si="1549"/>
        <v>971042.79999999993</v>
      </c>
      <c r="O997" s="15">
        <f>O998+O1000</f>
        <v>0</v>
      </c>
      <c r="P997" s="15">
        <f>P998+P1000</f>
        <v>0</v>
      </c>
      <c r="Q997" s="15">
        <f>Q998+Q1000</f>
        <v>0</v>
      </c>
      <c r="R997" s="15">
        <f t="shared" si="1501"/>
        <v>526797.09600000002</v>
      </c>
      <c r="S997" s="15">
        <f t="shared" si="1502"/>
        <v>971042.8</v>
      </c>
      <c r="T997" s="15">
        <f t="shared" si="1503"/>
        <v>971042.79999999993</v>
      </c>
      <c r="U997" s="15">
        <f>U998+U1000</f>
        <v>0</v>
      </c>
      <c r="V997" s="15">
        <f t="shared" si="1504"/>
        <v>526797.09600000002</v>
      </c>
      <c r="W997" s="15">
        <f t="shared" si="1505"/>
        <v>971042.8</v>
      </c>
      <c r="X997" s="15">
        <f t="shared" si="1506"/>
        <v>971042.79999999993</v>
      </c>
      <c r="Y997" s="15">
        <f>Y998+Y1000</f>
        <v>0</v>
      </c>
      <c r="Z997" s="15">
        <f>Z998+Z1000</f>
        <v>0</v>
      </c>
      <c r="AA997" s="15">
        <f>AA998+AA1000</f>
        <v>0</v>
      </c>
      <c r="AB997" s="15">
        <f t="shared" si="1507"/>
        <v>526797.09600000002</v>
      </c>
      <c r="AC997" s="15">
        <f t="shared" si="1508"/>
        <v>971042.8</v>
      </c>
      <c r="AD997" s="15">
        <f t="shared" si="1509"/>
        <v>971042.79999999993</v>
      </c>
      <c r="AE997" s="15">
        <f>AE998+AE1000</f>
        <v>0</v>
      </c>
      <c r="AF997" s="15">
        <f>AF998+AF1000</f>
        <v>0</v>
      </c>
      <c r="AG997" s="15">
        <f>AG998+AG1000</f>
        <v>0</v>
      </c>
      <c r="AH997" s="15">
        <f t="shared" si="1510"/>
        <v>526797.09600000002</v>
      </c>
      <c r="AI997" s="15">
        <f t="shared" si="1511"/>
        <v>971042.8</v>
      </c>
      <c r="AJ997" s="15">
        <f t="shared" si="1512"/>
        <v>971042.79999999993</v>
      </c>
      <c r="AK997" s="15">
        <f>AK998+AK1000</f>
        <v>0</v>
      </c>
      <c r="AL997" s="15">
        <f>AL998+AL1000</f>
        <v>0</v>
      </c>
      <c r="AM997" s="15">
        <f>AM998+AM1000</f>
        <v>0</v>
      </c>
      <c r="AN997" s="15">
        <f t="shared" si="1513"/>
        <v>526797.09600000002</v>
      </c>
      <c r="AO997" s="15">
        <f>AO998+AO1000</f>
        <v>0</v>
      </c>
      <c r="AP997" s="70">
        <f t="shared" ref="AP997:AP1025" si="1638">AN997+AO997</f>
        <v>526797.09600000002</v>
      </c>
      <c r="AQ997" s="15">
        <f t="shared" si="1514"/>
        <v>971042.8</v>
      </c>
      <c r="AR997" s="15">
        <f>AR998+AR1000</f>
        <v>0</v>
      </c>
      <c r="AS997" s="70">
        <f t="shared" ref="AS997:AS1025" si="1639">AQ997+AR997</f>
        <v>971042.8</v>
      </c>
      <c r="AT997" s="73">
        <f t="shared" si="1515"/>
        <v>971042.79999999993</v>
      </c>
      <c r="AU997" s="15">
        <f>AU998+AU1000</f>
        <v>0</v>
      </c>
      <c r="AV997" s="24"/>
    </row>
    <row r="998" spans="1:48" ht="31.2" x14ac:dyDescent="0.3">
      <c r="A998" s="61" t="s">
        <v>638</v>
      </c>
      <c r="B998" s="62" t="s">
        <v>48</v>
      </c>
      <c r="C998" s="61"/>
      <c r="D998" s="61"/>
      <c r="E998" s="63" t="s">
        <v>49</v>
      </c>
      <c r="F998" s="15">
        <f t="shared" ref="F998:K998" si="1640">F999</f>
        <v>642649.10000000009</v>
      </c>
      <c r="G998" s="15">
        <f t="shared" si="1640"/>
        <v>970942.5</v>
      </c>
      <c r="H998" s="15">
        <f t="shared" si="1640"/>
        <v>970982.7</v>
      </c>
      <c r="I998" s="15">
        <f t="shared" si="1640"/>
        <v>-116037.704</v>
      </c>
      <c r="J998" s="15">
        <f t="shared" si="1640"/>
        <v>0</v>
      </c>
      <c r="K998" s="15">
        <f t="shared" si="1640"/>
        <v>0</v>
      </c>
      <c r="L998" s="15">
        <f t="shared" si="1547"/>
        <v>526611.39600000007</v>
      </c>
      <c r="M998" s="15">
        <f t="shared" si="1548"/>
        <v>970942.5</v>
      </c>
      <c r="N998" s="15">
        <f t="shared" si="1549"/>
        <v>970982.7</v>
      </c>
      <c r="O998" s="15">
        <f>O999</f>
        <v>0</v>
      </c>
      <c r="P998" s="15">
        <f>P999</f>
        <v>0</v>
      </c>
      <c r="Q998" s="15">
        <f>Q999</f>
        <v>0</v>
      </c>
      <c r="R998" s="15">
        <f t="shared" si="1501"/>
        <v>526611.39600000007</v>
      </c>
      <c r="S998" s="15">
        <f t="shared" si="1502"/>
        <v>970942.5</v>
      </c>
      <c r="T998" s="15">
        <f t="shared" si="1503"/>
        <v>970982.7</v>
      </c>
      <c r="U998" s="15">
        <f>U999</f>
        <v>0</v>
      </c>
      <c r="V998" s="15">
        <f t="shared" si="1504"/>
        <v>526611.39600000007</v>
      </c>
      <c r="W998" s="15">
        <f t="shared" si="1505"/>
        <v>970942.5</v>
      </c>
      <c r="X998" s="15">
        <f t="shared" si="1506"/>
        <v>970982.7</v>
      </c>
      <c r="Y998" s="15">
        <f>Y999</f>
        <v>0</v>
      </c>
      <c r="Z998" s="15">
        <f>Z999</f>
        <v>0</v>
      </c>
      <c r="AA998" s="15">
        <f>AA999</f>
        <v>0</v>
      </c>
      <c r="AB998" s="15">
        <f t="shared" si="1507"/>
        <v>526611.39600000007</v>
      </c>
      <c r="AC998" s="15">
        <f t="shared" si="1508"/>
        <v>970942.5</v>
      </c>
      <c r="AD998" s="15">
        <f t="shared" si="1509"/>
        <v>970982.7</v>
      </c>
      <c r="AE998" s="15">
        <f>AE999</f>
        <v>0</v>
      </c>
      <c r="AF998" s="15">
        <f>AF999</f>
        <v>0</v>
      </c>
      <c r="AG998" s="15">
        <f>AG999</f>
        <v>0</v>
      </c>
      <c r="AH998" s="15">
        <f t="shared" si="1510"/>
        <v>526611.39600000007</v>
      </c>
      <c r="AI998" s="15">
        <f t="shared" si="1511"/>
        <v>970942.5</v>
      </c>
      <c r="AJ998" s="15">
        <f t="shared" si="1512"/>
        <v>970982.7</v>
      </c>
      <c r="AK998" s="15">
        <f>AK999</f>
        <v>0</v>
      </c>
      <c r="AL998" s="15">
        <f>AL999</f>
        <v>0</v>
      </c>
      <c r="AM998" s="15">
        <f>AM999</f>
        <v>0</v>
      </c>
      <c r="AN998" s="15">
        <f t="shared" si="1513"/>
        <v>526611.39600000007</v>
      </c>
      <c r="AO998" s="15">
        <f>AO999</f>
        <v>0</v>
      </c>
      <c r="AP998" s="70">
        <f t="shared" si="1638"/>
        <v>526611.39600000007</v>
      </c>
      <c r="AQ998" s="15">
        <f t="shared" si="1514"/>
        <v>970942.5</v>
      </c>
      <c r="AR998" s="15">
        <f>AR999</f>
        <v>0</v>
      </c>
      <c r="AS998" s="70">
        <f t="shared" si="1639"/>
        <v>970942.5</v>
      </c>
      <c r="AT998" s="73">
        <f t="shared" si="1515"/>
        <v>970982.7</v>
      </c>
      <c r="AU998" s="15">
        <f>AU999</f>
        <v>0</v>
      </c>
      <c r="AV998" s="24"/>
    </row>
    <row r="999" spans="1:48" x14ac:dyDescent="0.3">
      <c r="A999" s="61" t="s">
        <v>638</v>
      </c>
      <c r="B999" s="62">
        <v>200</v>
      </c>
      <c r="C999" s="61" t="s">
        <v>50</v>
      </c>
      <c r="D999" s="61" t="s">
        <v>51</v>
      </c>
      <c r="E999" s="63" t="s">
        <v>52</v>
      </c>
      <c r="F999" s="15">
        <v>642649.10000000009</v>
      </c>
      <c r="G999" s="15">
        <v>970942.5</v>
      </c>
      <c r="H999" s="15">
        <v>970982.7</v>
      </c>
      <c r="I999" s="27">
        <v>-116037.704</v>
      </c>
      <c r="J999" s="15"/>
      <c r="K999" s="15"/>
      <c r="L999" s="15">
        <f t="shared" si="1547"/>
        <v>526611.39600000007</v>
      </c>
      <c r="M999" s="15">
        <f t="shared" si="1548"/>
        <v>970942.5</v>
      </c>
      <c r="N999" s="15">
        <f t="shared" si="1549"/>
        <v>970982.7</v>
      </c>
      <c r="O999" s="15"/>
      <c r="P999" s="15"/>
      <c r="Q999" s="15"/>
      <c r="R999" s="15">
        <f t="shared" si="1501"/>
        <v>526611.39600000007</v>
      </c>
      <c r="S999" s="15">
        <f t="shared" si="1502"/>
        <v>970942.5</v>
      </c>
      <c r="T999" s="15">
        <f t="shared" si="1503"/>
        <v>970982.7</v>
      </c>
      <c r="U999" s="15"/>
      <c r="V999" s="15">
        <f t="shared" si="1504"/>
        <v>526611.39600000007</v>
      </c>
      <c r="W999" s="15">
        <f t="shared" si="1505"/>
        <v>970942.5</v>
      </c>
      <c r="X999" s="15">
        <f t="shared" si="1506"/>
        <v>970982.7</v>
      </c>
      <c r="Y999" s="15"/>
      <c r="Z999" s="15"/>
      <c r="AA999" s="15"/>
      <c r="AB999" s="15">
        <f t="shared" si="1507"/>
        <v>526611.39600000007</v>
      </c>
      <c r="AC999" s="15">
        <f t="shared" si="1508"/>
        <v>970942.5</v>
      </c>
      <c r="AD999" s="15">
        <f t="shared" si="1509"/>
        <v>970982.7</v>
      </c>
      <c r="AE999" s="15"/>
      <c r="AF999" s="15"/>
      <c r="AG999" s="15"/>
      <c r="AH999" s="15">
        <f t="shared" si="1510"/>
        <v>526611.39600000007</v>
      </c>
      <c r="AI999" s="15">
        <f t="shared" si="1511"/>
        <v>970942.5</v>
      </c>
      <c r="AJ999" s="15">
        <f t="shared" si="1512"/>
        <v>970982.7</v>
      </c>
      <c r="AK999" s="15"/>
      <c r="AL999" s="15"/>
      <c r="AM999" s="15"/>
      <c r="AN999" s="15">
        <f t="shared" si="1513"/>
        <v>526611.39600000007</v>
      </c>
      <c r="AO999" s="15"/>
      <c r="AP999" s="70">
        <f t="shared" si="1638"/>
        <v>526611.39600000007</v>
      </c>
      <c r="AQ999" s="15">
        <f t="shared" si="1514"/>
        <v>970942.5</v>
      </c>
      <c r="AR999" s="15"/>
      <c r="AS999" s="70">
        <f t="shared" si="1639"/>
        <v>970942.5</v>
      </c>
      <c r="AT999" s="73">
        <f t="shared" si="1515"/>
        <v>970982.7</v>
      </c>
      <c r="AU999" s="15"/>
      <c r="AV999" s="24"/>
    </row>
    <row r="1000" spans="1:48" x14ac:dyDescent="0.3">
      <c r="A1000" s="61" t="s">
        <v>638</v>
      </c>
      <c r="B1000" s="62" t="s">
        <v>44</v>
      </c>
      <c r="C1000" s="61"/>
      <c r="D1000" s="61"/>
      <c r="E1000" s="63" t="s">
        <v>45</v>
      </c>
      <c r="F1000" s="15">
        <f t="shared" ref="F1000:K1000" si="1641">F1001</f>
        <v>185.7</v>
      </c>
      <c r="G1000" s="15">
        <f t="shared" si="1641"/>
        <v>100.3</v>
      </c>
      <c r="H1000" s="15">
        <f t="shared" si="1641"/>
        <v>60.1</v>
      </c>
      <c r="I1000" s="15">
        <f t="shared" si="1641"/>
        <v>0</v>
      </c>
      <c r="J1000" s="15">
        <f t="shared" si="1641"/>
        <v>0</v>
      </c>
      <c r="K1000" s="15">
        <f t="shared" si="1641"/>
        <v>0</v>
      </c>
      <c r="L1000" s="15">
        <f t="shared" si="1547"/>
        <v>185.7</v>
      </c>
      <c r="M1000" s="15">
        <f t="shared" si="1548"/>
        <v>100.3</v>
      </c>
      <c r="N1000" s="15">
        <f t="shared" si="1549"/>
        <v>60.1</v>
      </c>
      <c r="O1000" s="15">
        <f>O1001</f>
        <v>0</v>
      </c>
      <c r="P1000" s="15">
        <f>P1001</f>
        <v>0</v>
      </c>
      <c r="Q1000" s="15">
        <f>Q1001</f>
        <v>0</v>
      </c>
      <c r="R1000" s="15">
        <f t="shared" si="1501"/>
        <v>185.7</v>
      </c>
      <c r="S1000" s="15">
        <f t="shared" si="1502"/>
        <v>100.3</v>
      </c>
      <c r="T1000" s="15">
        <f t="shared" si="1503"/>
        <v>60.1</v>
      </c>
      <c r="U1000" s="15">
        <f>U1001</f>
        <v>0</v>
      </c>
      <c r="V1000" s="15">
        <f t="shared" si="1504"/>
        <v>185.7</v>
      </c>
      <c r="W1000" s="15">
        <f t="shared" si="1505"/>
        <v>100.3</v>
      </c>
      <c r="X1000" s="15">
        <f t="shared" si="1506"/>
        <v>60.1</v>
      </c>
      <c r="Y1000" s="15">
        <f>Y1001</f>
        <v>0</v>
      </c>
      <c r="Z1000" s="15">
        <f>Z1001</f>
        <v>0</v>
      </c>
      <c r="AA1000" s="15">
        <f>AA1001</f>
        <v>0</v>
      </c>
      <c r="AB1000" s="15">
        <f t="shared" si="1507"/>
        <v>185.7</v>
      </c>
      <c r="AC1000" s="15">
        <f t="shared" si="1508"/>
        <v>100.3</v>
      </c>
      <c r="AD1000" s="15">
        <f t="shared" si="1509"/>
        <v>60.1</v>
      </c>
      <c r="AE1000" s="15">
        <f>AE1001</f>
        <v>0</v>
      </c>
      <c r="AF1000" s="15">
        <f>AF1001</f>
        <v>0</v>
      </c>
      <c r="AG1000" s="15">
        <f>AG1001</f>
        <v>0</v>
      </c>
      <c r="AH1000" s="15">
        <f t="shared" si="1510"/>
        <v>185.7</v>
      </c>
      <c r="AI1000" s="15">
        <f t="shared" si="1511"/>
        <v>100.3</v>
      </c>
      <c r="AJ1000" s="15">
        <f t="shared" si="1512"/>
        <v>60.1</v>
      </c>
      <c r="AK1000" s="15">
        <f>AK1001</f>
        <v>0</v>
      </c>
      <c r="AL1000" s="15">
        <f>AL1001</f>
        <v>0</v>
      </c>
      <c r="AM1000" s="15">
        <f>AM1001</f>
        <v>0</v>
      </c>
      <c r="AN1000" s="15">
        <f t="shared" si="1513"/>
        <v>185.7</v>
      </c>
      <c r="AO1000" s="15">
        <f>AO1001</f>
        <v>0</v>
      </c>
      <c r="AP1000" s="70">
        <f t="shared" si="1638"/>
        <v>185.7</v>
      </c>
      <c r="AQ1000" s="15">
        <f t="shared" si="1514"/>
        <v>100.3</v>
      </c>
      <c r="AR1000" s="15">
        <f>AR1001</f>
        <v>0</v>
      </c>
      <c r="AS1000" s="70">
        <f t="shared" si="1639"/>
        <v>100.3</v>
      </c>
      <c r="AT1000" s="73">
        <f t="shared" si="1515"/>
        <v>60.1</v>
      </c>
      <c r="AU1000" s="15">
        <f>AU1001</f>
        <v>0</v>
      </c>
      <c r="AV1000" s="24"/>
    </row>
    <row r="1001" spans="1:48" x14ac:dyDescent="0.3">
      <c r="A1001" s="61" t="s">
        <v>638</v>
      </c>
      <c r="B1001" s="62">
        <v>800</v>
      </c>
      <c r="C1001" s="61" t="s">
        <v>50</v>
      </c>
      <c r="D1001" s="61" t="s">
        <v>51</v>
      </c>
      <c r="E1001" s="63" t="s">
        <v>52</v>
      </c>
      <c r="F1001" s="15">
        <v>185.7</v>
      </c>
      <c r="G1001" s="15">
        <v>100.3</v>
      </c>
      <c r="H1001" s="15">
        <v>60.1</v>
      </c>
      <c r="I1001" s="15"/>
      <c r="J1001" s="15"/>
      <c r="K1001" s="15"/>
      <c r="L1001" s="15">
        <f t="shared" si="1547"/>
        <v>185.7</v>
      </c>
      <c r="M1001" s="15">
        <f t="shared" si="1548"/>
        <v>100.3</v>
      </c>
      <c r="N1001" s="15">
        <f t="shared" si="1549"/>
        <v>60.1</v>
      </c>
      <c r="O1001" s="15"/>
      <c r="P1001" s="15"/>
      <c r="Q1001" s="15"/>
      <c r="R1001" s="15">
        <f t="shared" ref="R1001:R1034" si="1642">L1001+O1001</f>
        <v>185.7</v>
      </c>
      <c r="S1001" s="15">
        <f t="shared" ref="S1001:S1034" si="1643">M1001+P1001</f>
        <v>100.3</v>
      </c>
      <c r="T1001" s="15">
        <f t="shared" ref="T1001:T1034" si="1644">N1001+Q1001</f>
        <v>60.1</v>
      </c>
      <c r="U1001" s="15"/>
      <c r="V1001" s="15">
        <f t="shared" ref="V1001:V1029" si="1645">R1001+U1001</f>
        <v>185.7</v>
      </c>
      <c r="W1001" s="15">
        <f t="shared" ref="W1001:W1029" si="1646">S1001</f>
        <v>100.3</v>
      </c>
      <c r="X1001" s="15">
        <f t="shared" ref="X1001:X1029" si="1647">T1001</f>
        <v>60.1</v>
      </c>
      <c r="Y1001" s="15"/>
      <c r="Z1001" s="15"/>
      <c r="AA1001" s="15"/>
      <c r="AB1001" s="15">
        <f t="shared" ref="AB1001:AB1015" si="1648">V1001+Y1001</f>
        <v>185.7</v>
      </c>
      <c r="AC1001" s="15">
        <f t="shared" ref="AC1001:AC1015" si="1649">W1001+Z1001</f>
        <v>100.3</v>
      </c>
      <c r="AD1001" s="15">
        <f t="shared" ref="AD1001:AD1015" si="1650">X1001+AA1001</f>
        <v>60.1</v>
      </c>
      <c r="AE1001" s="15"/>
      <c r="AF1001" s="15"/>
      <c r="AG1001" s="15"/>
      <c r="AH1001" s="15">
        <f t="shared" ref="AH1001:AH1015" si="1651">AB1001+AE1001</f>
        <v>185.7</v>
      </c>
      <c r="AI1001" s="15">
        <f t="shared" ref="AI1001:AI1015" si="1652">AC1001+AF1001</f>
        <v>100.3</v>
      </c>
      <c r="AJ1001" s="15">
        <f t="shared" ref="AJ1001:AJ1015" si="1653">AD1001+AG1001</f>
        <v>60.1</v>
      </c>
      <c r="AK1001" s="15"/>
      <c r="AL1001" s="15"/>
      <c r="AM1001" s="15"/>
      <c r="AN1001" s="15">
        <f t="shared" ref="AN1001:AN1004" si="1654">AH1001+AK1001</f>
        <v>185.7</v>
      </c>
      <c r="AO1001" s="15"/>
      <c r="AP1001" s="70">
        <f t="shared" si="1638"/>
        <v>185.7</v>
      </c>
      <c r="AQ1001" s="15">
        <f t="shared" ref="AQ1001:AQ1004" si="1655">AI1001+AL1001</f>
        <v>100.3</v>
      </c>
      <c r="AR1001" s="15"/>
      <c r="AS1001" s="70">
        <f t="shared" si="1639"/>
        <v>100.3</v>
      </c>
      <c r="AT1001" s="73">
        <f t="shared" ref="AT1001:AT1004" si="1656">AJ1001+AM1001</f>
        <v>60.1</v>
      </c>
      <c r="AU1001" s="15"/>
      <c r="AV1001" s="24"/>
    </row>
    <row r="1002" spans="1:48" ht="46.8" x14ac:dyDescent="0.3">
      <c r="A1002" s="61" t="s">
        <v>640</v>
      </c>
      <c r="B1002" s="62"/>
      <c r="C1002" s="61"/>
      <c r="D1002" s="61"/>
      <c r="E1002" s="63" t="s">
        <v>641</v>
      </c>
      <c r="F1002" s="15">
        <f t="shared" ref="F1002:F1030" si="1657">F1003</f>
        <v>54362.1</v>
      </c>
      <c r="G1002" s="15">
        <f t="shared" ref="G1002:G1030" si="1658">G1003</f>
        <v>54362.1</v>
      </c>
      <c r="H1002" s="15">
        <f t="shared" ref="H1002:H1030" si="1659">H1003</f>
        <v>54362.1</v>
      </c>
      <c r="I1002" s="15">
        <f t="shared" ref="I1002:I1030" si="1660">I1003</f>
        <v>0</v>
      </c>
      <c r="J1002" s="15">
        <f t="shared" ref="J1002:J1030" si="1661">J1003</f>
        <v>0</v>
      </c>
      <c r="K1002" s="15">
        <f t="shared" ref="K1002:K1030" si="1662">K1003</f>
        <v>0</v>
      </c>
      <c r="L1002" s="15">
        <f t="shared" si="1547"/>
        <v>54362.1</v>
      </c>
      <c r="M1002" s="15">
        <f t="shared" si="1548"/>
        <v>54362.1</v>
      </c>
      <c r="N1002" s="15">
        <f t="shared" si="1549"/>
        <v>54362.1</v>
      </c>
      <c r="O1002" s="15">
        <f t="shared" ref="O1002:O1009" si="1663">O1003</f>
        <v>0</v>
      </c>
      <c r="P1002" s="15">
        <f t="shared" ref="P1002:P1030" si="1664">P1003</f>
        <v>0</v>
      </c>
      <c r="Q1002" s="15">
        <f t="shared" ref="Q1002:Q1030" si="1665">Q1003</f>
        <v>0</v>
      </c>
      <c r="R1002" s="15">
        <f t="shared" si="1642"/>
        <v>54362.1</v>
      </c>
      <c r="S1002" s="15">
        <f t="shared" si="1643"/>
        <v>54362.1</v>
      </c>
      <c r="T1002" s="15">
        <f t="shared" si="1644"/>
        <v>54362.1</v>
      </c>
      <c r="U1002" s="15">
        <f t="shared" ref="U1002:U1027" si="1666">U1003</f>
        <v>0</v>
      </c>
      <c r="V1002" s="15">
        <f t="shared" si="1645"/>
        <v>54362.1</v>
      </c>
      <c r="W1002" s="15">
        <f t="shared" si="1646"/>
        <v>54362.1</v>
      </c>
      <c r="X1002" s="15">
        <f t="shared" si="1647"/>
        <v>54362.1</v>
      </c>
      <c r="Y1002" s="15">
        <f t="shared" ref="Y1002:Y1027" si="1667">Y1003</f>
        <v>-6375.2370000000001</v>
      </c>
      <c r="Z1002" s="15">
        <f t="shared" ref="Z1002:Z1027" si="1668">Z1003</f>
        <v>0</v>
      </c>
      <c r="AA1002" s="15">
        <f t="shared" ref="AA1002:AA1027" si="1669">AA1003</f>
        <v>0</v>
      </c>
      <c r="AB1002" s="15">
        <f t="shared" si="1648"/>
        <v>47986.862999999998</v>
      </c>
      <c r="AC1002" s="15">
        <f t="shared" si="1649"/>
        <v>54362.1</v>
      </c>
      <c r="AD1002" s="15">
        <f t="shared" si="1650"/>
        <v>54362.1</v>
      </c>
      <c r="AE1002" s="15">
        <f t="shared" ref="AE1002:AE1014" si="1670">AE1003</f>
        <v>0</v>
      </c>
      <c r="AF1002" s="15">
        <f t="shared" ref="AF1002:AF1014" si="1671">AF1003</f>
        <v>0</v>
      </c>
      <c r="AG1002" s="15">
        <f t="shared" ref="AG1002:AG1014" si="1672">AG1003</f>
        <v>0</v>
      </c>
      <c r="AH1002" s="15">
        <f t="shared" si="1651"/>
        <v>47986.862999999998</v>
      </c>
      <c r="AI1002" s="15">
        <f t="shared" si="1652"/>
        <v>54362.1</v>
      </c>
      <c r="AJ1002" s="15">
        <f t="shared" si="1653"/>
        <v>54362.1</v>
      </c>
      <c r="AK1002" s="15">
        <f t="shared" ref="AK1002:AK1014" si="1673">AK1003</f>
        <v>0</v>
      </c>
      <c r="AL1002" s="15">
        <f t="shared" ref="AL1002:AL1014" si="1674">AL1003</f>
        <v>0</v>
      </c>
      <c r="AM1002" s="15">
        <f t="shared" ref="AM1002:AM1014" si="1675">AM1003</f>
        <v>0</v>
      </c>
      <c r="AN1002" s="15">
        <f t="shared" si="1654"/>
        <v>47986.862999999998</v>
      </c>
      <c r="AO1002" s="15">
        <f t="shared" ref="AO1002:AO1014" si="1676">AO1003</f>
        <v>0</v>
      </c>
      <c r="AP1002" s="70">
        <f t="shared" si="1638"/>
        <v>47986.862999999998</v>
      </c>
      <c r="AQ1002" s="15">
        <f t="shared" si="1655"/>
        <v>54362.1</v>
      </c>
      <c r="AR1002" s="15">
        <f t="shared" ref="AR1002:AU1014" si="1677">AR1003</f>
        <v>0</v>
      </c>
      <c r="AS1002" s="70">
        <f t="shared" si="1639"/>
        <v>54362.1</v>
      </c>
      <c r="AT1002" s="73">
        <f t="shared" si="1656"/>
        <v>54362.1</v>
      </c>
      <c r="AU1002" s="15">
        <f t="shared" si="1677"/>
        <v>0</v>
      </c>
      <c r="AV1002" s="24"/>
    </row>
    <row r="1003" spans="1:48" ht="31.2" x14ac:dyDescent="0.3">
      <c r="A1003" s="61" t="s">
        <v>640</v>
      </c>
      <c r="B1003" s="62" t="s">
        <v>48</v>
      </c>
      <c r="C1003" s="61"/>
      <c r="D1003" s="61"/>
      <c r="E1003" s="63" t="s">
        <v>49</v>
      </c>
      <c r="F1003" s="15">
        <f t="shared" si="1657"/>
        <v>54362.1</v>
      </c>
      <c r="G1003" s="15">
        <f t="shared" si="1658"/>
        <v>54362.1</v>
      </c>
      <c r="H1003" s="15">
        <f t="shared" si="1659"/>
        <v>54362.1</v>
      </c>
      <c r="I1003" s="15">
        <f t="shared" si="1660"/>
        <v>0</v>
      </c>
      <c r="J1003" s="15">
        <f t="shared" si="1661"/>
        <v>0</v>
      </c>
      <c r="K1003" s="15">
        <f t="shared" si="1662"/>
        <v>0</v>
      </c>
      <c r="L1003" s="15">
        <f t="shared" si="1547"/>
        <v>54362.1</v>
      </c>
      <c r="M1003" s="15">
        <f t="shared" si="1548"/>
        <v>54362.1</v>
      </c>
      <c r="N1003" s="15">
        <f t="shared" si="1549"/>
        <v>54362.1</v>
      </c>
      <c r="O1003" s="15">
        <f t="shared" si="1663"/>
        <v>0</v>
      </c>
      <c r="P1003" s="15">
        <f t="shared" si="1664"/>
        <v>0</v>
      </c>
      <c r="Q1003" s="15">
        <f t="shared" si="1665"/>
        <v>0</v>
      </c>
      <c r="R1003" s="15">
        <f t="shared" si="1642"/>
        <v>54362.1</v>
      </c>
      <c r="S1003" s="15">
        <f t="shared" si="1643"/>
        <v>54362.1</v>
      </c>
      <c r="T1003" s="15">
        <f t="shared" si="1644"/>
        <v>54362.1</v>
      </c>
      <c r="U1003" s="15">
        <f t="shared" si="1666"/>
        <v>0</v>
      </c>
      <c r="V1003" s="15">
        <f t="shared" si="1645"/>
        <v>54362.1</v>
      </c>
      <c r="W1003" s="15">
        <f t="shared" si="1646"/>
        <v>54362.1</v>
      </c>
      <c r="X1003" s="15">
        <f t="shared" si="1647"/>
        <v>54362.1</v>
      </c>
      <c r="Y1003" s="15">
        <f t="shared" si="1667"/>
        <v>-6375.2370000000001</v>
      </c>
      <c r="Z1003" s="15">
        <f t="shared" si="1668"/>
        <v>0</v>
      </c>
      <c r="AA1003" s="15">
        <f t="shared" si="1669"/>
        <v>0</v>
      </c>
      <c r="AB1003" s="15">
        <f t="shared" si="1648"/>
        <v>47986.862999999998</v>
      </c>
      <c r="AC1003" s="15">
        <f t="shared" si="1649"/>
        <v>54362.1</v>
      </c>
      <c r="AD1003" s="15">
        <f t="shared" si="1650"/>
        <v>54362.1</v>
      </c>
      <c r="AE1003" s="15">
        <f t="shared" si="1670"/>
        <v>0</v>
      </c>
      <c r="AF1003" s="15">
        <f t="shared" si="1671"/>
        <v>0</v>
      </c>
      <c r="AG1003" s="15">
        <f t="shared" si="1672"/>
        <v>0</v>
      </c>
      <c r="AH1003" s="15">
        <f t="shared" si="1651"/>
        <v>47986.862999999998</v>
      </c>
      <c r="AI1003" s="15">
        <f t="shared" si="1652"/>
        <v>54362.1</v>
      </c>
      <c r="AJ1003" s="15">
        <f t="shared" si="1653"/>
        <v>54362.1</v>
      </c>
      <c r="AK1003" s="15">
        <f t="shared" si="1673"/>
        <v>0</v>
      </c>
      <c r="AL1003" s="15">
        <f t="shared" si="1674"/>
        <v>0</v>
      </c>
      <c r="AM1003" s="15">
        <f t="shared" si="1675"/>
        <v>0</v>
      </c>
      <c r="AN1003" s="15">
        <f t="shared" si="1654"/>
        <v>47986.862999999998</v>
      </c>
      <c r="AO1003" s="15">
        <f t="shared" si="1676"/>
        <v>0</v>
      </c>
      <c r="AP1003" s="70">
        <f t="shared" si="1638"/>
        <v>47986.862999999998</v>
      </c>
      <c r="AQ1003" s="15">
        <f t="shared" si="1655"/>
        <v>54362.1</v>
      </c>
      <c r="AR1003" s="15">
        <f t="shared" si="1677"/>
        <v>0</v>
      </c>
      <c r="AS1003" s="70">
        <f t="shared" si="1639"/>
        <v>54362.1</v>
      </c>
      <c r="AT1003" s="73">
        <f t="shared" si="1656"/>
        <v>54362.1</v>
      </c>
      <c r="AU1003" s="15">
        <f t="shared" si="1677"/>
        <v>0</v>
      </c>
      <c r="AV1003" s="24"/>
    </row>
    <row r="1004" spans="1:48" x14ac:dyDescent="0.3">
      <c r="A1004" s="61" t="s">
        <v>640</v>
      </c>
      <c r="B1004" s="62">
        <v>200</v>
      </c>
      <c r="C1004" s="61" t="s">
        <v>50</v>
      </c>
      <c r="D1004" s="61" t="s">
        <v>51</v>
      </c>
      <c r="E1004" s="63" t="s">
        <v>52</v>
      </c>
      <c r="F1004" s="15">
        <v>54362.1</v>
      </c>
      <c r="G1004" s="15">
        <v>54362.1</v>
      </c>
      <c r="H1004" s="15">
        <v>54362.1</v>
      </c>
      <c r="I1004" s="15"/>
      <c r="J1004" s="15"/>
      <c r="K1004" s="15"/>
      <c r="L1004" s="15">
        <f t="shared" si="1547"/>
        <v>54362.1</v>
      </c>
      <c r="M1004" s="15">
        <f t="shared" si="1548"/>
        <v>54362.1</v>
      </c>
      <c r="N1004" s="15">
        <f t="shared" si="1549"/>
        <v>54362.1</v>
      </c>
      <c r="O1004" s="15"/>
      <c r="P1004" s="15"/>
      <c r="Q1004" s="15"/>
      <c r="R1004" s="15">
        <f t="shared" si="1642"/>
        <v>54362.1</v>
      </c>
      <c r="S1004" s="15">
        <f t="shared" si="1643"/>
        <v>54362.1</v>
      </c>
      <c r="T1004" s="15">
        <f t="shared" si="1644"/>
        <v>54362.1</v>
      </c>
      <c r="U1004" s="15"/>
      <c r="V1004" s="15">
        <f t="shared" si="1645"/>
        <v>54362.1</v>
      </c>
      <c r="W1004" s="15">
        <f t="shared" si="1646"/>
        <v>54362.1</v>
      </c>
      <c r="X1004" s="15">
        <f t="shared" si="1647"/>
        <v>54362.1</v>
      </c>
      <c r="Y1004" s="15">
        <v>-6375.2370000000001</v>
      </c>
      <c r="Z1004" s="15"/>
      <c r="AA1004" s="15"/>
      <c r="AB1004" s="15">
        <f t="shared" si="1648"/>
        <v>47986.862999999998</v>
      </c>
      <c r="AC1004" s="15">
        <f t="shared" si="1649"/>
        <v>54362.1</v>
      </c>
      <c r="AD1004" s="15">
        <f t="shared" si="1650"/>
        <v>54362.1</v>
      </c>
      <c r="AE1004" s="15"/>
      <c r="AF1004" s="15"/>
      <c r="AG1004" s="15"/>
      <c r="AH1004" s="15">
        <f t="shared" si="1651"/>
        <v>47986.862999999998</v>
      </c>
      <c r="AI1004" s="15">
        <f t="shared" si="1652"/>
        <v>54362.1</v>
      </c>
      <c r="AJ1004" s="15">
        <f t="shared" si="1653"/>
        <v>54362.1</v>
      </c>
      <c r="AK1004" s="15"/>
      <c r="AL1004" s="15"/>
      <c r="AM1004" s="15"/>
      <c r="AN1004" s="15">
        <f t="shared" si="1654"/>
        <v>47986.862999999998</v>
      </c>
      <c r="AO1004" s="15"/>
      <c r="AP1004" s="70">
        <f t="shared" si="1638"/>
        <v>47986.862999999998</v>
      </c>
      <c r="AQ1004" s="15">
        <f t="shared" si="1655"/>
        <v>54362.1</v>
      </c>
      <c r="AR1004" s="15"/>
      <c r="AS1004" s="70">
        <f t="shared" si="1639"/>
        <v>54362.1</v>
      </c>
      <c r="AT1004" s="73">
        <f t="shared" si="1656"/>
        <v>54362.1</v>
      </c>
      <c r="AU1004" s="15"/>
      <c r="AV1004" s="24"/>
    </row>
    <row r="1005" spans="1:48" ht="46.8" x14ac:dyDescent="0.3">
      <c r="A1005" s="61" t="s">
        <v>642</v>
      </c>
      <c r="B1005" s="62"/>
      <c r="C1005" s="61"/>
      <c r="D1005" s="61"/>
      <c r="E1005" s="63" t="s">
        <v>643</v>
      </c>
      <c r="F1005" s="15">
        <f t="shared" si="1657"/>
        <v>83099.700000000012</v>
      </c>
      <c r="G1005" s="15">
        <f t="shared" si="1658"/>
        <v>123099.7</v>
      </c>
      <c r="H1005" s="15">
        <f t="shared" si="1659"/>
        <v>114935</v>
      </c>
      <c r="I1005" s="15">
        <f t="shared" si="1660"/>
        <v>0</v>
      </c>
      <c r="J1005" s="15">
        <f t="shared" si="1661"/>
        <v>-7430.4</v>
      </c>
      <c r="K1005" s="15">
        <f t="shared" si="1662"/>
        <v>0</v>
      </c>
      <c r="L1005" s="15">
        <f t="shared" si="1547"/>
        <v>83099.700000000012</v>
      </c>
      <c r="M1005" s="15">
        <f t="shared" si="1548"/>
        <v>115669.3</v>
      </c>
      <c r="N1005" s="15">
        <f t="shared" si="1549"/>
        <v>114935</v>
      </c>
      <c r="O1005" s="15">
        <f t="shared" si="1663"/>
        <v>-20000</v>
      </c>
      <c r="P1005" s="15">
        <f t="shared" si="1664"/>
        <v>0</v>
      </c>
      <c r="Q1005" s="15">
        <f t="shared" si="1665"/>
        <v>20000</v>
      </c>
      <c r="R1005" s="15">
        <f t="shared" si="1642"/>
        <v>63099.700000000012</v>
      </c>
      <c r="S1005" s="15">
        <f t="shared" si="1643"/>
        <v>115669.3</v>
      </c>
      <c r="T1005" s="15">
        <f t="shared" si="1644"/>
        <v>134935</v>
      </c>
      <c r="U1005" s="15">
        <f t="shared" si="1666"/>
        <v>0</v>
      </c>
      <c r="V1005" s="15">
        <f t="shared" si="1645"/>
        <v>63099.700000000012</v>
      </c>
      <c r="W1005" s="15">
        <f t="shared" si="1646"/>
        <v>115669.3</v>
      </c>
      <c r="X1005" s="15">
        <f t="shared" si="1647"/>
        <v>134935</v>
      </c>
      <c r="Y1005" s="15">
        <f t="shared" si="1667"/>
        <v>0</v>
      </c>
      <c r="Z1005" s="15">
        <f t="shared" si="1668"/>
        <v>0</v>
      </c>
      <c r="AA1005" s="15">
        <f t="shared" si="1669"/>
        <v>0</v>
      </c>
      <c r="AB1005" s="15">
        <f t="shared" si="1648"/>
        <v>63099.700000000012</v>
      </c>
      <c r="AC1005" s="15">
        <f t="shared" si="1649"/>
        <v>115669.3</v>
      </c>
      <c r="AD1005" s="15">
        <f t="shared" si="1650"/>
        <v>134935</v>
      </c>
      <c r="AE1005" s="15">
        <f t="shared" si="1670"/>
        <v>0</v>
      </c>
      <c r="AF1005" s="15">
        <f t="shared" si="1671"/>
        <v>0</v>
      </c>
      <c r="AG1005" s="15">
        <f t="shared" si="1672"/>
        <v>0</v>
      </c>
      <c r="AH1005" s="15">
        <f t="shared" si="1651"/>
        <v>63099.700000000012</v>
      </c>
      <c r="AI1005" s="15">
        <f t="shared" si="1652"/>
        <v>115669.3</v>
      </c>
      <c r="AJ1005" s="15">
        <f t="shared" si="1653"/>
        <v>134935</v>
      </c>
      <c r="AK1005" s="15">
        <f t="shared" si="1673"/>
        <v>0</v>
      </c>
      <c r="AL1005" s="15">
        <f t="shared" si="1674"/>
        <v>0</v>
      </c>
      <c r="AM1005" s="15">
        <f t="shared" si="1675"/>
        <v>0</v>
      </c>
      <c r="AN1005" s="15">
        <f t="shared" ref="AN1005:AN1068" si="1678">AH1005+AK1005</f>
        <v>63099.700000000012</v>
      </c>
      <c r="AO1005" s="15">
        <f t="shared" si="1676"/>
        <v>0</v>
      </c>
      <c r="AP1005" s="70">
        <f t="shared" si="1638"/>
        <v>63099.700000000012</v>
      </c>
      <c r="AQ1005" s="15">
        <f t="shared" ref="AQ1005:AQ1068" si="1679">AI1005+AL1005</f>
        <v>115669.3</v>
      </c>
      <c r="AR1005" s="15">
        <f t="shared" si="1677"/>
        <v>0</v>
      </c>
      <c r="AS1005" s="70">
        <f t="shared" si="1639"/>
        <v>115669.3</v>
      </c>
      <c r="AT1005" s="73">
        <f t="shared" ref="AT1005:AT1068" si="1680">AJ1005+AM1005</f>
        <v>134935</v>
      </c>
      <c r="AU1005" s="15">
        <f t="shared" si="1677"/>
        <v>0</v>
      </c>
      <c r="AV1005" s="24"/>
    </row>
    <row r="1006" spans="1:48" ht="31.2" x14ac:dyDescent="0.3">
      <c r="A1006" s="61" t="s">
        <v>642</v>
      </c>
      <c r="B1006" s="62" t="s">
        <v>48</v>
      </c>
      <c r="C1006" s="61"/>
      <c r="D1006" s="61"/>
      <c r="E1006" s="63" t="s">
        <v>49</v>
      </c>
      <c r="F1006" s="15">
        <f t="shared" si="1657"/>
        <v>83099.700000000012</v>
      </c>
      <c r="G1006" s="15">
        <f t="shared" si="1658"/>
        <v>123099.7</v>
      </c>
      <c r="H1006" s="15">
        <f t="shared" si="1659"/>
        <v>114935</v>
      </c>
      <c r="I1006" s="15">
        <f t="shared" si="1660"/>
        <v>0</v>
      </c>
      <c r="J1006" s="15">
        <f t="shared" si="1661"/>
        <v>-7430.4</v>
      </c>
      <c r="K1006" s="15">
        <f t="shared" si="1662"/>
        <v>0</v>
      </c>
      <c r="L1006" s="15">
        <f t="shared" si="1547"/>
        <v>83099.700000000012</v>
      </c>
      <c r="M1006" s="15">
        <f t="shared" si="1548"/>
        <v>115669.3</v>
      </c>
      <c r="N1006" s="15">
        <f t="shared" si="1549"/>
        <v>114935</v>
      </c>
      <c r="O1006" s="15">
        <f t="shared" si="1663"/>
        <v>-20000</v>
      </c>
      <c r="P1006" s="15">
        <f t="shared" si="1664"/>
        <v>0</v>
      </c>
      <c r="Q1006" s="15">
        <f t="shared" si="1665"/>
        <v>20000</v>
      </c>
      <c r="R1006" s="15">
        <f t="shared" si="1642"/>
        <v>63099.700000000012</v>
      </c>
      <c r="S1006" s="15">
        <f t="shared" si="1643"/>
        <v>115669.3</v>
      </c>
      <c r="T1006" s="15">
        <f t="shared" si="1644"/>
        <v>134935</v>
      </c>
      <c r="U1006" s="15">
        <f t="shared" si="1666"/>
        <v>0</v>
      </c>
      <c r="V1006" s="15">
        <f t="shared" si="1645"/>
        <v>63099.700000000012</v>
      </c>
      <c r="W1006" s="15">
        <f t="shared" si="1646"/>
        <v>115669.3</v>
      </c>
      <c r="X1006" s="15">
        <f t="shared" si="1647"/>
        <v>134935</v>
      </c>
      <c r="Y1006" s="15">
        <f t="shared" si="1667"/>
        <v>0</v>
      </c>
      <c r="Z1006" s="15">
        <f t="shared" si="1668"/>
        <v>0</v>
      </c>
      <c r="AA1006" s="15">
        <f t="shared" si="1669"/>
        <v>0</v>
      </c>
      <c r="AB1006" s="15">
        <f t="shared" si="1648"/>
        <v>63099.700000000012</v>
      </c>
      <c r="AC1006" s="15">
        <f t="shared" si="1649"/>
        <v>115669.3</v>
      </c>
      <c r="AD1006" s="15">
        <f t="shared" si="1650"/>
        <v>134935</v>
      </c>
      <c r="AE1006" s="15">
        <f t="shared" si="1670"/>
        <v>0</v>
      </c>
      <c r="AF1006" s="15">
        <f t="shared" si="1671"/>
        <v>0</v>
      </c>
      <c r="AG1006" s="15">
        <f t="shared" si="1672"/>
        <v>0</v>
      </c>
      <c r="AH1006" s="15">
        <f t="shared" si="1651"/>
        <v>63099.700000000012</v>
      </c>
      <c r="AI1006" s="15">
        <f t="shared" si="1652"/>
        <v>115669.3</v>
      </c>
      <c r="AJ1006" s="15">
        <f t="shared" si="1653"/>
        <v>134935</v>
      </c>
      <c r="AK1006" s="15">
        <f t="shared" si="1673"/>
        <v>0</v>
      </c>
      <c r="AL1006" s="15">
        <f t="shared" si="1674"/>
        <v>0</v>
      </c>
      <c r="AM1006" s="15">
        <f t="shared" si="1675"/>
        <v>0</v>
      </c>
      <c r="AN1006" s="15">
        <f t="shared" si="1678"/>
        <v>63099.700000000012</v>
      </c>
      <c r="AO1006" s="15">
        <f t="shared" si="1676"/>
        <v>0</v>
      </c>
      <c r="AP1006" s="70">
        <f t="shared" si="1638"/>
        <v>63099.700000000012</v>
      </c>
      <c r="AQ1006" s="15">
        <f t="shared" si="1679"/>
        <v>115669.3</v>
      </c>
      <c r="AR1006" s="15">
        <f t="shared" si="1677"/>
        <v>0</v>
      </c>
      <c r="AS1006" s="70">
        <f t="shared" si="1639"/>
        <v>115669.3</v>
      </c>
      <c r="AT1006" s="73">
        <f t="shared" si="1680"/>
        <v>134935</v>
      </c>
      <c r="AU1006" s="15">
        <f t="shared" si="1677"/>
        <v>0</v>
      </c>
      <c r="AV1006" s="24"/>
    </row>
    <row r="1007" spans="1:48" x14ac:dyDescent="0.3">
      <c r="A1007" s="61" t="s">
        <v>642</v>
      </c>
      <c r="B1007" s="62">
        <v>200</v>
      </c>
      <c r="C1007" s="61" t="s">
        <v>50</v>
      </c>
      <c r="D1007" s="61" t="s">
        <v>51</v>
      </c>
      <c r="E1007" s="63" t="s">
        <v>52</v>
      </c>
      <c r="F1007" s="15">
        <v>83099.700000000012</v>
      </c>
      <c r="G1007" s="15">
        <v>123099.7</v>
      </c>
      <c r="H1007" s="15">
        <v>114935</v>
      </c>
      <c r="I1007" s="15"/>
      <c r="J1007" s="27">
        <v>-7430.4</v>
      </c>
      <c r="K1007" s="15"/>
      <c r="L1007" s="15">
        <f t="shared" si="1547"/>
        <v>83099.700000000012</v>
      </c>
      <c r="M1007" s="15">
        <f t="shared" si="1548"/>
        <v>115669.3</v>
      </c>
      <c r="N1007" s="15">
        <f t="shared" si="1549"/>
        <v>114935</v>
      </c>
      <c r="O1007" s="15">
        <v>-20000</v>
      </c>
      <c r="P1007" s="15"/>
      <c r="Q1007" s="15">
        <v>20000</v>
      </c>
      <c r="R1007" s="15">
        <f t="shared" si="1642"/>
        <v>63099.700000000012</v>
      </c>
      <c r="S1007" s="15">
        <f t="shared" si="1643"/>
        <v>115669.3</v>
      </c>
      <c r="T1007" s="15">
        <f t="shared" si="1644"/>
        <v>134935</v>
      </c>
      <c r="U1007" s="15"/>
      <c r="V1007" s="15">
        <f t="shared" si="1645"/>
        <v>63099.700000000012</v>
      </c>
      <c r="W1007" s="15">
        <f t="shared" si="1646"/>
        <v>115669.3</v>
      </c>
      <c r="X1007" s="15">
        <f t="shared" si="1647"/>
        <v>134935</v>
      </c>
      <c r="Y1007" s="15"/>
      <c r="Z1007" s="15"/>
      <c r="AA1007" s="15"/>
      <c r="AB1007" s="15">
        <f t="shared" si="1648"/>
        <v>63099.700000000012</v>
      </c>
      <c r="AC1007" s="15">
        <f t="shared" si="1649"/>
        <v>115669.3</v>
      </c>
      <c r="AD1007" s="15">
        <f t="shared" si="1650"/>
        <v>134935</v>
      </c>
      <c r="AE1007" s="15"/>
      <c r="AF1007" s="15"/>
      <c r="AG1007" s="15"/>
      <c r="AH1007" s="15">
        <f t="shared" si="1651"/>
        <v>63099.700000000012</v>
      </c>
      <c r="AI1007" s="15">
        <f t="shared" si="1652"/>
        <v>115669.3</v>
      </c>
      <c r="AJ1007" s="15">
        <f t="shared" si="1653"/>
        <v>134935</v>
      </c>
      <c r="AK1007" s="15"/>
      <c r="AL1007" s="15"/>
      <c r="AM1007" s="15"/>
      <c r="AN1007" s="15">
        <f t="shared" si="1678"/>
        <v>63099.700000000012</v>
      </c>
      <c r="AO1007" s="15"/>
      <c r="AP1007" s="70">
        <f t="shared" si="1638"/>
        <v>63099.700000000012</v>
      </c>
      <c r="AQ1007" s="15">
        <f t="shared" si="1679"/>
        <v>115669.3</v>
      </c>
      <c r="AR1007" s="15"/>
      <c r="AS1007" s="70">
        <f t="shared" si="1639"/>
        <v>115669.3</v>
      </c>
      <c r="AT1007" s="73">
        <f t="shared" si="1680"/>
        <v>134935</v>
      </c>
      <c r="AU1007" s="15"/>
      <c r="AV1007" s="24"/>
    </row>
    <row r="1008" spans="1:48" ht="46.8" x14ac:dyDescent="0.3">
      <c r="A1008" s="61" t="s">
        <v>644</v>
      </c>
      <c r="B1008" s="62"/>
      <c r="C1008" s="61"/>
      <c r="D1008" s="61"/>
      <c r="E1008" s="63" t="s">
        <v>645</v>
      </c>
      <c r="F1008" s="15">
        <f t="shared" si="1657"/>
        <v>1782.8</v>
      </c>
      <c r="G1008" s="15">
        <f t="shared" si="1658"/>
        <v>1782.8</v>
      </c>
      <c r="H1008" s="15">
        <f t="shared" si="1659"/>
        <v>1782.8</v>
      </c>
      <c r="I1008" s="15">
        <f t="shared" si="1660"/>
        <v>0</v>
      </c>
      <c r="J1008" s="15">
        <f t="shared" si="1661"/>
        <v>0</v>
      </c>
      <c r="K1008" s="15">
        <f t="shared" si="1662"/>
        <v>0</v>
      </c>
      <c r="L1008" s="15">
        <f t="shared" si="1547"/>
        <v>1782.8</v>
      </c>
      <c r="M1008" s="15">
        <f t="shared" si="1548"/>
        <v>1782.8</v>
      </c>
      <c r="N1008" s="15">
        <f t="shared" si="1549"/>
        <v>1782.8</v>
      </c>
      <c r="O1008" s="15">
        <f t="shared" si="1663"/>
        <v>4759.2</v>
      </c>
      <c r="P1008" s="15">
        <f t="shared" si="1664"/>
        <v>0</v>
      </c>
      <c r="Q1008" s="15">
        <f t="shared" si="1665"/>
        <v>0</v>
      </c>
      <c r="R1008" s="15">
        <f t="shared" si="1642"/>
        <v>6542</v>
      </c>
      <c r="S1008" s="15">
        <f t="shared" si="1643"/>
        <v>1782.8</v>
      </c>
      <c r="T1008" s="15">
        <f t="shared" si="1644"/>
        <v>1782.8</v>
      </c>
      <c r="U1008" s="15">
        <f t="shared" si="1666"/>
        <v>0</v>
      </c>
      <c r="V1008" s="15">
        <f t="shared" si="1645"/>
        <v>6542</v>
      </c>
      <c r="W1008" s="15">
        <f t="shared" si="1646"/>
        <v>1782.8</v>
      </c>
      <c r="X1008" s="15">
        <f t="shared" si="1647"/>
        <v>1782.8</v>
      </c>
      <c r="Y1008" s="15">
        <f t="shared" si="1667"/>
        <v>-80</v>
      </c>
      <c r="Z1008" s="15">
        <f t="shared" si="1668"/>
        <v>0</v>
      </c>
      <c r="AA1008" s="15">
        <f t="shared" si="1669"/>
        <v>0</v>
      </c>
      <c r="AB1008" s="15">
        <f t="shared" si="1648"/>
        <v>6462</v>
      </c>
      <c r="AC1008" s="15">
        <f t="shared" si="1649"/>
        <v>1782.8</v>
      </c>
      <c r="AD1008" s="15">
        <f t="shared" si="1650"/>
        <v>1782.8</v>
      </c>
      <c r="AE1008" s="15">
        <f t="shared" si="1670"/>
        <v>0</v>
      </c>
      <c r="AF1008" s="15">
        <f t="shared" si="1671"/>
        <v>0</v>
      </c>
      <c r="AG1008" s="15">
        <f t="shared" si="1672"/>
        <v>0</v>
      </c>
      <c r="AH1008" s="15">
        <f t="shared" si="1651"/>
        <v>6462</v>
      </c>
      <c r="AI1008" s="15">
        <f t="shared" si="1652"/>
        <v>1782.8</v>
      </c>
      <c r="AJ1008" s="15">
        <f t="shared" si="1653"/>
        <v>1782.8</v>
      </c>
      <c r="AK1008" s="15">
        <f t="shared" si="1673"/>
        <v>0</v>
      </c>
      <c r="AL1008" s="15">
        <f t="shared" si="1674"/>
        <v>0</v>
      </c>
      <c r="AM1008" s="15">
        <f t="shared" si="1675"/>
        <v>0</v>
      </c>
      <c r="AN1008" s="15">
        <f t="shared" si="1678"/>
        <v>6462</v>
      </c>
      <c r="AO1008" s="15">
        <f t="shared" si="1676"/>
        <v>0</v>
      </c>
      <c r="AP1008" s="70">
        <f t="shared" si="1638"/>
        <v>6462</v>
      </c>
      <c r="AQ1008" s="15">
        <f t="shared" si="1679"/>
        <v>1782.8</v>
      </c>
      <c r="AR1008" s="15">
        <f t="shared" si="1677"/>
        <v>0</v>
      </c>
      <c r="AS1008" s="70">
        <f t="shared" si="1639"/>
        <v>1782.8</v>
      </c>
      <c r="AT1008" s="73">
        <f t="shared" si="1680"/>
        <v>1782.8</v>
      </c>
      <c r="AU1008" s="15">
        <f t="shared" si="1677"/>
        <v>0</v>
      </c>
      <c r="AV1008" s="24"/>
    </row>
    <row r="1009" spans="1:48" ht="31.2" x14ac:dyDescent="0.3">
      <c r="A1009" s="61" t="s">
        <v>644</v>
      </c>
      <c r="B1009" s="62" t="s">
        <v>48</v>
      </c>
      <c r="C1009" s="61"/>
      <c r="D1009" s="61"/>
      <c r="E1009" s="63" t="s">
        <v>49</v>
      </c>
      <c r="F1009" s="15">
        <f t="shared" si="1657"/>
        <v>1782.8</v>
      </c>
      <c r="G1009" s="15">
        <f t="shared" si="1658"/>
        <v>1782.8</v>
      </c>
      <c r="H1009" s="15">
        <f t="shared" si="1659"/>
        <v>1782.8</v>
      </c>
      <c r="I1009" s="15">
        <f t="shared" si="1660"/>
        <v>0</v>
      </c>
      <c r="J1009" s="15">
        <f t="shared" si="1661"/>
        <v>0</v>
      </c>
      <c r="K1009" s="15">
        <f t="shared" si="1662"/>
        <v>0</v>
      </c>
      <c r="L1009" s="15">
        <f t="shared" si="1547"/>
        <v>1782.8</v>
      </c>
      <c r="M1009" s="15">
        <f t="shared" si="1548"/>
        <v>1782.8</v>
      </c>
      <c r="N1009" s="15">
        <f t="shared" si="1549"/>
        <v>1782.8</v>
      </c>
      <c r="O1009" s="15">
        <f t="shared" si="1663"/>
        <v>4759.2</v>
      </c>
      <c r="P1009" s="15">
        <f t="shared" si="1664"/>
        <v>0</v>
      </c>
      <c r="Q1009" s="15">
        <f t="shared" si="1665"/>
        <v>0</v>
      </c>
      <c r="R1009" s="15">
        <f t="shared" si="1642"/>
        <v>6542</v>
      </c>
      <c r="S1009" s="15">
        <f t="shared" si="1643"/>
        <v>1782.8</v>
      </c>
      <c r="T1009" s="15">
        <f t="shared" si="1644"/>
        <v>1782.8</v>
      </c>
      <c r="U1009" s="15">
        <f t="shared" si="1666"/>
        <v>0</v>
      </c>
      <c r="V1009" s="15">
        <f t="shared" si="1645"/>
        <v>6542</v>
      </c>
      <c r="W1009" s="15">
        <f t="shared" si="1646"/>
        <v>1782.8</v>
      </c>
      <c r="X1009" s="15">
        <f t="shared" si="1647"/>
        <v>1782.8</v>
      </c>
      <c r="Y1009" s="15">
        <f t="shared" si="1667"/>
        <v>-80</v>
      </c>
      <c r="Z1009" s="15">
        <f t="shared" si="1668"/>
        <v>0</v>
      </c>
      <c r="AA1009" s="15">
        <f t="shared" si="1669"/>
        <v>0</v>
      </c>
      <c r="AB1009" s="15">
        <f t="shared" si="1648"/>
        <v>6462</v>
      </c>
      <c r="AC1009" s="15">
        <f t="shared" si="1649"/>
        <v>1782.8</v>
      </c>
      <c r="AD1009" s="15">
        <f t="shared" si="1650"/>
        <v>1782.8</v>
      </c>
      <c r="AE1009" s="15">
        <f t="shared" si="1670"/>
        <v>0</v>
      </c>
      <c r="AF1009" s="15">
        <f t="shared" si="1671"/>
        <v>0</v>
      </c>
      <c r="AG1009" s="15">
        <f t="shared" si="1672"/>
        <v>0</v>
      </c>
      <c r="AH1009" s="15">
        <f t="shared" si="1651"/>
        <v>6462</v>
      </c>
      <c r="AI1009" s="15">
        <f t="shared" si="1652"/>
        <v>1782.8</v>
      </c>
      <c r="AJ1009" s="15">
        <f t="shared" si="1653"/>
        <v>1782.8</v>
      </c>
      <c r="AK1009" s="15">
        <f t="shared" si="1673"/>
        <v>0</v>
      </c>
      <c r="AL1009" s="15">
        <f t="shared" si="1674"/>
        <v>0</v>
      </c>
      <c r="AM1009" s="15">
        <f t="shared" si="1675"/>
        <v>0</v>
      </c>
      <c r="AN1009" s="15">
        <f t="shared" si="1678"/>
        <v>6462</v>
      </c>
      <c r="AO1009" s="15">
        <f t="shared" si="1676"/>
        <v>0</v>
      </c>
      <c r="AP1009" s="70">
        <f t="shared" si="1638"/>
        <v>6462</v>
      </c>
      <c r="AQ1009" s="15">
        <f t="shared" si="1679"/>
        <v>1782.8</v>
      </c>
      <c r="AR1009" s="15">
        <f t="shared" si="1677"/>
        <v>0</v>
      </c>
      <c r="AS1009" s="70">
        <f t="shared" si="1639"/>
        <v>1782.8</v>
      </c>
      <c r="AT1009" s="73">
        <f t="shared" si="1680"/>
        <v>1782.8</v>
      </c>
      <c r="AU1009" s="15">
        <f t="shared" si="1677"/>
        <v>0</v>
      </c>
      <c r="AV1009" s="24"/>
    </row>
    <row r="1010" spans="1:48" x14ac:dyDescent="0.3">
      <c r="A1010" s="61" t="s">
        <v>644</v>
      </c>
      <c r="B1010" s="62">
        <v>200</v>
      </c>
      <c r="C1010" s="61" t="s">
        <v>50</v>
      </c>
      <c r="D1010" s="61" t="s">
        <v>51</v>
      </c>
      <c r="E1010" s="63" t="s">
        <v>52</v>
      </c>
      <c r="F1010" s="15">
        <v>1782.8</v>
      </c>
      <c r="G1010" s="15">
        <v>1782.8</v>
      </c>
      <c r="H1010" s="15">
        <v>1782.8</v>
      </c>
      <c r="I1010" s="15"/>
      <c r="J1010" s="15"/>
      <c r="K1010" s="15"/>
      <c r="L1010" s="15">
        <f t="shared" si="1547"/>
        <v>1782.8</v>
      </c>
      <c r="M1010" s="15">
        <f t="shared" si="1548"/>
        <v>1782.8</v>
      </c>
      <c r="N1010" s="15">
        <f t="shared" si="1549"/>
        <v>1782.8</v>
      </c>
      <c r="O1010" s="15">
        <f>1031.5+3215.2+512.5</f>
        <v>4759.2</v>
      </c>
      <c r="P1010" s="15"/>
      <c r="Q1010" s="15"/>
      <c r="R1010" s="15">
        <f t="shared" si="1642"/>
        <v>6542</v>
      </c>
      <c r="S1010" s="15">
        <f t="shared" si="1643"/>
        <v>1782.8</v>
      </c>
      <c r="T1010" s="15">
        <f t="shared" si="1644"/>
        <v>1782.8</v>
      </c>
      <c r="U1010" s="15"/>
      <c r="V1010" s="15">
        <f t="shared" si="1645"/>
        <v>6542</v>
      </c>
      <c r="W1010" s="15">
        <f t="shared" si="1646"/>
        <v>1782.8</v>
      </c>
      <c r="X1010" s="15">
        <f t="shared" si="1647"/>
        <v>1782.8</v>
      </c>
      <c r="Y1010" s="15">
        <v>-80</v>
      </c>
      <c r="Z1010" s="15"/>
      <c r="AA1010" s="15"/>
      <c r="AB1010" s="15">
        <f t="shared" si="1648"/>
        <v>6462</v>
      </c>
      <c r="AC1010" s="15">
        <f t="shared" si="1649"/>
        <v>1782.8</v>
      </c>
      <c r="AD1010" s="15">
        <f t="shared" si="1650"/>
        <v>1782.8</v>
      </c>
      <c r="AE1010" s="15"/>
      <c r="AF1010" s="15"/>
      <c r="AG1010" s="15"/>
      <c r="AH1010" s="15">
        <f t="shared" si="1651"/>
        <v>6462</v>
      </c>
      <c r="AI1010" s="15">
        <f t="shared" si="1652"/>
        <v>1782.8</v>
      </c>
      <c r="AJ1010" s="15">
        <f t="shared" si="1653"/>
        <v>1782.8</v>
      </c>
      <c r="AK1010" s="15"/>
      <c r="AL1010" s="15"/>
      <c r="AM1010" s="15"/>
      <c r="AN1010" s="15">
        <f t="shared" si="1678"/>
        <v>6462</v>
      </c>
      <c r="AO1010" s="15"/>
      <c r="AP1010" s="70">
        <f t="shared" si="1638"/>
        <v>6462</v>
      </c>
      <c r="AQ1010" s="15">
        <f t="shared" si="1679"/>
        <v>1782.8</v>
      </c>
      <c r="AR1010" s="15"/>
      <c r="AS1010" s="70">
        <f t="shared" si="1639"/>
        <v>1782.8</v>
      </c>
      <c r="AT1010" s="73">
        <f t="shared" si="1680"/>
        <v>1782.8</v>
      </c>
      <c r="AU1010" s="15"/>
      <c r="AV1010" s="24"/>
    </row>
    <row r="1011" spans="1:48" ht="31.2" x14ac:dyDescent="0.3">
      <c r="A1011" s="61" t="s">
        <v>646</v>
      </c>
      <c r="B1011" s="62"/>
      <c r="C1011" s="61"/>
      <c r="D1011" s="61"/>
      <c r="E1011" s="63" t="s">
        <v>647</v>
      </c>
      <c r="F1011" s="15">
        <f t="shared" si="1657"/>
        <v>15721.6</v>
      </c>
      <c r="G1011" s="15">
        <f t="shared" si="1658"/>
        <v>6288.6</v>
      </c>
      <c r="H1011" s="15">
        <f t="shared" si="1659"/>
        <v>6288.6</v>
      </c>
      <c r="I1011" s="15">
        <f t="shared" si="1660"/>
        <v>0</v>
      </c>
      <c r="J1011" s="15">
        <f t="shared" si="1661"/>
        <v>0</v>
      </c>
      <c r="K1011" s="15">
        <f t="shared" si="1662"/>
        <v>0</v>
      </c>
      <c r="L1011" s="15">
        <f t="shared" ref="L1011:L1074" si="1681">F1011+I1011</f>
        <v>15721.6</v>
      </c>
      <c r="M1011" s="15">
        <f t="shared" ref="M1011:M1074" si="1682">G1011+J1011</f>
        <v>6288.6</v>
      </c>
      <c r="N1011" s="15">
        <f t="shared" ref="N1011:N1074" si="1683">H1011+K1011</f>
        <v>6288.6</v>
      </c>
      <c r="O1011" s="15">
        <f t="shared" ref="O1011:O1030" si="1684">O1012</f>
        <v>0</v>
      </c>
      <c r="P1011" s="15">
        <f t="shared" si="1664"/>
        <v>0</v>
      </c>
      <c r="Q1011" s="15">
        <f t="shared" si="1665"/>
        <v>0</v>
      </c>
      <c r="R1011" s="15">
        <f t="shared" si="1642"/>
        <v>15721.6</v>
      </c>
      <c r="S1011" s="15">
        <f t="shared" si="1643"/>
        <v>6288.6</v>
      </c>
      <c r="T1011" s="15">
        <f t="shared" si="1644"/>
        <v>6288.6</v>
      </c>
      <c r="U1011" s="15">
        <f t="shared" si="1666"/>
        <v>0</v>
      </c>
      <c r="V1011" s="15">
        <f t="shared" si="1645"/>
        <v>15721.6</v>
      </c>
      <c r="W1011" s="15">
        <f t="shared" si="1646"/>
        <v>6288.6</v>
      </c>
      <c r="X1011" s="15">
        <f t="shared" si="1647"/>
        <v>6288.6</v>
      </c>
      <c r="Y1011" s="15">
        <f t="shared" si="1667"/>
        <v>0</v>
      </c>
      <c r="Z1011" s="15">
        <f t="shared" si="1668"/>
        <v>0</v>
      </c>
      <c r="AA1011" s="15">
        <f t="shared" si="1669"/>
        <v>0</v>
      </c>
      <c r="AB1011" s="15">
        <f t="shared" si="1648"/>
        <v>15721.6</v>
      </c>
      <c r="AC1011" s="15">
        <f t="shared" si="1649"/>
        <v>6288.6</v>
      </c>
      <c r="AD1011" s="15">
        <f t="shared" si="1650"/>
        <v>6288.6</v>
      </c>
      <c r="AE1011" s="15">
        <f t="shared" si="1670"/>
        <v>0</v>
      </c>
      <c r="AF1011" s="15">
        <f t="shared" si="1671"/>
        <v>0</v>
      </c>
      <c r="AG1011" s="15">
        <f t="shared" si="1672"/>
        <v>0</v>
      </c>
      <c r="AH1011" s="15">
        <f t="shared" si="1651"/>
        <v>15721.6</v>
      </c>
      <c r="AI1011" s="15">
        <f t="shared" si="1652"/>
        <v>6288.6</v>
      </c>
      <c r="AJ1011" s="15">
        <f t="shared" si="1653"/>
        <v>6288.6</v>
      </c>
      <c r="AK1011" s="15">
        <f t="shared" si="1673"/>
        <v>-328.53399999999999</v>
      </c>
      <c r="AL1011" s="15">
        <f t="shared" si="1674"/>
        <v>0</v>
      </c>
      <c r="AM1011" s="15">
        <f t="shared" si="1675"/>
        <v>0</v>
      </c>
      <c r="AN1011" s="15">
        <f t="shared" si="1678"/>
        <v>15393.066000000001</v>
      </c>
      <c r="AO1011" s="15">
        <f t="shared" si="1676"/>
        <v>0</v>
      </c>
      <c r="AP1011" s="70">
        <f t="shared" si="1638"/>
        <v>15393.066000000001</v>
      </c>
      <c r="AQ1011" s="15">
        <f t="shared" si="1679"/>
        <v>6288.6</v>
      </c>
      <c r="AR1011" s="15">
        <f t="shared" si="1677"/>
        <v>0</v>
      </c>
      <c r="AS1011" s="70">
        <f t="shared" si="1639"/>
        <v>6288.6</v>
      </c>
      <c r="AT1011" s="73">
        <f t="shared" si="1680"/>
        <v>6288.6</v>
      </c>
      <c r="AU1011" s="15">
        <f t="shared" si="1677"/>
        <v>0</v>
      </c>
      <c r="AV1011" s="24"/>
    </row>
    <row r="1012" spans="1:48" ht="31.2" x14ac:dyDescent="0.3">
      <c r="A1012" s="61" t="s">
        <v>646</v>
      </c>
      <c r="B1012" s="62" t="s">
        <v>48</v>
      </c>
      <c r="C1012" s="61"/>
      <c r="D1012" s="61"/>
      <c r="E1012" s="63" t="s">
        <v>49</v>
      </c>
      <c r="F1012" s="15">
        <f t="shared" si="1657"/>
        <v>15721.6</v>
      </c>
      <c r="G1012" s="15">
        <f t="shared" si="1658"/>
        <v>6288.6</v>
      </c>
      <c r="H1012" s="15">
        <f t="shared" si="1659"/>
        <v>6288.6</v>
      </c>
      <c r="I1012" s="15">
        <f t="shared" si="1660"/>
        <v>0</v>
      </c>
      <c r="J1012" s="15">
        <f t="shared" si="1661"/>
        <v>0</v>
      </c>
      <c r="K1012" s="15">
        <f t="shared" si="1662"/>
        <v>0</v>
      </c>
      <c r="L1012" s="15">
        <f t="shared" si="1681"/>
        <v>15721.6</v>
      </c>
      <c r="M1012" s="15">
        <f t="shared" si="1682"/>
        <v>6288.6</v>
      </c>
      <c r="N1012" s="15">
        <f t="shared" si="1683"/>
        <v>6288.6</v>
      </c>
      <c r="O1012" s="15">
        <f t="shared" si="1684"/>
        <v>0</v>
      </c>
      <c r="P1012" s="15">
        <f t="shared" si="1664"/>
        <v>0</v>
      </c>
      <c r="Q1012" s="15">
        <f t="shared" si="1665"/>
        <v>0</v>
      </c>
      <c r="R1012" s="15">
        <f t="shared" si="1642"/>
        <v>15721.6</v>
      </c>
      <c r="S1012" s="15">
        <f t="shared" si="1643"/>
        <v>6288.6</v>
      </c>
      <c r="T1012" s="15">
        <f t="shared" si="1644"/>
        <v>6288.6</v>
      </c>
      <c r="U1012" s="15">
        <f t="shared" si="1666"/>
        <v>0</v>
      </c>
      <c r="V1012" s="15">
        <f t="shared" si="1645"/>
        <v>15721.6</v>
      </c>
      <c r="W1012" s="15">
        <f t="shared" si="1646"/>
        <v>6288.6</v>
      </c>
      <c r="X1012" s="15">
        <f t="shared" si="1647"/>
        <v>6288.6</v>
      </c>
      <c r="Y1012" s="15">
        <f t="shared" si="1667"/>
        <v>0</v>
      </c>
      <c r="Z1012" s="15">
        <f t="shared" si="1668"/>
        <v>0</v>
      </c>
      <c r="AA1012" s="15">
        <f t="shared" si="1669"/>
        <v>0</v>
      </c>
      <c r="AB1012" s="15">
        <f t="shared" si="1648"/>
        <v>15721.6</v>
      </c>
      <c r="AC1012" s="15">
        <f t="shared" si="1649"/>
        <v>6288.6</v>
      </c>
      <c r="AD1012" s="15">
        <f t="shared" si="1650"/>
        <v>6288.6</v>
      </c>
      <c r="AE1012" s="15">
        <f t="shared" si="1670"/>
        <v>0</v>
      </c>
      <c r="AF1012" s="15">
        <f t="shared" si="1671"/>
        <v>0</v>
      </c>
      <c r="AG1012" s="15">
        <f t="shared" si="1672"/>
        <v>0</v>
      </c>
      <c r="AH1012" s="15">
        <f t="shared" si="1651"/>
        <v>15721.6</v>
      </c>
      <c r="AI1012" s="15">
        <f t="shared" si="1652"/>
        <v>6288.6</v>
      </c>
      <c r="AJ1012" s="15">
        <f t="shared" si="1653"/>
        <v>6288.6</v>
      </c>
      <c r="AK1012" s="15">
        <f t="shared" si="1673"/>
        <v>-328.53399999999999</v>
      </c>
      <c r="AL1012" s="15">
        <f t="shared" si="1674"/>
        <v>0</v>
      </c>
      <c r="AM1012" s="15">
        <f t="shared" si="1675"/>
        <v>0</v>
      </c>
      <c r="AN1012" s="15">
        <f t="shared" si="1678"/>
        <v>15393.066000000001</v>
      </c>
      <c r="AO1012" s="15">
        <f t="shared" si="1676"/>
        <v>0</v>
      </c>
      <c r="AP1012" s="70">
        <f t="shared" si="1638"/>
        <v>15393.066000000001</v>
      </c>
      <c r="AQ1012" s="15">
        <f t="shared" si="1679"/>
        <v>6288.6</v>
      </c>
      <c r="AR1012" s="15">
        <f t="shared" si="1677"/>
        <v>0</v>
      </c>
      <c r="AS1012" s="70">
        <f t="shared" si="1639"/>
        <v>6288.6</v>
      </c>
      <c r="AT1012" s="73">
        <f t="shared" si="1680"/>
        <v>6288.6</v>
      </c>
      <c r="AU1012" s="15">
        <f t="shared" si="1677"/>
        <v>0</v>
      </c>
      <c r="AV1012" s="24"/>
    </row>
    <row r="1013" spans="1:48" x14ac:dyDescent="0.3">
      <c r="A1013" s="61" t="s">
        <v>646</v>
      </c>
      <c r="B1013" s="62">
        <v>200</v>
      </c>
      <c r="C1013" s="61" t="s">
        <v>50</v>
      </c>
      <c r="D1013" s="61" t="s">
        <v>51</v>
      </c>
      <c r="E1013" s="63" t="s">
        <v>52</v>
      </c>
      <c r="F1013" s="15">
        <v>15721.6</v>
      </c>
      <c r="G1013" s="15">
        <v>6288.6</v>
      </c>
      <c r="H1013" s="15">
        <v>6288.6</v>
      </c>
      <c r="I1013" s="15"/>
      <c r="J1013" s="15"/>
      <c r="K1013" s="15"/>
      <c r="L1013" s="15">
        <f t="shared" si="1681"/>
        <v>15721.6</v>
      </c>
      <c r="M1013" s="15">
        <f t="shared" si="1682"/>
        <v>6288.6</v>
      </c>
      <c r="N1013" s="15">
        <f t="shared" si="1683"/>
        <v>6288.6</v>
      </c>
      <c r="O1013" s="15"/>
      <c r="P1013" s="15"/>
      <c r="Q1013" s="15"/>
      <c r="R1013" s="15">
        <f t="shared" si="1642"/>
        <v>15721.6</v>
      </c>
      <c r="S1013" s="15">
        <f t="shared" si="1643"/>
        <v>6288.6</v>
      </c>
      <c r="T1013" s="15">
        <f t="shared" si="1644"/>
        <v>6288.6</v>
      </c>
      <c r="U1013" s="15"/>
      <c r="V1013" s="15">
        <f t="shared" si="1645"/>
        <v>15721.6</v>
      </c>
      <c r="W1013" s="15">
        <f t="shared" si="1646"/>
        <v>6288.6</v>
      </c>
      <c r="X1013" s="15">
        <f t="shared" si="1647"/>
        <v>6288.6</v>
      </c>
      <c r="Y1013" s="15"/>
      <c r="Z1013" s="15"/>
      <c r="AA1013" s="15"/>
      <c r="AB1013" s="15">
        <f t="shared" si="1648"/>
        <v>15721.6</v>
      </c>
      <c r="AC1013" s="15">
        <f t="shared" si="1649"/>
        <v>6288.6</v>
      </c>
      <c r="AD1013" s="15">
        <f t="shared" si="1650"/>
        <v>6288.6</v>
      </c>
      <c r="AE1013" s="15"/>
      <c r="AF1013" s="15"/>
      <c r="AG1013" s="15"/>
      <c r="AH1013" s="15">
        <f t="shared" si="1651"/>
        <v>15721.6</v>
      </c>
      <c r="AI1013" s="15">
        <f t="shared" si="1652"/>
        <v>6288.6</v>
      </c>
      <c r="AJ1013" s="15">
        <f t="shared" si="1653"/>
        <v>6288.6</v>
      </c>
      <c r="AK1013" s="15">
        <v>-328.53399999999999</v>
      </c>
      <c r="AL1013" s="15"/>
      <c r="AM1013" s="15"/>
      <c r="AN1013" s="15">
        <f t="shared" si="1678"/>
        <v>15393.066000000001</v>
      </c>
      <c r="AO1013" s="15"/>
      <c r="AP1013" s="70">
        <f t="shared" si="1638"/>
        <v>15393.066000000001</v>
      </c>
      <c r="AQ1013" s="15">
        <f t="shared" si="1679"/>
        <v>6288.6</v>
      </c>
      <c r="AR1013" s="15"/>
      <c r="AS1013" s="70">
        <f t="shared" si="1639"/>
        <v>6288.6</v>
      </c>
      <c r="AT1013" s="73">
        <f t="shared" si="1680"/>
        <v>6288.6</v>
      </c>
      <c r="AU1013" s="15"/>
      <c r="AV1013" s="24"/>
    </row>
    <row r="1014" spans="1:48" ht="31.2" x14ac:dyDescent="0.3">
      <c r="A1014" s="61" t="s">
        <v>648</v>
      </c>
      <c r="B1014" s="62"/>
      <c r="C1014" s="61"/>
      <c r="D1014" s="61"/>
      <c r="E1014" s="64" t="s">
        <v>649</v>
      </c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>
        <f t="shared" si="1667"/>
        <v>4450.2370000000001</v>
      </c>
      <c r="Z1014" s="15">
        <f t="shared" si="1668"/>
        <v>0</v>
      </c>
      <c r="AA1014" s="15">
        <f t="shared" si="1669"/>
        <v>0</v>
      </c>
      <c r="AB1014" s="15">
        <f t="shared" si="1648"/>
        <v>4450.2370000000001</v>
      </c>
      <c r="AC1014" s="15">
        <f t="shared" si="1649"/>
        <v>0</v>
      </c>
      <c r="AD1014" s="15">
        <f t="shared" si="1650"/>
        <v>0</v>
      </c>
      <c r="AE1014" s="15">
        <f t="shared" si="1670"/>
        <v>0</v>
      </c>
      <c r="AF1014" s="15">
        <f t="shared" si="1671"/>
        <v>0</v>
      </c>
      <c r="AG1014" s="15">
        <f t="shared" si="1672"/>
        <v>0</v>
      </c>
      <c r="AH1014" s="15">
        <f t="shared" si="1651"/>
        <v>4450.2370000000001</v>
      </c>
      <c r="AI1014" s="15">
        <f t="shared" si="1652"/>
        <v>0</v>
      </c>
      <c r="AJ1014" s="15">
        <f t="shared" si="1653"/>
        <v>0</v>
      </c>
      <c r="AK1014" s="15">
        <f t="shared" si="1673"/>
        <v>0</v>
      </c>
      <c r="AL1014" s="15">
        <f t="shared" si="1674"/>
        <v>0</v>
      </c>
      <c r="AM1014" s="15">
        <f t="shared" si="1675"/>
        <v>0</v>
      </c>
      <c r="AN1014" s="15">
        <f t="shared" si="1678"/>
        <v>4450.2370000000001</v>
      </c>
      <c r="AO1014" s="15">
        <f t="shared" si="1676"/>
        <v>0</v>
      </c>
      <c r="AP1014" s="70">
        <f t="shared" si="1638"/>
        <v>4450.2370000000001</v>
      </c>
      <c r="AQ1014" s="15">
        <f t="shared" si="1679"/>
        <v>0</v>
      </c>
      <c r="AR1014" s="15">
        <f t="shared" si="1677"/>
        <v>0</v>
      </c>
      <c r="AS1014" s="70">
        <f t="shared" si="1639"/>
        <v>0</v>
      </c>
      <c r="AT1014" s="73">
        <f t="shared" si="1680"/>
        <v>0</v>
      </c>
      <c r="AU1014" s="15">
        <f t="shared" si="1677"/>
        <v>0</v>
      </c>
      <c r="AV1014" s="24"/>
    </row>
    <row r="1015" spans="1:48" ht="31.2" x14ac:dyDescent="0.3">
      <c r="A1015" s="61" t="s">
        <v>648</v>
      </c>
      <c r="B1015" s="62" t="s">
        <v>48</v>
      </c>
      <c r="C1015" s="61"/>
      <c r="D1015" s="61"/>
      <c r="E1015" s="63" t="s">
        <v>49</v>
      </c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>
        <f>Y1016</f>
        <v>4450.2370000000001</v>
      </c>
      <c r="Z1015" s="15">
        <f>Z1016</f>
        <v>0</v>
      </c>
      <c r="AA1015" s="15">
        <f>AA1016</f>
        <v>0</v>
      </c>
      <c r="AB1015" s="15">
        <f t="shared" si="1648"/>
        <v>4450.2370000000001</v>
      </c>
      <c r="AC1015" s="15">
        <f t="shared" si="1649"/>
        <v>0</v>
      </c>
      <c r="AD1015" s="15">
        <f t="shared" si="1650"/>
        <v>0</v>
      </c>
      <c r="AE1015" s="15">
        <f>AE1016</f>
        <v>0</v>
      </c>
      <c r="AF1015" s="15">
        <f>AF1016</f>
        <v>0</v>
      </c>
      <c r="AG1015" s="15">
        <f>AG1016</f>
        <v>0</v>
      </c>
      <c r="AH1015" s="15">
        <f t="shared" si="1651"/>
        <v>4450.2370000000001</v>
      </c>
      <c r="AI1015" s="15">
        <f t="shared" si="1652"/>
        <v>0</v>
      </c>
      <c r="AJ1015" s="15">
        <f t="shared" si="1653"/>
        <v>0</v>
      </c>
      <c r="AK1015" s="15">
        <f>AK1016</f>
        <v>0</v>
      </c>
      <c r="AL1015" s="15">
        <f>AL1016</f>
        <v>0</v>
      </c>
      <c r="AM1015" s="15">
        <f>AM1016</f>
        <v>0</v>
      </c>
      <c r="AN1015" s="15">
        <f t="shared" si="1678"/>
        <v>4450.2370000000001</v>
      </c>
      <c r="AO1015" s="15">
        <f>AO1016</f>
        <v>0</v>
      </c>
      <c r="AP1015" s="70">
        <f t="shared" si="1638"/>
        <v>4450.2370000000001</v>
      </c>
      <c r="AQ1015" s="15">
        <f t="shared" si="1679"/>
        <v>0</v>
      </c>
      <c r="AR1015" s="15">
        <f>AR1016</f>
        <v>0</v>
      </c>
      <c r="AS1015" s="70">
        <f t="shared" si="1639"/>
        <v>0</v>
      </c>
      <c r="AT1015" s="73">
        <f t="shared" si="1680"/>
        <v>0</v>
      </c>
      <c r="AU1015" s="15">
        <f>AU1016</f>
        <v>0</v>
      </c>
      <c r="AV1015" s="24"/>
    </row>
    <row r="1016" spans="1:48" x14ac:dyDescent="0.3">
      <c r="A1016" s="61" t="s">
        <v>648</v>
      </c>
      <c r="B1016" s="62">
        <v>200</v>
      </c>
      <c r="C1016" s="61" t="s">
        <v>50</v>
      </c>
      <c r="D1016" s="61" t="s">
        <v>51</v>
      </c>
      <c r="E1016" s="63" t="s">
        <v>52</v>
      </c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>
        <v>4450.2370000000001</v>
      </c>
      <c r="Z1016" s="15"/>
      <c r="AA1016" s="15"/>
      <c r="AB1016" s="15">
        <f t="shared" ref="AB1016:AB1079" si="1685">V1016+Y1016</f>
        <v>4450.2370000000001</v>
      </c>
      <c r="AC1016" s="15">
        <f t="shared" ref="AC1016:AC1079" si="1686">W1016+Z1016</f>
        <v>0</v>
      </c>
      <c r="AD1016" s="15">
        <f t="shared" ref="AD1016:AD1079" si="1687">X1016+AA1016</f>
        <v>0</v>
      </c>
      <c r="AE1016" s="15"/>
      <c r="AF1016" s="15"/>
      <c r="AG1016" s="15"/>
      <c r="AH1016" s="15">
        <f t="shared" ref="AH1016:AH1079" si="1688">AB1016+AE1016</f>
        <v>4450.2370000000001</v>
      </c>
      <c r="AI1016" s="15">
        <f t="shared" ref="AI1016:AI1079" si="1689">AC1016+AF1016</f>
        <v>0</v>
      </c>
      <c r="AJ1016" s="15">
        <f t="shared" ref="AJ1016:AJ1079" si="1690">AD1016+AG1016</f>
        <v>0</v>
      </c>
      <c r="AK1016" s="15"/>
      <c r="AL1016" s="15"/>
      <c r="AM1016" s="15"/>
      <c r="AN1016" s="15">
        <f t="shared" si="1678"/>
        <v>4450.2370000000001</v>
      </c>
      <c r="AO1016" s="15"/>
      <c r="AP1016" s="70">
        <f t="shared" si="1638"/>
        <v>4450.2370000000001</v>
      </c>
      <c r="AQ1016" s="15">
        <f t="shared" si="1679"/>
        <v>0</v>
      </c>
      <c r="AR1016" s="15"/>
      <c r="AS1016" s="70">
        <f t="shared" si="1639"/>
        <v>0</v>
      </c>
      <c r="AT1016" s="73">
        <f t="shared" si="1680"/>
        <v>0</v>
      </c>
      <c r="AU1016" s="15"/>
      <c r="AV1016" s="24"/>
    </row>
    <row r="1017" spans="1:48" ht="31.2" x14ac:dyDescent="0.3">
      <c r="A1017" s="61" t="s">
        <v>650</v>
      </c>
      <c r="B1017" s="62"/>
      <c r="C1017" s="61"/>
      <c r="D1017" s="61"/>
      <c r="E1017" s="63" t="s">
        <v>651</v>
      </c>
      <c r="F1017" s="15">
        <f t="shared" si="1657"/>
        <v>11928</v>
      </c>
      <c r="G1017" s="15">
        <f t="shared" si="1658"/>
        <v>12405.1</v>
      </c>
      <c r="H1017" s="15">
        <f t="shared" si="1659"/>
        <v>12405.1</v>
      </c>
      <c r="I1017" s="15">
        <f t="shared" si="1660"/>
        <v>0</v>
      </c>
      <c r="J1017" s="15">
        <f t="shared" si="1661"/>
        <v>0</v>
      </c>
      <c r="K1017" s="15">
        <f t="shared" si="1662"/>
        <v>0</v>
      </c>
      <c r="L1017" s="15">
        <f t="shared" si="1681"/>
        <v>11928</v>
      </c>
      <c r="M1017" s="15">
        <f t="shared" si="1682"/>
        <v>12405.1</v>
      </c>
      <c r="N1017" s="15">
        <f t="shared" si="1683"/>
        <v>12405.1</v>
      </c>
      <c r="O1017" s="15">
        <f t="shared" si="1684"/>
        <v>0</v>
      </c>
      <c r="P1017" s="15">
        <f t="shared" si="1664"/>
        <v>0</v>
      </c>
      <c r="Q1017" s="15">
        <f t="shared" si="1665"/>
        <v>0</v>
      </c>
      <c r="R1017" s="15">
        <f t="shared" si="1642"/>
        <v>11928</v>
      </c>
      <c r="S1017" s="15">
        <f t="shared" si="1643"/>
        <v>12405.1</v>
      </c>
      <c r="T1017" s="15">
        <f t="shared" si="1644"/>
        <v>12405.1</v>
      </c>
      <c r="U1017" s="15">
        <f t="shared" si="1666"/>
        <v>0</v>
      </c>
      <c r="V1017" s="15">
        <f t="shared" si="1645"/>
        <v>11928</v>
      </c>
      <c r="W1017" s="15">
        <f t="shared" si="1646"/>
        <v>12405.1</v>
      </c>
      <c r="X1017" s="15">
        <f t="shared" si="1647"/>
        <v>12405.1</v>
      </c>
      <c r="Y1017" s="15">
        <f t="shared" si="1667"/>
        <v>0</v>
      </c>
      <c r="Z1017" s="15">
        <f t="shared" si="1668"/>
        <v>0</v>
      </c>
      <c r="AA1017" s="15">
        <f t="shared" si="1669"/>
        <v>0</v>
      </c>
      <c r="AB1017" s="15">
        <f t="shared" si="1685"/>
        <v>11928</v>
      </c>
      <c r="AC1017" s="15">
        <f t="shared" si="1686"/>
        <v>12405.1</v>
      </c>
      <c r="AD1017" s="15">
        <f t="shared" si="1687"/>
        <v>12405.1</v>
      </c>
      <c r="AE1017" s="15">
        <f t="shared" ref="AE1017:AE1030" si="1691">AE1018</f>
        <v>0</v>
      </c>
      <c r="AF1017" s="15">
        <f t="shared" ref="AF1017:AF1030" si="1692">AF1018</f>
        <v>0</v>
      </c>
      <c r="AG1017" s="15">
        <f t="shared" ref="AG1017:AG1030" si="1693">AG1018</f>
        <v>0</v>
      </c>
      <c r="AH1017" s="15">
        <f t="shared" si="1688"/>
        <v>11928</v>
      </c>
      <c r="AI1017" s="15">
        <f t="shared" si="1689"/>
        <v>12405.1</v>
      </c>
      <c r="AJ1017" s="15">
        <f t="shared" si="1690"/>
        <v>12405.1</v>
      </c>
      <c r="AK1017" s="15">
        <f t="shared" ref="AK1017:AK1030" si="1694">AK1018</f>
        <v>0</v>
      </c>
      <c r="AL1017" s="15">
        <f t="shared" ref="AL1017:AL1030" si="1695">AL1018</f>
        <v>0</v>
      </c>
      <c r="AM1017" s="15">
        <f t="shared" ref="AM1017:AM1030" si="1696">AM1018</f>
        <v>0</v>
      </c>
      <c r="AN1017" s="15">
        <f t="shared" si="1678"/>
        <v>11928</v>
      </c>
      <c r="AO1017" s="15">
        <f t="shared" ref="AO1017:AO1030" si="1697">AO1018</f>
        <v>0</v>
      </c>
      <c r="AP1017" s="70">
        <f t="shared" si="1638"/>
        <v>11928</v>
      </c>
      <c r="AQ1017" s="15">
        <f t="shared" si="1679"/>
        <v>12405.1</v>
      </c>
      <c r="AR1017" s="15">
        <f t="shared" ref="AR1017:AU1030" si="1698">AR1018</f>
        <v>0</v>
      </c>
      <c r="AS1017" s="70">
        <f t="shared" si="1639"/>
        <v>12405.1</v>
      </c>
      <c r="AT1017" s="73">
        <f t="shared" si="1680"/>
        <v>12405.1</v>
      </c>
      <c r="AU1017" s="15">
        <f t="shared" si="1698"/>
        <v>0</v>
      </c>
      <c r="AV1017" s="24"/>
    </row>
    <row r="1018" spans="1:48" ht="31.2" x14ac:dyDescent="0.3">
      <c r="A1018" s="61" t="s">
        <v>650</v>
      </c>
      <c r="B1018" s="62" t="s">
        <v>48</v>
      </c>
      <c r="C1018" s="61"/>
      <c r="D1018" s="61"/>
      <c r="E1018" s="63" t="s">
        <v>49</v>
      </c>
      <c r="F1018" s="15">
        <f t="shared" si="1657"/>
        <v>11928</v>
      </c>
      <c r="G1018" s="15">
        <f t="shared" si="1658"/>
        <v>12405.1</v>
      </c>
      <c r="H1018" s="15">
        <f t="shared" si="1659"/>
        <v>12405.1</v>
      </c>
      <c r="I1018" s="15">
        <f t="shared" si="1660"/>
        <v>0</v>
      </c>
      <c r="J1018" s="15">
        <f t="shared" si="1661"/>
        <v>0</v>
      </c>
      <c r="K1018" s="15">
        <f t="shared" si="1662"/>
        <v>0</v>
      </c>
      <c r="L1018" s="15">
        <f t="shared" si="1681"/>
        <v>11928</v>
      </c>
      <c r="M1018" s="15">
        <f t="shared" si="1682"/>
        <v>12405.1</v>
      </c>
      <c r="N1018" s="15">
        <f t="shared" si="1683"/>
        <v>12405.1</v>
      </c>
      <c r="O1018" s="15">
        <f t="shared" si="1684"/>
        <v>0</v>
      </c>
      <c r="P1018" s="15">
        <f t="shared" si="1664"/>
        <v>0</v>
      </c>
      <c r="Q1018" s="15">
        <f t="shared" si="1665"/>
        <v>0</v>
      </c>
      <c r="R1018" s="15">
        <f t="shared" si="1642"/>
        <v>11928</v>
      </c>
      <c r="S1018" s="15">
        <f t="shared" si="1643"/>
        <v>12405.1</v>
      </c>
      <c r="T1018" s="15">
        <f t="shared" si="1644"/>
        <v>12405.1</v>
      </c>
      <c r="U1018" s="15">
        <f t="shared" si="1666"/>
        <v>0</v>
      </c>
      <c r="V1018" s="15">
        <f t="shared" si="1645"/>
        <v>11928</v>
      </c>
      <c r="W1018" s="15">
        <f t="shared" si="1646"/>
        <v>12405.1</v>
      </c>
      <c r="X1018" s="15">
        <f t="shared" si="1647"/>
        <v>12405.1</v>
      </c>
      <c r="Y1018" s="15">
        <f t="shared" si="1667"/>
        <v>0</v>
      </c>
      <c r="Z1018" s="15">
        <f t="shared" si="1668"/>
        <v>0</v>
      </c>
      <c r="AA1018" s="15">
        <f t="shared" si="1669"/>
        <v>0</v>
      </c>
      <c r="AB1018" s="15">
        <f t="shared" si="1685"/>
        <v>11928</v>
      </c>
      <c r="AC1018" s="15">
        <f t="shared" si="1686"/>
        <v>12405.1</v>
      </c>
      <c r="AD1018" s="15">
        <f t="shared" si="1687"/>
        <v>12405.1</v>
      </c>
      <c r="AE1018" s="15">
        <f t="shared" si="1691"/>
        <v>0</v>
      </c>
      <c r="AF1018" s="15">
        <f t="shared" si="1692"/>
        <v>0</v>
      </c>
      <c r="AG1018" s="15">
        <f t="shared" si="1693"/>
        <v>0</v>
      </c>
      <c r="AH1018" s="15">
        <f t="shared" si="1688"/>
        <v>11928</v>
      </c>
      <c r="AI1018" s="15">
        <f t="shared" si="1689"/>
        <v>12405.1</v>
      </c>
      <c r="AJ1018" s="15">
        <f t="shared" si="1690"/>
        <v>12405.1</v>
      </c>
      <c r="AK1018" s="15">
        <f t="shared" si="1694"/>
        <v>0</v>
      </c>
      <c r="AL1018" s="15">
        <f t="shared" si="1695"/>
        <v>0</v>
      </c>
      <c r="AM1018" s="15">
        <f t="shared" si="1696"/>
        <v>0</v>
      </c>
      <c r="AN1018" s="15">
        <f t="shared" si="1678"/>
        <v>11928</v>
      </c>
      <c r="AO1018" s="15">
        <f t="shared" si="1697"/>
        <v>0</v>
      </c>
      <c r="AP1018" s="70">
        <f t="shared" si="1638"/>
        <v>11928</v>
      </c>
      <c r="AQ1018" s="15">
        <f t="shared" si="1679"/>
        <v>12405.1</v>
      </c>
      <c r="AR1018" s="15">
        <f t="shared" si="1698"/>
        <v>0</v>
      </c>
      <c r="AS1018" s="70">
        <f t="shared" si="1639"/>
        <v>12405.1</v>
      </c>
      <c r="AT1018" s="73">
        <f t="shared" si="1680"/>
        <v>12405.1</v>
      </c>
      <c r="AU1018" s="15">
        <f t="shared" si="1698"/>
        <v>0</v>
      </c>
      <c r="AV1018" s="24"/>
    </row>
    <row r="1019" spans="1:48" x14ac:dyDescent="0.3">
      <c r="A1019" s="61" t="s">
        <v>650</v>
      </c>
      <c r="B1019" s="62">
        <v>200</v>
      </c>
      <c r="C1019" s="61" t="s">
        <v>238</v>
      </c>
      <c r="D1019" s="61" t="s">
        <v>321</v>
      </c>
      <c r="E1019" s="63" t="s">
        <v>652</v>
      </c>
      <c r="F1019" s="15">
        <v>11928</v>
      </c>
      <c r="G1019" s="15">
        <v>12405.1</v>
      </c>
      <c r="H1019" s="15">
        <v>12405.1</v>
      </c>
      <c r="I1019" s="15"/>
      <c r="J1019" s="15"/>
      <c r="K1019" s="15"/>
      <c r="L1019" s="15">
        <f t="shared" si="1681"/>
        <v>11928</v>
      </c>
      <c r="M1019" s="15">
        <f t="shared" si="1682"/>
        <v>12405.1</v>
      </c>
      <c r="N1019" s="15">
        <f t="shared" si="1683"/>
        <v>12405.1</v>
      </c>
      <c r="O1019" s="15"/>
      <c r="P1019" s="15"/>
      <c r="Q1019" s="15"/>
      <c r="R1019" s="15">
        <f t="shared" si="1642"/>
        <v>11928</v>
      </c>
      <c r="S1019" s="15">
        <f t="shared" si="1643"/>
        <v>12405.1</v>
      </c>
      <c r="T1019" s="15">
        <f t="shared" si="1644"/>
        <v>12405.1</v>
      </c>
      <c r="U1019" s="15"/>
      <c r="V1019" s="15">
        <f t="shared" si="1645"/>
        <v>11928</v>
      </c>
      <c r="W1019" s="15">
        <f t="shared" si="1646"/>
        <v>12405.1</v>
      </c>
      <c r="X1019" s="15">
        <f t="shared" si="1647"/>
        <v>12405.1</v>
      </c>
      <c r="Y1019" s="15"/>
      <c r="Z1019" s="15"/>
      <c r="AA1019" s="15"/>
      <c r="AB1019" s="15">
        <f t="shared" si="1685"/>
        <v>11928</v>
      </c>
      <c r="AC1019" s="15">
        <f t="shared" si="1686"/>
        <v>12405.1</v>
      </c>
      <c r="AD1019" s="15">
        <f t="shared" si="1687"/>
        <v>12405.1</v>
      </c>
      <c r="AE1019" s="15"/>
      <c r="AF1019" s="15"/>
      <c r="AG1019" s="15"/>
      <c r="AH1019" s="15">
        <f t="shared" si="1688"/>
        <v>11928</v>
      </c>
      <c r="AI1019" s="15">
        <f t="shared" si="1689"/>
        <v>12405.1</v>
      </c>
      <c r="AJ1019" s="15">
        <f t="shared" si="1690"/>
        <v>12405.1</v>
      </c>
      <c r="AK1019" s="15"/>
      <c r="AL1019" s="15"/>
      <c r="AM1019" s="15"/>
      <c r="AN1019" s="15">
        <f t="shared" si="1678"/>
        <v>11928</v>
      </c>
      <c r="AO1019" s="15"/>
      <c r="AP1019" s="70">
        <f t="shared" si="1638"/>
        <v>11928</v>
      </c>
      <c r="AQ1019" s="15">
        <f t="shared" si="1679"/>
        <v>12405.1</v>
      </c>
      <c r="AR1019" s="15"/>
      <c r="AS1019" s="70">
        <f t="shared" si="1639"/>
        <v>12405.1</v>
      </c>
      <c r="AT1019" s="73">
        <f t="shared" si="1680"/>
        <v>12405.1</v>
      </c>
      <c r="AU1019" s="15"/>
      <c r="AV1019" s="24"/>
    </row>
    <row r="1020" spans="1:48" ht="62.4" x14ac:dyDescent="0.3">
      <c r="A1020" s="61" t="s">
        <v>653</v>
      </c>
      <c r="B1020" s="62"/>
      <c r="C1020" s="61"/>
      <c r="D1020" s="61"/>
      <c r="E1020" s="64" t="s">
        <v>654</v>
      </c>
      <c r="F1020" s="15"/>
      <c r="G1020" s="15"/>
      <c r="H1020" s="15"/>
      <c r="I1020" s="15"/>
      <c r="J1020" s="15"/>
      <c r="K1020" s="15"/>
      <c r="L1020" s="15"/>
      <c r="M1020" s="15"/>
      <c r="N1020" s="15"/>
      <c r="O1020" s="15">
        <f t="shared" si="1684"/>
        <v>696.67</v>
      </c>
      <c r="P1020" s="15">
        <f t="shared" si="1664"/>
        <v>0</v>
      </c>
      <c r="Q1020" s="15">
        <f t="shared" si="1665"/>
        <v>0</v>
      </c>
      <c r="R1020" s="15">
        <f t="shared" si="1642"/>
        <v>696.67</v>
      </c>
      <c r="S1020" s="15">
        <f t="shared" si="1643"/>
        <v>0</v>
      </c>
      <c r="T1020" s="15">
        <f t="shared" si="1644"/>
        <v>0</v>
      </c>
      <c r="U1020" s="15">
        <f t="shared" si="1666"/>
        <v>0</v>
      </c>
      <c r="V1020" s="15">
        <f t="shared" si="1645"/>
        <v>696.67</v>
      </c>
      <c r="W1020" s="15">
        <f t="shared" si="1646"/>
        <v>0</v>
      </c>
      <c r="X1020" s="15">
        <f t="shared" si="1647"/>
        <v>0</v>
      </c>
      <c r="Y1020" s="15">
        <f t="shared" si="1667"/>
        <v>0</v>
      </c>
      <c r="Z1020" s="15">
        <f t="shared" si="1668"/>
        <v>0</v>
      </c>
      <c r="AA1020" s="15">
        <f t="shared" si="1669"/>
        <v>0</v>
      </c>
      <c r="AB1020" s="15">
        <f t="shared" si="1685"/>
        <v>696.67</v>
      </c>
      <c r="AC1020" s="15">
        <f t="shared" si="1686"/>
        <v>0</v>
      </c>
      <c r="AD1020" s="15">
        <f t="shared" si="1687"/>
        <v>0</v>
      </c>
      <c r="AE1020" s="15">
        <f t="shared" si="1691"/>
        <v>0</v>
      </c>
      <c r="AF1020" s="15">
        <f t="shared" si="1692"/>
        <v>0</v>
      </c>
      <c r="AG1020" s="15">
        <f t="shared" si="1693"/>
        <v>0</v>
      </c>
      <c r="AH1020" s="15">
        <f t="shared" si="1688"/>
        <v>696.67</v>
      </c>
      <c r="AI1020" s="15">
        <f t="shared" si="1689"/>
        <v>0</v>
      </c>
      <c r="AJ1020" s="15">
        <f t="shared" si="1690"/>
        <v>0</v>
      </c>
      <c r="AK1020" s="15">
        <f t="shared" si="1694"/>
        <v>0</v>
      </c>
      <c r="AL1020" s="15">
        <f t="shared" si="1695"/>
        <v>0</v>
      </c>
      <c r="AM1020" s="15">
        <f t="shared" si="1696"/>
        <v>0</v>
      </c>
      <c r="AN1020" s="15">
        <f t="shared" si="1678"/>
        <v>696.67</v>
      </c>
      <c r="AO1020" s="15">
        <f t="shared" si="1697"/>
        <v>0</v>
      </c>
      <c r="AP1020" s="70">
        <f t="shared" si="1638"/>
        <v>696.67</v>
      </c>
      <c r="AQ1020" s="15">
        <f t="shared" si="1679"/>
        <v>0</v>
      </c>
      <c r="AR1020" s="15">
        <f t="shared" si="1698"/>
        <v>0</v>
      </c>
      <c r="AS1020" s="70">
        <f t="shared" si="1639"/>
        <v>0</v>
      </c>
      <c r="AT1020" s="73">
        <f t="shared" si="1680"/>
        <v>0</v>
      </c>
      <c r="AU1020" s="15">
        <f t="shared" si="1698"/>
        <v>0</v>
      </c>
      <c r="AV1020" s="24"/>
    </row>
    <row r="1021" spans="1:48" ht="31.2" x14ac:dyDescent="0.3">
      <c r="A1021" s="61" t="s">
        <v>653</v>
      </c>
      <c r="B1021" s="62" t="s">
        <v>48</v>
      </c>
      <c r="C1021" s="61"/>
      <c r="D1021" s="61"/>
      <c r="E1021" s="63" t="s">
        <v>49</v>
      </c>
      <c r="F1021" s="15"/>
      <c r="G1021" s="15"/>
      <c r="H1021" s="15"/>
      <c r="I1021" s="15"/>
      <c r="J1021" s="15"/>
      <c r="K1021" s="15"/>
      <c r="L1021" s="15"/>
      <c r="M1021" s="15"/>
      <c r="N1021" s="15"/>
      <c r="O1021" s="15">
        <f t="shared" si="1684"/>
        <v>696.67</v>
      </c>
      <c r="P1021" s="15">
        <f t="shared" si="1664"/>
        <v>0</v>
      </c>
      <c r="Q1021" s="15">
        <f t="shared" si="1665"/>
        <v>0</v>
      </c>
      <c r="R1021" s="15">
        <f t="shared" si="1642"/>
        <v>696.67</v>
      </c>
      <c r="S1021" s="15">
        <f t="shared" si="1643"/>
        <v>0</v>
      </c>
      <c r="T1021" s="15">
        <f t="shared" si="1644"/>
        <v>0</v>
      </c>
      <c r="U1021" s="15">
        <f t="shared" si="1666"/>
        <v>0</v>
      </c>
      <c r="V1021" s="15">
        <f t="shared" si="1645"/>
        <v>696.67</v>
      </c>
      <c r="W1021" s="15">
        <f t="shared" si="1646"/>
        <v>0</v>
      </c>
      <c r="X1021" s="15">
        <f t="shared" si="1647"/>
        <v>0</v>
      </c>
      <c r="Y1021" s="15">
        <f t="shared" si="1667"/>
        <v>0</v>
      </c>
      <c r="Z1021" s="15">
        <f t="shared" si="1668"/>
        <v>0</v>
      </c>
      <c r="AA1021" s="15">
        <f t="shared" si="1669"/>
        <v>0</v>
      </c>
      <c r="AB1021" s="15">
        <f t="shared" si="1685"/>
        <v>696.67</v>
      </c>
      <c r="AC1021" s="15">
        <f t="shared" si="1686"/>
        <v>0</v>
      </c>
      <c r="AD1021" s="15">
        <f t="shared" si="1687"/>
        <v>0</v>
      </c>
      <c r="AE1021" s="15">
        <f t="shared" si="1691"/>
        <v>0</v>
      </c>
      <c r="AF1021" s="15">
        <f t="shared" si="1692"/>
        <v>0</v>
      </c>
      <c r="AG1021" s="15">
        <f t="shared" si="1693"/>
        <v>0</v>
      </c>
      <c r="AH1021" s="15">
        <f t="shared" si="1688"/>
        <v>696.67</v>
      </c>
      <c r="AI1021" s="15">
        <f t="shared" si="1689"/>
        <v>0</v>
      </c>
      <c r="AJ1021" s="15">
        <f t="shared" si="1690"/>
        <v>0</v>
      </c>
      <c r="AK1021" s="15">
        <f t="shared" si="1694"/>
        <v>0</v>
      </c>
      <c r="AL1021" s="15">
        <f t="shared" si="1695"/>
        <v>0</v>
      </c>
      <c r="AM1021" s="15">
        <f t="shared" si="1696"/>
        <v>0</v>
      </c>
      <c r="AN1021" s="15">
        <f t="shared" si="1678"/>
        <v>696.67</v>
      </c>
      <c r="AO1021" s="15">
        <f t="shared" si="1697"/>
        <v>0</v>
      </c>
      <c r="AP1021" s="70">
        <f t="shared" si="1638"/>
        <v>696.67</v>
      </c>
      <c r="AQ1021" s="15">
        <f t="shared" si="1679"/>
        <v>0</v>
      </c>
      <c r="AR1021" s="15">
        <f t="shared" si="1698"/>
        <v>0</v>
      </c>
      <c r="AS1021" s="70">
        <f t="shared" si="1639"/>
        <v>0</v>
      </c>
      <c r="AT1021" s="73">
        <f t="shared" si="1680"/>
        <v>0</v>
      </c>
      <c r="AU1021" s="15">
        <f t="shared" si="1698"/>
        <v>0</v>
      </c>
      <c r="AV1021" s="24"/>
    </row>
    <row r="1022" spans="1:48" x14ac:dyDescent="0.3">
      <c r="A1022" s="61" t="s">
        <v>653</v>
      </c>
      <c r="B1022" s="62">
        <v>200</v>
      </c>
      <c r="C1022" s="61" t="s">
        <v>50</v>
      </c>
      <c r="D1022" s="61" t="s">
        <v>51</v>
      </c>
      <c r="E1022" s="63" t="s">
        <v>52</v>
      </c>
      <c r="F1022" s="15"/>
      <c r="G1022" s="15"/>
      <c r="H1022" s="15"/>
      <c r="I1022" s="15"/>
      <c r="J1022" s="15"/>
      <c r="K1022" s="15"/>
      <c r="L1022" s="15"/>
      <c r="M1022" s="15"/>
      <c r="N1022" s="15"/>
      <c r="O1022" s="15">
        <v>696.67</v>
      </c>
      <c r="P1022" s="15"/>
      <c r="Q1022" s="15"/>
      <c r="R1022" s="15">
        <f t="shared" si="1642"/>
        <v>696.67</v>
      </c>
      <c r="S1022" s="15">
        <f t="shared" si="1643"/>
        <v>0</v>
      </c>
      <c r="T1022" s="15">
        <f t="shared" si="1644"/>
        <v>0</v>
      </c>
      <c r="U1022" s="15"/>
      <c r="V1022" s="15">
        <f t="shared" si="1645"/>
        <v>696.67</v>
      </c>
      <c r="W1022" s="15">
        <f t="shared" si="1646"/>
        <v>0</v>
      </c>
      <c r="X1022" s="15">
        <f t="shared" si="1647"/>
        <v>0</v>
      </c>
      <c r="Y1022" s="15"/>
      <c r="Z1022" s="15"/>
      <c r="AA1022" s="15"/>
      <c r="AB1022" s="15">
        <f t="shared" si="1685"/>
        <v>696.67</v>
      </c>
      <c r="AC1022" s="15">
        <f t="shared" si="1686"/>
        <v>0</v>
      </c>
      <c r="AD1022" s="15">
        <f t="shared" si="1687"/>
        <v>0</v>
      </c>
      <c r="AE1022" s="15"/>
      <c r="AF1022" s="15"/>
      <c r="AG1022" s="15"/>
      <c r="AH1022" s="15">
        <f t="shared" si="1688"/>
        <v>696.67</v>
      </c>
      <c r="AI1022" s="15">
        <f t="shared" si="1689"/>
        <v>0</v>
      </c>
      <c r="AJ1022" s="15">
        <f t="shared" si="1690"/>
        <v>0</v>
      </c>
      <c r="AK1022" s="15"/>
      <c r="AL1022" s="15"/>
      <c r="AM1022" s="15"/>
      <c r="AN1022" s="15">
        <f t="shared" si="1678"/>
        <v>696.67</v>
      </c>
      <c r="AO1022" s="15"/>
      <c r="AP1022" s="70">
        <f t="shared" si="1638"/>
        <v>696.67</v>
      </c>
      <c r="AQ1022" s="15">
        <f t="shared" si="1679"/>
        <v>0</v>
      </c>
      <c r="AR1022" s="15"/>
      <c r="AS1022" s="70">
        <f t="shared" si="1639"/>
        <v>0</v>
      </c>
      <c r="AT1022" s="73">
        <f t="shared" si="1680"/>
        <v>0</v>
      </c>
      <c r="AU1022" s="15"/>
      <c r="AV1022" s="24"/>
    </row>
    <row r="1023" spans="1:48" ht="62.4" x14ac:dyDescent="0.3">
      <c r="A1023" s="61" t="s">
        <v>655</v>
      </c>
      <c r="B1023" s="62"/>
      <c r="C1023" s="61"/>
      <c r="D1023" s="61"/>
      <c r="E1023" s="64" t="s">
        <v>656</v>
      </c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>
        <f t="shared" si="1694"/>
        <v>0</v>
      </c>
      <c r="AL1023" s="15">
        <f t="shared" si="1695"/>
        <v>9302.3880000000008</v>
      </c>
      <c r="AM1023" s="15">
        <f t="shared" si="1696"/>
        <v>0</v>
      </c>
      <c r="AN1023" s="15">
        <f t="shared" si="1678"/>
        <v>0</v>
      </c>
      <c r="AO1023" s="15">
        <f t="shared" si="1697"/>
        <v>0</v>
      </c>
      <c r="AP1023" s="70">
        <f t="shared" si="1638"/>
        <v>0</v>
      </c>
      <c r="AQ1023" s="15">
        <f t="shared" si="1679"/>
        <v>9302.3880000000008</v>
      </c>
      <c r="AR1023" s="15">
        <f t="shared" si="1698"/>
        <v>0</v>
      </c>
      <c r="AS1023" s="70">
        <f t="shared" si="1639"/>
        <v>9302.3880000000008</v>
      </c>
      <c r="AT1023" s="73">
        <f t="shared" si="1680"/>
        <v>0</v>
      </c>
      <c r="AU1023" s="15">
        <f t="shared" si="1698"/>
        <v>0</v>
      </c>
      <c r="AV1023" s="24"/>
    </row>
    <row r="1024" spans="1:48" ht="31.2" x14ac:dyDescent="0.3">
      <c r="A1024" s="61" t="s">
        <v>655</v>
      </c>
      <c r="B1024" s="62" t="s">
        <v>48</v>
      </c>
      <c r="C1024" s="61"/>
      <c r="D1024" s="61"/>
      <c r="E1024" s="63" t="s">
        <v>49</v>
      </c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>
        <f t="shared" si="1694"/>
        <v>0</v>
      </c>
      <c r="AL1024" s="15">
        <f t="shared" si="1695"/>
        <v>9302.3880000000008</v>
      </c>
      <c r="AM1024" s="15">
        <f t="shared" si="1696"/>
        <v>0</v>
      </c>
      <c r="AN1024" s="15">
        <f t="shared" si="1678"/>
        <v>0</v>
      </c>
      <c r="AO1024" s="15">
        <f t="shared" si="1697"/>
        <v>0</v>
      </c>
      <c r="AP1024" s="70">
        <f t="shared" si="1638"/>
        <v>0</v>
      </c>
      <c r="AQ1024" s="15">
        <f t="shared" si="1679"/>
        <v>9302.3880000000008</v>
      </c>
      <c r="AR1024" s="15">
        <f t="shared" si="1698"/>
        <v>0</v>
      </c>
      <c r="AS1024" s="70">
        <f t="shared" si="1639"/>
        <v>9302.3880000000008</v>
      </c>
      <c r="AT1024" s="73">
        <f t="shared" si="1680"/>
        <v>0</v>
      </c>
      <c r="AU1024" s="15">
        <f t="shared" si="1698"/>
        <v>0</v>
      </c>
      <c r="AV1024" s="24"/>
    </row>
    <row r="1025" spans="1:48" x14ac:dyDescent="0.3">
      <c r="A1025" s="61" t="s">
        <v>655</v>
      </c>
      <c r="B1025" s="62">
        <v>200</v>
      </c>
      <c r="C1025" s="61" t="s">
        <v>50</v>
      </c>
      <c r="D1025" s="61" t="s">
        <v>51</v>
      </c>
      <c r="E1025" s="63" t="s">
        <v>52</v>
      </c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>
        <v>9302.3880000000008</v>
      </c>
      <c r="AM1025" s="15"/>
      <c r="AN1025" s="15">
        <f t="shared" si="1678"/>
        <v>0</v>
      </c>
      <c r="AO1025" s="15"/>
      <c r="AP1025" s="70">
        <f t="shared" si="1638"/>
        <v>0</v>
      </c>
      <c r="AQ1025" s="15">
        <f t="shared" si="1679"/>
        <v>9302.3880000000008</v>
      </c>
      <c r="AR1025" s="15"/>
      <c r="AS1025" s="70">
        <f t="shared" si="1639"/>
        <v>9302.3880000000008</v>
      </c>
      <c r="AT1025" s="73">
        <f t="shared" si="1680"/>
        <v>0</v>
      </c>
      <c r="AU1025" s="15"/>
      <c r="AV1025" s="24"/>
    </row>
    <row r="1026" spans="1:48" s="1" customFormat="1" hidden="1" x14ac:dyDescent="0.3">
      <c r="A1026" s="10" t="s">
        <v>657</v>
      </c>
      <c r="B1026" s="11"/>
      <c r="C1026" s="10"/>
      <c r="D1026" s="10"/>
      <c r="E1026" s="23" t="s">
        <v>658</v>
      </c>
      <c r="F1026" s="15">
        <f t="shared" si="1657"/>
        <v>42868</v>
      </c>
      <c r="G1026" s="15">
        <f t="shared" si="1658"/>
        <v>43016.2</v>
      </c>
      <c r="H1026" s="15">
        <f t="shared" si="1659"/>
        <v>43016.2</v>
      </c>
      <c r="I1026" s="15">
        <f t="shared" si="1660"/>
        <v>-42868</v>
      </c>
      <c r="J1026" s="15">
        <f t="shared" si="1661"/>
        <v>-43016.2</v>
      </c>
      <c r="K1026" s="15">
        <f t="shared" si="1662"/>
        <v>-43016.2</v>
      </c>
      <c r="L1026" s="15">
        <f t="shared" si="1681"/>
        <v>0</v>
      </c>
      <c r="M1026" s="15">
        <f t="shared" si="1682"/>
        <v>0</v>
      </c>
      <c r="N1026" s="15">
        <f t="shared" si="1683"/>
        <v>0</v>
      </c>
      <c r="O1026" s="15">
        <f t="shared" si="1684"/>
        <v>0</v>
      </c>
      <c r="P1026" s="15">
        <f t="shared" si="1664"/>
        <v>0</v>
      </c>
      <c r="Q1026" s="15">
        <f t="shared" si="1665"/>
        <v>0</v>
      </c>
      <c r="R1026" s="15">
        <f t="shared" si="1642"/>
        <v>0</v>
      </c>
      <c r="S1026" s="15">
        <f t="shared" si="1643"/>
        <v>0</v>
      </c>
      <c r="T1026" s="15">
        <f t="shared" si="1644"/>
        <v>0</v>
      </c>
      <c r="U1026" s="15">
        <f t="shared" si="1666"/>
        <v>0</v>
      </c>
      <c r="V1026" s="15">
        <f t="shared" si="1645"/>
        <v>0</v>
      </c>
      <c r="W1026" s="15">
        <f t="shared" si="1646"/>
        <v>0</v>
      </c>
      <c r="X1026" s="15">
        <f t="shared" si="1647"/>
        <v>0</v>
      </c>
      <c r="Y1026" s="15">
        <f t="shared" si="1667"/>
        <v>0</v>
      </c>
      <c r="Z1026" s="15">
        <f t="shared" si="1668"/>
        <v>0</v>
      </c>
      <c r="AA1026" s="15">
        <f t="shared" si="1669"/>
        <v>0</v>
      </c>
      <c r="AB1026" s="15">
        <f t="shared" si="1685"/>
        <v>0</v>
      </c>
      <c r="AC1026" s="15">
        <f t="shared" si="1686"/>
        <v>0</v>
      </c>
      <c r="AD1026" s="15">
        <f t="shared" si="1687"/>
        <v>0</v>
      </c>
      <c r="AE1026" s="15">
        <f t="shared" si="1691"/>
        <v>0</v>
      </c>
      <c r="AF1026" s="15">
        <f t="shared" si="1692"/>
        <v>0</v>
      </c>
      <c r="AG1026" s="15">
        <f t="shared" si="1693"/>
        <v>0</v>
      </c>
      <c r="AH1026" s="15">
        <f t="shared" si="1688"/>
        <v>0</v>
      </c>
      <c r="AI1026" s="15">
        <f t="shared" si="1689"/>
        <v>0</v>
      </c>
      <c r="AJ1026" s="15">
        <f t="shared" si="1690"/>
        <v>0</v>
      </c>
      <c r="AK1026" s="15">
        <f t="shared" si="1694"/>
        <v>0</v>
      </c>
      <c r="AL1026" s="15">
        <f t="shared" si="1695"/>
        <v>0</v>
      </c>
      <c r="AM1026" s="15">
        <f t="shared" si="1696"/>
        <v>0</v>
      </c>
      <c r="AN1026" s="15">
        <f t="shared" si="1678"/>
        <v>0</v>
      </c>
      <c r="AO1026" s="15">
        <f t="shared" si="1697"/>
        <v>0</v>
      </c>
      <c r="AP1026" s="15"/>
      <c r="AQ1026" s="15">
        <f t="shared" si="1679"/>
        <v>0</v>
      </c>
      <c r="AR1026" s="15">
        <f t="shared" si="1698"/>
        <v>0</v>
      </c>
      <c r="AS1026" s="15"/>
      <c r="AT1026" s="15">
        <f t="shared" si="1680"/>
        <v>0</v>
      </c>
      <c r="AU1026" s="15">
        <f t="shared" si="1698"/>
        <v>0</v>
      </c>
      <c r="AV1026" s="22">
        <v>0</v>
      </c>
    </row>
    <row r="1027" spans="1:48" s="1" customFormat="1" ht="46.8" hidden="1" x14ac:dyDescent="0.3">
      <c r="A1027" s="10" t="s">
        <v>657</v>
      </c>
      <c r="B1027" s="11" t="s">
        <v>55</v>
      </c>
      <c r="C1027" s="10"/>
      <c r="D1027" s="10"/>
      <c r="E1027" s="23" t="s">
        <v>56</v>
      </c>
      <c r="F1027" s="15">
        <f t="shared" si="1657"/>
        <v>42868</v>
      </c>
      <c r="G1027" s="15">
        <f t="shared" si="1658"/>
        <v>43016.2</v>
      </c>
      <c r="H1027" s="15">
        <f t="shared" si="1659"/>
        <v>43016.2</v>
      </c>
      <c r="I1027" s="15">
        <f t="shared" si="1660"/>
        <v>-42868</v>
      </c>
      <c r="J1027" s="15">
        <f t="shared" si="1661"/>
        <v>-43016.2</v>
      </c>
      <c r="K1027" s="15">
        <f t="shared" si="1662"/>
        <v>-43016.2</v>
      </c>
      <c r="L1027" s="15">
        <f t="shared" si="1681"/>
        <v>0</v>
      </c>
      <c r="M1027" s="15">
        <f t="shared" si="1682"/>
        <v>0</v>
      </c>
      <c r="N1027" s="15">
        <f t="shared" si="1683"/>
        <v>0</v>
      </c>
      <c r="O1027" s="15">
        <f t="shared" si="1684"/>
        <v>0</v>
      </c>
      <c r="P1027" s="15">
        <f t="shared" si="1664"/>
        <v>0</v>
      </c>
      <c r="Q1027" s="15">
        <f t="shared" si="1665"/>
        <v>0</v>
      </c>
      <c r="R1027" s="15">
        <f t="shared" si="1642"/>
        <v>0</v>
      </c>
      <c r="S1027" s="15">
        <f t="shared" si="1643"/>
        <v>0</v>
      </c>
      <c r="T1027" s="15">
        <f t="shared" si="1644"/>
        <v>0</v>
      </c>
      <c r="U1027" s="15">
        <f t="shared" si="1666"/>
        <v>0</v>
      </c>
      <c r="V1027" s="15">
        <f t="shared" si="1645"/>
        <v>0</v>
      </c>
      <c r="W1027" s="15">
        <f t="shared" si="1646"/>
        <v>0</v>
      </c>
      <c r="X1027" s="15">
        <f t="shared" si="1647"/>
        <v>0</v>
      </c>
      <c r="Y1027" s="15">
        <f t="shared" si="1667"/>
        <v>0</v>
      </c>
      <c r="Z1027" s="15">
        <f t="shared" si="1668"/>
        <v>0</v>
      </c>
      <c r="AA1027" s="15">
        <f t="shared" si="1669"/>
        <v>0</v>
      </c>
      <c r="AB1027" s="15">
        <f t="shared" si="1685"/>
        <v>0</v>
      </c>
      <c r="AC1027" s="15">
        <f t="shared" si="1686"/>
        <v>0</v>
      </c>
      <c r="AD1027" s="15">
        <f t="shared" si="1687"/>
        <v>0</v>
      </c>
      <c r="AE1027" s="15">
        <f t="shared" si="1691"/>
        <v>0</v>
      </c>
      <c r="AF1027" s="15">
        <f t="shared" si="1692"/>
        <v>0</v>
      </c>
      <c r="AG1027" s="15">
        <f t="shared" si="1693"/>
        <v>0</v>
      </c>
      <c r="AH1027" s="15">
        <f t="shared" si="1688"/>
        <v>0</v>
      </c>
      <c r="AI1027" s="15">
        <f t="shared" si="1689"/>
        <v>0</v>
      </c>
      <c r="AJ1027" s="15">
        <f t="shared" si="1690"/>
        <v>0</v>
      </c>
      <c r="AK1027" s="15">
        <f t="shared" si="1694"/>
        <v>0</v>
      </c>
      <c r="AL1027" s="15">
        <f t="shared" si="1695"/>
        <v>0</v>
      </c>
      <c r="AM1027" s="15">
        <f t="shared" si="1696"/>
        <v>0</v>
      </c>
      <c r="AN1027" s="15">
        <f t="shared" si="1678"/>
        <v>0</v>
      </c>
      <c r="AO1027" s="15">
        <f t="shared" si="1697"/>
        <v>0</v>
      </c>
      <c r="AP1027" s="15"/>
      <c r="AQ1027" s="15">
        <f t="shared" si="1679"/>
        <v>0</v>
      </c>
      <c r="AR1027" s="15">
        <f t="shared" si="1698"/>
        <v>0</v>
      </c>
      <c r="AS1027" s="15"/>
      <c r="AT1027" s="15">
        <f t="shared" si="1680"/>
        <v>0</v>
      </c>
      <c r="AU1027" s="15">
        <f t="shared" si="1698"/>
        <v>0</v>
      </c>
      <c r="AV1027" s="22">
        <v>0</v>
      </c>
    </row>
    <row r="1028" spans="1:48" s="1" customFormat="1" ht="31.2" hidden="1" x14ac:dyDescent="0.3">
      <c r="A1028" s="10" t="s">
        <v>657</v>
      </c>
      <c r="B1028" s="11">
        <v>600</v>
      </c>
      <c r="C1028" s="10" t="s">
        <v>321</v>
      </c>
      <c r="D1028" s="10" t="s">
        <v>50</v>
      </c>
      <c r="E1028" s="23" t="s">
        <v>636</v>
      </c>
      <c r="F1028" s="15">
        <v>42868</v>
      </c>
      <c r="G1028" s="15">
        <v>43016.2</v>
      </c>
      <c r="H1028" s="15">
        <v>43016.2</v>
      </c>
      <c r="I1028" s="15">
        <v>-42868</v>
      </c>
      <c r="J1028" s="15">
        <v>-43016.2</v>
      </c>
      <c r="K1028" s="15">
        <v>-43016.2</v>
      </c>
      <c r="L1028" s="15">
        <f t="shared" si="1681"/>
        <v>0</v>
      </c>
      <c r="M1028" s="15">
        <f t="shared" si="1682"/>
        <v>0</v>
      </c>
      <c r="N1028" s="15">
        <f t="shared" si="1683"/>
        <v>0</v>
      </c>
      <c r="O1028" s="15"/>
      <c r="P1028" s="15"/>
      <c r="Q1028" s="15"/>
      <c r="R1028" s="15">
        <f t="shared" si="1642"/>
        <v>0</v>
      </c>
      <c r="S1028" s="15">
        <f t="shared" si="1643"/>
        <v>0</v>
      </c>
      <c r="T1028" s="15">
        <f t="shared" si="1644"/>
        <v>0</v>
      </c>
      <c r="U1028" s="15"/>
      <c r="V1028" s="15">
        <f t="shared" si="1645"/>
        <v>0</v>
      </c>
      <c r="W1028" s="15">
        <f t="shared" si="1646"/>
        <v>0</v>
      </c>
      <c r="X1028" s="15">
        <f t="shared" si="1647"/>
        <v>0</v>
      </c>
      <c r="Y1028" s="15"/>
      <c r="Z1028" s="15"/>
      <c r="AA1028" s="15"/>
      <c r="AB1028" s="15">
        <f t="shared" si="1685"/>
        <v>0</v>
      </c>
      <c r="AC1028" s="15">
        <f t="shared" si="1686"/>
        <v>0</v>
      </c>
      <c r="AD1028" s="15">
        <f t="shared" si="1687"/>
        <v>0</v>
      </c>
      <c r="AE1028" s="15"/>
      <c r="AF1028" s="15"/>
      <c r="AG1028" s="15"/>
      <c r="AH1028" s="15">
        <f t="shared" si="1688"/>
        <v>0</v>
      </c>
      <c r="AI1028" s="15">
        <f t="shared" si="1689"/>
        <v>0</v>
      </c>
      <c r="AJ1028" s="15">
        <f t="shared" si="1690"/>
        <v>0</v>
      </c>
      <c r="AK1028" s="15"/>
      <c r="AL1028" s="15"/>
      <c r="AM1028" s="15"/>
      <c r="AN1028" s="15">
        <f t="shared" si="1678"/>
        <v>0</v>
      </c>
      <c r="AO1028" s="15"/>
      <c r="AP1028" s="15"/>
      <c r="AQ1028" s="15">
        <f t="shared" si="1679"/>
        <v>0</v>
      </c>
      <c r="AR1028" s="15"/>
      <c r="AS1028" s="15"/>
      <c r="AT1028" s="15">
        <f t="shared" si="1680"/>
        <v>0</v>
      </c>
      <c r="AU1028" s="15"/>
      <c r="AV1028" s="22">
        <v>0</v>
      </c>
    </row>
    <row r="1029" spans="1:48" ht="31.2" x14ac:dyDescent="0.3">
      <c r="A1029" s="61" t="s">
        <v>659</v>
      </c>
      <c r="B1029" s="62"/>
      <c r="C1029" s="61"/>
      <c r="D1029" s="61"/>
      <c r="E1029" s="63" t="s">
        <v>660</v>
      </c>
      <c r="F1029" s="15">
        <f t="shared" si="1657"/>
        <v>200000</v>
      </c>
      <c r="G1029" s="15">
        <f t="shared" si="1658"/>
        <v>200000</v>
      </c>
      <c r="H1029" s="15">
        <f t="shared" si="1659"/>
        <v>200000</v>
      </c>
      <c r="I1029" s="15">
        <f t="shared" si="1660"/>
        <v>0</v>
      </c>
      <c r="J1029" s="15">
        <f t="shared" si="1661"/>
        <v>0</v>
      </c>
      <c r="K1029" s="15">
        <f t="shared" si="1662"/>
        <v>0</v>
      </c>
      <c r="L1029" s="15">
        <f t="shared" si="1681"/>
        <v>200000</v>
      </c>
      <c r="M1029" s="15">
        <f t="shared" si="1682"/>
        <v>200000</v>
      </c>
      <c r="N1029" s="15">
        <f t="shared" si="1683"/>
        <v>200000</v>
      </c>
      <c r="O1029" s="15">
        <f t="shared" si="1684"/>
        <v>-50000</v>
      </c>
      <c r="P1029" s="15">
        <f t="shared" si="1664"/>
        <v>0</v>
      </c>
      <c r="Q1029" s="15">
        <f t="shared" si="1665"/>
        <v>0</v>
      </c>
      <c r="R1029" s="15">
        <f t="shared" si="1642"/>
        <v>150000</v>
      </c>
      <c r="S1029" s="15">
        <f t="shared" si="1643"/>
        <v>200000</v>
      </c>
      <c r="T1029" s="15">
        <f t="shared" si="1644"/>
        <v>200000</v>
      </c>
      <c r="U1029" s="15">
        <f t="shared" ref="U1029:U1030" si="1699">U1030</f>
        <v>0</v>
      </c>
      <c r="V1029" s="15">
        <f t="shared" si="1645"/>
        <v>150000</v>
      </c>
      <c r="W1029" s="15">
        <f t="shared" si="1646"/>
        <v>200000</v>
      </c>
      <c r="X1029" s="15">
        <f t="shared" si="1647"/>
        <v>200000</v>
      </c>
      <c r="Y1029" s="15">
        <f t="shared" ref="Y1029:Y1030" si="1700">Y1030</f>
        <v>-50000</v>
      </c>
      <c r="Z1029" s="15">
        <f t="shared" ref="Z1029:Z1030" si="1701">Z1030</f>
        <v>0</v>
      </c>
      <c r="AA1029" s="15">
        <f t="shared" ref="AA1029:AA1030" si="1702">AA1030</f>
        <v>0</v>
      </c>
      <c r="AB1029" s="15">
        <f t="shared" si="1685"/>
        <v>100000</v>
      </c>
      <c r="AC1029" s="15">
        <f t="shared" si="1686"/>
        <v>200000</v>
      </c>
      <c r="AD1029" s="15">
        <f t="shared" si="1687"/>
        <v>200000</v>
      </c>
      <c r="AE1029" s="15">
        <f t="shared" si="1691"/>
        <v>0</v>
      </c>
      <c r="AF1029" s="15">
        <f t="shared" si="1692"/>
        <v>0</v>
      </c>
      <c r="AG1029" s="15">
        <f t="shared" si="1693"/>
        <v>0</v>
      </c>
      <c r="AH1029" s="15">
        <f t="shared" si="1688"/>
        <v>100000</v>
      </c>
      <c r="AI1029" s="15">
        <f t="shared" si="1689"/>
        <v>200000</v>
      </c>
      <c r="AJ1029" s="15">
        <f t="shared" si="1690"/>
        <v>200000</v>
      </c>
      <c r="AK1029" s="15">
        <f t="shared" si="1694"/>
        <v>0</v>
      </c>
      <c r="AL1029" s="15">
        <f t="shared" si="1695"/>
        <v>0</v>
      </c>
      <c r="AM1029" s="15">
        <f t="shared" si="1696"/>
        <v>0</v>
      </c>
      <c r="AN1029" s="15">
        <f t="shared" si="1678"/>
        <v>100000</v>
      </c>
      <c r="AO1029" s="15">
        <f t="shared" si="1697"/>
        <v>0</v>
      </c>
      <c r="AP1029" s="70">
        <f t="shared" ref="AP1029:AP1092" si="1703">AN1029+AO1029</f>
        <v>100000</v>
      </c>
      <c r="AQ1029" s="15">
        <f t="shared" si="1679"/>
        <v>200000</v>
      </c>
      <c r="AR1029" s="15">
        <f t="shared" si="1698"/>
        <v>0</v>
      </c>
      <c r="AS1029" s="70">
        <f t="shared" ref="AS1029:AS1092" si="1704">AQ1029+AR1029</f>
        <v>200000</v>
      </c>
      <c r="AT1029" s="73">
        <f t="shared" si="1680"/>
        <v>200000</v>
      </c>
      <c r="AU1029" s="15">
        <f t="shared" si="1698"/>
        <v>0</v>
      </c>
      <c r="AV1029" s="24"/>
    </row>
    <row r="1030" spans="1:48" ht="31.2" x14ac:dyDescent="0.3">
      <c r="A1030" s="61" t="s">
        <v>659</v>
      </c>
      <c r="B1030" s="62" t="s">
        <v>48</v>
      </c>
      <c r="C1030" s="61"/>
      <c r="D1030" s="61"/>
      <c r="E1030" s="63" t="s">
        <v>49</v>
      </c>
      <c r="F1030" s="15">
        <f t="shared" si="1657"/>
        <v>200000</v>
      </c>
      <c r="G1030" s="15">
        <f t="shared" si="1658"/>
        <v>200000</v>
      </c>
      <c r="H1030" s="15">
        <f t="shared" si="1659"/>
        <v>200000</v>
      </c>
      <c r="I1030" s="15">
        <f t="shared" si="1660"/>
        <v>0</v>
      </c>
      <c r="J1030" s="15">
        <f t="shared" si="1661"/>
        <v>0</v>
      </c>
      <c r="K1030" s="15">
        <f t="shared" si="1662"/>
        <v>0</v>
      </c>
      <c r="L1030" s="15">
        <f t="shared" si="1681"/>
        <v>200000</v>
      </c>
      <c r="M1030" s="15">
        <f t="shared" si="1682"/>
        <v>200000</v>
      </c>
      <c r="N1030" s="15">
        <f t="shared" si="1683"/>
        <v>200000</v>
      </c>
      <c r="O1030" s="15">
        <f t="shared" si="1684"/>
        <v>-50000</v>
      </c>
      <c r="P1030" s="15">
        <f t="shared" si="1664"/>
        <v>0</v>
      </c>
      <c r="Q1030" s="15">
        <f t="shared" si="1665"/>
        <v>0</v>
      </c>
      <c r="R1030" s="15">
        <f t="shared" si="1642"/>
        <v>150000</v>
      </c>
      <c r="S1030" s="15">
        <f t="shared" si="1643"/>
        <v>200000</v>
      </c>
      <c r="T1030" s="15">
        <f t="shared" si="1644"/>
        <v>200000</v>
      </c>
      <c r="U1030" s="15">
        <f t="shared" si="1699"/>
        <v>0</v>
      </c>
      <c r="V1030" s="15">
        <f t="shared" ref="V1030:V1093" si="1705">R1030+U1030</f>
        <v>150000</v>
      </c>
      <c r="W1030" s="15">
        <f t="shared" ref="W1030:W1093" si="1706">S1030</f>
        <v>200000</v>
      </c>
      <c r="X1030" s="15">
        <f t="shared" ref="X1030:X1093" si="1707">T1030</f>
        <v>200000</v>
      </c>
      <c r="Y1030" s="15">
        <f t="shared" si="1700"/>
        <v>-50000</v>
      </c>
      <c r="Z1030" s="15">
        <f t="shared" si="1701"/>
        <v>0</v>
      </c>
      <c r="AA1030" s="15">
        <f t="shared" si="1702"/>
        <v>0</v>
      </c>
      <c r="AB1030" s="15">
        <f t="shared" si="1685"/>
        <v>100000</v>
      </c>
      <c r="AC1030" s="15">
        <f t="shared" si="1686"/>
        <v>200000</v>
      </c>
      <c r="AD1030" s="15">
        <f t="shared" si="1687"/>
        <v>200000</v>
      </c>
      <c r="AE1030" s="15">
        <f t="shared" si="1691"/>
        <v>0</v>
      </c>
      <c r="AF1030" s="15">
        <f t="shared" si="1692"/>
        <v>0</v>
      </c>
      <c r="AG1030" s="15">
        <f t="shared" si="1693"/>
        <v>0</v>
      </c>
      <c r="AH1030" s="15">
        <f t="shared" si="1688"/>
        <v>100000</v>
      </c>
      <c r="AI1030" s="15">
        <f t="shared" si="1689"/>
        <v>200000</v>
      </c>
      <c r="AJ1030" s="15">
        <f t="shared" si="1690"/>
        <v>200000</v>
      </c>
      <c r="AK1030" s="15">
        <f t="shared" si="1694"/>
        <v>0</v>
      </c>
      <c r="AL1030" s="15">
        <f t="shared" si="1695"/>
        <v>0</v>
      </c>
      <c r="AM1030" s="15">
        <f t="shared" si="1696"/>
        <v>0</v>
      </c>
      <c r="AN1030" s="15">
        <f t="shared" si="1678"/>
        <v>100000</v>
      </c>
      <c r="AO1030" s="15">
        <f t="shared" si="1697"/>
        <v>0</v>
      </c>
      <c r="AP1030" s="70">
        <f t="shared" si="1703"/>
        <v>100000</v>
      </c>
      <c r="AQ1030" s="15">
        <f t="shared" si="1679"/>
        <v>200000</v>
      </c>
      <c r="AR1030" s="15">
        <f t="shared" si="1698"/>
        <v>0</v>
      </c>
      <c r="AS1030" s="70">
        <f t="shared" si="1704"/>
        <v>200000</v>
      </c>
      <c r="AT1030" s="73">
        <f t="shared" si="1680"/>
        <v>200000</v>
      </c>
      <c r="AU1030" s="15">
        <f t="shared" si="1698"/>
        <v>0</v>
      </c>
      <c r="AV1030" s="24"/>
    </row>
    <row r="1031" spans="1:48" x14ac:dyDescent="0.3">
      <c r="A1031" s="61" t="s">
        <v>659</v>
      </c>
      <c r="B1031" s="62">
        <v>200</v>
      </c>
      <c r="C1031" s="61" t="s">
        <v>238</v>
      </c>
      <c r="D1031" s="61" t="s">
        <v>67</v>
      </c>
      <c r="E1031" s="63" t="s">
        <v>532</v>
      </c>
      <c r="F1031" s="15">
        <v>200000</v>
      </c>
      <c r="G1031" s="15">
        <v>200000</v>
      </c>
      <c r="H1031" s="15">
        <v>200000</v>
      </c>
      <c r="I1031" s="15"/>
      <c r="J1031" s="15"/>
      <c r="K1031" s="15"/>
      <c r="L1031" s="15">
        <f t="shared" si="1681"/>
        <v>200000</v>
      </c>
      <c r="M1031" s="15">
        <f t="shared" si="1682"/>
        <v>200000</v>
      </c>
      <c r="N1031" s="15">
        <f t="shared" si="1683"/>
        <v>200000</v>
      </c>
      <c r="O1031" s="15">
        <v>-50000</v>
      </c>
      <c r="P1031" s="15"/>
      <c r="Q1031" s="15"/>
      <c r="R1031" s="15">
        <f t="shared" si="1642"/>
        <v>150000</v>
      </c>
      <c r="S1031" s="15">
        <f t="shared" si="1643"/>
        <v>200000</v>
      </c>
      <c r="T1031" s="15">
        <f t="shared" si="1644"/>
        <v>200000</v>
      </c>
      <c r="U1031" s="15"/>
      <c r="V1031" s="15">
        <f t="shared" si="1705"/>
        <v>150000</v>
      </c>
      <c r="W1031" s="15">
        <f t="shared" si="1706"/>
        <v>200000</v>
      </c>
      <c r="X1031" s="15">
        <f t="shared" si="1707"/>
        <v>200000</v>
      </c>
      <c r="Y1031" s="15">
        <v>-50000</v>
      </c>
      <c r="Z1031" s="15"/>
      <c r="AA1031" s="15"/>
      <c r="AB1031" s="15">
        <f t="shared" si="1685"/>
        <v>100000</v>
      </c>
      <c r="AC1031" s="15">
        <f t="shared" si="1686"/>
        <v>200000</v>
      </c>
      <c r="AD1031" s="15">
        <f t="shared" si="1687"/>
        <v>200000</v>
      </c>
      <c r="AE1031" s="15"/>
      <c r="AF1031" s="15"/>
      <c r="AG1031" s="15"/>
      <c r="AH1031" s="15">
        <f t="shared" si="1688"/>
        <v>100000</v>
      </c>
      <c r="AI1031" s="15">
        <f t="shared" si="1689"/>
        <v>200000</v>
      </c>
      <c r="AJ1031" s="15">
        <f t="shared" si="1690"/>
        <v>200000</v>
      </c>
      <c r="AK1031" s="15"/>
      <c r="AL1031" s="15"/>
      <c r="AM1031" s="15"/>
      <c r="AN1031" s="15">
        <f t="shared" si="1678"/>
        <v>100000</v>
      </c>
      <c r="AO1031" s="15"/>
      <c r="AP1031" s="70">
        <f t="shared" si="1703"/>
        <v>100000</v>
      </c>
      <c r="AQ1031" s="15">
        <f t="shared" si="1679"/>
        <v>200000</v>
      </c>
      <c r="AR1031" s="15"/>
      <c r="AS1031" s="70">
        <f t="shared" si="1704"/>
        <v>200000</v>
      </c>
      <c r="AT1031" s="73">
        <f t="shared" si="1680"/>
        <v>200000</v>
      </c>
      <c r="AU1031" s="15"/>
      <c r="AV1031" s="24"/>
    </row>
    <row r="1032" spans="1:48" ht="46.8" x14ac:dyDescent="0.3">
      <c r="A1032" s="61" t="s">
        <v>661</v>
      </c>
      <c r="B1032" s="62"/>
      <c r="C1032" s="61"/>
      <c r="D1032" s="61"/>
      <c r="E1032" s="63" t="s">
        <v>662</v>
      </c>
      <c r="F1032" s="15">
        <f t="shared" ref="F1032:K1032" si="1708">F1033+F1039+F1045+F1048+F1051+F1036</f>
        <v>172084.90000000002</v>
      </c>
      <c r="G1032" s="15">
        <f t="shared" si="1708"/>
        <v>209884.90000000002</v>
      </c>
      <c r="H1032" s="15">
        <f t="shared" si="1708"/>
        <v>209884.90000000002</v>
      </c>
      <c r="I1032" s="15">
        <f t="shared" si="1708"/>
        <v>0</v>
      </c>
      <c r="J1032" s="15">
        <f t="shared" si="1708"/>
        <v>0</v>
      </c>
      <c r="K1032" s="15">
        <f t="shared" si="1708"/>
        <v>0</v>
      </c>
      <c r="L1032" s="15">
        <f t="shared" si="1681"/>
        <v>172084.90000000002</v>
      </c>
      <c r="M1032" s="15">
        <f t="shared" si="1682"/>
        <v>209884.90000000002</v>
      </c>
      <c r="N1032" s="15">
        <f t="shared" si="1683"/>
        <v>209884.90000000002</v>
      </c>
      <c r="O1032" s="15">
        <f>O1033+O1039+O1045+O1048+O1051+O1036</f>
        <v>-325.60000000000002</v>
      </c>
      <c r="P1032" s="15">
        <f>P1033+P1039+P1045+P1048+P1051+P1036</f>
        <v>0</v>
      </c>
      <c r="Q1032" s="15">
        <f>Q1033+Q1039+Q1045+Q1048+Q1051+Q1036</f>
        <v>0</v>
      </c>
      <c r="R1032" s="15">
        <f t="shared" si="1642"/>
        <v>171759.30000000002</v>
      </c>
      <c r="S1032" s="15">
        <f t="shared" si="1643"/>
        <v>209884.90000000002</v>
      </c>
      <c r="T1032" s="15">
        <f t="shared" si="1644"/>
        <v>209884.90000000002</v>
      </c>
      <c r="U1032" s="15">
        <f>U1033+U1039+U1045+U1048+U1051+U1036</f>
        <v>0</v>
      </c>
      <c r="V1032" s="15">
        <f t="shared" si="1705"/>
        <v>171759.30000000002</v>
      </c>
      <c r="W1032" s="15">
        <f t="shared" si="1706"/>
        <v>209884.90000000002</v>
      </c>
      <c r="X1032" s="15">
        <f t="shared" si="1707"/>
        <v>209884.90000000002</v>
      </c>
      <c r="Y1032" s="15">
        <f>Y1033+Y1039+Y1045+Y1048+Y1051+Y1036+Y1042</f>
        <v>1925</v>
      </c>
      <c r="Z1032" s="15">
        <f>Z1033+Z1039+Z1045+Z1048+Z1051+Z1036+Z1042</f>
        <v>0</v>
      </c>
      <c r="AA1032" s="15">
        <f>AA1033+AA1039+AA1045+AA1048+AA1051+AA1036+AA1042</f>
        <v>0</v>
      </c>
      <c r="AB1032" s="15">
        <f t="shared" si="1685"/>
        <v>173684.30000000002</v>
      </c>
      <c r="AC1032" s="15">
        <f t="shared" si="1686"/>
        <v>209884.90000000002</v>
      </c>
      <c r="AD1032" s="15">
        <f t="shared" si="1687"/>
        <v>209884.90000000002</v>
      </c>
      <c r="AE1032" s="15">
        <f>AE1033+AE1039+AE1045+AE1048+AE1051+AE1036+AE1042</f>
        <v>0</v>
      </c>
      <c r="AF1032" s="15">
        <f>AF1033+AF1039+AF1045+AF1048+AF1051+AF1036+AF1042</f>
        <v>0</v>
      </c>
      <c r="AG1032" s="15">
        <f>AG1033+AG1039+AG1045+AG1048+AG1051+AG1036+AG1042</f>
        <v>0</v>
      </c>
      <c r="AH1032" s="15">
        <f t="shared" si="1688"/>
        <v>173684.30000000002</v>
      </c>
      <c r="AI1032" s="15">
        <f t="shared" si="1689"/>
        <v>209884.90000000002</v>
      </c>
      <c r="AJ1032" s="15">
        <f t="shared" si="1690"/>
        <v>209884.90000000002</v>
      </c>
      <c r="AK1032" s="15">
        <f>AK1033+AK1039+AK1045+AK1048+AK1051+AK1036+AK1042</f>
        <v>0</v>
      </c>
      <c r="AL1032" s="15">
        <f>AL1033+AL1039+AL1045+AL1048+AL1051+AL1036+AL1042</f>
        <v>0</v>
      </c>
      <c r="AM1032" s="15">
        <f>AM1033+AM1039+AM1045+AM1048+AM1051+AM1036+AM1042</f>
        <v>0</v>
      </c>
      <c r="AN1032" s="15">
        <f t="shared" si="1678"/>
        <v>173684.30000000002</v>
      </c>
      <c r="AO1032" s="15">
        <f>AO1033+AO1039+AO1045+AO1048+AO1051+AO1036+AO1042</f>
        <v>0</v>
      </c>
      <c r="AP1032" s="70">
        <f t="shared" si="1703"/>
        <v>173684.30000000002</v>
      </c>
      <c r="AQ1032" s="15">
        <f t="shared" si="1679"/>
        <v>209884.90000000002</v>
      </c>
      <c r="AR1032" s="15">
        <f>AR1033+AR1039+AR1045+AR1048+AR1051+AR1036+AR1042</f>
        <v>0</v>
      </c>
      <c r="AS1032" s="70">
        <f t="shared" si="1704"/>
        <v>209884.90000000002</v>
      </c>
      <c r="AT1032" s="73">
        <f t="shared" si="1680"/>
        <v>209884.90000000002</v>
      </c>
      <c r="AU1032" s="15">
        <f>AU1033+AU1039+AU1045+AU1048+AU1051+AU1036+AU1042</f>
        <v>0</v>
      </c>
      <c r="AV1032" s="24"/>
    </row>
    <row r="1033" spans="1:48" ht="46.8" x14ac:dyDescent="0.3">
      <c r="A1033" s="61" t="s">
        <v>663</v>
      </c>
      <c r="B1033" s="62"/>
      <c r="C1033" s="61"/>
      <c r="D1033" s="61"/>
      <c r="E1033" s="63" t="s">
        <v>150</v>
      </c>
      <c r="F1033" s="15">
        <f t="shared" ref="F1033:F1052" si="1709">F1034</f>
        <v>1226</v>
      </c>
      <c r="G1033" s="15">
        <f t="shared" ref="G1033:G1052" si="1710">G1034</f>
        <v>1226</v>
      </c>
      <c r="H1033" s="15">
        <f t="shared" ref="H1033:H1052" si="1711">H1034</f>
        <v>1226</v>
      </c>
      <c r="I1033" s="15">
        <f t="shared" ref="I1033:I1052" si="1712">I1034</f>
        <v>0</v>
      </c>
      <c r="J1033" s="15">
        <f t="shared" ref="J1033:J1052" si="1713">J1034</f>
        <v>0</v>
      </c>
      <c r="K1033" s="15">
        <f t="shared" ref="K1033:K1052" si="1714">K1034</f>
        <v>0</v>
      </c>
      <c r="L1033" s="15">
        <f t="shared" si="1681"/>
        <v>1226</v>
      </c>
      <c r="M1033" s="15">
        <f t="shared" si="1682"/>
        <v>1226</v>
      </c>
      <c r="N1033" s="15">
        <f t="shared" si="1683"/>
        <v>1226</v>
      </c>
      <c r="O1033" s="15">
        <f t="shared" ref="O1033:O1052" si="1715">O1034</f>
        <v>0</v>
      </c>
      <c r="P1033" s="15">
        <f t="shared" ref="P1033:P1052" si="1716">P1034</f>
        <v>0</v>
      </c>
      <c r="Q1033" s="15">
        <f t="shared" ref="Q1033:Q1052" si="1717">Q1034</f>
        <v>0</v>
      </c>
      <c r="R1033" s="15">
        <f t="shared" si="1642"/>
        <v>1226</v>
      </c>
      <c r="S1033" s="15">
        <f t="shared" si="1643"/>
        <v>1226</v>
      </c>
      <c r="T1033" s="15">
        <f t="shared" si="1644"/>
        <v>1226</v>
      </c>
      <c r="U1033" s="15">
        <f t="shared" ref="U1033:U1052" si="1718">U1034</f>
        <v>0</v>
      </c>
      <c r="V1033" s="15">
        <f t="shared" si="1705"/>
        <v>1226</v>
      </c>
      <c r="W1033" s="15">
        <f t="shared" si="1706"/>
        <v>1226</v>
      </c>
      <c r="X1033" s="15">
        <f t="shared" si="1707"/>
        <v>1226</v>
      </c>
      <c r="Y1033" s="15">
        <f t="shared" ref="Y1033:Y1052" si="1719">Y1034</f>
        <v>0</v>
      </c>
      <c r="Z1033" s="15">
        <f t="shared" ref="Z1033:Z1052" si="1720">Z1034</f>
        <v>0</v>
      </c>
      <c r="AA1033" s="15">
        <f t="shared" ref="AA1033:AA1052" si="1721">AA1034</f>
        <v>0</v>
      </c>
      <c r="AB1033" s="15">
        <f t="shared" si="1685"/>
        <v>1226</v>
      </c>
      <c r="AC1033" s="15">
        <f t="shared" si="1686"/>
        <v>1226</v>
      </c>
      <c r="AD1033" s="15">
        <f t="shared" si="1687"/>
        <v>1226</v>
      </c>
      <c r="AE1033" s="15">
        <f t="shared" ref="AE1033:AE1052" si="1722">AE1034</f>
        <v>0</v>
      </c>
      <c r="AF1033" s="15">
        <f t="shared" ref="AF1033:AF1052" si="1723">AF1034</f>
        <v>0</v>
      </c>
      <c r="AG1033" s="15">
        <f t="shared" ref="AG1033:AG1052" si="1724">AG1034</f>
        <v>0</v>
      </c>
      <c r="AH1033" s="15">
        <f t="shared" si="1688"/>
        <v>1226</v>
      </c>
      <c r="AI1033" s="15">
        <f t="shared" si="1689"/>
        <v>1226</v>
      </c>
      <c r="AJ1033" s="15">
        <f t="shared" si="1690"/>
        <v>1226</v>
      </c>
      <c r="AK1033" s="15">
        <f t="shared" ref="AK1033:AK1052" si="1725">AK1034</f>
        <v>0</v>
      </c>
      <c r="AL1033" s="15">
        <f t="shared" ref="AL1033:AL1052" si="1726">AL1034</f>
        <v>0</v>
      </c>
      <c r="AM1033" s="15">
        <f t="shared" ref="AM1033:AM1052" si="1727">AM1034</f>
        <v>0</v>
      </c>
      <c r="AN1033" s="15">
        <f t="shared" si="1678"/>
        <v>1226</v>
      </c>
      <c r="AO1033" s="15">
        <f t="shared" ref="AO1033:AO1052" si="1728">AO1034</f>
        <v>0</v>
      </c>
      <c r="AP1033" s="70">
        <f t="shared" si="1703"/>
        <v>1226</v>
      </c>
      <c r="AQ1033" s="15">
        <f t="shared" si="1679"/>
        <v>1226</v>
      </c>
      <c r="AR1033" s="15">
        <f t="shared" ref="AR1033:AU1052" si="1729">AR1034</f>
        <v>0</v>
      </c>
      <c r="AS1033" s="70">
        <f t="shared" si="1704"/>
        <v>1226</v>
      </c>
      <c r="AT1033" s="73">
        <f t="shared" si="1680"/>
        <v>1226</v>
      </c>
      <c r="AU1033" s="15">
        <f t="shared" si="1729"/>
        <v>0</v>
      </c>
      <c r="AV1033" s="24"/>
    </row>
    <row r="1034" spans="1:48" ht="46.8" x14ac:dyDescent="0.3">
      <c r="A1034" s="61" t="s">
        <v>663</v>
      </c>
      <c r="B1034" s="62" t="s">
        <v>55</v>
      </c>
      <c r="C1034" s="61"/>
      <c r="D1034" s="61"/>
      <c r="E1034" s="63" t="s">
        <v>56</v>
      </c>
      <c r="F1034" s="15">
        <f t="shared" si="1709"/>
        <v>1226</v>
      </c>
      <c r="G1034" s="15">
        <f t="shared" si="1710"/>
        <v>1226</v>
      </c>
      <c r="H1034" s="15">
        <f t="shared" si="1711"/>
        <v>1226</v>
      </c>
      <c r="I1034" s="15">
        <f t="shared" si="1712"/>
        <v>0</v>
      </c>
      <c r="J1034" s="15">
        <f t="shared" si="1713"/>
        <v>0</v>
      </c>
      <c r="K1034" s="15">
        <f t="shared" si="1714"/>
        <v>0</v>
      </c>
      <c r="L1034" s="15">
        <f t="shared" si="1681"/>
        <v>1226</v>
      </c>
      <c r="M1034" s="15">
        <f t="shared" si="1682"/>
        <v>1226</v>
      </c>
      <c r="N1034" s="15">
        <f t="shared" si="1683"/>
        <v>1226</v>
      </c>
      <c r="O1034" s="15">
        <f t="shared" si="1715"/>
        <v>0</v>
      </c>
      <c r="P1034" s="15">
        <f t="shared" si="1716"/>
        <v>0</v>
      </c>
      <c r="Q1034" s="15">
        <f t="shared" si="1717"/>
        <v>0</v>
      </c>
      <c r="R1034" s="15">
        <f t="shared" si="1642"/>
        <v>1226</v>
      </c>
      <c r="S1034" s="15">
        <f t="shared" si="1643"/>
        <v>1226</v>
      </c>
      <c r="T1034" s="15">
        <f t="shared" si="1644"/>
        <v>1226</v>
      </c>
      <c r="U1034" s="15">
        <f t="shared" si="1718"/>
        <v>0</v>
      </c>
      <c r="V1034" s="15">
        <f t="shared" si="1705"/>
        <v>1226</v>
      </c>
      <c r="W1034" s="15">
        <f t="shared" si="1706"/>
        <v>1226</v>
      </c>
      <c r="X1034" s="15">
        <f t="shared" si="1707"/>
        <v>1226</v>
      </c>
      <c r="Y1034" s="15">
        <f t="shared" si="1719"/>
        <v>0</v>
      </c>
      <c r="Z1034" s="15">
        <f t="shared" si="1720"/>
        <v>0</v>
      </c>
      <c r="AA1034" s="15">
        <f t="shared" si="1721"/>
        <v>0</v>
      </c>
      <c r="AB1034" s="15">
        <f t="shared" si="1685"/>
        <v>1226</v>
      </c>
      <c r="AC1034" s="15">
        <f t="shared" si="1686"/>
        <v>1226</v>
      </c>
      <c r="AD1034" s="15">
        <f t="shared" si="1687"/>
        <v>1226</v>
      </c>
      <c r="AE1034" s="15">
        <f t="shared" si="1722"/>
        <v>0</v>
      </c>
      <c r="AF1034" s="15">
        <f t="shared" si="1723"/>
        <v>0</v>
      </c>
      <c r="AG1034" s="15">
        <f t="shared" si="1724"/>
        <v>0</v>
      </c>
      <c r="AH1034" s="15">
        <f t="shared" si="1688"/>
        <v>1226</v>
      </c>
      <c r="AI1034" s="15">
        <f t="shared" si="1689"/>
        <v>1226</v>
      </c>
      <c r="AJ1034" s="15">
        <f t="shared" si="1690"/>
        <v>1226</v>
      </c>
      <c r="AK1034" s="15">
        <f t="shared" si="1725"/>
        <v>0</v>
      </c>
      <c r="AL1034" s="15">
        <f t="shared" si="1726"/>
        <v>0</v>
      </c>
      <c r="AM1034" s="15">
        <f t="shared" si="1727"/>
        <v>0</v>
      </c>
      <c r="AN1034" s="15">
        <f t="shared" si="1678"/>
        <v>1226</v>
      </c>
      <c r="AO1034" s="15">
        <f t="shared" si="1728"/>
        <v>0</v>
      </c>
      <c r="AP1034" s="70">
        <f t="shared" si="1703"/>
        <v>1226</v>
      </c>
      <c r="AQ1034" s="15">
        <f t="shared" si="1679"/>
        <v>1226</v>
      </c>
      <c r="AR1034" s="15">
        <f t="shared" si="1729"/>
        <v>0</v>
      </c>
      <c r="AS1034" s="70">
        <f t="shared" si="1704"/>
        <v>1226</v>
      </c>
      <c r="AT1034" s="73">
        <f t="shared" si="1680"/>
        <v>1226</v>
      </c>
      <c r="AU1034" s="15">
        <f t="shared" si="1729"/>
        <v>0</v>
      </c>
      <c r="AV1034" s="24"/>
    </row>
    <row r="1035" spans="1:48" x14ac:dyDescent="0.3">
      <c r="A1035" s="61" t="s">
        <v>663</v>
      </c>
      <c r="B1035" s="62">
        <v>600</v>
      </c>
      <c r="C1035" s="61" t="s">
        <v>50</v>
      </c>
      <c r="D1035" s="61" t="s">
        <v>51</v>
      </c>
      <c r="E1035" s="63" t="s">
        <v>52</v>
      </c>
      <c r="F1035" s="15">
        <v>1226</v>
      </c>
      <c r="G1035" s="15">
        <v>1226</v>
      </c>
      <c r="H1035" s="15">
        <v>1226</v>
      </c>
      <c r="I1035" s="15"/>
      <c r="J1035" s="15"/>
      <c r="K1035" s="15"/>
      <c r="L1035" s="15">
        <f t="shared" si="1681"/>
        <v>1226</v>
      </c>
      <c r="M1035" s="15">
        <f t="shared" si="1682"/>
        <v>1226</v>
      </c>
      <c r="N1035" s="15">
        <f t="shared" si="1683"/>
        <v>1226</v>
      </c>
      <c r="O1035" s="15"/>
      <c r="P1035" s="15"/>
      <c r="Q1035" s="15"/>
      <c r="R1035" s="15">
        <f t="shared" ref="R1035:R1098" si="1730">L1035+O1035</f>
        <v>1226</v>
      </c>
      <c r="S1035" s="15">
        <f t="shared" ref="S1035:S1098" si="1731">M1035+P1035</f>
        <v>1226</v>
      </c>
      <c r="T1035" s="15">
        <f t="shared" ref="T1035:T1098" si="1732">N1035+Q1035</f>
        <v>1226</v>
      </c>
      <c r="U1035" s="15"/>
      <c r="V1035" s="15">
        <f t="shared" si="1705"/>
        <v>1226</v>
      </c>
      <c r="W1035" s="15">
        <f t="shared" si="1706"/>
        <v>1226</v>
      </c>
      <c r="X1035" s="15">
        <f t="shared" si="1707"/>
        <v>1226</v>
      </c>
      <c r="Y1035" s="15"/>
      <c r="Z1035" s="15"/>
      <c r="AA1035" s="15"/>
      <c r="AB1035" s="15">
        <f t="shared" si="1685"/>
        <v>1226</v>
      </c>
      <c r="AC1035" s="15">
        <f t="shared" si="1686"/>
        <v>1226</v>
      </c>
      <c r="AD1035" s="15">
        <f t="shared" si="1687"/>
        <v>1226</v>
      </c>
      <c r="AE1035" s="15"/>
      <c r="AF1035" s="15"/>
      <c r="AG1035" s="15"/>
      <c r="AH1035" s="15">
        <f t="shared" si="1688"/>
        <v>1226</v>
      </c>
      <c r="AI1035" s="15">
        <f t="shared" si="1689"/>
        <v>1226</v>
      </c>
      <c r="AJ1035" s="15">
        <f t="shared" si="1690"/>
        <v>1226</v>
      </c>
      <c r="AK1035" s="15"/>
      <c r="AL1035" s="15"/>
      <c r="AM1035" s="15"/>
      <c r="AN1035" s="15">
        <f t="shared" si="1678"/>
        <v>1226</v>
      </c>
      <c r="AO1035" s="15"/>
      <c r="AP1035" s="70">
        <f t="shared" si="1703"/>
        <v>1226</v>
      </c>
      <c r="AQ1035" s="15">
        <f t="shared" si="1679"/>
        <v>1226</v>
      </c>
      <c r="AR1035" s="15"/>
      <c r="AS1035" s="70">
        <f t="shared" si="1704"/>
        <v>1226</v>
      </c>
      <c r="AT1035" s="73">
        <f t="shared" si="1680"/>
        <v>1226</v>
      </c>
      <c r="AU1035" s="15"/>
      <c r="AV1035" s="24"/>
    </row>
    <row r="1036" spans="1:48" ht="31.2" x14ac:dyDescent="0.3">
      <c r="A1036" s="61" t="s">
        <v>664</v>
      </c>
      <c r="B1036" s="62"/>
      <c r="C1036" s="61"/>
      <c r="D1036" s="61"/>
      <c r="E1036" s="63" t="s">
        <v>207</v>
      </c>
      <c r="F1036" s="15">
        <f t="shared" si="1709"/>
        <v>200.7</v>
      </c>
      <c r="G1036" s="15">
        <f t="shared" si="1710"/>
        <v>200.7</v>
      </c>
      <c r="H1036" s="15">
        <f t="shared" si="1711"/>
        <v>200.7</v>
      </c>
      <c r="I1036" s="15">
        <f t="shared" si="1712"/>
        <v>0</v>
      </c>
      <c r="J1036" s="15">
        <f t="shared" si="1713"/>
        <v>0</v>
      </c>
      <c r="K1036" s="15">
        <f t="shared" si="1714"/>
        <v>0</v>
      </c>
      <c r="L1036" s="15">
        <f t="shared" si="1681"/>
        <v>200.7</v>
      </c>
      <c r="M1036" s="15">
        <f t="shared" si="1682"/>
        <v>200.7</v>
      </c>
      <c r="N1036" s="15">
        <f t="shared" si="1683"/>
        <v>200.7</v>
      </c>
      <c r="O1036" s="15">
        <f t="shared" si="1715"/>
        <v>0</v>
      </c>
      <c r="P1036" s="15">
        <f t="shared" si="1716"/>
        <v>0</v>
      </c>
      <c r="Q1036" s="15">
        <f t="shared" si="1717"/>
        <v>0</v>
      </c>
      <c r="R1036" s="15">
        <f t="shared" si="1730"/>
        <v>200.7</v>
      </c>
      <c r="S1036" s="15">
        <f t="shared" si="1731"/>
        <v>200.7</v>
      </c>
      <c r="T1036" s="15">
        <f t="shared" si="1732"/>
        <v>200.7</v>
      </c>
      <c r="U1036" s="15">
        <f t="shared" si="1718"/>
        <v>0</v>
      </c>
      <c r="V1036" s="15">
        <f t="shared" si="1705"/>
        <v>200.7</v>
      </c>
      <c r="W1036" s="15">
        <f t="shared" si="1706"/>
        <v>200.7</v>
      </c>
      <c r="X1036" s="15">
        <f t="shared" si="1707"/>
        <v>200.7</v>
      </c>
      <c r="Y1036" s="15">
        <f t="shared" si="1719"/>
        <v>0</v>
      </c>
      <c r="Z1036" s="15">
        <f t="shared" si="1720"/>
        <v>0</v>
      </c>
      <c r="AA1036" s="15">
        <f t="shared" si="1721"/>
        <v>0</v>
      </c>
      <c r="AB1036" s="15">
        <f t="shared" si="1685"/>
        <v>200.7</v>
      </c>
      <c r="AC1036" s="15">
        <f t="shared" si="1686"/>
        <v>200.7</v>
      </c>
      <c r="AD1036" s="15">
        <f t="shared" si="1687"/>
        <v>200.7</v>
      </c>
      <c r="AE1036" s="15">
        <f t="shared" si="1722"/>
        <v>0</v>
      </c>
      <c r="AF1036" s="15">
        <f t="shared" si="1723"/>
        <v>0</v>
      </c>
      <c r="AG1036" s="15">
        <f t="shared" si="1724"/>
        <v>0</v>
      </c>
      <c r="AH1036" s="15">
        <f t="shared" si="1688"/>
        <v>200.7</v>
      </c>
      <c r="AI1036" s="15">
        <f t="shared" si="1689"/>
        <v>200.7</v>
      </c>
      <c r="AJ1036" s="15">
        <f t="shared" si="1690"/>
        <v>200.7</v>
      </c>
      <c r="AK1036" s="15">
        <f t="shared" si="1725"/>
        <v>0</v>
      </c>
      <c r="AL1036" s="15">
        <f t="shared" si="1726"/>
        <v>0</v>
      </c>
      <c r="AM1036" s="15">
        <f t="shared" si="1727"/>
        <v>0</v>
      </c>
      <c r="AN1036" s="15">
        <f t="shared" si="1678"/>
        <v>200.7</v>
      </c>
      <c r="AO1036" s="15">
        <f t="shared" si="1728"/>
        <v>0</v>
      </c>
      <c r="AP1036" s="70">
        <f t="shared" si="1703"/>
        <v>200.7</v>
      </c>
      <c r="AQ1036" s="15">
        <f t="shared" si="1679"/>
        <v>200.7</v>
      </c>
      <c r="AR1036" s="15">
        <f t="shared" si="1729"/>
        <v>0</v>
      </c>
      <c r="AS1036" s="70">
        <f t="shared" si="1704"/>
        <v>200.7</v>
      </c>
      <c r="AT1036" s="73">
        <f t="shared" si="1680"/>
        <v>200.7</v>
      </c>
      <c r="AU1036" s="15">
        <f t="shared" si="1729"/>
        <v>0</v>
      </c>
      <c r="AV1036" s="24"/>
    </row>
    <row r="1037" spans="1:48" ht="46.8" x14ac:dyDescent="0.3">
      <c r="A1037" s="61" t="s">
        <v>664</v>
      </c>
      <c r="B1037" s="62" t="s">
        <v>55</v>
      </c>
      <c r="C1037" s="61"/>
      <c r="D1037" s="61"/>
      <c r="E1037" s="63" t="s">
        <v>56</v>
      </c>
      <c r="F1037" s="15">
        <f t="shared" si="1709"/>
        <v>200.7</v>
      </c>
      <c r="G1037" s="15">
        <f t="shared" si="1710"/>
        <v>200.7</v>
      </c>
      <c r="H1037" s="15">
        <f t="shared" si="1711"/>
        <v>200.7</v>
      </c>
      <c r="I1037" s="15">
        <f t="shared" si="1712"/>
        <v>0</v>
      </c>
      <c r="J1037" s="15">
        <f t="shared" si="1713"/>
        <v>0</v>
      </c>
      <c r="K1037" s="15">
        <f t="shared" si="1714"/>
        <v>0</v>
      </c>
      <c r="L1037" s="15">
        <f t="shared" si="1681"/>
        <v>200.7</v>
      </c>
      <c r="M1037" s="15">
        <f t="shared" si="1682"/>
        <v>200.7</v>
      </c>
      <c r="N1037" s="15">
        <f t="shared" si="1683"/>
        <v>200.7</v>
      </c>
      <c r="O1037" s="15">
        <f t="shared" si="1715"/>
        <v>0</v>
      </c>
      <c r="P1037" s="15">
        <f t="shared" si="1716"/>
        <v>0</v>
      </c>
      <c r="Q1037" s="15">
        <f t="shared" si="1717"/>
        <v>0</v>
      </c>
      <c r="R1037" s="15">
        <f t="shared" si="1730"/>
        <v>200.7</v>
      </c>
      <c r="S1037" s="15">
        <f t="shared" si="1731"/>
        <v>200.7</v>
      </c>
      <c r="T1037" s="15">
        <f t="shared" si="1732"/>
        <v>200.7</v>
      </c>
      <c r="U1037" s="15">
        <f t="shared" si="1718"/>
        <v>0</v>
      </c>
      <c r="V1037" s="15">
        <f t="shared" si="1705"/>
        <v>200.7</v>
      </c>
      <c r="W1037" s="15">
        <f t="shared" si="1706"/>
        <v>200.7</v>
      </c>
      <c r="X1037" s="15">
        <f t="shared" si="1707"/>
        <v>200.7</v>
      </c>
      <c r="Y1037" s="15">
        <f t="shared" si="1719"/>
        <v>0</v>
      </c>
      <c r="Z1037" s="15">
        <f t="shared" si="1720"/>
        <v>0</v>
      </c>
      <c r="AA1037" s="15">
        <f t="shared" si="1721"/>
        <v>0</v>
      </c>
      <c r="AB1037" s="15">
        <f t="shared" si="1685"/>
        <v>200.7</v>
      </c>
      <c r="AC1037" s="15">
        <f t="shared" si="1686"/>
        <v>200.7</v>
      </c>
      <c r="AD1037" s="15">
        <f t="shared" si="1687"/>
        <v>200.7</v>
      </c>
      <c r="AE1037" s="15">
        <f t="shared" si="1722"/>
        <v>0</v>
      </c>
      <c r="AF1037" s="15">
        <f t="shared" si="1723"/>
        <v>0</v>
      </c>
      <c r="AG1037" s="15">
        <f t="shared" si="1724"/>
        <v>0</v>
      </c>
      <c r="AH1037" s="15">
        <f t="shared" si="1688"/>
        <v>200.7</v>
      </c>
      <c r="AI1037" s="15">
        <f t="shared" si="1689"/>
        <v>200.7</v>
      </c>
      <c r="AJ1037" s="15">
        <f t="shared" si="1690"/>
        <v>200.7</v>
      </c>
      <c r="AK1037" s="15">
        <f t="shared" si="1725"/>
        <v>0</v>
      </c>
      <c r="AL1037" s="15">
        <f t="shared" si="1726"/>
        <v>0</v>
      </c>
      <c r="AM1037" s="15">
        <f t="shared" si="1727"/>
        <v>0</v>
      </c>
      <c r="AN1037" s="15">
        <f t="shared" si="1678"/>
        <v>200.7</v>
      </c>
      <c r="AO1037" s="15">
        <f t="shared" si="1728"/>
        <v>0</v>
      </c>
      <c r="AP1037" s="70">
        <f t="shared" si="1703"/>
        <v>200.7</v>
      </c>
      <c r="AQ1037" s="15">
        <f t="shared" si="1679"/>
        <v>200.7</v>
      </c>
      <c r="AR1037" s="15">
        <f t="shared" si="1729"/>
        <v>0</v>
      </c>
      <c r="AS1037" s="70">
        <f t="shared" si="1704"/>
        <v>200.7</v>
      </c>
      <c r="AT1037" s="73">
        <f t="shared" si="1680"/>
        <v>200.7</v>
      </c>
      <c r="AU1037" s="15">
        <f t="shared" si="1729"/>
        <v>0</v>
      </c>
      <c r="AV1037" s="24"/>
    </row>
    <row r="1038" spans="1:48" x14ac:dyDescent="0.3">
      <c r="A1038" s="61" t="s">
        <v>664</v>
      </c>
      <c r="B1038" s="62">
        <v>600</v>
      </c>
      <c r="C1038" s="61" t="s">
        <v>50</v>
      </c>
      <c r="D1038" s="61" t="s">
        <v>51</v>
      </c>
      <c r="E1038" s="63" t="s">
        <v>52</v>
      </c>
      <c r="F1038" s="15">
        <v>200.7</v>
      </c>
      <c r="G1038" s="15">
        <v>200.7</v>
      </c>
      <c r="H1038" s="15">
        <v>200.7</v>
      </c>
      <c r="I1038" s="15"/>
      <c r="J1038" s="15"/>
      <c r="K1038" s="15"/>
      <c r="L1038" s="15">
        <f t="shared" si="1681"/>
        <v>200.7</v>
      </c>
      <c r="M1038" s="15">
        <f t="shared" si="1682"/>
        <v>200.7</v>
      </c>
      <c r="N1038" s="15">
        <f t="shared" si="1683"/>
        <v>200.7</v>
      </c>
      <c r="O1038" s="15"/>
      <c r="P1038" s="15"/>
      <c r="Q1038" s="15"/>
      <c r="R1038" s="15">
        <f t="shared" si="1730"/>
        <v>200.7</v>
      </c>
      <c r="S1038" s="15">
        <f t="shared" si="1731"/>
        <v>200.7</v>
      </c>
      <c r="T1038" s="15">
        <f t="shared" si="1732"/>
        <v>200.7</v>
      </c>
      <c r="U1038" s="15"/>
      <c r="V1038" s="15">
        <f t="shared" si="1705"/>
        <v>200.7</v>
      </c>
      <c r="W1038" s="15">
        <f t="shared" si="1706"/>
        <v>200.7</v>
      </c>
      <c r="X1038" s="15">
        <f t="shared" si="1707"/>
        <v>200.7</v>
      </c>
      <c r="Y1038" s="15"/>
      <c r="Z1038" s="15"/>
      <c r="AA1038" s="15"/>
      <c r="AB1038" s="15">
        <f t="shared" si="1685"/>
        <v>200.7</v>
      </c>
      <c r="AC1038" s="15">
        <f t="shared" si="1686"/>
        <v>200.7</v>
      </c>
      <c r="AD1038" s="15">
        <f t="shared" si="1687"/>
        <v>200.7</v>
      </c>
      <c r="AE1038" s="15"/>
      <c r="AF1038" s="15"/>
      <c r="AG1038" s="15"/>
      <c r="AH1038" s="15">
        <f t="shared" si="1688"/>
        <v>200.7</v>
      </c>
      <c r="AI1038" s="15">
        <f t="shared" si="1689"/>
        <v>200.7</v>
      </c>
      <c r="AJ1038" s="15">
        <f t="shared" si="1690"/>
        <v>200.7</v>
      </c>
      <c r="AK1038" s="15"/>
      <c r="AL1038" s="15"/>
      <c r="AM1038" s="15"/>
      <c r="AN1038" s="15">
        <f t="shared" si="1678"/>
        <v>200.7</v>
      </c>
      <c r="AO1038" s="15"/>
      <c r="AP1038" s="70">
        <f t="shared" si="1703"/>
        <v>200.7</v>
      </c>
      <c r="AQ1038" s="15">
        <f t="shared" si="1679"/>
        <v>200.7</v>
      </c>
      <c r="AR1038" s="15"/>
      <c r="AS1038" s="70">
        <f t="shared" si="1704"/>
        <v>200.7</v>
      </c>
      <c r="AT1038" s="73">
        <f t="shared" si="1680"/>
        <v>200.7</v>
      </c>
      <c r="AU1038" s="15"/>
      <c r="AV1038" s="24"/>
    </row>
    <row r="1039" spans="1:48" ht="93.6" x14ac:dyDescent="0.3">
      <c r="A1039" s="61" t="s">
        <v>665</v>
      </c>
      <c r="B1039" s="62"/>
      <c r="C1039" s="61"/>
      <c r="D1039" s="61"/>
      <c r="E1039" s="63" t="s">
        <v>666</v>
      </c>
      <c r="F1039" s="15">
        <f t="shared" si="1709"/>
        <v>900</v>
      </c>
      <c r="G1039" s="15">
        <f t="shared" si="1710"/>
        <v>900</v>
      </c>
      <c r="H1039" s="15">
        <f t="shared" si="1711"/>
        <v>900</v>
      </c>
      <c r="I1039" s="15">
        <f t="shared" si="1712"/>
        <v>0</v>
      </c>
      <c r="J1039" s="15">
        <f t="shared" si="1713"/>
        <v>0</v>
      </c>
      <c r="K1039" s="15">
        <f t="shared" si="1714"/>
        <v>0</v>
      </c>
      <c r="L1039" s="15">
        <f t="shared" si="1681"/>
        <v>900</v>
      </c>
      <c r="M1039" s="15">
        <f t="shared" si="1682"/>
        <v>900</v>
      </c>
      <c r="N1039" s="15">
        <f t="shared" si="1683"/>
        <v>900</v>
      </c>
      <c r="O1039" s="15">
        <f t="shared" si="1715"/>
        <v>-325.60000000000002</v>
      </c>
      <c r="P1039" s="15">
        <f t="shared" si="1716"/>
        <v>0</v>
      </c>
      <c r="Q1039" s="15">
        <f t="shared" si="1717"/>
        <v>0</v>
      </c>
      <c r="R1039" s="15">
        <f t="shared" si="1730"/>
        <v>574.4</v>
      </c>
      <c r="S1039" s="15">
        <f t="shared" si="1731"/>
        <v>900</v>
      </c>
      <c r="T1039" s="15">
        <f t="shared" si="1732"/>
        <v>900</v>
      </c>
      <c r="U1039" s="15">
        <f t="shared" si="1718"/>
        <v>0</v>
      </c>
      <c r="V1039" s="15">
        <f t="shared" si="1705"/>
        <v>574.4</v>
      </c>
      <c r="W1039" s="15">
        <f t="shared" si="1706"/>
        <v>900</v>
      </c>
      <c r="X1039" s="15">
        <f t="shared" si="1707"/>
        <v>900</v>
      </c>
      <c r="Y1039" s="15">
        <f t="shared" si="1719"/>
        <v>0</v>
      </c>
      <c r="Z1039" s="15">
        <f t="shared" si="1720"/>
        <v>0</v>
      </c>
      <c r="AA1039" s="15">
        <f t="shared" si="1721"/>
        <v>0</v>
      </c>
      <c r="AB1039" s="15">
        <f t="shared" si="1685"/>
        <v>574.4</v>
      </c>
      <c r="AC1039" s="15">
        <f t="shared" si="1686"/>
        <v>900</v>
      </c>
      <c r="AD1039" s="15">
        <f t="shared" si="1687"/>
        <v>900</v>
      </c>
      <c r="AE1039" s="15">
        <f t="shared" si="1722"/>
        <v>0</v>
      </c>
      <c r="AF1039" s="15">
        <f t="shared" si="1723"/>
        <v>0</v>
      </c>
      <c r="AG1039" s="15">
        <f t="shared" si="1724"/>
        <v>0</v>
      </c>
      <c r="AH1039" s="15">
        <f t="shared" si="1688"/>
        <v>574.4</v>
      </c>
      <c r="AI1039" s="15">
        <f t="shared" si="1689"/>
        <v>900</v>
      </c>
      <c r="AJ1039" s="15">
        <f t="shared" si="1690"/>
        <v>900</v>
      </c>
      <c r="AK1039" s="15">
        <f t="shared" si="1725"/>
        <v>0</v>
      </c>
      <c r="AL1039" s="15">
        <f t="shared" si="1726"/>
        <v>0</v>
      </c>
      <c r="AM1039" s="15">
        <f t="shared" si="1727"/>
        <v>0</v>
      </c>
      <c r="AN1039" s="15">
        <f t="shared" si="1678"/>
        <v>574.4</v>
      </c>
      <c r="AO1039" s="15">
        <f t="shared" si="1728"/>
        <v>0</v>
      </c>
      <c r="AP1039" s="70">
        <f t="shared" si="1703"/>
        <v>574.4</v>
      </c>
      <c r="AQ1039" s="15">
        <f t="shared" si="1679"/>
        <v>900</v>
      </c>
      <c r="AR1039" s="15">
        <f t="shared" si="1729"/>
        <v>0</v>
      </c>
      <c r="AS1039" s="70">
        <f t="shared" si="1704"/>
        <v>900</v>
      </c>
      <c r="AT1039" s="73">
        <f t="shared" si="1680"/>
        <v>900</v>
      </c>
      <c r="AU1039" s="15">
        <f t="shared" si="1729"/>
        <v>0</v>
      </c>
      <c r="AV1039" s="24"/>
    </row>
    <row r="1040" spans="1:48" ht="31.2" x14ac:dyDescent="0.3">
      <c r="A1040" s="61" t="s">
        <v>665</v>
      </c>
      <c r="B1040" s="62" t="s">
        <v>48</v>
      </c>
      <c r="C1040" s="61"/>
      <c r="D1040" s="61"/>
      <c r="E1040" s="63" t="s">
        <v>49</v>
      </c>
      <c r="F1040" s="15">
        <f t="shared" si="1709"/>
        <v>900</v>
      </c>
      <c r="G1040" s="15">
        <f t="shared" si="1710"/>
        <v>900</v>
      </c>
      <c r="H1040" s="15">
        <f t="shared" si="1711"/>
        <v>900</v>
      </c>
      <c r="I1040" s="15">
        <f t="shared" si="1712"/>
        <v>0</v>
      </c>
      <c r="J1040" s="15">
        <f t="shared" si="1713"/>
        <v>0</v>
      </c>
      <c r="K1040" s="15">
        <f t="shared" si="1714"/>
        <v>0</v>
      </c>
      <c r="L1040" s="15">
        <f t="shared" si="1681"/>
        <v>900</v>
      </c>
      <c r="M1040" s="15">
        <f t="shared" si="1682"/>
        <v>900</v>
      </c>
      <c r="N1040" s="15">
        <f t="shared" si="1683"/>
        <v>900</v>
      </c>
      <c r="O1040" s="15">
        <f t="shared" si="1715"/>
        <v>-325.60000000000002</v>
      </c>
      <c r="P1040" s="15">
        <f t="shared" si="1716"/>
        <v>0</v>
      </c>
      <c r="Q1040" s="15">
        <f t="shared" si="1717"/>
        <v>0</v>
      </c>
      <c r="R1040" s="15">
        <f t="shared" si="1730"/>
        <v>574.4</v>
      </c>
      <c r="S1040" s="15">
        <f t="shared" si="1731"/>
        <v>900</v>
      </c>
      <c r="T1040" s="15">
        <f t="shared" si="1732"/>
        <v>900</v>
      </c>
      <c r="U1040" s="15">
        <f t="shared" si="1718"/>
        <v>0</v>
      </c>
      <c r="V1040" s="15">
        <f t="shared" si="1705"/>
        <v>574.4</v>
      </c>
      <c r="W1040" s="15">
        <f t="shared" si="1706"/>
        <v>900</v>
      </c>
      <c r="X1040" s="15">
        <f t="shared" si="1707"/>
        <v>900</v>
      </c>
      <c r="Y1040" s="15">
        <f t="shared" si="1719"/>
        <v>0</v>
      </c>
      <c r="Z1040" s="15">
        <f t="shared" si="1720"/>
        <v>0</v>
      </c>
      <c r="AA1040" s="15">
        <f t="shared" si="1721"/>
        <v>0</v>
      </c>
      <c r="AB1040" s="15">
        <f t="shared" si="1685"/>
        <v>574.4</v>
      </c>
      <c r="AC1040" s="15">
        <f t="shared" si="1686"/>
        <v>900</v>
      </c>
      <c r="AD1040" s="15">
        <f t="shared" si="1687"/>
        <v>900</v>
      </c>
      <c r="AE1040" s="15">
        <f t="shared" si="1722"/>
        <v>0</v>
      </c>
      <c r="AF1040" s="15">
        <f t="shared" si="1723"/>
        <v>0</v>
      </c>
      <c r="AG1040" s="15">
        <f t="shared" si="1724"/>
        <v>0</v>
      </c>
      <c r="AH1040" s="15">
        <f t="shared" si="1688"/>
        <v>574.4</v>
      </c>
      <c r="AI1040" s="15">
        <f t="shared" si="1689"/>
        <v>900</v>
      </c>
      <c r="AJ1040" s="15">
        <f t="shared" si="1690"/>
        <v>900</v>
      </c>
      <c r="AK1040" s="15">
        <f t="shared" si="1725"/>
        <v>0</v>
      </c>
      <c r="AL1040" s="15">
        <f t="shared" si="1726"/>
        <v>0</v>
      </c>
      <c r="AM1040" s="15">
        <f t="shared" si="1727"/>
        <v>0</v>
      </c>
      <c r="AN1040" s="15">
        <f t="shared" si="1678"/>
        <v>574.4</v>
      </c>
      <c r="AO1040" s="15">
        <f t="shared" si="1728"/>
        <v>0</v>
      </c>
      <c r="AP1040" s="70">
        <f t="shared" si="1703"/>
        <v>574.4</v>
      </c>
      <c r="AQ1040" s="15">
        <f t="shared" si="1679"/>
        <v>900</v>
      </c>
      <c r="AR1040" s="15">
        <f t="shared" si="1729"/>
        <v>0</v>
      </c>
      <c r="AS1040" s="70">
        <f t="shared" si="1704"/>
        <v>900</v>
      </c>
      <c r="AT1040" s="73">
        <f t="shared" si="1680"/>
        <v>900</v>
      </c>
      <c r="AU1040" s="15">
        <f t="shared" si="1729"/>
        <v>0</v>
      </c>
      <c r="AV1040" s="24"/>
    </row>
    <row r="1041" spans="1:48" x14ac:dyDescent="0.3">
      <c r="A1041" s="61" t="s">
        <v>665</v>
      </c>
      <c r="B1041" s="62">
        <v>200</v>
      </c>
      <c r="C1041" s="61" t="s">
        <v>50</v>
      </c>
      <c r="D1041" s="61" t="s">
        <v>51</v>
      </c>
      <c r="E1041" s="63" t="s">
        <v>52</v>
      </c>
      <c r="F1041" s="15">
        <v>900</v>
      </c>
      <c r="G1041" s="15">
        <v>900</v>
      </c>
      <c r="H1041" s="15">
        <v>900</v>
      </c>
      <c r="I1041" s="15"/>
      <c r="J1041" s="15"/>
      <c r="K1041" s="15"/>
      <c r="L1041" s="15">
        <f t="shared" si="1681"/>
        <v>900</v>
      </c>
      <c r="M1041" s="15">
        <f t="shared" si="1682"/>
        <v>900</v>
      </c>
      <c r="N1041" s="15">
        <f t="shared" si="1683"/>
        <v>900</v>
      </c>
      <c r="O1041" s="15">
        <v>-325.60000000000002</v>
      </c>
      <c r="P1041" s="15"/>
      <c r="Q1041" s="15"/>
      <c r="R1041" s="15">
        <f t="shared" si="1730"/>
        <v>574.4</v>
      </c>
      <c r="S1041" s="15">
        <f t="shared" si="1731"/>
        <v>900</v>
      </c>
      <c r="T1041" s="15">
        <f t="shared" si="1732"/>
        <v>900</v>
      </c>
      <c r="U1041" s="15"/>
      <c r="V1041" s="15">
        <f t="shared" si="1705"/>
        <v>574.4</v>
      </c>
      <c r="W1041" s="15">
        <f t="shared" si="1706"/>
        <v>900</v>
      </c>
      <c r="X1041" s="15">
        <f t="shared" si="1707"/>
        <v>900</v>
      </c>
      <c r="Y1041" s="15"/>
      <c r="Z1041" s="15"/>
      <c r="AA1041" s="15"/>
      <c r="AB1041" s="15">
        <f t="shared" si="1685"/>
        <v>574.4</v>
      </c>
      <c r="AC1041" s="15">
        <f t="shared" si="1686"/>
        <v>900</v>
      </c>
      <c r="AD1041" s="15">
        <f t="shared" si="1687"/>
        <v>900</v>
      </c>
      <c r="AE1041" s="15"/>
      <c r="AF1041" s="15"/>
      <c r="AG1041" s="15"/>
      <c r="AH1041" s="15">
        <f t="shared" si="1688"/>
        <v>574.4</v>
      </c>
      <c r="AI1041" s="15">
        <f t="shared" si="1689"/>
        <v>900</v>
      </c>
      <c r="AJ1041" s="15">
        <f t="shared" si="1690"/>
        <v>900</v>
      </c>
      <c r="AK1041" s="15"/>
      <c r="AL1041" s="15"/>
      <c r="AM1041" s="15"/>
      <c r="AN1041" s="15">
        <f t="shared" si="1678"/>
        <v>574.4</v>
      </c>
      <c r="AO1041" s="15"/>
      <c r="AP1041" s="70">
        <f t="shared" si="1703"/>
        <v>574.4</v>
      </c>
      <c r="AQ1041" s="15">
        <f t="shared" si="1679"/>
        <v>900</v>
      </c>
      <c r="AR1041" s="15"/>
      <c r="AS1041" s="70">
        <f t="shared" si="1704"/>
        <v>900</v>
      </c>
      <c r="AT1041" s="73">
        <f t="shared" si="1680"/>
        <v>900</v>
      </c>
      <c r="AU1041" s="15"/>
      <c r="AV1041" s="24"/>
    </row>
    <row r="1042" spans="1:48" ht="31.2" x14ac:dyDescent="0.3">
      <c r="A1042" s="61" t="s">
        <v>667</v>
      </c>
      <c r="B1042" s="62"/>
      <c r="C1042" s="61"/>
      <c r="D1042" s="61"/>
      <c r="E1042" s="64" t="s">
        <v>668</v>
      </c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>
        <f t="shared" si="1719"/>
        <v>597</v>
      </c>
      <c r="Z1042" s="15">
        <f t="shared" si="1720"/>
        <v>0</v>
      </c>
      <c r="AA1042" s="15">
        <f t="shared" si="1721"/>
        <v>0</v>
      </c>
      <c r="AB1042" s="15">
        <f t="shared" si="1685"/>
        <v>597</v>
      </c>
      <c r="AC1042" s="15">
        <f t="shared" si="1686"/>
        <v>0</v>
      </c>
      <c r="AD1042" s="15">
        <f t="shared" si="1687"/>
        <v>0</v>
      </c>
      <c r="AE1042" s="15">
        <f t="shared" si="1722"/>
        <v>0</v>
      </c>
      <c r="AF1042" s="15">
        <f t="shared" si="1723"/>
        <v>0</v>
      </c>
      <c r="AG1042" s="15">
        <f t="shared" si="1724"/>
        <v>0</v>
      </c>
      <c r="AH1042" s="15">
        <f t="shared" si="1688"/>
        <v>597</v>
      </c>
      <c r="AI1042" s="15">
        <f t="shared" si="1689"/>
        <v>0</v>
      </c>
      <c r="AJ1042" s="15">
        <f t="shared" si="1690"/>
        <v>0</v>
      </c>
      <c r="AK1042" s="15">
        <f t="shared" si="1725"/>
        <v>0</v>
      </c>
      <c r="AL1042" s="15">
        <f t="shared" si="1726"/>
        <v>0</v>
      </c>
      <c r="AM1042" s="15">
        <f t="shared" si="1727"/>
        <v>0</v>
      </c>
      <c r="AN1042" s="15">
        <f t="shared" si="1678"/>
        <v>597</v>
      </c>
      <c r="AO1042" s="15">
        <f t="shared" si="1728"/>
        <v>0</v>
      </c>
      <c r="AP1042" s="70">
        <f t="shared" si="1703"/>
        <v>597</v>
      </c>
      <c r="AQ1042" s="15">
        <f t="shared" si="1679"/>
        <v>0</v>
      </c>
      <c r="AR1042" s="15">
        <f t="shared" si="1729"/>
        <v>0</v>
      </c>
      <c r="AS1042" s="70">
        <f t="shared" si="1704"/>
        <v>0</v>
      </c>
      <c r="AT1042" s="73">
        <f t="shared" si="1680"/>
        <v>0</v>
      </c>
      <c r="AU1042" s="15">
        <f t="shared" si="1729"/>
        <v>0</v>
      </c>
      <c r="AV1042" s="24"/>
    </row>
    <row r="1043" spans="1:48" ht="31.2" x14ac:dyDescent="0.3">
      <c r="A1043" s="61" t="s">
        <v>667</v>
      </c>
      <c r="B1043" s="62" t="s">
        <v>48</v>
      </c>
      <c r="C1043" s="61"/>
      <c r="D1043" s="61"/>
      <c r="E1043" s="63" t="s">
        <v>49</v>
      </c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>
        <f t="shared" si="1719"/>
        <v>597</v>
      </c>
      <c r="Z1043" s="15">
        <f t="shared" si="1720"/>
        <v>0</v>
      </c>
      <c r="AA1043" s="15">
        <f t="shared" si="1721"/>
        <v>0</v>
      </c>
      <c r="AB1043" s="15">
        <f t="shared" si="1685"/>
        <v>597</v>
      </c>
      <c r="AC1043" s="15">
        <f t="shared" si="1686"/>
        <v>0</v>
      </c>
      <c r="AD1043" s="15">
        <f t="shared" si="1687"/>
        <v>0</v>
      </c>
      <c r="AE1043" s="15">
        <f t="shared" si="1722"/>
        <v>0</v>
      </c>
      <c r="AF1043" s="15">
        <f t="shared" si="1723"/>
        <v>0</v>
      </c>
      <c r="AG1043" s="15">
        <f t="shared" si="1724"/>
        <v>0</v>
      </c>
      <c r="AH1043" s="15">
        <f t="shared" si="1688"/>
        <v>597</v>
      </c>
      <c r="AI1043" s="15">
        <f t="shared" si="1689"/>
        <v>0</v>
      </c>
      <c r="AJ1043" s="15">
        <f t="shared" si="1690"/>
        <v>0</v>
      </c>
      <c r="AK1043" s="15">
        <f t="shared" si="1725"/>
        <v>0</v>
      </c>
      <c r="AL1043" s="15">
        <f t="shared" si="1726"/>
        <v>0</v>
      </c>
      <c r="AM1043" s="15">
        <f t="shared" si="1727"/>
        <v>0</v>
      </c>
      <c r="AN1043" s="15">
        <f t="shared" si="1678"/>
        <v>597</v>
      </c>
      <c r="AO1043" s="15">
        <f t="shared" si="1728"/>
        <v>0</v>
      </c>
      <c r="AP1043" s="70">
        <f t="shared" si="1703"/>
        <v>597</v>
      </c>
      <c r="AQ1043" s="15">
        <f t="shared" si="1679"/>
        <v>0</v>
      </c>
      <c r="AR1043" s="15">
        <f t="shared" si="1729"/>
        <v>0</v>
      </c>
      <c r="AS1043" s="70">
        <f t="shared" si="1704"/>
        <v>0</v>
      </c>
      <c r="AT1043" s="73">
        <f t="shared" si="1680"/>
        <v>0</v>
      </c>
      <c r="AU1043" s="15">
        <f t="shared" si="1729"/>
        <v>0</v>
      </c>
      <c r="AV1043" s="24"/>
    </row>
    <row r="1044" spans="1:48" x14ac:dyDescent="0.3">
      <c r="A1044" s="61" t="s">
        <v>667</v>
      </c>
      <c r="B1044" s="62">
        <v>200</v>
      </c>
      <c r="C1044" s="61" t="s">
        <v>50</v>
      </c>
      <c r="D1044" s="61" t="s">
        <v>51</v>
      </c>
      <c r="E1044" s="63" t="s">
        <v>52</v>
      </c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>
        <v>597</v>
      </c>
      <c r="Z1044" s="15"/>
      <c r="AA1044" s="15"/>
      <c r="AB1044" s="15">
        <f t="shared" si="1685"/>
        <v>597</v>
      </c>
      <c r="AC1044" s="15">
        <f t="shared" si="1686"/>
        <v>0</v>
      </c>
      <c r="AD1044" s="15">
        <f t="shared" si="1687"/>
        <v>0</v>
      </c>
      <c r="AE1044" s="15"/>
      <c r="AF1044" s="15"/>
      <c r="AG1044" s="15"/>
      <c r="AH1044" s="15">
        <f t="shared" si="1688"/>
        <v>597</v>
      </c>
      <c r="AI1044" s="15">
        <f t="shared" si="1689"/>
        <v>0</v>
      </c>
      <c r="AJ1044" s="15">
        <f t="shared" si="1690"/>
        <v>0</v>
      </c>
      <c r="AK1044" s="15"/>
      <c r="AL1044" s="15"/>
      <c r="AM1044" s="15"/>
      <c r="AN1044" s="15">
        <f t="shared" si="1678"/>
        <v>597</v>
      </c>
      <c r="AO1044" s="15"/>
      <c r="AP1044" s="70">
        <f t="shared" si="1703"/>
        <v>597</v>
      </c>
      <c r="AQ1044" s="15">
        <f t="shared" si="1679"/>
        <v>0</v>
      </c>
      <c r="AR1044" s="15"/>
      <c r="AS1044" s="70">
        <f t="shared" si="1704"/>
        <v>0</v>
      </c>
      <c r="AT1044" s="73">
        <f t="shared" si="1680"/>
        <v>0</v>
      </c>
      <c r="AU1044" s="15"/>
      <c r="AV1044" s="24"/>
    </row>
    <row r="1045" spans="1:48" ht="31.2" x14ac:dyDescent="0.3">
      <c r="A1045" s="61" t="s">
        <v>669</v>
      </c>
      <c r="B1045" s="62"/>
      <c r="C1045" s="61"/>
      <c r="D1045" s="61"/>
      <c r="E1045" s="63" t="s">
        <v>670</v>
      </c>
      <c r="F1045" s="15">
        <f t="shared" si="1709"/>
        <v>12199.999999999998</v>
      </c>
      <c r="G1045" s="15">
        <f t="shared" si="1710"/>
        <v>0</v>
      </c>
      <c r="H1045" s="15">
        <f t="shared" si="1711"/>
        <v>0</v>
      </c>
      <c r="I1045" s="15">
        <f t="shared" si="1712"/>
        <v>0</v>
      </c>
      <c r="J1045" s="15">
        <f t="shared" si="1713"/>
        <v>0</v>
      </c>
      <c r="K1045" s="15">
        <f t="shared" si="1714"/>
        <v>0</v>
      </c>
      <c r="L1045" s="15">
        <f t="shared" si="1681"/>
        <v>12199.999999999998</v>
      </c>
      <c r="M1045" s="15">
        <f t="shared" si="1682"/>
        <v>0</v>
      </c>
      <c r="N1045" s="15">
        <f t="shared" si="1683"/>
        <v>0</v>
      </c>
      <c r="O1045" s="15">
        <f t="shared" si="1715"/>
        <v>0</v>
      </c>
      <c r="P1045" s="15">
        <f t="shared" si="1716"/>
        <v>0</v>
      </c>
      <c r="Q1045" s="15">
        <f t="shared" si="1717"/>
        <v>0</v>
      </c>
      <c r="R1045" s="15">
        <f t="shared" si="1730"/>
        <v>12199.999999999998</v>
      </c>
      <c r="S1045" s="15">
        <f t="shared" si="1731"/>
        <v>0</v>
      </c>
      <c r="T1045" s="15">
        <f t="shared" si="1732"/>
        <v>0</v>
      </c>
      <c r="U1045" s="15">
        <f t="shared" si="1718"/>
        <v>0</v>
      </c>
      <c r="V1045" s="15">
        <f t="shared" si="1705"/>
        <v>12199.999999999998</v>
      </c>
      <c r="W1045" s="15">
        <f t="shared" si="1706"/>
        <v>0</v>
      </c>
      <c r="X1045" s="15">
        <f t="shared" si="1707"/>
        <v>0</v>
      </c>
      <c r="Y1045" s="15">
        <f t="shared" si="1719"/>
        <v>1328</v>
      </c>
      <c r="Z1045" s="15">
        <f t="shared" si="1720"/>
        <v>0</v>
      </c>
      <c r="AA1045" s="15">
        <f t="shared" si="1721"/>
        <v>0</v>
      </c>
      <c r="AB1045" s="15">
        <f t="shared" si="1685"/>
        <v>13527.999999999998</v>
      </c>
      <c r="AC1045" s="15">
        <f t="shared" si="1686"/>
        <v>0</v>
      </c>
      <c r="AD1045" s="15">
        <f t="shared" si="1687"/>
        <v>0</v>
      </c>
      <c r="AE1045" s="15">
        <f t="shared" si="1722"/>
        <v>0</v>
      </c>
      <c r="AF1045" s="15">
        <f t="shared" si="1723"/>
        <v>0</v>
      </c>
      <c r="AG1045" s="15">
        <f t="shared" si="1724"/>
        <v>0</v>
      </c>
      <c r="AH1045" s="15">
        <f t="shared" si="1688"/>
        <v>13527.999999999998</v>
      </c>
      <c r="AI1045" s="15">
        <f t="shared" si="1689"/>
        <v>0</v>
      </c>
      <c r="AJ1045" s="15">
        <f t="shared" si="1690"/>
        <v>0</v>
      </c>
      <c r="AK1045" s="15">
        <f t="shared" si="1725"/>
        <v>0</v>
      </c>
      <c r="AL1045" s="15">
        <f t="shared" si="1726"/>
        <v>0</v>
      </c>
      <c r="AM1045" s="15">
        <f t="shared" si="1727"/>
        <v>0</v>
      </c>
      <c r="AN1045" s="15">
        <f t="shared" si="1678"/>
        <v>13527.999999999998</v>
      </c>
      <c r="AO1045" s="15">
        <f t="shared" si="1728"/>
        <v>0</v>
      </c>
      <c r="AP1045" s="70">
        <f t="shared" si="1703"/>
        <v>13527.999999999998</v>
      </c>
      <c r="AQ1045" s="15">
        <f t="shared" si="1679"/>
        <v>0</v>
      </c>
      <c r="AR1045" s="15">
        <f t="shared" si="1729"/>
        <v>0</v>
      </c>
      <c r="AS1045" s="70">
        <f t="shared" si="1704"/>
        <v>0</v>
      </c>
      <c r="AT1045" s="73">
        <f t="shared" si="1680"/>
        <v>0</v>
      </c>
      <c r="AU1045" s="15">
        <f t="shared" si="1729"/>
        <v>0</v>
      </c>
      <c r="AV1045" s="24"/>
    </row>
    <row r="1046" spans="1:48" ht="31.2" x14ac:dyDescent="0.3">
      <c r="A1046" s="61" t="s">
        <v>669</v>
      </c>
      <c r="B1046" s="62" t="s">
        <v>48</v>
      </c>
      <c r="C1046" s="61"/>
      <c r="D1046" s="61"/>
      <c r="E1046" s="63" t="s">
        <v>49</v>
      </c>
      <c r="F1046" s="15">
        <f t="shared" si="1709"/>
        <v>12199.999999999998</v>
      </c>
      <c r="G1046" s="15">
        <f t="shared" si="1710"/>
        <v>0</v>
      </c>
      <c r="H1046" s="15">
        <f t="shared" si="1711"/>
        <v>0</v>
      </c>
      <c r="I1046" s="15">
        <f t="shared" si="1712"/>
        <v>0</v>
      </c>
      <c r="J1046" s="15">
        <f t="shared" si="1713"/>
        <v>0</v>
      </c>
      <c r="K1046" s="15">
        <f t="shared" si="1714"/>
        <v>0</v>
      </c>
      <c r="L1046" s="15">
        <f t="shared" si="1681"/>
        <v>12199.999999999998</v>
      </c>
      <c r="M1046" s="15">
        <f t="shared" si="1682"/>
        <v>0</v>
      </c>
      <c r="N1046" s="15">
        <f t="shared" si="1683"/>
        <v>0</v>
      </c>
      <c r="O1046" s="15">
        <f t="shared" si="1715"/>
        <v>0</v>
      </c>
      <c r="P1046" s="15">
        <f t="shared" si="1716"/>
        <v>0</v>
      </c>
      <c r="Q1046" s="15">
        <f t="shared" si="1717"/>
        <v>0</v>
      </c>
      <c r="R1046" s="15">
        <f t="shared" si="1730"/>
        <v>12199.999999999998</v>
      </c>
      <c r="S1046" s="15">
        <f t="shared" si="1731"/>
        <v>0</v>
      </c>
      <c r="T1046" s="15">
        <f t="shared" si="1732"/>
        <v>0</v>
      </c>
      <c r="U1046" s="15">
        <f t="shared" si="1718"/>
        <v>0</v>
      </c>
      <c r="V1046" s="15">
        <f t="shared" si="1705"/>
        <v>12199.999999999998</v>
      </c>
      <c r="W1046" s="15">
        <f t="shared" si="1706"/>
        <v>0</v>
      </c>
      <c r="X1046" s="15">
        <f t="shared" si="1707"/>
        <v>0</v>
      </c>
      <c r="Y1046" s="15">
        <f t="shared" si="1719"/>
        <v>1328</v>
      </c>
      <c r="Z1046" s="15">
        <f t="shared" si="1720"/>
        <v>0</v>
      </c>
      <c r="AA1046" s="15">
        <f t="shared" si="1721"/>
        <v>0</v>
      </c>
      <c r="AB1046" s="15">
        <f t="shared" si="1685"/>
        <v>13527.999999999998</v>
      </c>
      <c r="AC1046" s="15">
        <f t="shared" si="1686"/>
        <v>0</v>
      </c>
      <c r="AD1046" s="15">
        <f t="shared" si="1687"/>
        <v>0</v>
      </c>
      <c r="AE1046" s="15">
        <f t="shared" si="1722"/>
        <v>0</v>
      </c>
      <c r="AF1046" s="15">
        <f t="shared" si="1723"/>
        <v>0</v>
      </c>
      <c r="AG1046" s="15">
        <f t="shared" si="1724"/>
        <v>0</v>
      </c>
      <c r="AH1046" s="15">
        <f t="shared" si="1688"/>
        <v>13527.999999999998</v>
      </c>
      <c r="AI1046" s="15">
        <f t="shared" si="1689"/>
        <v>0</v>
      </c>
      <c r="AJ1046" s="15">
        <f t="shared" si="1690"/>
        <v>0</v>
      </c>
      <c r="AK1046" s="15">
        <f t="shared" si="1725"/>
        <v>0</v>
      </c>
      <c r="AL1046" s="15">
        <f t="shared" si="1726"/>
        <v>0</v>
      </c>
      <c r="AM1046" s="15">
        <f t="shared" si="1727"/>
        <v>0</v>
      </c>
      <c r="AN1046" s="15">
        <f t="shared" si="1678"/>
        <v>13527.999999999998</v>
      </c>
      <c r="AO1046" s="15">
        <f t="shared" si="1728"/>
        <v>0</v>
      </c>
      <c r="AP1046" s="70">
        <f t="shared" si="1703"/>
        <v>13527.999999999998</v>
      </c>
      <c r="AQ1046" s="15">
        <f t="shared" si="1679"/>
        <v>0</v>
      </c>
      <c r="AR1046" s="15">
        <f t="shared" si="1729"/>
        <v>0</v>
      </c>
      <c r="AS1046" s="70">
        <f t="shared" si="1704"/>
        <v>0</v>
      </c>
      <c r="AT1046" s="73">
        <f t="shared" si="1680"/>
        <v>0</v>
      </c>
      <c r="AU1046" s="15">
        <f t="shared" si="1729"/>
        <v>0</v>
      </c>
      <c r="AV1046" s="24"/>
    </row>
    <row r="1047" spans="1:48" x14ac:dyDescent="0.3">
      <c r="A1047" s="61" t="s">
        <v>669</v>
      </c>
      <c r="B1047" s="62">
        <v>200</v>
      </c>
      <c r="C1047" s="61" t="s">
        <v>50</v>
      </c>
      <c r="D1047" s="61" t="s">
        <v>51</v>
      </c>
      <c r="E1047" s="63" t="s">
        <v>52</v>
      </c>
      <c r="F1047" s="15">
        <v>12199.999999999998</v>
      </c>
      <c r="G1047" s="15"/>
      <c r="H1047" s="15"/>
      <c r="I1047" s="15"/>
      <c r="J1047" s="15"/>
      <c r="K1047" s="15"/>
      <c r="L1047" s="15">
        <f t="shared" si="1681"/>
        <v>12199.999999999998</v>
      </c>
      <c r="M1047" s="15">
        <f t="shared" si="1682"/>
        <v>0</v>
      </c>
      <c r="N1047" s="15">
        <f t="shared" si="1683"/>
        <v>0</v>
      </c>
      <c r="O1047" s="15"/>
      <c r="P1047" s="15"/>
      <c r="Q1047" s="15"/>
      <c r="R1047" s="15">
        <f t="shared" si="1730"/>
        <v>12199.999999999998</v>
      </c>
      <c r="S1047" s="15">
        <f t="shared" si="1731"/>
        <v>0</v>
      </c>
      <c r="T1047" s="15">
        <f t="shared" si="1732"/>
        <v>0</v>
      </c>
      <c r="U1047" s="15"/>
      <c r="V1047" s="15">
        <f t="shared" si="1705"/>
        <v>12199.999999999998</v>
      </c>
      <c r="W1047" s="15">
        <f t="shared" si="1706"/>
        <v>0</v>
      </c>
      <c r="X1047" s="15">
        <f t="shared" si="1707"/>
        <v>0</v>
      </c>
      <c r="Y1047" s="15">
        <v>1328</v>
      </c>
      <c r="Z1047" s="15"/>
      <c r="AA1047" s="15"/>
      <c r="AB1047" s="15">
        <f t="shared" si="1685"/>
        <v>13527.999999999998</v>
      </c>
      <c r="AC1047" s="15">
        <f t="shared" si="1686"/>
        <v>0</v>
      </c>
      <c r="AD1047" s="15">
        <f t="shared" si="1687"/>
        <v>0</v>
      </c>
      <c r="AE1047" s="15"/>
      <c r="AF1047" s="15"/>
      <c r="AG1047" s="15"/>
      <c r="AH1047" s="15">
        <f t="shared" si="1688"/>
        <v>13527.999999999998</v>
      </c>
      <c r="AI1047" s="15">
        <f t="shared" si="1689"/>
        <v>0</v>
      </c>
      <c r="AJ1047" s="15">
        <f t="shared" si="1690"/>
        <v>0</v>
      </c>
      <c r="AK1047" s="15"/>
      <c r="AL1047" s="15"/>
      <c r="AM1047" s="15"/>
      <c r="AN1047" s="15">
        <f t="shared" si="1678"/>
        <v>13527.999999999998</v>
      </c>
      <c r="AO1047" s="15"/>
      <c r="AP1047" s="70">
        <f t="shared" si="1703"/>
        <v>13527.999999999998</v>
      </c>
      <c r="AQ1047" s="15">
        <f t="shared" si="1679"/>
        <v>0</v>
      </c>
      <c r="AR1047" s="15"/>
      <c r="AS1047" s="70">
        <f t="shared" si="1704"/>
        <v>0</v>
      </c>
      <c r="AT1047" s="73">
        <f t="shared" si="1680"/>
        <v>0</v>
      </c>
      <c r="AU1047" s="15"/>
      <c r="AV1047" s="24"/>
    </row>
    <row r="1048" spans="1:48" x14ac:dyDescent="0.3">
      <c r="A1048" s="61" t="s">
        <v>671</v>
      </c>
      <c r="B1048" s="62"/>
      <c r="C1048" s="61"/>
      <c r="D1048" s="61"/>
      <c r="E1048" s="63" t="s">
        <v>672</v>
      </c>
      <c r="F1048" s="15">
        <f t="shared" si="1709"/>
        <v>156932.70000000001</v>
      </c>
      <c r="G1048" s="15">
        <f t="shared" si="1710"/>
        <v>206932.7</v>
      </c>
      <c r="H1048" s="15">
        <f t="shared" si="1711"/>
        <v>206932.7</v>
      </c>
      <c r="I1048" s="15">
        <f t="shared" si="1712"/>
        <v>0</v>
      </c>
      <c r="J1048" s="15">
        <f t="shared" si="1713"/>
        <v>0</v>
      </c>
      <c r="K1048" s="15">
        <f t="shared" si="1714"/>
        <v>0</v>
      </c>
      <c r="L1048" s="15">
        <f t="shared" si="1681"/>
        <v>156932.70000000001</v>
      </c>
      <c r="M1048" s="15">
        <f t="shared" si="1682"/>
        <v>206932.7</v>
      </c>
      <c r="N1048" s="15">
        <f t="shared" si="1683"/>
        <v>206932.7</v>
      </c>
      <c r="O1048" s="15">
        <f t="shared" si="1715"/>
        <v>0</v>
      </c>
      <c r="P1048" s="15">
        <f t="shared" si="1716"/>
        <v>0</v>
      </c>
      <c r="Q1048" s="15">
        <f t="shared" si="1717"/>
        <v>0</v>
      </c>
      <c r="R1048" s="15">
        <f t="shared" si="1730"/>
        <v>156932.70000000001</v>
      </c>
      <c r="S1048" s="15">
        <f t="shared" si="1731"/>
        <v>206932.7</v>
      </c>
      <c r="T1048" s="15">
        <f t="shared" si="1732"/>
        <v>206932.7</v>
      </c>
      <c r="U1048" s="15">
        <f t="shared" si="1718"/>
        <v>0</v>
      </c>
      <c r="V1048" s="15">
        <f t="shared" si="1705"/>
        <v>156932.70000000001</v>
      </c>
      <c r="W1048" s="15">
        <f t="shared" si="1706"/>
        <v>206932.7</v>
      </c>
      <c r="X1048" s="15">
        <f t="shared" si="1707"/>
        <v>206932.7</v>
      </c>
      <c r="Y1048" s="15">
        <f t="shared" si="1719"/>
        <v>0</v>
      </c>
      <c r="Z1048" s="15">
        <f t="shared" si="1720"/>
        <v>0</v>
      </c>
      <c r="AA1048" s="15">
        <f t="shared" si="1721"/>
        <v>0</v>
      </c>
      <c r="AB1048" s="15">
        <f t="shared" si="1685"/>
        <v>156932.70000000001</v>
      </c>
      <c r="AC1048" s="15">
        <f t="shared" si="1686"/>
        <v>206932.7</v>
      </c>
      <c r="AD1048" s="15">
        <f t="shared" si="1687"/>
        <v>206932.7</v>
      </c>
      <c r="AE1048" s="15">
        <f t="shared" si="1722"/>
        <v>0</v>
      </c>
      <c r="AF1048" s="15">
        <f t="shared" si="1723"/>
        <v>0</v>
      </c>
      <c r="AG1048" s="15">
        <f t="shared" si="1724"/>
        <v>0</v>
      </c>
      <c r="AH1048" s="15">
        <f t="shared" si="1688"/>
        <v>156932.70000000001</v>
      </c>
      <c r="AI1048" s="15">
        <f t="shared" si="1689"/>
        <v>206932.7</v>
      </c>
      <c r="AJ1048" s="15">
        <f t="shared" si="1690"/>
        <v>206932.7</v>
      </c>
      <c r="AK1048" s="15">
        <f t="shared" si="1725"/>
        <v>0</v>
      </c>
      <c r="AL1048" s="15">
        <f t="shared" si="1726"/>
        <v>0</v>
      </c>
      <c r="AM1048" s="15">
        <f t="shared" si="1727"/>
        <v>0</v>
      </c>
      <c r="AN1048" s="15">
        <f t="shared" si="1678"/>
        <v>156932.70000000001</v>
      </c>
      <c r="AO1048" s="15">
        <f t="shared" si="1728"/>
        <v>0</v>
      </c>
      <c r="AP1048" s="70">
        <f t="shared" si="1703"/>
        <v>156932.70000000001</v>
      </c>
      <c r="AQ1048" s="15">
        <f t="shared" si="1679"/>
        <v>206932.7</v>
      </c>
      <c r="AR1048" s="15">
        <f t="shared" si="1729"/>
        <v>0</v>
      </c>
      <c r="AS1048" s="70">
        <f t="shared" si="1704"/>
        <v>206932.7</v>
      </c>
      <c r="AT1048" s="73">
        <f t="shared" si="1680"/>
        <v>206932.7</v>
      </c>
      <c r="AU1048" s="15">
        <f t="shared" si="1729"/>
        <v>0</v>
      </c>
      <c r="AV1048" s="24"/>
    </row>
    <row r="1049" spans="1:48" ht="31.2" x14ac:dyDescent="0.3">
      <c r="A1049" s="61" t="s">
        <v>671</v>
      </c>
      <c r="B1049" s="62" t="s">
        <v>48</v>
      </c>
      <c r="C1049" s="61"/>
      <c r="D1049" s="61"/>
      <c r="E1049" s="63" t="s">
        <v>49</v>
      </c>
      <c r="F1049" s="15">
        <f t="shared" si="1709"/>
        <v>156932.70000000001</v>
      </c>
      <c r="G1049" s="15">
        <f t="shared" si="1710"/>
        <v>206932.7</v>
      </c>
      <c r="H1049" s="15">
        <f t="shared" si="1711"/>
        <v>206932.7</v>
      </c>
      <c r="I1049" s="15">
        <f t="shared" si="1712"/>
        <v>0</v>
      </c>
      <c r="J1049" s="15">
        <f t="shared" si="1713"/>
        <v>0</v>
      </c>
      <c r="K1049" s="15">
        <f t="shared" si="1714"/>
        <v>0</v>
      </c>
      <c r="L1049" s="15">
        <f t="shared" si="1681"/>
        <v>156932.70000000001</v>
      </c>
      <c r="M1049" s="15">
        <f t="shared" si="1682"/>
        <v>206932.7</v>
      </c>
      <c r="N1049" s="15">
        <f t="shared" si="1683"/>
        <v>206932.7</v>
      </c>
      <c r="O1049" s="15">
        <f t="shared" si="1715"/>
        <v>0</v>
      </c>
      <c r="P1049" s="15">
        <f t="shared" si="1716"/>
        <v>0</v>
      </c>
      <c r="Q1049" s="15">
        <f t="shared" si="1717"/>
        <v>0</v>
      </c>
      <c r="R1049" s="15">
        <f t="shared" si="1730"/>
        <v>156932.70000000001</v>
      </c>
      <c r="S1049" s="15">
        <f t="shared" si="1731"/>
        <v>206932.7</v>
      </c>
      <c r="T1049" s="15">
        <f t="shared" si="1732"/>
        <v>206932.7</v>
      </c>
      <c r="U1049" s="15">
        <f t="shared" si="1718"/>
        <v>0</v>
      </c>
      <c r="V1049" s="15">
        <f t="shared" si="1705"/>
        <v>156932.70000000001</v>
      </c>
      <c r="W1049" s="15">
        <f t="shared" si="1706"/>
        <v>206932.7</v>
      </c>
      <c r="X1049" s="15">
        <f t="shared" si="1707"/>
        <v>206932.7</v>
      </c>
      <c r="Y1049" s="15">
        <f t="shared" si="1719"/>
        <v>0</v>
      </c>
      <c r="Z1049" s="15">
        <f t="shared" si="1720"/>
        <v>0</v>
      </c>
      <c r="AA1049" s="15">
        <f t="shared" si="1721"/>
        <v>0</v>
      </c>
      <c r="AB1049" s="15">
        <f t="shared" si="1685"/>
        <v>156932.70000000001</v>
      </c>
      <c r="AC1049" s="15">
        <f t="shared" si="1686"/>
        <v>206932.7</v>
      </c>
      <c r="AD1049" s="15">
        <f t="shared" si="1687"/>
        <v>206932.7</v>
      </c>
      <c r="AE1049" s="15">
        <f t="shared" si="1722"/>
        <v>0</v>
      </c>
      <c r="AF1049" s="15">
        <f t="shared" si="1723"/>
        <v>0</v>
      </c>
      <c r="AG1049" s="15">
        <f t="shared" si="1724"/>
        <v>0</v>
      </c>
      <c r="AH1049" s="15">
        <f t="shared" si="1688"/>
        <v>156932.70000000001</v>
      </c>
      <c r="AI1049" s="15">
        <f t="shared" si="1689"/>
        <v>206932.7</v>
      </c>
      <c r="AJ1049" s="15">
        <f t="shared" si="1690"/>
        <v>206932.7</v>
      </c>
      <c r="AK1049" s="15">
        <f t="shared" si="1725"/>
        <v>0</v>
      </c>
      <c r="AL1049" s="15">
        <f t="shared" si="1726"/>
        <v>0</v>
      </c>
      <c r="AM1049" s="15">
        <f t="shared" si="1727"/>
        <v>0</v>
      </c>
      <c r="AN1049" s="15">
        <f t="shared" si="1678"/>
        <v>156932.70000000001</v>
      </c>
      <c r="AO1049" s="15">
        <f t="shared" si="1728"/>
        <v>0</v>
      </c>
      <c r="AP1049" s="70">
        <f t="shared" si="1703"/>
        <v>156932.70000000001</v>
      </c>
      <c r="AQ1049" s="15">
        <f t="shared" si="1679"/>
        <v>206932.7</v>
      </c>
      <c r="AR1049" s="15">
        <f t="shared" si="1729"/>
        <v>0</v>
      </c>
      <c r="AS1049" s="70">
        <f t="shared" si="1704"/>
        <v>206932.7</v>
      </c>
      <c r="AT1049" s="73">
        <f t="shared" si="1680"/>
        <v>206932.7</v>
      </c>
      <c r="AU1049" s="15">
        <f t="shared" si="1729"/>
        <v>0</v>
      </c>
      <c r="AV1049" s="24"/>
    </row>
    <row r="1050" spans="1:48" x14ac:dyDescent="0.3">
      <c r="A1050" s="61" t="s">
        <v>671</v>
      </c>
      <c r="B1050" s="62">
        <v>200</v>
      </c>
      <c r="C1050" s="61" t="s">
        <v>50</v>
      </c>
      <c r="D1050" s="61" t="s">
        <v>51</v>
      </c>
      <c r="E1050" s="63" t="s">
        <v>52</v>
      </c>
      <c r="F1050" s="15">
        <v>156932.70000000001</v>
      </c>
      <c r="G1050" s="15">
        <f>447782.7-240850</f>
        <v>206932.7</v>
      </c>
      <c r="H1050" s="15">
        <v>206932.7</v>
      </c>
      <c r="I1050" s="15"/>
      <c r="J1050" s="15"/>
      <c r="K1050" s="15"/>
      <c r="L1050" s="15">
        <f t="shared" si="1681"/>
        <v>156932.70000000001</v>
      </c>
      <c r="M1050" s="15">
        <f t="shared" si="1682"/>
        <v>206932.7</v>
      </c>
      <c r="N1050" s="15">
        <f t="shared" si="1683"/>
        <v>206932.7</v>
      </c>
      <c r="O1050" s="15"/>
      <c r="P1050" s="15"/>
      <c r="Q1050" s="15"/>
      <c r="R1050" s="15">
        <f t="shared" si="1730"/>
        <v>156932.70000000001</v>
      </c>
      <c r="S1050" s="15">
        <f t="shared" si="1731"/>
        <v>206932.7</v>
      </c>
      <c r="T1050" s="15">
        <f t="shared" si="1732"/>
        <v>206932.7</v>
      </c>
      <c r="U1050" s="15"/>
      <c r="V1050" s="15">
        <f t="shared" si="1705"/>
        <v>156932.70000000001</v>
      </c>
      <c r="W1050" s="15">
        <f t="shared" si="1706"/>
        <v>206932.7</v>
      </c>
      <c r="X1050" s="15">
        <f t="shared" si="1707"/>
        <v>206932.7</v>
      </c>
      <c r="Y1050" s="15"/>
      <c r="Z1050" s="15"/>
      <c r="AA1050" s="15"/>
      <c r="AB1050" s="15">
        <f t="shared" si="1685"/>
        <v>156932.70000000001</v>
      </c>
      <c r="AC1050" s="15">
        <f t="shared" si="1686"/>
        <v>206932.7</v>
      </c>
      <c r="AD1050" s="15">
        <f t="shared" si="1687"/>
        <v>206932.7</v>
      </c>
      <c r="AE1050" s="15"/>
      <c r="AF1050" s="15"/>
      <c r="AG1050" s="15"/>
      <c r="AH1050" s="15">
        <f t="shared" si="1688"/>
        <v>156932.70000000001</v>
      </c>
      <c r="AI1050" s="15">
        <f t="shared" si="1689"/>
        <v>206932.7</v>
      </c>
      <c r="AJ1050" s="15">
        <f t="shared" si="1690"/>
        <v>206932.7</v>
      </c>
      <c r="AK1050" s="15"/>
      <c r="AL1050" s="15"/>
      <c r="AM1050" s="15"/>
      <c r="AN1050" s="15">
        <f t="shared" si="1678"/>
        <v>156932.70000000001</v>
      </c>
      <c r="AO1050" s="15"/>
      <c r="AP1050" s="70">
        <f t="shared" si="1703"/>
        <v>156932.70000000001</v>
      </c>
      <c r="AQ1050" s="15">
        <f t="shared" si="1679"/>
        <v>206932.7</v>
      </c>
      <c r="AR1050" s="15"/>
      <c r="AS1050" s="70">
        <f t="shared" si="1704"/>
        <v>206932.7</v>
      </c>
      <c r="AT1050" s="73">
        <f t="shared" si="1680"/>
        <v>206932.7</v>
      </c>
      <c r="AU1050" s="15"/>
      <c r="AV1050" s="24"/>
    </row>
    <row r="1051" spans="1:48" ht="62.4" x14ac:dyDescent="0.3">
      <c r="A1051" s="61" t="s">
        <v>673</v>
      </c>
      <c r="B1051" s="62"/>
      <c r="C1051" s="61"/>
      <c r="D1051" s="61"/>
      <c r="E1051" s="63" t="s">
        <v>674</v>
      </c>
      <c r="F1051" s="15">
        <f t="shared" si="1709"/>
        <v>625.5</v>
      </c>
      <c r="G1051" s="15">
        <f t="shared" si="1710"/>
        <v>625.5</v>
      </c>
      <c r="H1051" s="15">
        <f t="shared" si="1711"/>
        <v>625.5</v>
      </c>
      <c r="I1051" s="15">
        <f t="shared" si="1712"/>
        <v>0</v>
      </c>
      <c r="J1051" s="15">
        <f t="shared" si="1713"/>
        <v>0</v>
      </c>
      <c r="K1051" s="15">
        <f t="shared" si="1714"/>
        <v>0</v>
      </c>
      <c r="L1051" s="15">
        <f t="shared" si="1681"/>
        <v>625.5</v>
      </c>
      <c r="M1051" s="15">
        <f t="shared" si="1682"/>
        <v>625.5</v>
      </c>
      <c r="N1051" s="15">
        <f t="shared" si="1683"/>
        <v>625.5</v>
      </c>
      <c r="O1051" s="15">
        <f t="shared" si="1715"/>
        <v>0</v>
      </c>
      <c r="P1051" s="15">
        <f t="shared" si="1716"/>
        <v>0</v>
      </c>
      <c r="Q1051" s="15">
        <f t="shared" si="1717"/>
        <v>0</v>
      </c>
      <c r="R1051" s="15">
        <f t="shared" si="1730"/>
        <v>625.5</v>
      </c>
      <c r="S1051" s="15">
        <f t="shared" si="1731"/>
        <v>625.5</v>
      </c>
      <c r="T1051" s="15">
        <f t="shared" si="1732"/>
        <v>625.5</v>
      </c>
      <c r="U1051" s="15">
        <f t="shared" si="1718"/>
        <v>0</v>
      </c>
      <c r="V1051" s="15">
        <f t="shared" si="1705"/>
        <v>625.5</v>
      </c>
      <c r="W1051" s="15">
        <f t="shared" si="1706"/>
        <v>625.5</v>
      </c>
      <c r="X1051" s="15">
        <f t="shared" si="1707"/>
        <v>625.5</v>
      </c>
      <c r="Y1051" s="15">
        <f t="shared" si="1719"/>
        <v>0</v>
      </c>
      <c r="Z1051" s="15">
        <f t="shared" si="1720"/>
        <v>0</v>
      </c>
      <c r="AA1051" s="15">
        <f t="shared" si="1721"/>
        <v>0</v>
      </c>
      <c r="AB1051" s="15">
        <f t="shared" si="1685"/>
        <v>625.5</v>
      </c>
      <c r="AC1051" s="15">
        <f t="shared" si="1686"/>
        <v>625.5</v>
      </c>
      <c r="AD1051" s="15">
        <f t="shared" si="1687"/>
        <v>625.5</v>
      </c>
      <c r="AE1051" s="15">
        <f t="shared" si="1722"/>
        <v>0</v>
      </c>
      <c r="AF1051" s="15">
        <f t="shared" si="1723"/>
        <v>0</v>
      </c>
      <c r="AG1051" s="15">
        <f t="shared" si="1724"/>
        <v>0</v>
      </c>
      <c r="AH1051" s="15">
        <f t="shared" si="1688"/>
        <v>625.5</v>
      </c>
      <c r="AI1051" s="15">
        <f t="shared" si="1689"/>
        <v>625.5</v>
      </c>
      <c r="AJ1051" s="15">
        <f t="shared" si="1690"/>
        <v>625.5</v>
      </c>
      <c r="AK1051" s="15">
        <f t="shared" si="1725"/>
        <v>0</v>
      </c>
      <c r="AL1051" s="15">
        <f t="shared" si="1726"/>
        <v>0</v>
      </c>
      <c r="AM1051" s="15">
        <f t="shared" si="1727"/>
        <v>0</v>
      </c>
      <c r="AN1051" s="15">
        <f t="shared" si="1678"/>
        <v>625.5</v>
      </c>
      <c r="AO1051" s="15">
        <f t="shared" si="1728"/>
        <v>0</v>
      </c>
      <c r="AP1051" s="70">
        <f t="shared" si="1703"/>
        <v>625.5</v>
      </c>
      <c r="AQ1051" s="15">
        <f t="shared" si="1679"/>
        <v>625.5</v>
      </c>
      <c r="AR1051" s="15">
        <f t="shared" si="1729"/>
        <v>0</v>
      </c>
      <c r="AS1051" s="70">
        <f t="shared" si="1704"/>
        <v>625.5</v>
      </c>
      <c r="AT1051" s="73">
        <f t="shared" si="1680"/>
        <v>625.5</v>
      </c>
      <c r="AU1051" s="15">
        <f t="shared" si="1729"/>
        <v>0</v>
      </c>
      <c r="AV1051" s="24"/>
    </row>
    <row r="1052" spans="1:48" ht="31.2" x14ac:dyDescent="0.3">
      <c r="A1052" s="61" t="s">
        <v>673</v>
      </c>
      <c r="B1052" s="62" t="s">
        <v>48</v>
      </c>
      <c r="C1052" s="61"/>
      <c r="D1052" s="61"/>
      <c r="E1052" s="63" t="s">
        <v>49</v>
      </c>
      <c r="F1052" s="15">
        <f t="shared" si="1709"/>
        <v>625.5</v>
      </c>
      <c r="G1052" s="15">
        <f t="shared" si="1710"/>
        <v>625.5</v>
      </c>
      <c r="H1052" s="15">
        <f t="shared" si="1711"/>
        <v>625.5</v>
      </c>
      <c r="I1052" s="15">
        <f t="shared" si="1712"/>
        <v>0</v>
      </c>
      <c r="J1052" s="15">
        <f t="shared" si="1713"/>
        <v>0</v>
      </c>
      <c r="K1052" s="15">
        <f t="shared" si="1714"/>
        <v>0</v>
      </c>
      <c r="L1052" s="15">
        <f t="shared" si="1681"/>
        <v>625.5</v>
      </c>
      <c r="M1052" s="15">
        <f t="shared" si="1682"/>
        <v>625.5</v>
      </c>
      <c r="N1052" s="15">
        <f t="shared" si="1683"/>
        <v>625.5</v>
      </c>
      <c r="O1052" s="15">
        <f t="shared" si="1715"/>
        <v>0</v>
      </c>
      <c r="P1052" s="15">
        <f t="shared" si="1716"/>
        <v>0</v>
      </c>
      <c r="Q1052" s="15">
        <f t="shared" si="1717"/>
        <v>0</v>
      </c>
      <c r="R1052" s="15">
        <f t="shared" si="1730"/>
        <v>625.5</v>
      </c>
      <c r="S1052" s="15">
        <f t="shared" si="1731"/>
        <v>625.5</v>
      </c>
      <c r="T1052" s="15">
        <f t="shared" si="1732"/>
        <v>625.5</v>
      </c>
      <c r="U1052" s="15">
        <f t="shared" si="1718"/>
        <v>0</v>
      </c>
      <c r="V1052" s="15">
        <f t="shared" si="1705"/>
        <v>625.5</v>
      </c>
      <c r="W1052" s="15">
        <f t="shared" si="1706"/>
        <v>625.5</v>
      </c>
      <c r="X1052" s="15">
        <f t="shared" si="1707"/>
        <v>625.5</v>
      </c>
      <c r="Y1052" s="15">
        <f t="shared" si="1719"/>
        <v>0</v>
      </c>
      <c r="Z1052" s="15">
        <f t="shared" si="1720"/>
        <v>0</v>
      </c>
      <c r="AA1052" s="15">
        <f t="shared" si="1721"/>
        <v>0</v>
      </c>
      <c r="AB1052" s="15">
        <f t="shared" si="1685"/>
        <v>625.5</v>
      </c>
      <c r="AC1052" s="15">
        <f t="shared" si="1686"/>
        <v>625.5</v>
      </c>
      <c r="AD1052" s="15">
        <f t="shared" si="1687"/>
        <v>625.5</v>
      </c>
      <c r="AE1052" s="15">
        <f t="shared" si="1722"/>
        <v>0</v>
      </c>
      <c r="AF1052" s="15">
        <f t="shared" si="1723"/>
        <v>0</v>
      </c>
      <c r="AG1052" s="15">
        <f t="shared" si="1724"/>
        <v>0</v>
      </c>
      <c r="AH1052" s="15">
        <f t="shared" si="1688"/>
        <v>625.5</v>
      </c>
      <c r="AI1052" s="15">
        <f t="shared" si="1689"/>
        <v>625.5</v>
      </c>
      <c r="AJ1052" s="15">
        <f t="shared" si="1690"/>
        <v>625.5</v>
      </c>
      <c r="AK1052" s="15">
        <f t="shared" si="1725"/>
        <v>0</v>
      </c>
      <c r="AL1052" s="15">
        <f t="shared" si="1726"/>
        <v>0</v>
      </c>
      <c r="AM1052" s="15">
        <f t="shared" si="1727"/>
        <v>0</v>
      </c>
      <c r="AN1052" s="15">
        <f t="shared" si="1678"/>
        <v>625.5</v>
      </c>
      <c r="AO1052" s="15">
        <f t="shared" si="1728"/>
        <v>0</v>
      </c>
      <c r="AP1052" s="70">
        <f t="shared" si="1703"/>
        <v>625.5</v>
      </c>
      <c r="AQ1052" s="15">
        <f t="shared" si="1679"/>
        <v>625.5</v>
      </c>
      <c r="AR1052" s="15">
        <f t="shared" si="1729"/>
        <v>0</v>
      </c>
      <c r="AS1052" s="70">
        <f t="shared" si="1704"/>
        <v>625.5</v>
      </c>
      <c r="AT1052" s="73">
        <f t="shared" si="1680"/>
        <v>625.5</v>
      </c>
      <c r="AU1052" s="15">
        <f t="shared" si="1729"/>
        <v>0</v>
      </c>
      <c r="AV1052" s="24"/>
    </row>
    <row r="1053" spans="1:48" x14ac:dyDescent="0.3">
      <c r="A1053" s="61" t="s">
        <v>673</v>
      </c>
      <c r="B1053" s="62">
        <v>200</v>
      </c>
      <c r="C1053" s="61" t="s">
        <v>50</v>
      </c>
      <c r="D1053" s="61" t="s">
        <v>51</v>
      </c>
      <c r="E1053" s="63" t="s">
        <v>52</v>
      </c>
      <c r="F1053" s="15">
        <v>625.5</v>
      </c>
      <c r="G1053" s="15">
        <v>625.5</v>
      </c>
      <c r="H1053" s="15">
        <v>625.5</v>
      </c>
      <c r="I1053" s="15"/>
      <c r="J1053" s="15"/>
      <c r="K1053" s="15"/>
      <c r="L1053" s="15">
        <f t="shared" si="1681"/>
        <v>625.5</v>
      </c>
      <c r="M1053" s="15">
        <f t="shared" si="1682"/>
        <v>625.5</v>
      </c>
      <c r="N1053" s="15">
        <f t="shared" si="1683"/>
        <v>625.5</v>
      </c>
      <c r="O1053" s="15"/>
      <c r="P1053" s="15"/>
      <c r="Q1053" s="15"/>
      <c r="R1053" s="15">
        <f t="shared" si="1730"/>
        <v>625.5</v>
      </c>
      <c r="S1053" s="15">
        <f t="shared" si="1731"/>
        <v>625.5</v>
      </c>
      <c r="T1053" s="15">
        <f t="shared" si="1732"/>
        <v>625.5</v>
      </c>
      <c r="U1053" s="15"/>
      <c r="V1053" s="15">
        <f t="shared" si="1705"/>
        <v>625.5</v>
      </c>
      <c r="W1053" s="15">
        <f t="shared" si="1706"/>
        <v>625.5</v>
      </c>
      <c r="X1053" s="15">
        <f t="shared" si="1707"/>
        <v>625.5</v>
      </c>
      <c r="Y1053" s="15"/>
      <c r="Z1053" s="15"/>
      <c r="AA1053" s="15"/>
      <c r="AB1053" s="15">
        <f t="shared" si="1685"/>
        <v>625.5</v>
      </c>
      <c r="AC1053" s="15">
        <f t="shared" si="1686"/>
        <v>625.5</v>
      </c>
      <c r="AD1053" s="15">
        <f t="shared" si="1687"/>
        <v>625.5</v>
      </c>
      <c r="AE1053" s="15"/>
      <c r="AF1053" s="15"/>
      <c r="AG1053" s="15"/>
      <c r="AH1053" s="15">
        <f t="shared" si="1688"/>
        <v>625.5</v>
      </c>
      <c r="AI1053" s="15">
        <f t="shared" si="1689"/>
        <v>625.5</v>
      </c>
      <c r="AJ1053" s="15">
        <f t="shared" si="1690"/>
        <v>625.5</v>
      </c>
      <c r="AK1053" s="15"/>
      <c r="AL1053" s="15"/>
      <c r="AM1053" s="15"/>
      <c r="AN1053" s="15">
        <f t="shared" si="1678"/>
        <v>625.5</v>
      </c>
      <c r="AO1053" s="15"/>
      <c r="AP1053" s="70">
        <f t="shared" si="1703"/>
        <v>625.5</v>
      </c>
      <c r="AQ1053" s="15">
        <f t="shared" si="1679"/>
        <v>625.5</v>
      </c>
      <c r="AR1053" s="15"/>
      <c r="AS1053" s="70">
        <f t="shared" si="1704"/>
        <v>625.5</v>
      </c>
      <c r="AT1053" s="73">
        <f t="shared" si="1680"/>
        <v>625.5</v>
      </c>
      <c r="AU1053" s="15"/>
      <c r="AV1053" s="24"/>
    </row>
    <row r="1054" spans="1:48" ht="62.4" x14ac:dyDescent="0.3">
      <c r="A1054" s="61" t="s">
        <v>675</v>
      </c>
      <c r="B1054" s="62"/>
      <c r="C1054" s="61"/>
      <c r="D1054" s="61"/>
      <c r="E1054" s="63" t="s">
        <v>676</v>
      </c>
      <c r="F1054" s="15">
        <f t="shared" ref="F1054:K1054" si="1733">F1055+F1060</f>
        <v>933984.8</v>
      </c>
      <c r="G1054" s="15">
        <f t="shared" si="1733"/>
        <v>329313.60000000003</v>
      </c>
      <c r="H1054" s="15">
        <f t="shared" si="1733"/>
        <v>942424.40000000014</v>
      </c>
      <c r="I1054" s="15">
        <f t="shared" si="1733"/>
        <v>-7177.4279999999999</v>
      </c>
      <c r="J1054" s="15">
        <f t="shared" si="1733"/>
        <v>-7372.5460000000003</v>
      </c>
      <c r="K1054" s="15">
        <f t="shared" si="1733"/>
        <v>-7372.5460000000003</v>
      </c>
      <c r="L1054" s="15">
        <f t="shared" si="1681"/>
        <v>926807.37200000009</v>
      </c>
      <c r="M1054" s="15">
        <f t="shared" si="1682"/>
        <v>321941.05400000006</v>
      </c>
      <c r="N1054" s="15">
        <f t="shared" si="1683"/>
        <v>935051.85400000017</v>
      </c>
      <c r="O1054" s="15">
        <f>O1055+O1060</f>
        <v>0</v>
      </c>
      <c r="P1054" s="15">
        <f>P1055+P1060</f>
        <v>0</v>
      </c>
      <c r="Q1054" s="15">
        <f>Q1055+Q1060</f>
        <v>0</v>
      </c>
      <c r="R1054" s="15">
        <f t="shared" si="1730"/>
        <v>926807.37200000009</v>
      </c>
      <c r="S1054" s="15">
        <f t="shared" si="1731"/>
        <v>321941.05400000006</v>
      </c>
      <c r="T1054" s="15">
        <f t="shared" si="1732"/>
        <v>935051.85400000017</v>
      </c>
      <c r="U1054" s="15">
        <f>U1055+U1060</f>
        <v>0</v>
      </c>
      <c r="V1054" s="15">
        <f t="shared" si="1705"/>
        <v>926807.37200000009</v>
      </c>
      <c r="W1054" s="15">
        <f t="shared" si="1706"/>
        <v>321941.05400000006</v>
      </c>
      <c r="X1054" s="15">
        <f t="shared" si="1707"/>
        <v>935051.85400000017</v>
      </c>
      <c r="Y1054" s="15">
        <f>Y1055+Y1060</f>
        <v>-3998.9</v>
      </c>
      <c r="Z1054" s="15">
        <f>Z1055+Z1060</f>
        <v>0</v>
      </c>
      <c r="AA1054" s="15">
        <f>AA1055+AA1060</f>
        <v>0</v>
      </c>
      <c r="AB1054" s="15">
        <f t="shared" si="1685"/>
        <v>922808.47200000007</v>
      </c>
      <c r="AC1054" s="15">
        <f t="shared" si="1686"/>
        <v>321941.05400000006</v>
      </c>
      <c r="AD1054" s="15">
        <f t="shared" si="1687"/>
        <v>935051.85400000017</v>
      </c>
      <c r="AE1054" s="15">
        <f>AE1055+AE1060</f>
        <v>0</v>
      </c>
      <c r="AF1054" s="15">
        <f>AF1055+AF1060</f>
        <v>0</v>
      </c>
      <c r="AG1054" s="15">
        <f>AG1055+AG1060</f>
        <v>0</v>
      </c>
      <c r="AH1054" s="15">
        <f t="shared" si="1688"/>
        <v>922808.47200000007</v>
      </c>
      <c r="AI1054" s="15">
        <f t="shared" si="1689"/>
        <v>321941.05400000006</v>
      </c>
      <c r="AJ1054" s="15">
        <f t="shared" si="1690"/>
        <v>935051.85400000017</v>
      </c>
      <c r="AK1054" s="15">
        <f>AK1055+AK1060</f>
        <v>0</v>
      </c>
      <c r="AL1054" s="15">
        <f>AL1055+AL1060</f>
        <v>0</v>
      </c>
      <c r="AM1054" s="15">
        <f>AM1055+AM1060</f>
        <v>0</v>
      </c>
      <c r="AN1054" s="15">
        <f t="shared" si="1678"/>
        <v>922808.47200000007</v>
      </c>
      <c r="AO1054" s="15">
        <f>AO1055+AO1060</f>
        <v>0</v>
      </c>
      <c r="AP1054" s="70">
        <f t="shared" si="1703"/>
        <v>922808.47200000007</v>
      </c>
      <c r="AQ1054" s="15">
        <f t="shared" si="1679"/>
        <v>321941.05400000006</v>
      </c>
      <c r="AR1054" s="15">
        <f>AR1055+AR1060</f>
        <v>0</v>
      </c>
      <c r="AS1054" s="70">
        <f t="shared" si="1704"/>
        <v>321941.05400000006</v>
      </c>
      <c r="AT1054" s="73">
        <f t="shared" si="1680"/>
        <v>935051.85400000017</v>
      </c>
      <c r="AU1054" s="15">
        <f>AU1055+AU1060</f>
        <v>0</v>
      </c>
      <c r="AV1054" s="24"/>
    </row>
    <row r="1055" spans="1:48" ht="31.2" x14ac:dyDescent="0.3">
      <c r="A1055" s="61" t="s">
        <v>677</v>
      </c>
      <c r="B1055" s="62"/>
      <c r="C1055" s="61"/>
      <c r="D1055" s="61"/>
      <c r="E1055" s="63" t="s">
        <v>179</v>
      </c>
      <c r="F1055" s="15">
        <f t="shared" ref="F1055:K1055" si="1734">F1056+F1058</f>
        <v>87075.5</v>
      </c>
      <c r="G1055" s="15">
        <f t="shared" si="1734"/>
        <v>89444.200000000012</v>
      </c>
      <c r="H1055" s="15">
        <f t="shared" si="1734"/>
        <v>89444.200000000012</v>
      </c>
      <c r="I1055" s="15">
        <f t="shared" si="1734"/>
        <v>-7177.4279999999999</v>
      </c>
      <c r="J1055" s="15">
        <f t="shared" si="1734"/>
        <v>-7372.5460000000003</v>
      </c>
      <c r="K1055" s="15">
        <f t="shared" si="1734"/>
        <v>-7372.5460000000003</v>
      </c>
      <c r="L1055" s="15">
        <f t="shared" si="1681"/>
        <v>79898.072</v>
      </c>
      <c r="M1055" s="15">
        <f t="shared" si="1682"/>
        <v>82071.65400000001</v>
      </c>
      <c r="N1055" s="15">
        <f t="shared" si="1683"/>
        <v>82071.65400000001</v>
      </c>
      <c r="O1055" s="15">
        <f>O1056+O1058</f>
        <v>0</v>
      </c>
      <c r="P1055" s="15">
        <f>P1056+P1058</f>
        <v>0</v>
      </c>
      <c r="Q1055" s="15">
        <f>Q1056+Q1058</f>
        <v>0</v>
      </c>
      <c r="R1055" s="15">
        <f t="shared" si="1730"/>
        <v>79898.072</v>
      </c>
      <c r="S1055" s="15">
        <f t="shared" si="1731"/>
        <v>82071.65400000001</v>
      </c>
      <c r="T1055" s="15">
        <f t="shared" si="1732"/>
        <v>82071.65400000001</v>
      </c>
      <c r="U1055" s="15">
        <f>U1056+U1058</f>
        <v>0</v>
      </c>
      <c r="V1055" s="15">
        <f t="shared" si="1705"/>
        <v>79898.072</v>
      </c>
      <c r="W1055" s="15">
        <f t="shared" si="1706"/>
        <v>82071.65400000001</v>
      </c>
      <c r="X1055" s="15">
        <f t="shared" si="1707"/>
        <v>82071.65400000001</v>
      </c>
      <c r="Y1055" s="15">
        <f>Y1056+Y1058</f>
        <v>-1081.4000000000001</v>
      </c>
      <c r="Z1055" s="15">
        <f>Z1056+Z1058</f>
        <v>0</v>
      </c>
      <c r="AA1055" s="15">
        <f>AA1056+AA1058</f>
        <v>0</v>
      </c>
      <c r="AB1055" s="15">
        <f t="shared" si="1685"/>
        <v>78816.672000000006</v>
      </c>
      <c r="AC1055" s="15">
        <f t="shared" si="1686"/>
        <v>82071.65400000001</v>
      </c>
      <c r="AD1055" s="15">
        <f t="shared" si="1687"/>
        <v>82071.65400000001</v>
      </c>
      <c r="AE1055" s="15">
        <f>AE1056+AE1058</f>
        <v>0</v>
      </c>
      <c r="AF1055" s="15">
        <f>AF1056+AF1058</f>
        <v>0</v>
      </c>
      <c r="AG1055" s="15">
        <f>AG1056+AG1058</f>
        <v>0</v>
      </c>
      <c r="AH1055" s="15">
        <f t="shared" si="1688"/>
        <v>78816.672000000006</v>
      </c>
      <c r="AI1055" s="15">
        <f t="shared" si="1689"/>
        <v>82071.65400000001</v>
      </c>
      <c r="AJ1055" s="15">
        <f t="shared" si="1690"/>
        <v>82071.65400000001</v>
      </c>
      <c r="AK1055" s="15">
        <f>AK1056+AK1058</f>
        <v>0</v>
      </c>
      <c r="AL1055" s="15">
        <f>AL1056+AL1058</f>
        <v>0</v>
      </c>
      <c r="AM1055" s="15">
        <f>AM1056+AM1058</f>
        <v>0</v>
      </c>
      <c r="AN1055" s="15">
        <f t="shared" si="1678"/>
        <v>78816.672000000006</v>
      </c>
      <c r="AO1055" s="15">
        <f>AO1056+AO1058</f>
        <v>0</v>
      </c>
      <c r="AP1055" s="70">
        <f t="shared" si="1703"/>
        <v>78816.672000000006</v>
      </c>
      <c r="AQ1055" s="15">
        <f t="shared" si="1679"/>
        <v>82071.65400000001</v>
      </c>
      <c r="AR1055" s="15">
        <f>AR1056+AR1058</f>
        <v>0</v>
      </c>
      <c r="AS1055" s="70">
        <f t="shared" si="1704"/>
        <v>82071.65400000001</v>
      </c>
      <c r="AT1055" s="73">
        <f t="shared" si="1680"/>
        <v>82071.65400000001</v>
      </c>
      <c r="AU1055" s="15">
        <f>AU1056+AU1058</f>
        <v>0</v>
      </c>
      <c r="AV1055" s="24"/>
    </row>
    <row r="1056" spans="1:48" ht="93.6" x14ac:dyDescent="0.3">
      <c r="A1056" s="61" t="s">
        <v>677</v>
      </c>
      <c r="B1056" s="62" t="s">
        <v>151</v>
      </c>
      <c r="C1056" s="61"/>
      <c r="D1056" s="61"/>
      <c r="E1056" s="63" t="s">
        <v>152</v>
      </c>
      <c r="F1056" s="15">
        <f t="shared" ref="F1056:K1056" si="1735">F1057</f>
        <v>84039.4</v>
      </c>
      <c r="G1056" s="15">
        <f t="shared" si="1735"/>
        <v>86408.1</v>
      </c>
      <c r="H1056" s="15">
        <f t="shared" si="1735"/>
        <v>86408.1</v>
      </c>
      <c r="I1056" s="15">
        <f t="shared" si="1735"/>
        <v>-6922.4279999999999</v>
      </c>
      <c r="J1056" s="15">
        <f t="shared" si="1735"/>
        <v>-7117.5460000000003</v>
      </c>
      <c r="K1056" s="15">
        <f t="shared" si="1735"/>
        <v>-7117.5460000000003</v>
      </c>
      <c r="L1056" s="15">
        <f t="shared" si="1681"/>
        <v>77116.971999999994</v>
      </c>
      <c r="M1056" s="15">
        <f t="shared" si="1682"/>
        <v>79290.554000000004</v>
      </c>
      <c r="N1056" s="15">
        <f t="shared" si="1683"/>
        <v>79290.554000000004</v>
      </c>
      <c r="O1056" s="15">
        <f>O1057</f>
        <v>0</v>
      </c>
      <c r="P1056" s="15">
        <f>P1057</f>
        <v>0</v>
      </c>
      <c r="Q1056" s="15">
        <f>Q1057</f>
        <v>0</v>
      </c>
      <c r="R1056" s="15">
        <f t="shared" si="1730"/>
        <v>77116.971999999994</v>
      </c>
      <c r="S1056" s="15">
        <f t="shared" si="1731"/>
        <v>79290.554000000004</v>
      </c>
      <c r="T1056" s="15">
        <f t="shared" si="1732"/>
        <v>79290.554000000004</v>
      </c>
      <c r="U1056" s="15">
        <f>U1057</f>
        <v>0</v>
      </c>
      <c r="V1056" s="15">
        <f t="shared" si="1705"/>
        <v>77116.971999999994</v>
      </c>
      <c r="W1056" s="15">
        <f t="shared" si="1706"/>
        <v>79290.554000000004</v>
      </c>
      <c r="X1056" s="15">
        <f t="shared" si="1707"/>
        <v>79290.554000000004</v>
      </c>
      <c r="Y1056" s="15">
        <f>Y1057</f>
        <v>-1081.4000000000001</v>
      </c>
      <c r="Z1056" s="15">
        <f>Z1057</f>
        <v>0</v>
      </c>
      <c r="AA1056" s="15">
        <f>AA1057</f>
        <v>0</v>
      </c>
      <c r="AB1056" s="15">
        <f t="shared" si="1685"/>
        <v>76035.572</v>
      </c>
      <c r="AC1056" s="15">
        <f t="shared" si="1686"/>
        <v>79290.554000000004</v>
      </c>
      <c r="AD1056" s="15">
        <f t="shared" si="1687"/>
        <v>79290.554000000004</v>
      </c>
      <c r="AE1056" s="15">
        <f>AE1057</f>
        <v>0</v>
      </c>
      <c r="AF1056" s="15">
        <f>AF1057</f>
        <v>0</v>
      </c>
      <c r="AG1056" s="15">
        <f>AG1057</f>
        <v>0</v>
      </c>
      <c r="AH1056" s="15">
        <f t="shared" si="1688"/>
        <v>76035.572</v>
      </c>
      <c r="AI1056" s="15">
        <f t="shared" si="1689"/>
        <v>79290.554000000004</v>
      </c>
      <c r="AJ1056" s="15">
        <f t="shared" si="1690"/>
        <v>79290.554000000004</v>
      </c>
      <c r="AK1056" s="15">
        <f>AK1057</f>
        <v>0</v>
      </c>
      <c r="AL1056" s="15">
        <f>AL1057</f>
        <v>0</v>
      </c>
      <c r="AM1056" s="15">
        <f>AM1057</f>
        <v>0</v>
      </c>
      <c r="AN1056" s="15">
        <f t="shared" si="1678"/>
        <v>76035.572</v>
      </c>
      <c r="AO1056" s="15">
        <f>AO1057</f>
        <v>0</v>
      </c>
      <c r="AP1056" s="70">
        <f t="shared" si="1703"/>
        <v>76035.572</v>
      </c>
      <c r="AQ1056" s="15">
        <f t="shared" si="1679"/>
        <v>79290.554000000004</v>
      </c>
      <c r="AR1056" s="15">
        <f>AR1057</f>
        <v>0</v>
      </c>
      <c r="AS1056" s="70">
        <f t="shared" si="1704"/>
        <v>79290.554000000004</v>
      </c>
      <c r="AT1056" s="73">
        <f t="shared" si="1680"/>
        <v>79290.554000000004</v>
      </c>
      <c r="AU1056" s="15">
        <f>AU1057</f>
        <v>0</v>
      </c>
      <c r="AV1056" s="24"/>
    </row>
    <row r="1057" spans="1:49" ht="31.2" x14ac:dyDescent="0.3">
      <c r="A1057" s="61" t="s">
        <v>677</v>
      </c>
      <c r="B1057" s="62">
        <v>100</v>
      </c>
      <c r="C1057" s="61" t="s">
        <v>50</v>
      </c>
      <c r="D1057" s="61" t="s">
        <v>50</v>
      </c>
      <c r="E1057" s="63" t="s">
        <v>678</v>
      </c>
      <c r="F1057" s="15">
        <v>84039.4</v>
      </c>
      <c r="G1057" s="15">
        <v>86408.1</v>
      </c>
      <c r="H1057" s="15">
        <v>86408.1</v>
      </c>
      <c r="I1057" s="27">
        <v>-6922.4279999999999</v>
      </c>
      <c r="J1057" s="27">
        <v>-7117.5460000000003</v>
      </c>
      <c r="K1057" s="27">
        <v>-7117.5460000000003</v>
      </c>
      <c r="L1057" s="15">
        <f t="shared" si="1681"/>
        <v>77116.971999999994</v>
      </c>
      <c r="M1057" s="15">
        <f t="shared" si="1682"/>
        <v>79290.554000000004</v>
      </c>
      <c r="N1057" s="15">
        <f t="shared" si="1683"/>
        <v>79290.554000000004</v>
      </c>
      <c r="O1057" s="15"/>
      <c r="P1057" s="15"/>
      <c r="Q1057" s="15"/>
      <c r="R1057" s="15">
        <f t="shared" si="1730"/>
        <v>77116.971999999994</v>
      </c>
      <c r="S1057" s="15">
        <f t="shared" si="1731"/>
        <v>79290.554000000004</v>
      </c>
      <c r="T1057" s="15">
        <f t="shared" si="1732"/>
        <v>79290.554000000004</v>
      </c>
      <c r="U1057" s="15"/>
      <c r="V1057" s="15">
        <f t="shared" si="1705"/>
        <v>77116.971999999994</v>
      </c>
      <c r="W1057" s="15">
        <f t="shared" si="1706"/>
        <v>79290.554000000004</v>
      </c>
      <c r="X1057" s="15">
        <f t="shared" si="1707"/>
        <v>79290.554000000004</v>
      </c>
      <c r="Y1057" s="15">
        <v>-1081.4000000000001</v>
      </c>
      <c r="Z1057" s="15"/>
      <c r="AA1057" s="15"/>
      <c r="AB1057" s="15">
        <f t="shared" si="1685"/>
        <v>76035.572</v>
      </c>
      <c r="AC1057" s="15">
        <f t="shared" si="1686"/>
        <v>79290.554000000004</v>
      </c>
      <c r="AD1057" s="15">
        <f t="shared" si="1687"/>
        <v>79290.554000000004</v>
      </c>
      <c r="AE1057" s="15"/>
      <c r="AF1057" s="15"/>
      <c r="AG1057" s="15"/>
      <c r="AH1057" s="15">
        <f t="shared" si="1688"/>
        <v>76035.572</v>
      </c>
      <c r="AI1057" s="15">
        <f t="shared" si="1689"/>
        <v>79290.554000000004</v>
      </c>
      <c r="AJ1057" s="15">
        <f t="shared" si="1690"/>
        <v>79290.554000000004</v>
      </c>
      <c r="AK1057" s="15"/>
      <c r="AL1057" s="15"/>
      <c r="AM1057" s="15"/>
      <c r="AN1057" s="15">
        <f t="shared" si="1678"/>
        <v>76035.572</v>
      </c>
      <c r="AO1057" s="15"/>
      <c r="AP1057" s="70">
        <f t="shared" si="1703"/>
        <v>76035.572</v>
      </c>
      <c r="AQ1057" s="15">
        <f t="shared" si="1679"/>
        <v>79290.554000000004</v>
      </c>
      <c r="AR1057" s="15"/>
      <c r="AS1057" s="70">
        <f t="shared" si="1704"/>
        <v>79290.554000000004</v>
      </c>
      <c r="AT1057" s="73">
        <f t="shared" si="1680"/>
        <v>79290.554000000004</v>
      </c>
      <c r="AU1057" s="15"/>
      <c r="AV1057" s="24"/>
    </row>
    <row r="1058" spans="1:49" ht="31.2" x14ac:dyDescent="0.3">
      <c r="A1058" s="61" t="s">
        <v>677</v>
      </c>
      <c r="B1058" s="62" t="s">
        <v>48</v>
      </c>
      <c r="C1058" s="61"/>
      <c r="D1058" s="61"/>
      <c r="E1058" s="63" t="s">
        <v>49</v>
      </c>
      <c r="F1058" s="15">
        <f t="shared" ref="F1058:K1058" si="1736">F1059</f>
        <v>3036.1</v>
      </c>
      <c r="G1058" s="15">
        <f t="shared" si="1736"/>
        <v>3036.1</v>
      </c>
      <c r="H1058" s="15">
        <f t="shared" si="1736"/>
        <v>3036.1</v>
      </c>
      <c r="I1058" s="15">
        <f t="shared" si="1736"/>
        <v>-255</v>
      </c>
      <c r="J1058" s="15">
        <f t="shared" si="1736"/>
        <v>-255</v>
      </c>
      <c r="K1058" s="15">
        <f t="shared" si="1736"/>
        <v>-255</v>
      </c>
      <c r="L1058" s="15">
        <f t="shared" si="1681"/>
        <v>2781.1</v>
      </c>
      <c r="M1058" s="15">
        <f t="shared" si="1682"/>
        <v>2781.1</v>
      </c>
      <c r="N1058" s="15">
        <f t="shared" si="1683"/>
        <v>2781.1</v>
      </c>
      <c r="O1058" s="15">
        <f>O1059</f>
        <v>0</v>
      </c>
      <c r="P1058" s="15">
        <f>P1059</f>
        <v>0</v>
      </c>
      <c r="Q1058" s="15">
        <f>Q1059</f>
        <v>0</v>
      </c>
      <c r="R1058" s="15">
        <f t="shared" si="1730"/>
        <v>2781.1</v>
      </c>
      <c r="S1058" s="15">
        <f t="shared" si="1731"/>
        <v>2781.1</v>
      </c>
      <c r="T1058" s="15">
        <f t="shared" si="1732"/>
        <v>2781.1</v>
      </c>
      <c r="U1058" s="15">
        <f>U1059</f>
        <v>0</v>
      </c>
      <c r="V1058" s="15">
        <f t="shared" si="1705"/>
        <v>2781.1</v>
      </c>
      <c r="W1058" s="15">
        <f t="shared" si="1706"/>
        <v>2781.1</v>
      </c>
      <c r="X1058" s="15">
        <f t="shared" si="1707"/>
        <v>2781.1</v>
      </c>
      <c r="Y1058" s="15">
        <f>Y1059</f>
        <v>0</v>
      </c>
      <c r="Z1058" s="15">
        <f>Z1059</f>
        <v>0</v>
      </c>
      <c r="AA1058" s="15">
        <f>AA1059</f>
        <v>0</v>
      </c>
      <c r="AB1058" s="15">
        <f t="shared" si="1685"/>
        <v>2781.1</v>
      </c>
      <c r="AC1058" s="15">
        <f t="shared" si="1686"/>
        <v>2781.1</v>
      </c>
      <c r="AD1058" s="15">
        <f t="shared" si="1687"/>
        <v>2781.1</v>
      </c>
      <c r="AE1058" s="15">
        <f>AE1059</f>
        <v>0</v>
      </c>
      <c r="AF1058" s="15">
        <f>AF1059</f>
        <v>0</v>
      </c>
      <c r="AG1058" s="15">
        <f>AG1059</f>
        <v>0</v>
      </c>
      <c r="AH1058" s="15">
        <f t="shared" si="1688"/>
        <v>2781.1</v>
      </c>
      <c r="AI1058" s="15">
        <f t="shared" si="1689"/>
        <v>2781.1</v>
      </c>
      <c r="AJ1058" s="15">
        <f t="shared" si="1690"/>
        <v>2781.1</v>
      </c>
      <c r="AK1058" s="15">
        <f>AK1059</f>
        <v>0</v>
      </c>
      <c r="AL1058" s="15">
        <f>AL1059</f>
        <v>0</v>
      </c>
      <c r="AM1058" s="15">
        <f>AM1059</f>
        <v>0</v>
      </c>
      <c r="AN1058" s="15">
        <f t="shared" si="1678"/>
        <v>2781.1</v>
      </c>
      <c r="AO1058" s="15">
        <f>AO1059</f>
        <v>0</v>
      </c>
      <c r="AP1058" s="70">
        <f t="shared" si="1703"/>
        <v>2781.1</v>
      </c>
      <c r="AQ1058" s="15">
        <f t="shared" si="1679"/>
        <v>2781.1</v>
      </c>
      <c r="AR1058" s="15">
        <f>AR1059</f>
        <v>0</v>
      </c>
      <c r="AS1058" s="70">
        <f t="shared" si="1704"/>
        <v>2781.1</v>
      </c>
      <c r="AT1058" s="73">
        <f t="shared" si="1680"/>
        <v>2781.1</v>
      </c>
      <c r="AU1058" s="15">
        <f>AU1059</f>
        <v>0</v>
      </c>
      <c r="AV1058" s="24"/>
    </row>
    <row r="1059" spans="1:49" ht="31.2" x14ac:dyDescent="0.3">
      <c r="A1059" s="61" t="s">
        <v>677</v>
      </c>
      <c r="B1059" s="62">
        <v>200</v>
      </c>
      <c r="C1059" s="61" t="s">
        <v>50</v>
      </c>
      <c r="D1059" s="61" t="s">
        <v>50</v>
      </c>
      <c r="E1059" s="63" t="s">
        <v>678</v>
      </c>
      <c r="F1059" s="15">
        <v>3036.1</v>
      </c>
      <c r="G1059" s="15">
        <v>3036.1</v>
      </c>
      <c r="H1059" s="15">
        <v>3036.1</v>
      </c>
      <c r="I1059" s="27">
        <v>-255</v>
      </c>
      <c r="J1059" s="27">
        <v>-255</v>
      </c>
      <c r="K1059" s="27">
        <v>-255</v>
      </c>
      <c r="L1059" s="15">
        <f t="shared" si="1681"/>
        <v>2781.1</v>
      </c>
      <c r="M1059" s="15">
        <f t="shared" si="1682"/>
        <v>2781.1</v>
      </c>
      <c r="N1059" s="15">
        <f t="shared" si="1683"/>
        <v>2781.1</v>
      </c>
      <c r="O1059" s="15"/>
      <c r="P1059" s="15"/>
      <c r="Q1059" s="15"/>
      <c r="R1059" s="15">
        <f t="shared" si="1730"/>
        <v>2781.1</v>
      </c>
      <c r="S1059" s="15">
        <f t="shared" si="1731"/>
        <v>2781.1</v>
      </c>
      <c r="T1059" s="15">
        <f t="shared" si="1732"/>
        <v>2781.1</v>
      </c>
      <c r="U1059" s="15"/>
      <c r="V1059" s="15">
        <f t="shared" si="1705"/>
        <v>2781.1</v>
      </c>
      <c r="W1059" s="15">
        <f t="shared" si="1706"/>
        <v>2781.1</v>
      </c>
      <c r="X1059" s="15">
        <f t="shared" si="1707"/>
        <v>2781.1</v>
      </c>
      <c r="Y1059" s="15"/>
      <c r="Z1059" s="15"/>
      <c r="AA1059" s="15"/>
      <c r="AB1059" s="15">
        <f t="shared" si="1685"/>
        <v>2781.1</v>
      </c>
      <c r="AC1059" s="15">
        <f t="shared" si="1686"/>
        <v>2781.1</v>
      </c>
      <c r="AD1059" s="15">
        <f t="shared" si="1687"/>
        <v>2781.1</v>
      </c>
      <c r="AE1059" s="15"/>
      <c r="AF1059" s="15"/>
      <c r="AG1059" s="15"/>
      <c r="AH1059" s="15">
        <f t="shared" si="1688"/>
        <v>2781.1</v>
      </c>
      <c r="AI1059" s="15">
        <f t="shared" si="1689"/>
        <v>2781.1</v>
      </c>
      <c r="AJ1059" s="15">
        <f t="shared" si="1690"/>
        <v>2781.1</v>
      </c>
      <c r="AK1059" s="15"/>
      <c r="AL1059" s="15"/>
      <c r="AM1059" s="15"/>
      <c r="AN1059" s="15">
        <f t="shared" si="1678"/>
        <v>2781.1</v>
      </c>
      <c r="AO1059" s="15"/>
      <c r="AP1059" s="70">
        <f t="shared" si="1703"/>
        <v>2781.1</v>
      </c>
      <c r="AQ1059" s="15">
        <f t="shared" si="1679"/>
        <v>2781.1</v>
      </c>
      <c r="AR1059" s="15"/>
      <c r="AS1059" s="70">
        <f t="shared" si="1704"/>
        <v>2781.1</v>
      </c>
      <c r="AT1059" s="73">
        <f t="shared" si="1680"/>
        <v>2781.1</v>
      </c>
      <c r="AU1059" s="15"/>
      <c r="AV1059" s="24"/>
    </row>
    <row r="1060" spans="1:49" ht="46.8" x14ac:dyDescent="0.3">
      <c r="A1060" s="61" t="s">
        <v>679</v>
      </c>
      <c r="B1060" s="62"/>
      <c r="C1060" s="61"/>
      <c r="D1060" s="61"/>
      <c r="E1060" s="63" t="s">
        <v>150</v>
      </c>
      <c r="F1060" s="15">
        <f t="shared" ref="F1060:K1060" si="1737">F1061+F1063+F1065</f>
        <v>846909.3</v>
      </c>
      <c r="G1060" s="15">
        <f t="shared" si="1737"/>
        <v>239869.40000000002</v>
      </c>
      <c r="H1060" s="15">
        <f t="shared" si="1737"/>
        <v>852980.20000000007</v>
      </c>
      <c r="I1060" s="15">
        <f t="shared" si="1737"/>
        <v>0</v>
      </c>
      <c r="J1060" s="15">
        <f t="shared" si="1737"/>
        <v>0</v>
      </c>
      <c r="K1060" s="15">
        <f t="shared" si="1737"/>
        <v>0</v>
      </c>
      <c r="L1060" s="15">
        <f t="shared" si="1681"/>
        <v>846909.3</v>
      </c>
      <c r="M1060" s="15">
        <f t="shared" si="1682"/>
        <v>239869.40000000002</v>
      </c>
      <c r="N1060" s="15">
        <f t="shared" si="1683"/>
        <v>852980.20000000007</v>
      </c>
      <c r="O1060" s="15">
        <f>O1061+O1063+O1065</f>
        <v>0</v>
      </c>
      <c r="P1060" s="15">
        <f>P1061+P1063+P1065</f>
        <v>0</v>
      </c>
      <c r="Q1060" s="15">
        <f>Q1061+Q1063+Q1065</f>
        <v>0</v>
      </c>
      <c r="R1060" s="15">
        <f t="shared" si="1730"/>
        <v>846909.3</v>
      </c>
      <c r="S1060" s="15">
        <f t="shared" si="1731"/>
        <v>239869.40000000002</v>
      </c>
      <c r="T1060" s="15">
        <f t="shared" si="1732"/>
        <v>852980.20000000007</v>
      </c>
      <c r="U1060" s="15">
        <f>U1061+U1063+U1065</f>
        <v>0</v>
      </c>
      <c r="V1060" s="15">
        <f t="shared" si="1705"/>
        <v>846909.3</v>
      </c>
      <c r="W1060" s="15">
        <f t="shared" si="1706"/>
        <v>239869.40000000002</v>
      </c>
      <c r="X1060" s="15">
        <f t="shared" si="1707"/>
        <v>852980.20000000007</v>
      </c>
      <c r="Y1060" s="15">
        <f>Y1061+Y1063+Y1065</f>
        <v>-2917.5</v>
      </c>
      <c r="Z1060" s="15">
        <f>Z1061+Z1063+Z1065</f>
        <v>0</v>
      </c>
      <c r="AA1060" s="15">
        <f>AA1061+AA1063+AA1065</f>
        <v>0</v>
      </c>
      <c r="AB1060" s="15">
        <f t="shared" si="1685"/>
        <v>843991.8</v>
      </c>
      <c r="AC1060" s="15">
        <f t="shared" si="1686"/>
        <v>239869.40000000002</v>
      </c>
      <c r="AD1060" s="15">
        <f t="shared" si="1687"/>
        <v>852980.20000000007</v>
      </c>
      <c r="AE1060" s="15">
        <f>AE1061+AE1063+AE1065</f>
        <v>0</v>
      </c>
      <c r="AF1060" s="15">
        <f>AF1061+AF1063+AF1065</f>
        <v>0</v>
      </c>
      <c r="AG1060" s="15">
        <f>AG1061+AG1063+AG1065</f>
        <v>0</v>
      </c>
      <c r="AH1060" s="15">
        <f t="shared" si="1688"/>
        <v>843991.8</v>
      </c>
      <c r="AI1060" s="15">
        <f t="shared" si="1689"/>
        <v>239869.40000000002</v>
      </c>
      <c r="AJ1060" s="15">
        <f t="shared" si="1690"/>
        <v>852980.20000000007</v>
      </c>
      <c r="AK1060" s="15">
        <f>AK1061+AK1063+AK1065</f>
        <v>0</v>
      </c>
      <c r="AL1060" s="15">
        <f>AL1061+AL1063+AL1065</f>
        <v>0</v>
      </c>
      <c r="AM1060" s="15">
        <f>AM1061+AM1063+AM1065</f>
        <v>0</v>
      </c>
      <c r="AN1060" s="15">
        <f t="shared" si="1678"/>
        <v>843991.8</v>
      </c>
      <c r="AO1060" s="15">
        <f>AO1061+AO1063+AO1065</f>
        <v>0</v>
      </c>
      <c r="AP1060" s="70">
        <f t="shared" si="1703"/>
        <v>843991.8</v>
      </c>
      <c r="AQ1060" s="15">
        <f t="shared" si="1679"/>
        <v>239869.40000000002</v>
      </c>
      <c r="AR1060" s="15">
        <f>AR1061+AR1063+AR1065</f>
        <v>0</v>
      </c>
      <c r="AS1060" s="70">
        <f t="shared" si="1704"/>
        <v>239869.40000000002</v>
      </c>
      <c r="AT1060" s="73">
        <f t="shared" si="1680"/>
        <v>852980.20000000007</v>
      </c>
      <c r="AU1060" s="15">
        <f>AU1061+AU1063+AU1065</f>
        <v>0</v>
      </c>
      <c r="AV1060" s="24"/>
    </row>
    <row r="1061" spans="1:49" ht="93.6" x14ac:dyDescent="0.3">
      <c r="A1061" s="61" t="s">
        <v>679</v>
      </c>
      <c r="B1061" s="62" t="s">
        <v>151</v>
      </c>
      <c r="C1061" s="61"/>
      <c r="D1061" s="61"/>
      <c r="E1061" s="63" t="s">
        <v>152</v>
      </c>
      <c r="F1061" s="15">
        <f t="shared" ref="F1061:K1061" si="1738">F1062</f>
        <v>205753.59999999998</v>
      </c>
      <c r="G1061" s="15">
        <f t="shared" si="1738"/>
        <v>211552.30000000002</v>
      </c>
      <c r="H1061" s="15">
        <f t="shared" si="1738"/>
        <v>211552.30000000002</v>
      </c>
      <c r="I1061" s="15">
        <f t="shared" si="1738"/>
        <v>0</v>
      </c>
      <c r="J1061" s="15">
        <f t="shared" si="1738"/>
        <v>0</v>
      </c>
      <c r="K1061" s="15">
        <f t="shared" si="1738"/>
        <v>0</v>
      </c>
      <c r="L1061" s="15">
        <f t="shared" si="1681"/>
        <v>205753.59999999998</v>
      </c>
      <c r="M1061" s="15">
        <f t="shared" si="1682"/>
        <v>211552.30000000002</v>
      </c>
      <c r="N1061" s="15">
        <f t="shared" si="1683"/>
        <v>211552.30000000002</v>
      </c>
      <c r="O1061" s="15">
        <f>O1062</f>
        <v>0</v>
      </c>
      <c r="P1061" s="15">
        <f>P1062</f>
        <v>0</v>
      </c>
      <c r="Q1061" s="15">
        <f>Q1062</f>
        <v>0</v>
      </c>
      <c r="R1061" s="15">
        <f t="shared" si="1730"/>
        <v>205753.59999999998</v>
      </c>
      <c r="S1061" s="15">
        <f t="shared" si="1731"/>
        <v>211552.30000000002</v>
      </c>
      <c r="T1061" s="15">
        <f t="shared" si="1732"/>
        <v>211552.30000000002</v>
      </c>
      <c r="U1061" s="15">
        <f>U1062</f>
        <v>0</v>
      </c>
      <c r="V1061" s="15">
        <f t="shared" si="1705"/>
        <v>205753.59999999998</v>
      </c>
      <c r="W1061" s="15">
        <f t="shared" si="1706"/>
        <v>211552.30000000002</v>
      </c>
      <c r="X1061" s="15">
        <f t="shared" si="1707"/>
        <v>211552.30000000002</v>
      </c>
      <c r="Y1061" s="15">
        <f>Y1062</f>
        <v>-2917.5</v>
      </c>
      <c r="Z1061" s="15">
        <f>Z1062</f>
        <v>0</v>
      </c>
      <c r="AA1061" s="15">
        <f>AA1062</f>
        <v>0</v>
      </c>
      <c r="AB1061" s="15">
        <f t="shared" si="1685"/>
        <v>202836.09999999998</v>
      </c>
      <c r="AC1061" s="15">
        <f t="shared" si="1686"/>
        <v>211552.30000000002</v>
      </c>
      <c r="AD1061" s="15">
        <f t="shared" si="1687"/>
        <v>211552.30000000002</v>
      </c>
      <c r="AE1061" s="15">
        <f>AE1062</f>
        <v>0</v>
      </c>
      <c r="AF1061" s="15">
        <f>AF1062</f>
        <v>0</v>
      </c>
      <c r="AG1061" s="15">
        <f>AG1062</f>
        <v>0</v>
      </c>
      <c r="AH1061" s="15">
        <f t="shared" si="1688"/>
        <v>202836.09999999998</v>
      </c>
      <c r="AI1061" s="15">
        <f t="shared" si="1689"/>
        <v>211552.30000000002</v>
      </c>
      <c r="AJ1061" s="15">
        <f t="shared" si="1690"/>
        <v>211552.30000000002</v>
      </c>
      <c r="AK1061" s="15">
        <f>AK1062</f>
        <v>0</v>
      </c>
      <c r="AL1061" s="15">
        <f>AL1062</f>
        <v>0</v>
      </c>
      <c r="AM1061" s="15">
        <f>AM1062</f>
        <v>0</v>
      </c>
      <c r="AN1061" s="15">
        <f t="shared" si="1678"/>
        <v>202836.09999999998</v>
      </c>
      <c r="AO1061" s="15">
        <f>AO1062</f>
        <v>0</v>
      </c>
      <c r="AP1061" s="70">
        <f t="shared" si="1703"/>
        <v>202836.09999999998</v>
      </c>
      <c r="AQ1061" s="15">
        <f t="shared" si="1679"/>
        <v>211552.30000000002</v>
      </c>
      <c r="AR1061" s="15">
        <f>AR1062</f>
        <v>0</v>
      </c>
      <c r="AS1061" s="70">
        <f t="shared" si="1704"/>
        <v>211552.30000000002</v>
      </c>
      <c r="AT1061" s="73">
        <f t="shared" si="1680"/>
        <v>211552.30000000002</v>
      </c>
      <c r="AU1061" s="15">
        <f>AU1062</f>
        <v>0</v>
      </c>
      <c r="AV1061" s="24"/>
    </row>
    <row r="1062" spans="1:49" ht="31.2" x14ac:dyDescent="0.3">
      <c r="A1062" s="61" t="s">
        <v>679</v>
      </c>
      <c r="B1062" s="62">
        <v>100</v>
      </c>
      <c r="C1062" s="61" t="s">
        <v>50</v>
      </c>
      <c r="D1062" s="61" t="s">
        <v>50</v>
      </c>
      <c r="E1062" s="63" t="s">
        <v>678</v>
      </c>
      <c r="F1062" s="15">
        <v>205753.59999999998</v>
      </c>
      <c r="G1062" s="15">
        <v>211552.30000000002</v>
      </c>
      <c r="H1062" s="15">
        <v>211552.30000000002</v>
      </c>
      <c r="I1062" s="15"/>
      <c r="J1062" s="15"/>
      <c r="K1062" s="15"/>
      <c r="L1062" s="15">
        <f t="shared" si="1681"/>
        <v>205753.59999999998</v>
      </c>
      <c r="M1062" s="15">
        <f t="shared" si="1682"/>
        <v>211552.30000000002</v>
      </c>
      <c r="N1062" s="15">
        <f t="shared" si="1683"/>
        <v>211552.30000000002</v>
      </c>
      <c r="O1062" s="15"/>
      <c r="P1062" s="15"/>
      <c r="Q1062" s="15"/>
      <c r="R1062" s="15">
        <f t="shared" si="1730"/>
        <v>205753.59999999998</v>
      </c>
      <c r="S1062" s="15">
        <f t="shared" si="1731"/>
        <v>211552.30000000002</v>
      </c>
      <c r="T1062" s="15">
        <f t="shared" si="1732"/>
        <v>211552.30000000002</v>
      </c>
      <c r="U1062" s="15"/>
      <c r="V1062" s="15">
        <f t="shared" si="1705"/>
        <v>205753.59999999998</v>
      </c>
      <c r="W1062" s="15">
        <f t="shared" si="1706"/>
        <v>211552.30000000002</v>
      </c>
      <c r="X1062" s="15">
        <f t="shared" si="1707"/>
        <v>211552.30000000002</v>
      </c>
      <c r="Y1062" s="15">
        <v>-2917.5</v>
      </c>
      <c r="Z1062" s="15"/>
      <c r="AA1062" s="15"/>
      <c r="AB1062" s="15">
        <f t="shared" si="1685"/>
        <v>202836.09999999998</v>
      </c>
      <c r="AC1062" s="15">
        <f t="shared" si="1686"/>
        <v>211552.30000000002</v>
      </c>
      <c r="AD1062" s="15">
        <f t="shared" si="1687"/>
        <v>211552.30000000002</v>
      </c>
      <c r="AE1062" s="15"/>
      <c r="AF1062" s="15"/>
      <c r="AG1062" s="15"/>
      <c r="AH1062" s="15">
        <f t="shared" si="1688"/>
        <v>202836.09999999998</v>
      </c>
      <c r="AI1062" s="15">
        <f t="shared" si="1689"/>
        <v>211552.30000000002</v>
      </c>
      <c r="AJ1062" s="15">
        <f t="shared" si="1690"/>
        <v>211552.30000000002</v>
      </c>
      <c r="AK1062" s="15"/>
      <c r="AL1062" s="15"/>
      <c r="AM1062" s="15"/>
      <c r="AN1062" s="15">
        <f t="shared" si="1678"/>
        <v>202836.09999999998</v>
      </c>
      <c r="AO1062" s="15"/>
      <c r="AP1062" s="70">
        <f t="shared" si="1703"/>
        <v>202836.09999999998</v>
      </c>
      <c r="AQ1062" s="15">
        <f t="shared" si="1679"/>
        <v>211552.30000000002</v>
      </c>
      <c r="AR1062" s="15"/>
      <c r="AS1062" s="70">
        <f t="shared" si="1704"/>
        <v>211552.30000000002</v>
      </c>
      <c r="AT1062" s="73">
        <f t="shared" si="1680"/>
        <v>211552.30000000002</v>
      </c>
      <c r="AU1062" s="15"/>
      <c r="AV1062" s="24"/>
    </row>
    <row r="1063" spans="1:49" ht="31.2" x14ac:dyDescent="0.3">
      <c r="A1063" s="61" t="s">
        <v>679</v>
      </c>
      <c r="B1063" s="62" t="s">
        <v>48</v>
      </c>
      <c r="C1063" s="61"/>
      <c r="D1063" s="61"/>
      <c r="E1063" s="63" t="s">
        <v>49</v>
      </c>
      <c r="F1063" s="15">
        <f t="shared" ref="F1063:K1063" si="1739">F1064</f>
        <v>28317.1</v>
      </c>
      <c r="G1063" s="15">
        <f t="shared" si="1739"/>
        <v>28317.1</v>
      </c>
      <c r="H1063" s="15">
        <f t="shared" si="1739"/>
        <v>28317.1</v>
      </c>
      <c r="I1063" s="15">
        <f t="shared" si="1739"/>
        <v>0</v>
      </c>
      <c r="J1063" s="15">
        <f t="shared" si="1739"/>
        <v>0</v>
      </c>
      <c r="K1063" s="15">
        <f t="shared" si="1739"/>
        <v>0</v>
      </c>
      <c r="L1063" s="15">
        <f t="shared" si="1681"/>
        <v>28317.1</v>
      </c>
      <c r="M1063" s="15">
        <f t="shared" si="1682"/>
        <v>28317.1</v>
      </c>
      <c r="N1063" s="15">
        <f t="shared" si="1683"/>
        <v>28317.1</v>
      </c>
      <c r="O1063" s="15">
        <f>O1064</f>
        <v>0</v>
      </c>
      <c r="P1063" s="15">
        <f>P1064</f>
        <v>0</v>
      </c>
      <c r="Q1063" s="15">
        <f>Q1064</f>
        <v>0</v>
      </c>
      <c r="R1063" s="15">
        <f t="shared" si="1730"/>
        <v>28317.1</v>
      </c>
      <c r="S1063" s="15">
        <f t="shared" si="1731"/>
        <v>28317.1</v>
      </c>
      <c r="T1063" s="15">
        <f t="shared" si="1732"/>
        <v>28317.1</v>
      </c>
      <c r="U1063" s="15">
        <f>U1064</f>
        <v>0</v>
      </c>
      <c r="V1063" s="15">
        <f t="shared" si="1705"/>
        <v>28317.1</v>
      </c>
      <c r="W1063" s="15">
        <f t="shared" si="1706"/>
        <v>28317.1</v>
      </c>
      <c r="X1063" s="15">
        <f t="shared" si="1707"/>
        <v>28317.1</v>
      </c>
      <c r="Y1063" s="15">
        <f>Y1064</f>
        <v>0</v>
      </c>
      <c r="Z1063" s="15">
        <f>Z1064</f>
        <v>0</v>
      </c>
      <c r="AA1063" s="15">
        <f>AA1064</f>
        <v>0</v>
      </c>
      <c r="AB1063" s="15">
        <f t="shared" si="1685"/>
        <v>28317.1</v>
      </c>
      <c r="AC1063" s="15">
        <f t="shared" si="1686"/>
        <v>28317.1</v>
      </c>
      <c r="AD1063" s="15">
        <f t="shared" si="1687"/>
        <v>28317.1</v>
      </c>
      <c r="AE1063" s="15">
        <f>AE1064</f>
        <v>0</v>
      </c>
      <c r="AF1063" s="15">
        <f>AF1064</f>
        <v>0</v>
      </c>
      <c r="AG1063" s="15">
        <f>AG1064</f>
        <v>0</v>
      </c>
      <c r="AH1063" s="15">
        <f t="shared" si="1688"/>
        <v>28317.1</v>
      </c>
      <c r="AI1063" s="15">
        <f t="shared" si="1689"/>
        <v>28317.1</v>
      </c>
      <c r="AJ1063" s="15">
        <f t="shared" si="1690"/>
        <v>28317.1</v>
      </c>
      <c r="AK1063" s="15">
        <f>AK1064</f>
        <v>0</v>
      </c>
      <c r="AL1063" s="15">
        <f>AL1064</f>
        <v>0</v>
      </c>
      <c r="AM1063" s="15">
        <f>AM1064</f>
        <v>0</v>
      </c>
      <c r="AN1063" s="15">
        <f t="shared" si="1678"/>
        <v>28317.1</v>
      </c>
      <c r="AO1063" s="15">
        <f>AO1064</f>
        <v>0</v>
      </c>
      <c r="AP1063" s="70">
        <f t="shared" si="1703"/>
        <v>28317.1</v>
      </c>
      <c r="AQ1063" s="15">
        <f t="shared" si="1679"/>
        <v>28317.1</v>
      </c>
      <c r="AR1063" s="15">
        <f>AR1064</f>
        <v>0</v>
      </c>
      <c r="AS1063" s="70">
        <f t="shared" si="1704"/>
        <v>28317.1</v>
      </c>
      <c r="AT1063" s="73">
        <f t="shared" si="1680"/>
        <v>28317.1</v>
      </c>
      <c r="AU1063" s="15">
        <f>AU1064</f>
        <v>0</v>
      </c>
      <c r="AV1063" s="24"/>
    </row>
    <row r="1064" spans="1:49" ht="31.2" x14ac:dyDescent="0.3">
      <c r="A1064" s="61" t="s">
        <v>679</v>
      </c>
      <c r="B1064" s="62">
        <v>200</v>
      </c>
      <c r="C1064" s="61" t="s">
        <v>50</v>
      </c>
      <c r="D1064" s="61" t="s">
        <v>50</v>
      </c>
      <c r="E1064" s="63" t="s">
        <v>678</v>
      </c>
      <c r="F1064" s="15">
        <v>28317.1</v>
      </c>
      <c r="G1064" s="15">
        <v>28317.1</v>
      </c>
      <c r="H1064" s="15">
        <v>28317.1</v>
      </c>
      <c r="I1064" s="15"/>
      <c r="J1064" s="15"/>
      <c r="K1064" s="15"/>
      <c r="L1064" s="15">
        <f t="shared" si="1681"/>
        <v>28317.1</v>
      </c>
      <c r="M1064" s="15">
        <f t="shared" si="1682"/>
        <v>28317.1</v>
      </c>
      <c r="N1064" s="15">
        <f t="shared" si="1683"/>
        <v>28317.1</v>
      </c>
      <c r="O1064" s="15"/>
      <c r="P1064" s="15"/>
      <c r="Q1064" s="15"/>
      <c r="R1064" s="15">
        <f t="shared" si="1730"/>
        <v>28317.1</v>
      </c>
      <c r="S1064" s="15">
        <f t="shared" si="1731"/>
        <v>28317.1</v>
      </c>
      <c r="T1064" s="15">
        <f t="shared" si="1732"/>
        <v>28317.1</v>
      </c>
      <c r="U1064" s="15"/>
      <c r="V1064" s="15">
        <f t="shared" si="1705"/>
        <v>28317.1</v>
      </c>
      <c r="W1064" s="15">
        <f t="shared" si="1706"/>
        <v>28317.1</v>
      </c>
      <c r="X1064" s="15">
        <f t="shared" si="1707"/>
        <v>28317.1</v>
      </c>
      <c r="Y1064" s="15"/>
      <c r="Z1064" s="15"/>
      <c r="AA1064" s="15"/>
      <c r="AB1064" s="15">
        <f t="shared" si="1685"/>
        <v>28317.1</v>
      </c>
      <c r="AC1064" s="15">
        <f t="shared" si="1686"/>
        <v>28317.1</v>
      </c>
      <c r="AD1064" s="15">
        <f t="shared" si="1687"/>
        <v>28317.1</v>
      </c>
      <c r="AE1064" s="15"/>
      <c r="AF1064" s="15"/>
      <c r="AG1064" s="15"/>
      <c r="AH1064" s="15">
        <f t="shared" si="1688"/>
        <v>28317.1</v>
      </c>
      <c r="AI1064" s="15">
        <f t="shared" si="1689"/>
        <v>28317.1</v>
      </c>
      <c r="AJ1064" s="15">
        <f t="shared" si="1690"/>
        <v>28317.1</v>
      </c>
      <c r="AK1064" s="15"/>
      <c r="AL1064" s="15"/>
      <c r="AM1064" s="15"/>
      <c r="AN1064" s="15">
        <f t="shared" si="1678"/>
        <v>28317.1</v>
      </c>
      <c r="AO1064" s="15"/>
      <c r="AP1064" s="70">
        <f t="shared" si="1703"/>
        <v>28317.1</v>
      </c>
      <c r="AQ1064" s="15">
        <f t="shared" si="1679"/>
        <v>28317.1</v>
      </c>
      <c r="AR1064" s="15"/>
      <c r="AS1064" s="70">
        <f t="shared" si="1704"/>
        <v>28317.1</v>
      </c>
      <c r="AT1064" s="73">
        <f t="shared" si="1680"/>
        <v>28317.1</v>
      </c>
      <c r="AU1064" s="15"/>
      <c r="AV1064" s="24"/>
    </row>
    <row r="1065" spans="1:49" x14ac:dyDescent="0.3">
      <c r="A1065" s="61" t="s">
        <v>679</v>
      </c>
      <c r="B1065" s="62" t="s">
        <v>44</v>
      </c>
      <c r="C1065" s="61"/>
      <c r="D1065" s="61"/>
      <c r="E1065" s="63" t="s">
        <v>45</v>
      </c>
      <c r="F1065" s="15">
        <f t="shared" ref="F1065:K1065" si="1740">F1066</f>
        <v>612838.60000000009</v>
      </c>
      <c r="G1065" s="15">
        <f t="shared" si="1740"/>
        <v>0</v>
      </c>
      <c r="H1065" s="15">
        <f t="shared" si="1740"/>
        <v>613110.80000000005</v>
      </c>
      <c r="I1065" s="15">
        <f t="shared" si="1740"/>
        <v>0</v>
      </c>
      <c r="J1065" s="15">
        <f t="shared" si="1740"/>
        <v>0</v>
      </c>
      <c r="K1065" s="15">
        <f t="shared" si="1740"/>
        <v>0</v>
      </c>
      <c r="L1065" s="15">
        <f t="shared" si="1681"/>
        <v>612838.60000000009</v>
      </c>
      <c r="M1065" s="15">
        <f t="shared" si="1682"/>
        <v>0</v>
      </c>
      <c r="N1065" s="15">
        <f t="shared" si="1683"/>
        <v>613110.80000000005</v>
      </c>
      <c r="O1065" s="15">
        <f>O1066</f>
        <v>0</v>
      </c>
      <c r="P1065" s="15">
        <f>P1066</f>
        <v>0</v>
      </c>
      <c r="Q1065" s="15">
        <f>Q1066</f>
        <v>0</v>
      </c>
      <c r="R1065" s="15">
        <f t="shared" si="1730"/>
        <v>612838.60000000009</v>
      </c>
      <c r="S1065" s="15">
        <f t="shared" si="1731"/>
        <v>0</v>
      </c>
      <c r="T1065" s="15">
        <f t="shared" si="1732"/>
        <v>613110.80000000005</v>
      </c>
      <c r="U1065" s="15">
        <f>U1066</f>
        <v>0</v>
      </c>
      <c r="V1065" s="15">
        <f t="shared" si="1705"/>
        <v>612838.60000000009</v>
      </c>
      <c r="W1065" s="15">
        <f t="shared" si="1706"/>
        <v>0</v>
      </c>
      <c r="X1065" s="15">
        <f t="shared" si="1707"/>
        <v>613110.80000000005</v>
      </c>
      <c r="Y1065" s="15">
        <f>Y1066</f>
        <v>0</v>
      </c>
      <c r="Z1065" s="15">
        <f>Z1066</f>
        <v>0</v>
      </c>
      <c r="AA1065" s="15">
        <f>AA1066</f>
        <v>0</v>
      </c>
      <c r="AB1065" s="15">
        <f t="shared" si="1685"/>
        <v>612838.60000000009</v>
      </c>
      <c r="AC1065" s="15">
        <f t="shared" si="1686"/>
        <v>0</v>
      </c>
      <c r="AD1065" s="15">
        <f t="shared" si="1687"/>
        <v>613110.80000000005</v>
      </c>
      <c r="AE1065" s="15">
        <f>AE1066</f>
        <v>0</v>
      </c>
      <c r="AF1065" s="15">
        <f>AF1066</f>
        <v>0</v>
      </c>
      <c r="AG1065" s="15">
        <f>AG1066</f>
        <v>0</v>
      </c>
      <c r="AH1065" s="15">
        <f t="shared" si="1688"/>
        <v>612838.60000000009</v>
      </c>
      <c r="AI1065" s="15">
        <f t="shared" si="1689"/>
        <v>0</v>
      </c>
      <c r="AJ1065" s="15">
        <f t="shared" si="1690"/>
        <v>613110.80000000005</v>
      </c>
      <c r="AK1065" s="15">
        <f>AK1066</f>
        <v>0</v>
      </c>
      <c r="AL1065" s="15">
        <f>AL1066</f>
        <v>0</v>
      </c>
      <c r="AM1065" s="15">
        <f>AM1066</f>
        <v>0</v>
      </c>
      <c r="AN1065" s="15">
        <f t="shared" si="1678"/>
        <v>612838.60000000009</v>
      </c>
      <c r="AO1065" s="15">
        <f>AO1066</f>
        <v>0</v>
      </c>
      <c r="AP1065" s="70">
        <f t="shared" si="1703"/>
        <v>612838.60000000009</v>
      </c>
      <c r="AQ1065" s="15">
        <f t="shared" si="1679"/>
        <v>0</v>
      </c>
      <c r="AR1065" s="15">
        <f>AR1066</f>
        <v>0</v>
      </c>
      <c r="AS1065" s="70">
        <f t="shared" si="1704"/>
        <v>0</v>
      </c>
      <c r="AT1065" s="73">
        <f t="shared" si="1680"/>
        <v>613110.80000000005</v>
      </c>
      <c r="AU1065" s="15">
        <f>AU1066</f>
        <v>0</v>
      </c>
      <c r="AV1065" s="24"/>
    </row>
    <row r="1066" spans="1:49" ht="31.2" x14ac:dyDescent="0.3">
      <c r="A1066" s="61" t="s">
        <v>679</v>
      </c>
      <c r="B1066" s="62">
        <v>800</v>
      </c>
      <c r="C1066" s="61" t="s">
        <v>50</v>
      </c>
      <c r="D1066" s="61" t="s">
        <v>50</v>
      </c>
      <c r="E1066" s="63" t="s">
        <v>678</v>
      </c>
      <c r="F1066" s="15">
        <v>612838.60000000009</v>
      </c>
      <c r="G1066" s="15"/>
      <c r="H1066" s="15">
        <v>613110.80000000005</v>
      </c>
      <c r="I1066" s="15"/>
      <c r="J1066" s="15"/>
      <c r="K1066" s="15"/>
      <c r="L1066" s="15">
        <f t="shared" si="1681"/>
        <v>612838.60000000009</v>
      </c>
      <c r="M1066" s="15">
        <f t="shared" si="1682"/>
        <v>0</v>
      </c>
      <c r="N1066" s="15">
        <f t="shared" si="1683"/>
        <v>613110.80000000005</v>
      </c>
      <c r="O1066" s="15"/>
      <c r="P1066" s="15"/>
      <c r="Q1066" s="15"/>
      <c r="R1066" s="15">
        <f t="shared" si="1730"/>
        <v>612838.60000000009</v>
      </c>
      <c r="S1066" s="15">
        <f t="shared" si="1731"/>
        <v>0</v>
      </c>
      <c r="T1066" s="15">
        <f t="shared" si="1732"/>
        <v>613110.80000000005</v>
      </c>
      <c r="U1066" s="15"/>
      <c r="V1066" s="15">
        <f t="shared" si="1705"/>
        <v>612838.60000000009</v>
      </c>
      <c r="W1066" s="15">
        <f t="shared" si="1706"/>
        <v>0</v>
      </c>
      <c r="X1066" s="15">
        <f t="shared" si="1707"/>
        <v>613110.80000000005</v>
      </c>
      <c r="Y1066" s="15"/>
      <c r="Z1066" s="15"/>
      <c r="AA1066" s="15"/>
      <c r="AB1066" s="15">
        <f t="shared" si="1685"/>
        <v>612838.60000000009</v>
      </c>
      <c r="AC1066" s="15">
        <f t="shared" si="1686"/>
        <v>0</v>
      </c>
      <c r="AD1066" s="15">
        <f t="shared" si="1687"/>
        <v>613110.80000000005</v>
      </c>
      <c r="AE1066" s="15"/>
      <c r="AF1066" s="15"/>
      <c r="AG1066" s="15"/>
      <c r="AH1066" s="15">
        <f t="shared" si="1688"/>
        <v>612838.60000000009</v>
      </c>
      <c r="AI1066" s="15">
        <f t="shared" si="1689"/>
        <v>0</v>
      </c>
      <c r="AJ1066" s="15">
        <f t="shared" si="1690"/>
        <v>613110.80000000005</v>
      </c>
      <c r="AK1066" s="15"/>
      <c r="AL1066" s="15"/>
      <c r="AM1066" s="15"/>
      <c r="AN1066" s="15">
        <f t="shared" si="1678"/>
        <v>612838.60000000009</v>
      </c>
      <c r="AO1066" s="15"/>
      <c r="AP1066" s="70">
        <f t="shared" si="1703"/>
        <v>612838.60000000009</v>
      </c>
      <c r="AQ1066" s="15">
        <f t="shared" si="1679"/>
        <v>0</v>
      </c>
      <c r="AR1066" s="15"/>
      <c r="AS1066" s="70">
        <f t="shared" si="1704"/>
        <v>0</v>
      </c>
      <c r="AT1066" s="73">
        <f t="shared" si="1680"/>
        <v>613110.80000000005</v>
      </c>
      <c r="AU1066" s="15"/>
      <c r="AV1066" s="24"/>
    </row>
    <row r="1067" spans="1:49" s="74" customFormat="1" ht="31.2" x14ac:dyDescent="0.3">
      <c r="A1067" s="55" t="s">
        <v>680</v>
      </c>
      <c r="B1067" s="56"/>
      <c r="C1067" s="55"/>
      <c r="D1067" s="55"/>
      <c r="E1067" s="57" t="s">
        <v>681</v>
      </c>
      <c r="F1067" s="14">
        <f t="shared" ref="F1067:K1067" si="1741">F1068</f>
        <v>220211.89999999997</v>
      </c>
      <c r="G1067" s="14">
        <f t="shared" si="1741"/>
        <v>225707.09999999998</v>
      </c>
      <c r="H1067" s="14">
        <f t="shared" si="1741"/>
        <v>225707.09999999998</v>
      </c>
      <c r="I1067" s="14">
        <f t="shared" si="1741"/>
        <v>30000</v>
      </c>
      <c r="J1067" s="14">
        <f t="shared" si="1741"/>
        <v>0</v>
      </c>
      <c r="K1067" s="14">
        <f t="shared" si="1741"/>
        <v>0</v>
      </c>
      <c r="L1067" s="14">
        <f t="shared" si="1681"/>
        <v>250211.89999999997</v>
      </c>
      <c r="M1067" s="14">
        <f t="shared" si="1682"/>
        <v>225707.09999999998</v>
      </c>
      <c r="N1067" s="14">
        <f t="shared" si="1683"/>
        <v>225707.09999999998</v>
      </c>
      <c r="O1067" s="14">
        <f>O1068</f>
        <v>0</v>
      </c>
      <c r="P1067" s="14">
        <f>P1068</f>
        <v>0</v>
      </c>
      <c r="Q1067" s="14">
        <f>Q1068</f>
        <v>0</v>
      </c>
      <c r="R1067" s="14">
        <f t="shared" si="1730"/>
        <v>250211.89999999997</v>
      </c>
      <c r="S1067" s="14">
        <f t="shared" si="1731"/>
        <v>225707.09999999998</v>
      </c>
      <c r="T1067" s="14">
        <f t="shared" si="1732"/>
        <v>225707.09999999998</v>
      </c>
      <c r="U1067" s="14">
        <f>U1068</f>
        <v>0</v>
      </c>
      <c r="V1067" s="14">
        <f t="shared" si="1705"/>
        <v>250211.89999999997</v>
      </c>
      <c r="W1067" s="14">
        <f t="shared" si="1706"/>
        <v>225707.09999999998</v>
      </c>
      <c r="X1067" s="14">
        <f t="shared" si="1707"/>
        <v>225707.09999999998</v>
      </c>
      <c r="Y1067" s="14">
        <f>Y1068</f>
        <v>-2470.1</v>
      </c>
      <c r="Z1067" s="14">
        <f>Z1068</f>
        <v>0</v>
      </c>
      <c r="AA1067" s="14">
        <f>AA1068</f>
        <v>0</v>
      </c>
      <c r="AB1067" s="14">
        <f t="shared" si="1685"/>
        <v>247741.79999999996</v>
      </c>
      <c r="AC1067" s="14">
        <f t="shared" si="1686"/>
        <v>225707.09999999998</v>
      </c>
      <c r="AD1067" s="14">
        <f t="shared" si="1687"/>
        <v>225707.09999999998</v>
      </c>
      <c r="AE1067" s="14">
        <f>AE1068</f>
        <v>0</v>
      </c>
      <c r="AF1067" s="14">
        <f>AF1068</f>
        <v>0</v>
      </c>
      <c r="AG1067" s="14">
        <f>AG1068</f>
        <v>0</v>
      </c>
      <c r="AH1067" s="14">
        <f t="shared" si="1688"/>
        <v>247741.79999999996</v>
      </c>
      <c r="AI1067" s="14">
        <f t="shared" si="1689"/>
        <v>225707.09999999998</v>
      </c>
      <c r="AJ1067" s="14">
        <f t="shared" si="1690"/>
        <v>225707.09999999998</v>
      </c>
      <c r="AK1067" s="14">
        <f>AK1068</f>
        <v>0</v>
      </c>
      <c r="AL1067" s="14">
        <f>AL1068</f>
        <v>0</v>
      </c>
      <c r="AM1067" s="14">
        <f>AM1068</f>
        <v>0</v>
      </c>
      <c r="AN1067" s="14">
        <f t="shared" si="1678"/>
        <v>247741.79999999996</v>
      </c>
      <c r="AO1067" s="14">
        <f>AO1068</f>
        <v>0</v>
      </c>
      <c r="AP1067" s="68">
        <f t="shared" si="1703"/>
        <v>247741.79999999996</v>
      </c>
      <c r="AQ1067" s="14">
        <f t="shared" si="1679"/>
        <v>225707.09999999998</v>
      </c>
      <c r="AR1067" s="14">
        <f>AR1068</f>
        <v>0</v>
      </c>
      <c r="AS1067" s="68">
        <f t="shared" si="1704"/>
        <v>225707.09999999998</v>
      </c>
      <c r="AT1067" s="71">
        <f t="shared" si="1680"/>
        <v>225707.09999999998</v>
      </c>
      <c r="AU1067" s="14">
        <f>AU1068</f>
        <v>0</v>
      </c>
      <c r="AV1067" s="16"/>
      <c r="AW1067" s="13"/>
    </row>
    <row r="1068" spans="1:49" s="75" customFormat="1" x14ac:dyDescent="0.3">
      <c r="A1068" s="58" t="s">
        <v>682</v>
      </c>
      <c r="B1068" s="59"/>
      <c r="C1068" s="58"/>
      <c r="D1068" s="58"/>
      <c r="E1068" s="60" t="s">
        <v>58</v>
      </c>
      <c r="F1068" s="21">
        <f t="shared" ref="F1068:K1068" si="1742">F1069+F1078</f>
        <v>220211.89999999997</v>
      </c>
      <c r="G1068" s="21">
        <f t="shared" si="1742"/>
        <v>225707.09999999998</v>
      </c>
      <c r="H1068" s="21">
        <f t="shared" si="1742"/>
        <v>225707.09999999998</v>
      </c>
      <c r="I1068" s="21">
        <f t="shared" si="1742"/>
        <v>30000</v>
      </c>
      <c r="J1068" s="21">
        <f t="shared" si="1742"/>
        <v>0</v>
      </c>
      <c r="K1068" s="21">
        <f t="shared" si="1742"/>
        <v>0</v>
      </c>
      <c r="L1068" s="21">
        <f t="shared" si="1681"/>
        <v>250211.89999999997</v>
      </c>
      <c r="M1068" s="21">
        <f t="shared" si="1682"/>
        <v>225707.09999999998</v>
      </c>
      <c r="N1068" s="21">
        <f t="shared" si="1683"/>
        <v>225707.09999999998</v>
      </c>
      <c r="O1068" s="21">
        <f>O1069+O1078</f>
        <v>0</v>
      </c>
      <c r="P1068" s="21">
        <f>P1069+P1078</f>
        <v>0</v>
      </c>
      <c r="Q1068" s="21">
        <f>Q1069+Q1078</f>
        <v>0</v>
      </c>
      <c r="R1068" s="21">
        <f t="shared" si="1730"/>
        <v>250211.89999999997</v>
      </c>
      <c r="S1068" s="21">
        <f t="shared" si="1731"/>
        <v>225707.09999999998</v>
      </c>
      <c r="T1068" s="21">
        <f t="shared" si="1732"/>
        <v>225707.09999999998</v>
      </c>
      <c r="U1068" s="21">
        <f>U1069+U1078</f>
        <v>0</v>
      </c>
      <c r="V1068" s="21">
        <f t="shared" si="1705"/>
        <v>250211.89999999997</v>
      </c>
      <c r="W1068" s="21">
        <f t="shared" si="1706"/>
        <v>225707.09999999998</v>
      </c>
      <c r="X1068" s="21">
        <f t="shared" si="1707"/>
        <v>225707.09999999998</v>
      </c>
      <c r="Y1068" s="21">
        <f>Y1069+Y1078</f>
        <v>-2470.1</v>
      </c>
      <c r="Z1068" s="21">
        <f>Z1069+Z1078</f>
        <v>0</v>
      </c>
      <c r="AA1068" s="21">
        <f>AA1069+AA1078</f>
        <v>0</v>
      </c>
      <c r="AB1068" s="21">
        <f t="shared" si="1685"/>
        <v>247741.79999999996</v>
      </c>
      <c r="AC1068" s="21">
        <f t="shared" si="1686"/>
        <v>225707.09999999998</v>
      </c>
      <c r="AD1068" s="21">
        <f t="shared" si="1687"/>
        <v>225707.09999999998</v>
      </c>
      <c r="AE1068" s="21">
        <f>AE1069+AE1078</f>
        <v>0</v>
      </c>
      <c r="AF1068" s="21">
        <f>AF1069+AF1078</f>
        <v>0</v>
      </c>
      <c r="AG1068" s="21">
        <f>AG1069+AG1078</f>
        <v>0</v>
      </c>
      <c r="AH1068" s="21">
        <f t="shared" si="1688"/>
        <v>247741.79999999996</v>
      </c>
      <c r="AI1068" s="21">
        <f t="shared" si="1689"/>
        <v>225707.09999999998</v>
      </c>
      <c r="AJ1068" s="21">
        <f t="shared" si="1690"/>
        <v>225707.09999999998</v>
      </c>
      <c r="AK1068" s="21">
        <f>AK1069+AK1078</f>
        <v>0</v>
      </c>
      <c r="AL1068" s="21">
        <f>AL1069+AL1078</f>
        <v>0</v>
      </c>
      <c r="AM1068" s="21">
        <f>AM1069+AM1078</f>
        <v>0</v>
      </c>
      <c r="AN1068" s="21">
        <f t="shared" si="1678"/>
        <v>247741.79999999996</v>
      </c>
      <c r="AO1068" s="21">
        <f>AO1069+AO1078</f>
        <v>0</v>
      </c>
      <c r="AP1068" s="69">
        <f t="shared" si="1703"/>
        <v>247741.79999999996</v>
      </c>
      <c r="AQ1068" s="21">
        <f t="shared" si="1679"/>
        <v>225707.09999999998</v>
      </c>
      <c r="AR1068" s="21">
        <f>AR1069+AR1078</f>
        <v>0</v>
      </c>
      <c r="AS1068" s="69">
        <f t="shared" si="1704"/>
        <v>225707.09999999998</v>
      </c>
      <c r="AT1068" s="72">
        <f t="shared" si="1680"/>
        <v>225707.09999999998</v>
      </c>
      <c r="AU1068" s="21">
        <f>AU1069+AU1078</f>
        <v>0</v>
      </c>
      <c r="AV1068" s="22"/>
      <c r="AW1068" s="17"/>
    </row>
    <row r="1069" spans="1:49" ht="62.4" x14ac:dyDescent="0.3">
      <c r="A1069" s="61" t="s">
        <v>683</v>
      </c>
      <c r="B1069" s="62"/>
      <c r="C1069" s="61"/>
      <c r="D1069" s="61"/>
      <c r="E1069" s="63" t="s">
        <v>684</v>
      </c>
      <c r="F1069" s="15">
        <f t="shared" ref="F1069:K1069" si="1743">F1070+F1075</f>
        <v>37440.800000000003</v>
      </c>
      <c r="G1069" s="15">
        <f t="shared" si="1743"/>
        <v>37970.800000000003</v>
      </c>
      <c r="H1069" s="15">
        <f t="shared" si="1743"/>
        <v>37970.800000000003</v>
      </c>
      <c r="I1069" s="15">
        <f t="shared" si="1743"/>
        <v>30000</v>
      </c>
      <c r="J1069" s="15">
        <f t="shared" si="1743"/>
        <v>0</v>
      </c>
      <c r="K1069" s="15">
        <f t="shared" si="1743"/>
        <v>0</v>
      </c>
      <c r="L1069" s="15">
        <f t="shared" si="1681"/>
        <v>67440.800000000003</v>
      </c>
      <c r="M1069" s="15">
        <f t="shared" si="1682"/>
        <v>37970.800000000003</v>
      </c>
      <c r="N1069" s="15">
        <f t="shared" si="1683"/>
        <v>37970.800000000003</v>
      </c>
      <c r="O1069" s="15">
        <f>O1070+O1075</f>
        <v>0</v>
      </c>
      <c r="P1069" s="15">
        <f>P1070+P1075</f>
        <v>0</v>
      </c>
      <c r="Q1069" s="15">
        <f>Q1070+Q1075</f>
        <v>0</v>
      </c>
      <c r="R1069" s="15">
        <f t="shared" si="1730"/>
        <v>67440.800000000003</v>
      </c>
      <c r="S1069" s="15">
        <f t="shared" si="1731"/>
        <v>37970.800000000003</v>
      </c>
      <c r="T1069" s="15">
        <f t="shared" si="1732"/>
        <v>37970.800000000003</v>
      </c>
      <c r="U1069" s="15">
        <f>U1070+U1075</f>
        <v>0</v>
      </c>
      <c r="V1069" s="15">
        <f t="shared" si="1705"/>
        <v>67440.800000000003</v>
      </c>
      <c r="W1069" s="15">
        <f t="shared" si="1706"/>
        <v>37970.800000000003</v>
      </c>
      <c r="X1069" s="15">
        <f t="shared" si="1707"/>
        <v>37970.800000000003</v>
      </c>
      <c r="Y1069" s="15">
        <f>Y1070+Y1075</f>
        <v>0</v>
      </c>
      <c r="Z1069" s="15">
        <f>Z1070+Z1075</f>
        <v>0</v>
      </c>
      <c r="AA1069" s="15">
        <f>AA1070+AA1075</f>
        <v>0</v>
      </c>
      <c r="AB1069" s="15">
        <f t="shared" si="1685"/>
        <v>67440.800000000003</v>
      </c>
      <c r="AC1069" s="15">
        <f t="shared" si="1686"/>
        <v>37970.800000000003</v>
      </c>
      <c r="AD1069" s="15">
        <f t="shared" si="1687"/>
        <v>37970.800000000003</v>
      </c>
      <c r="AE1069" s="15">
        <f>AE1070+AE1075</f>
        <v>0</v>
      </c>
      <c r="AF1069" s="15">
        <f>AF1070+AF1075</f>
        <v>0</v>
      </c>
      <c r="AG1069" s="15">
        <f>AG1070+AG1075</f>
        <v>0</v>
      </c>
      <c r="AH1069" s="15">
        <f t="shared" si="1688"/>
        <v>67440.800000000003</v>
      </c>
      <c r="AI1069" s="15">
        <f t="shared" si="1689"/>
        <v>37970.800000000003</v>
      </c>
      <c r="AJ1069" s="15">
        <f t="shared" si="1690"/>
        <v>37970.800000000003</v>
      </c>
      <c r="AK1069" s="15">
        <f>AK1070+AK1075</f>
        <v>0</v>
      </c>
      <c r="AL1069" s="15">
        <f>AL1070+AL1075</f>
        <v>0</v>
      </c>
      <c r="AM1069" s="15">
        <f>AM1070+AM1075</f>
        <v>0</v>
      </c>
      <c r="AN1069" s="15">
        <f t="shared" ref="AN1069:AN1132" si="1744">AH1069+AK1069</f>
        <v>67440.800000000003</v>
      </c>
      <c r="AO1069" s="15">
        <f>AO1070+AO1075</f>
        <v>0</v>
      </c>
      <c r="AP1069" s="70">
        <f t="shared" si="1703"/>
        <v>67440.800000000003</v>
      </c>
      <c r="AQ1069" s="15">
        <f t="shared" ref="AQ1069:AQ1132" si="1745">AI1069+AL1069</f>
        <v>37970.800000000003</v>
      </c>
      <c r="AR1069" s="15">
        <f>AR1070+AR1075</f>
        <v>0</v>
      </c>
      <c r="AS1069" s="70">
        <f t="shared" si="1704"/>
        <v>37970.800000000003</v>
      </c>
      <c r="AT1069" s="73">
        <f t="shared" ref="AT1069:AT1132" si="1746">AJ1069+AM1069</f>
        <v>37970.800000000003</v>
      </c>
      <c r="AU1069" s="15">
        <f>AU1070+AU1075</f>
        <v>0</v>
      </c>
      <c r="AV1069" s="24"/>
    </row>
    <row r="1070" spans="1:49" x14ac:dyDescent="0.3">
      <c r="A1070" s="61" t="s">
        <v>685</v>
      </c>
      <c r="B1070" s="62"/>
      <c r="C1070" s="61"/>
      <c r="D1070" s="61"/>
      <c r="E1070" s="63" t="s">
        <v>686</v>
      </c>
      <c r="F1070" s="15">
        <f t="shared" ref="F1070:K1070" si="1747">F1071+F1073</f>
        <v>30349.800000000003</v>
      </c>
      <c r="G1070" s="15">
        <f t="shared" si="1747"/>
        <v>30722.9</v>
      </c>
      <c r="H1070" s="15">
        <f t="shared" si="1747"/>
        <v>29438.600000000002</v>
      </c>
      <c r="I1070" s="15">
        <f t="shared" si="1747"/>
        <v>30000</v>
      </c>
      <c r="J1070" s="15">
        <f t="shared" si="1747"/>
        <v>0</v>
      </c>
      <c r="K1070" s="15">
        <f t="shared" si="1747"/>
        <v>0</v>
      </c>
      <c r="L1070" s="15">
        <f t="shared" si="1681"/>
        <v>60349.8</v>
      </c>
      <c r="M1070" s="15">
        <f t="shared" si="1682"/>
        <v>30722.9</v>
      </c>
      <c r="N1070" s="15">
        <f t="shared" si="1683"/>
        <v>29438.600000000002</v>
      </c>
      <c r="O1070" s="15">
        <f>O1071+O1073</f>
        <v>0</v>
      </c>
      <c r="P1070" s="15">
        <f>P1071+P1073</f>
        <v>0</v>
      </c>
      <c r="Q1070" s="15">
        <f>Q1071+Q1073</f>
        <v>0</v>
      </c>
      <c r="R1070" s="15">
        <f t="shared" si="1730"/>
        <v>60349.8</v>
      </c>
      <c r="S1070" s="15">
        <f t="shared" si="1731"/>
        <v>30722.9</v>
      </c>
      <c r="T1070" s="15">
        <f t="shared" si="1732"/>
        <v>29438.600000000002</v>
      </c>
      <c r="U1070" s="15">
        <f>U1071+U1073</f>
        <v>0</v>
      </c>
      <c r="V1070" s="15">
        <f t="shared" si="1705"/>
        <v>60349.8</v>
      </c>
      <c r="W1070" s="15">
        <f t="shared" si="1706"/>
        <v>30722.9</v>
      </c>
      <c r="X1070" s="15">
        <f t="shared" si="1707"/>
        <v>29438.600000000002</v>
      </c>
      <c r="Y1070" s="15">
        <f>Y1071+Y1073</f>
        <v>0</v>
      </c>
      <c r="Z1070" s="15">
        <f>Z1071+Z1073</f>
        <v>0</v>
      </c>
      <c r="AA1070" s="15">
        <f>AA1071+AA1073</f>
        <v>0</v>
      </c>
      <c r="AB1070" s="15">
        <f t="shared" si="1685"/>
        <v>60349.8</v>
      </c>
      <c r="AC1070" s="15">
        <f t="shared" si="1686"/>
        <v>30722.9</v>
      </c>
      <c r="AD1070" s="15">
        <f t="shared" si="1687"/>
        <v>29438.600000000002</v>
      </c>
      <c r="AE1070" s="15">
        <f>AE1071+AE1073</f>
        <v>0</v>
      </c>
      <c r="AF1070" s="15">
        <f>AF1071+AF1073</f>
        <v>0</v>
      </c>
      <c r="AG1070" s="15">
        <f>AG1071+AG1073</f>
        <v>0</v>
      </c>
      <c r="AH1070" s="15">
        <f t="shared" si="1688"/>
        <v>60349.8</v>
      </c>
      <c r="AI1070" s="15">
        <f t="shared" si="1689"/>
        <v>30722.9</v>
      </c>
      <c r="AJ1070" s="15">
        <f t="shared" si="1690"/>
        <v>29438.600000000002</v>
      </c>
      <c r="AK1070" s="15">
        <f>AK1071+AK1073</f>
        <v>0</v>
      </c>
      <c r="AL1070" s="15">
        <f>AL1071+AL1073</f>
        <v>0</v>
      </c>
      <c r="AM1070" s="15">
        <f>AM1071+AM1073</f>
        <v>0</v>
      </c>
      <c r="AN1070" s="15">
        <f t="shared" si="1744"/>
        <v>60349.8</v>
      </c>
      <c r="AO1070" s="15">
        <f>AO1071+AO1073</f>
        <v>0</v>
      </c>
      <c r="AP1070" s="70">
        <f t="shared" si="1703"/>
        <v>60349.8</v>
      </c>
      <c r="AQ1070" s="15">
        <f t="shared" si="1745"/>
        <v>30722.9</v>
      </c>
      <c r="AR1070" s="15">
        <f>AR1071+AR1073</f>
        <v>0</v>
      </c>
      <c r="AS1070" s="70">
        <f t="shared" si="1704"/>
        <v>30722.9</v>
      </c>
      <c r="AT1070" s="73">
        <f t="shared" si="1746"/>
        <v>29438.600000000002</v>
      </c>
      <c r="AU1070" s="15">
        <f>AU1071+AU1073</f>
        <v>0</v>
      </c>
      <c r="AV1070" s="24"/>
    </row>
    <row r="1071" spans="1:49" ht="31.2" x14ac:dyDescent="0.3">
      <c r="A1071" s="61" t="s">
        <v>685</v>
      </c>
      <c r="B1071" s="62" t="s">
        <v>48</v>
      </c>
      <c r="C1071" s="61"/>
      <c r="D1071" s="61"/>
      <c r="E1071" s="63" t="s">
        <v>49</v>
      </c>
      <c r="F1071" s="15">
        <f t="shared" ref="F1071:K1071" si="1748">F1072</f>
        <v>28732.400000000001</v>
      </c>
      <c r="G1071" s="15">
        <f t="shared" si="1748"/>
        <v>29105.5</v>
      </c>
      <c r="H1071" s="15">
        <f t="shared" si="1748"/>
        <v>27821.200000000001</v>
      </c>
      <c r="I1071" s="15">
        <f t="shared" si="1748"/>
        <v>30000</v>
      </c>
      <c r="J1071" s="15">
        <f t="shared" si="1748"/>
        <v>0</v>
      </c>
      <c r="K1071" s="15">
        <f t="shared" si="1748"/>
        <v>0</v>
      </c>
      <c r="L1071" s="15">
        <f t="shared" si="1681"/>
        <v>58732.4</v>
      </c>
      <c r="M1071" s="15">
        <f t="shared" si="1682"/>
        <v>29105.5</v>
      </c>
      <c r="N1071" s="15">
        <f t="shared" si="1683"/>
        <v>27821.200000000001</v>
      </c>
      <c r="O1071" s="15">
        <f>O1072</f>
        <v>0</v>
      </c>
      <c r="P1071" s="15">
        <f>P1072</f>
        <v>0</v>
      </c>
      <c r="Q1071" s="15">
        <f>Q1072</f>
        <v>0</v>
      </c>
      <c r="R1071" s="15">
        <f t="shared" si="1730"/>
        <v>58732.4</v>
      </c>
      <c r="S1071" s="15">
        <f t="shared" si="1731"/>
        <v>29105.5</v>
      </c>
      <c r="T1071" s="15">
        <f t="shared" si="1732"/>
        <v>27821.200000000001</v>
      </c>
      <c r="U1071" s="15">
        <f>U1072</f>
        <v>0</v>
      </c>
      <c r="V1071" s="15">
        <f t="shared" si="1705"/>
        <v>58732.4</v>
      </c>
      <c r="W1071" s="15">
        <f t="shared" si="1706"/>
        <v>29105.5</v>
      </c>
      <c r="X1071" s="15">
        <f t="shared" si="1707"/>
        <v>27821.200000000001</v>
      </c>
      <c r="Y1071" s="15">
        <f>Y1072</f>
        <v>0</v>
      </c>
      <c r="Z1071" s="15">
        <f>Z1072</f>
        <v>0</v>
      </c>
      <c r="AA1071" s="15">
        <f>AA1072</f>
        <v>0</v>
      </c>
      <c r="AB1071" s="15">
        <f t="shared" si="1685"/>
        <v>58732.4</v>
      </c>
      <c r="AC1071" s="15">
        <f t="shared" si="1686"/>
        <v>29105.5</v>
      </c>
      <c r="AD1071" s="15">
        <f t="shared" si="1687"/>
        <v>27821.200000000001</v>
      </c>
      <c r="AE1071" s="15">
        <f>AE1072</f>
        <v>0</v>
      </c>
      <c r="AF1071" s="15">
        <f>AF1072</f>
        <v>0</v>
      </c>
      <c r="AG1071" s="15">
        <f>AG1072</f>
        <v>0</v>
      </c>
      <c r="AH1071" s="15">
        <f t="shared" si="1688"/>
        <v>58732.4</v>
      </c>
      <c r="AI1071" s="15">
        <f t="shared" si="1689"/>
        <v>29105.5</v>
      </c>
      <c r="AJ1071" s="15">
        <f t="shared" si="1690"/>
        <v>27821.200000000001</v>
      </c>
      <c r="AK1071" s="15">
        <f>AK1072</f>
        <v>0</v>
      </c>
      <c r="AL1071" s="15">
        <f>AL1072</f>
        <v>0</v>
      </c>
      <c r="AM1071" s="15">
        <f>AM1072</f>
        <v>0</v>
      </c>
      <c r="AN1071" s="15">
        <f t="shared" si="1744"/>
        <v>58732.4</v>
      </c>
      <c r="AO1071" s="15">
        <f>AO1072</f>
        <v>0</v>
      </c>
      <c r="AP1071" s="70">
        <f t="shared" si="1703"/>
        <v>58732.4</v>
      </c>
      <c r="AQ1071" s="15">
        <f t="shared" si="1745"/>
        <v>29105.5</v>
      </c>
      <c r="AR1071" s="15">
        <f>AR1072</f>
        <v>0</v>
      </c>
      <c r="AS1071" s="70">
        <f t="shared" si="1704"/>
        <v>29105.5</v>
      </c>
      <c r="AT1071" s="73">
        <f t="shared" si="1746"/>
        <v>27821.200000000001</v>
      </c>
      <c r="AU1071" s="15">
        <f>AU1072</f>
        <v>0</v>
      </c>
      <c r="AV1071" s="24"/>
    </row>
    <row r="1072" spans="1:49" ht="31.2" x14ac:dyDescent="0.3">
      <c r="A1072" s="61" t="s">
        <v>685</v>
      </c>
      <c r="B1072" s="62">
        <v>200</v>
      </c>
      <c r="C1072" s="61" t="s">
        <v>238</v>
      </c>
      <c r="D1072" s="61" t="s">
        <v>493</v>
      </c>
      <c r="E1072" s="63" t="s">
        <v>494</v>
      </c>
      <c r="F1072" s="15">
        <v>28732.400000000001</v>
      </c>
      <c r="G1072" s="15">
        <v>29105.5</v>
      </c>
      <c r="H1072" s="15">
        <v>27821.200000000001</v>
      </c>
      <c r="I1072" s="27">
        <v>30000</v>
      </c>
      <c r="J1072" s="15"/>
      <c r="K1072" s="15"/>
      <c r="L1072" s="15">
        <f t="shared" si="1681"/>
        <v>58732.4</v>
      </c>
      <c r="M1072" s="15">
        <f t="shared" si="1682"/>
        <v>29105.5</v>
      </c>
      <c r="N1072" s="15">
        <f t="shared" si="1683"/>
        <v>27821.200000000001</v>
      </c>
      <c r="O1072" s="15"/>
      <c r="P1072" s="15"/>
      <c r="Q1072" s="15"/>
      <c r="R1072" s="15">
        <f t="shared" si="1730"/>
        <v>58732.4</v>
      </c>
      <c r="S1072" s="15">
        <f t="shared" si="1731"/>
        <v>29105.5</v>
      </c>
      <c r="T1072" s="15">
        <f t="shared" si="1732"/>
        <v>27821.200000000001</v>
      </c>
      <c r="U1072" s="15"/>
      <c r="V1072" s="15">
        <f t="shared" si="1705"/>
        <v>58732.4</v>
      </c>
      <c r="W1072" s="15">
        <f t="shared" si="1706"/>
        <v>29105.5</v>
      </c>
      <c r="X1072" s="15">
        <f t="shared" si="1707"/>
        <v>27821.200000000001</v>
      </c>
      <c r="Y1072" s="15"/>
      <c r="Z1072" s="15"/>
      <c r="AA1072" s="15"/>
      <c r="AB1072" s="15">
        <f t="shared" si="1685"/>
        <v>58732.4</v>
      </c>
      <c r="AC1072" s="15">
        <f t="shared" si="1686"/>
        <v>29105.5</v>
      </c>
      <c r="AD1072" s="15">
        <f t="shared" si="1687"/>
        <v>27821.200000000001</v>
      </c>
      <c r="AE1072" s="15"/>
      <c r="AF1072" s="15"/>
      <c r="AG1072" s="15"/>
      <c r="AH1072" s="15">
        <f t="shared" si="1688"/>
        <v>58732.4</v>
      </c>
      <c r="AI1072" s="15">
        <f t="shared" si="1689"/>
        <v>29105.5</v>
      </c>
      <c r="AJ1072" s="15">
        <f t="shared" si="1690"/>
        <v>27821.200000000001</v>
      </c>
      <c r="AK1072" s="15"/>
      <c r="AL1072" s="15"/>
      <c r="AM1072" s="15"/>
      <c r="AN1072" s="15">
        <f t="shared" si="1744"/>
        <v>58732.4</v>
      </c>
      <c r="AO1072" s="15"/>
      <c r="AP1072" s="70">
        <f t="shared" si="1703"/>
        <v>58732.4</v>
      </c>
      <c r="AQ1072" s="15">
        <f t="shared" si="1745"/>
        <v>29105.5</v>
      </c>
      <c r="AR1072" s="15"/>
      <c r="AS1072" s="70">
        <f t="shared" si="1704"/>
        <v>29105.5</v>
      </c>
      <c r="AT1072" s="73">
        <f t="shared" si="1746"/>
        <v>27821.200000000001</v>
      </c>
      <c r="AU1072" s="15"/>
      <c r="AV1072" s="24"/>
    </row>
    <row r="1073" spans="1:49" x14ac:dyDescent="0.3">
      <c r="A1073" s="61" t="s">
        <v>685</v>
      </c>
      <c r="B1073" s="62" t="s">
        <v>44</v>
      </c>
      <c r="C1073" s="61"/>
      <c r="D1073" s="61"/>
      <c r="E1073" s="63" t="s">
        <v>45</v>
      </c>
      <c r="F1073" s="15">
        <f t="shared" ref="F1073:K1073" si="1749">F1074</f>
        <v>1617.4</v>
      </c>
      <c r="G1073" s="15">
        <f t="shared" si="1749"/>
        <v>1617.4</v>
      </c>
      <c r="H1073" s="15">
        <f t="shared" si="1749"/>
        <v>1617.4</v>
      </c>
      <c r="I1073" s="15">
        <f t="shared" si="1749"/>
        <v>0</v>
      </c>
      <c r="J1073" s="15">
        <f t="shared" si="1749"/>
        <v>0</v>
      </c>
      <c r="K1073" s="15">
        <f t="shared" si="1749"/>
        <v>0</v>
      </c>
      <c r="L1073" s="15">
        <f t="shared" si="1681"/>
        <v>1617.4</v>
      </c>
      <c r="M1073" s="15">
        <f t="shared" si="1682"/>
        <v>1617.4</v>
      </c>
      <c r="N1073" s="15">
        <f t="shared" si="1683"/>
        <v>1617.4</v>
      </c>
      <c r="O1073" s="15">
        <f>O1074</f>
        <v>0</v>
      </c>
      <c r="P1073" s="15">
        <f>P1074</f>
        <v>0</v>
      </c>
      <c r="Q1073" s="15">
        <f>Q1074</f>
        <v>0</v>
      </c>
      <c r="R1073" s="15">
        <f t="shared" si="1730"/>
        <v>1617.4</v>
      </c>
      <c r="S1073" s="15">
        <f t="shared" si="1731"/>
        <v>1617.4</v>
      </c>
      <c r="T1073" s="15">
        <f t="shared" si="1732"/>
        <v>1617.4</v>
      </c>
      <c r="U1073" s="15">
        <f>U1074</f>
        <v>0</v>
      </c>
      <c r="V1073" s="15">
        <f t="shared" si="1705"/>
        <v>1617.4</v>
      </c>
      <c r="W1073" s="15">
        <f t="shared" si="1706"/>
        <v>1617.4</v>
      </c>
      <c r="X1073" s="15">
        <f t="shared" si="1707"/>
        <v>1617.4</v>
      </c>
      <c r="Y1073" s="15">
        <f>Y1074</f>
        <v>0</v>
      </c>
      <c r="Z1073" s="15">
        <f>Z1074</f>
        <v>0</v>
      </c>
      <c r="AA1073" s="15">
        <f>AA1074</f>
        <v>0</v>
      </c>
      <c r="AB1073" s="15">
        <f t="shared" si="1685"/>
        <v>1617.4</v>
      </c>
      <c r="AC1073" s="15">
        <f t="shared" si="1686"/>
        <v>1617.4</v>
      </c>
      <c r="AD1073" s="15">
        <f t="shared" si="1687"/>
        <v>1617.4</v>
      </c>
      <c r="AE1073" s="15">
        <f>AE1074</f>
        <v>0</v>
      </c>
      <c r="AF1073" s="15">
        <f>AF1074</f>
        <v>0</v>
      </c>
      <c r="AG1073" s="15">
        <f>AG1074</f>
        <v>0</v>
      </c>
      <c r="AH1073" s="15">
        <f t="shared" si="1688"/>
        <v>1617.4</v>
      </c>
      <c r="AI1073" s="15">
        <f t="shared" si="1689"/>
        <v>1617.4</v>
      </c>
      <c r="AJ1073" s="15">
        <f t="shared" si="1690"/>
        <v>1617.4</v>
      </c>
      <c r="AK1073" s="15">
        <f>AK1074</f>
        <v>0</v>
      </c>
      <c r="AL1073" s="15">
        <f>AL1074</f>
        <v>0</v>
      </c>
      <c r="AM1073" s="15">
        <f>AM1074</f>
        <v>0</v>
      </c>
      <c r="AN1073" s="15">
        <f t="shared" si="1744"/>
        <v>1617.4</v>
      </c>
      <c r="AO1073" s="15">
        <f>AO1074</f>
        <v>0</v>
      </c>
      <c r="AP1073" s="70">
        <f t="shared" si="1703"/>
        <v>1617.4</v>
      </c>
      <c r="AQ1073" s="15">
        <f t="shared" si="1745"/>
        <v>1617.4</v>
      </c>
      <c r="AR1073" s="15">
        <f>AR1074</f>
        <v>0</v>
      </c>
      <c r="AS1073" s="70">
        <f t="shared" si="1704"/>
        <v>1617.4</v>
      </c>
      <c r="AT1073" s="73">
        <f t="shared" si="1746"/>
        <v>1617.4</v>
      </c>
      <c r="AU1073" s="15">
        <f>AU1074</f>
        <v>0</v>
      </c>
      <c r="AV1073" s="24"/>
    </row>
    <row r="1074" spans="1:49" ht="31.2" x14ac:dyDescent="0.3">
      <c r="A1074" s="61" t="s">
        <v>685</v>
      </c>
      <c r="B1074" s="62">
        <v>800</v>
      </c>
      <c r="C1074" s="61" t="s">
        <v>238</v>
      </c>
      <c r="D1074" s="61" t="s">
        <v>493</v>
      </c>
      <c r="E1074" s="63" t="s">
        <v>494</v>
      </c>
      <c r="F1074" s="15">
        <v>1617.4</v>
      </c>
      <c r="G1074" s="15">
        <v>1617.4</v>
      </c>
      <c r="H1074" s="15">
        <v>1617.4</v>
      </c>
      <c r="I1074" s="15"/>
      <c r="J1074" s="15"/>
      <c r="K1074" s="15"/>
      <c r="L1074" s="15">
        <f t="shared" si="1681"/>
        <v>1617.4</v>
      </c>
      <c r="M1074" s="15">
        <f t="shared" si="1682"/>
        <v>1617.4</v>
      </c>
      <c r="N1074" s="15">
        <f t="shared" si="1683"/>
        <v>1617.4</v>
      </c>
      <c r="O1074" s="15"/>
      <c r="P1074" s="15"/>
      <c r="Q1074" s="15"/>
      <c r="R1074" s="15">
        <f t="shared" si="1730"/>
        <v>1617.4</v>
      </c>
      <c r="S1074" s="15">
        <f t="shared" si="1731"/>
        <v>1617.4</v>
      </c>
      <c r="T1074" s="15">
        <f t="shared" si="1732"/>
        <v>1617.4</v>
      </c>
      <c r="U1074" s="15"/>
      <c r="V1074" s="15">
        <f t="shared" si="1705"/>
        <v>1617.4</v>
      </c>
      <c r="W1074" s="15">
        <f t="shared" si="1706"/>
        <v>1617.4</v>
      </c>
      <c r="X1074" s="15">
        <f t="shared" si="1707"/>
        <v>1617.4</v>
      </c>
      <c r="Y1074" s="15"/>
      <c r="Z1074" s="15"/>
      <c r="AA1074" s="15"/>
      <c r="AB1074" s="15">
        <f t="shared" si="1685"/>
        <v>1617.4</v>
      </c>
      <c r="AC1074" s="15">
        <f t="shared" si="1686"/>
        <v>1617.4</v>
      </c>
      <c r="AD1074" s="15">
        <f t="shared" si="1687"/>
        <v>1617.4</v>
      </c>
      <c r="AE1074" s="15"/>
      <c r="AF1074" s="15"/>
      <c r="AG1074" s="15"/>
      <c r="AH1074" s="15">
        <f t="shared" si="1688"/>
        <v>1617.4</v>
      </c>
      <c r="AI1074" s="15">
        <f t="shared" si="1689"/>
        <v>1617.4</v>
      </c>
      <c r="AJ1074" s="15">
        <f t="shared" si="1690"/>
        <v>1617.4</v>
      </c>
      <c r="AK1074" s="15"/>
      <c r="AL1074" s="15"/>
      <c r="AM1074" s="15"/>
      <c r="AN1074" s="15">
        <f t="shared" si="1744"/>
        <v>1617.4</v>
      </c>
      <c r="AO1074" s="15"/>
      <c r="AP1074" s="70">
        <f t="shared" si="1703"/>
        <v>1617.4</v>
      </c>
      <c r="AQ1074" s="15">
        <f t="shared" si="1745"/>
        <v>1617.4</v>
      </c>
      <c r="AR1074" s="15"/>
      <c r="AS1074" s="70">
        <f t="shared" si="1704"/>
        <v>1617.4</v>
      </c>
      <c r="AT1074" s="73">
        <f t="shared" si="1746"/>
        <v>1617.4</v>
      </c>
      <c r="AU1074" s="15"/>
      <c r="AV1074" s="24"/>
    </row>
    <row r="1075" spans="1:49" x14ac:dyDescent="0.3">
      <c r="A1075" s="61" t="s">
        <v>687</v>
      </c>
      <c r="B1075" s="62"/>
      <c r="C1075" s="61"/>
      <c r="D1075" s="61"/>
      <c r="E1075" s="63" t="s">
        <v>688</v>
      </c>
      <c r="F1075" s="15">
        <f t="shared" ref="F1075:F1078" si="1750">F1076</f>
        <v>7091</v>
      </c>
      <c r="G1075" s="15">
        <f t="shared" ref="G1075:G1078" si="1751">G1076</f>
        <v>7247.9</v>
      </c>
      <c r="H1075" s="15">
        <f t="shared" ref="H1075:H1078" si="1752">H1076</f>
        <v>8532.2000000000007</v>
      </c>
      <c r="I1075" s="15">
        <f t="shared" ref="I1075:I1078" si="1753">I1076</f>
        <v>0</v>
      </c>
      <c r="J1075" s="15">
        <f t="shared" ref="J1075:J1078" si="1754">J1076</f>
        <v>0</v>
      </c>
      <c r="K1075" s="15">
        <f t="shared" ref="K1075:K1078" si="1755">K1076</f>
        <v>0</v>
      </c>
      <c r="L1075" s="15">
        <f t="shared" ref="L1075:L1138" si="1756">F1075+I1075</f>
        <v>7091</v>
      </c>
      <c r="M1075" s="15">
        <f t="shared" ref="M1075:M1138" si="1757">G1075+J1075</f>
        <v>7247.9</v>
      </c>
      <c r="N1075" s="15">
        <f t="shared" ref="N1075:N1138" si="1758">H1075+K1075</f>
        <v>8532.2000000000007</v>
      </c>
      <c r="O1075" s="15">
        <f t="shared" ref="O1075:O1078" si="1759">O1076</f>
        <v>0</v>
      </c>
      <c r="P1075" s="15">
        <f t="shared" ref="P1075:P1078" si="1760">P1076</f>
        <v>0</v>
      </c>
      <c r="Q1075" s="15">
        <f t="shared" ref="Q1075:Q1078" si="1761">Q1076</f>
        <v>0</v>
      </c>
      <c r="R1075" s="15">
        <f t="shared" si="1730"/>
        <v>7091</v>
      </c>
      <c r="S1075" s="15">
        <f t="shared" si="1731"/>
        <v>7247.9</v>
      </c>
      <c r="T1075" s="15">
        <f t="shared" si="1732"/>
        <v>8532.2000000000007</v>
      </c>
      <c r="U1075" s="15">
        <f t="shared" ref="U1075:U1078" si="1762">U1076</f>
        <v>0</v>
      </c>
      <c r="V1075" s="15">
        <f t="shared" si="1705"/>
        <v>7091</v>
      </c>
      <c r="W1075" s="15">
        <f t="shared" si="1706"/>
        <v>7247.9</v>
      </c>
      <c r="X1075" s="15">
        <f t="shared" si="1707"/>
        <v>8532.2000000000007</v>
      </c>
      <c r="Y1075" s="15">
        <f t="shared" ref="Y1075:Y1078" si="1763">Y1076</f>
        <v>0</v>
      </c>
      <c r="Z1075" s="15">
        <f t="shared" ref="Z1075:Z1078" si="1764">Z1076</f>
        <v>0</v>
      </c>
      <c r="AA1075" s="15">
        <f t="shared" ref="AA1075:AA1078" si="1765">AA1076</f>
        <v>0</v>
      </c>
      <c r="AB1075" s="15">
        <f t="shared" si="1685"/>
        <v>7091</v>
      </c>
      <c r="AC1075" s="15">
        <f t="shared" si="1686"/>
        <v>7247.9</v>
      </c>
      <c r="AD1075" s="15">
        <f t="shared" si="1687"/>
        <v>8532.2000000000007</v>
      </c>
      <c r="AE1075" s="15">
        <f t="shared" ref="AE1075:AE1078" si="1766">AE1076</f>
        <v>0</v>
      </c>
      <c r="AF1075" s="15">
        <f t="shared" ref="AF1075:AF1078" si="1767">AF1076</f>
        <v>0</v>
      </c>
      <c r="AG1075" s="15">
        <f t="shared" ref="AG1075:AG1078" si="1768">AG1076</f>
        <v>0</v>
      </c>
      <c r="AH1075" s="15">
        <f t="shared" si="1688"/>
        <v>7091</v>
      </c>
      <c r="AI1075" s="15">
        <f t="shared" si="1689"/>
        <v>7247.9</v>
      </c>
      <c r="AJ1075" s="15">
        <f t="shared" si="1690"/>
        <v>8532.2000000000007</v>
      </c>
      <c r="AK1075" s="15">
        <f t="shared" ref="AK1075:AK1078" si="1769">AK1076</f>
        <v>0</v>
      </c>
      <c r="AL1075" s="15">
        <f t="shared" ref="AL1075:AL1078" si="1770">AL1076</f>
        <v>0</v>
      </c>
      <c r="AM1075" s="15">
        <f t="shared" ref="AM1075:AM1078" si="1771">AM1076</f>
        <v>0</v>
      </c>
      <c r="AN1075" s="15">
        <f t="shared" si="1744"/>
        <v>7091</v>
      </c>
      <c r="AO1075" s="15">
        <f t="shared" ref="AO1075:AO1078" si="1772">AO1076</f>
        <v>0</v>
      </c>
      <c r="AP1075" s="70">
        <f t="shared" si="1703"/>
        <v>7091</v>
      </c>
      <c r="AQ1075" s="15">
        <f t="shared" si="1745"/>
        <v>7247.9</v>
      </c>
      <c r="AR1075" s="15">
        <f t="shared" ref="AR1075:AU1078" si="1773">AR1076</f>
        <v>0</v>
      </c>
      <c r="AS1075" s="70">
        <f t="shared" si="1704"/>
        <v>7247.9</v>
      </c>
      <c r="AT1075" s="73">
        <f t="shared" si="1746"/>
        <v>8532.2000000000007</v>
      </c>
      <c r="AU1075" s="15">
        <f t="shared" si="1773"/>
        <v>0</v>
      </c>
      <c r="AV1075" s="24"/>
    </row>
    <row r="1076" spans="1:49" ht="31.2" x14ac:dyDescent="0.3">
      <c r="A1076" s="61" t="s">
        <v>687</v>
      </c>
      <c r="B1076" s="62" t="s">
        <v>48</v>
      </c>
      <c r="C1076" s="61"/>
      <c r="D1076" s="61"/>
      <c r="E1076" s="63" t="s">
        <v>49</v>
      </c>
      <c r="F1076" s="15">
        <f t="shared" si="1750"/>
        <v>7091</v>
      </c>
      <c r="G1076" s="15">
        <f t="shared" si="1751"/>
        <v>7247.9</v>
      </c>
      <c r="H1076" s="15">
        <f t="shared" si="1752"/>
        <v>8532.2000000000007</v>
      </c>
      <c r="I1076" s="15">
        <f t="shared" si="1753"/>
        <v>0</v>
      </c>
      <c r="J1076" s="15">
        <f t="shared" si="1754"/>
        <v>0</v>
      </c>
      <c r="K1076" s="15">
        <f t="shared" si="1755"/>
        <v>0</v>
      </c>
      <c r="L1076" s="15">
        <f t="shared" si="1756"/>
        <v>7091</v>
      </c>
      <c r="M1076" s="15">
        <f t="shared" si="1757"/>
        <v>7247.9</v>
      </c>
      <c r="N1076" s="15">
        <f t="shared" si="1758"/>
        <v>8532.2000000000007</v>
      </c>
      <c r="O1076" s="15">
        <f t="shared" si="1759"/>
        <v>0</v>
      </c>
      <c r="P1076" s="15">
        <f t="shared" si="1760"/>
        <v>0</v>
      </c>
      <c r="Q1076" s="15">
        <f t="shared" si="1761"/>
        <v>0</v>
      </c>
      <c r="R1076" s="15">
        <f t="shared" si="1730"/>
        <v>7091</v>
      </c>
      <c r="S1076" s="15">
        <f t="shared" si="1731"/>
        <v>7247.9</v>
      </c>
      <c r="T1076" s="15">
        <f t="shared" si="1732"/>
        <v>8532.2000000000007</v>
      </c>
      <c r="U1076" s="15">
        <f t="shared" si="1762"/>
        <v>0</v>
      </c>
      <c r="V1076" s="15">
        <f t="shared" si="1705"/>
        <v>7091</v>
      </c>
      <c r="W1076" s="15">
        <f t="shared" si="1706"/>
        <v>7247.9</v>
      </c>
      <c r="X1076" s="15">
        <f t="shared" si="1707"/>
        <v>8532.2000000000007</v>
      </c>
      <c r="Y1076" s="15">
        <f t="shared" si="1763"/>
        <v>0</v>
      </c>
      <c r="Z1076" s="15">
        <f t="shared" si="1764"/>
        <v>0</v>
      </c>
      <c r="AA1076" s="15">
        <f t="shared" si="1765"/>
        <v>0</v>
      </c>
      <c r="AB1076" s="15">
        <f t="shared" si="1685"/>
        <v>7091</v>
      </c>
      <c r="AC1076" s="15">
        <f t="shared" si="1686"/>
        <v>7247.9</v>
      </c>
      <c r="AD1076" s="15">
        <f t="shared" si="1687"/>
        <v>8532.2000000000007</v>
      </c>
      <c r="AE1076" s="15">
        <f t="shared" si="1766"/>
        <v>0</v>
      </c>
      <c r="AF1076" s="15">
        <f t="shared" si="1767"/>
        <v>0</v>
      </c>
      <c r="AG1076" s="15">
        <f t="shared" si="1768"/>
        <v>0</v>
      </c>
      <c r="AH1076" s="15">
        <f t="shared" si="1688"/>
        <v>7091</v>
      </c>
      <c r="AI1076" s="15">
        <f t="shared" si="1689"/>
        <v>7247.9</v>
      </c>
      <c r="AJ1076" s="15">
        <f t="shared" si="1690"/>
        <v>8532.2000000000007</v>
      </c>
      <c r="AK1076" s="15">
        <f t="shared" si="1769"/>
        <v>0</v>
      </c>
      <c r="AL1076" s="15">
        <f t="shared" si="1770"/>
        <v>0</v>
      </c>
      <c r="AM1076" s="15">
        <f t="shared" si="1771"/>
        <v>0</v>
      </c>
      <c r="AN1076" s="15">
        <f t="shared" si="1744"/>
        <v>7091</v>
      </c>
      <c r="AO1076" s="15">
        <f t="shared" si="1772"/>
        <v>0</v>
      </c>
      <c r="AP1076" s="70">
        <f t="shared" si="1703"/>
        <v>7091</v>
      </c>
      <c r="AQ1076" s="15">
        <f t="shared" si="1745"/>
        <v>7247.9</v>
      </c>
      <c r="AR1076" s="15">
        <f t="shared" si="1773"/>
        <v>0</v>
      </c>
      <c r="AS1076" s="70">
        <f t="shared" si="1704"/>
        <v>7247.9</v>
      </c>
      <c r="AT1076" s="73">
        <f t="shared" si="1746"/>
        <v>8532.2000000000007</v>
      </c>
      <c r="AU1076" s="15">
        <f t="shared" si="1773"/>
        <v>0</v>
      </c>
      <c r="AV1076" s="24"/>
    </row>
    <row r="1077" spans="1:49" ht="31.2" x14ac:dyDescent="0.3">
      <c r="A1077" s="61" t="s">
        <v>687</v>
      </c>
      <c r="B1077" s="62">
        <v>200</v>
      </c>
      <c r="C1077" s="61" t="s">
        <v>238</v>
      </c>
      <c r="D1077" s="61" t="s">
        <v>493</v>
      </c>
      <c r="E1077" s="63" t="s">
        <v>494</v>
      </c>
      <c r="F1077" s="15">
        <v>7091</v>
      </c>
      <c r="G1077" s="15">
        <v>7247.9</v>
      </c>
      <c r="H1077" s="15">
        <v>8532.2000000000007</v>
      </c>
      <c r="I1077" s="15"/>
      <c r="J1077" s="15"/>
      <c r="K1077" s="15"/>
      <c r="L1077" s="15">
        <f t="shared" si="1756"/>
        <v>7091</v>
      </c>
      <c r="M1077" s="15">
        <f t="shared" si="1757"/>
        <v>7247.9</v>
      </c>
      <c r="N1077" s="15">
        <f t="shared" si="1758"/>
        <v>8532.2000000000007</v>
      </c>
      <c r="O1077" s="15"/>
      <c r="P1077" s="15"/>
      <c r="Q1077" s="15"/>
      <c r="R1077" s="15">
        <f t="shared" si="1730"/>
        <v>7091</v>
      </c>
      <c r="S1077" s="15">
        <f t="shared" si="1731"/>
        <v>7247.9</v>
      </c>
      <c r="T1077" s="15">
        <f t="shared" si="1732"/>
        <v>8532.2000000000007</v>
      </c>
      <c r="U1077" s="15"/>
      <c r="V1077" s="15">
        <f t="shared" si="1705"/>
        <v>7091</v>
      </c>
      <c r="W1077" s="15">
        <f t="shared" si="1706"/>
        <v>7247.9</v>
      </c>
      <c r="X1077" s="15">
        <f t="shared" si="1707"/>
        <v>8532.2000000000007</v>
      </c>
      <c r="Y1077" s="15"/>
      <c r="Z1077" s="15"/>
      <c r="AA1077" s="15"/>
      <c r="AB1077" s="15">
        <f t="shared" si="1685"/>
        <v>7091</v>
      </c>
      <c r="AC1077" s="15">
        <f t="shared" si="1686"/>
        <v>7247.9</v>
      </c>
      <c r="AD1077" s="15">
        <f t="shared" si="1687"/>
        <v>8532.2000000000007</v>
      </c>
      <c r="AE1077" s="15"/>
      <c r="AF1077" s="15"/>
      <c r="AG1077" s="15"/>
      <c r="AH1077" s="15">
        <f t="shared" si="1688"/>
        <v>7091</v>
      </c>
      <c r="AI1077" s="15">
        <f t="shared" si="1689"/>
        <v>7247.9</v>
      </c>
      <c r="AJ1077" s="15">
        <f t="shared" si="1690"/>
        <v>8532.2000000000007</v>
      </c>
      <c r="AK1077" s="15"/>
      <c r="AL1077" s="15"/>
      <c r="AM1077" s="15"/>
      <c r="AN1077" s="15">
        <f t="shared" si="1744"/>
        <v>7091</v>
      </c>
      <c r="AO1077" s="15"/>
      <c r="AP1077" s="70">
        <f t="shared" si="1703"/>
        <v>7091</v>
      </c>
      <c r="AQ1077" s="15">
        <f t="shared" si="1745"/>
        <v>7247.9</v>
      </c>
      <c r="AR1077" s="15"/>
      <c r="AS1077" s="70">
        <f t="shared" si="1704"/>
        <v>7247.9</v>
      </c>
      <c r="AT1077" s="73">
        <f t="shared" si="1746"/>
        <v>8532.2000000000007</v>
      </c>
      <c r="AU1077" s="15"/>
      <c r="AV1077" s="24"/>
    </row>
    <row r="1078" spans="1:49" ht="62.4" x14ac:dyDescent="0.3">
      <c r="A1078" s="61" t="s">
        <v>689</v>
      </c>
      <c r="B1078" s="62"/>
      <c r="C1078" s="61"/>
      <c r="D1078" s="61"/>
      <c r="E1078" s="63" t="s">
        <v>690</v>
      </c>
      <c r="F1078" s="15">
        <f t="shared" si="1750"/>
        <v>182771.09999999998</v>
      </c>
      <c r="G1078" s="15">
        <f t="shared" si="1751"/>
        <v>187736.3</v>
      </c>
      <c r="H1078" s="15">
        <f t="shared" si="1752"/>
        <v>187736.3</v>
      </c>
      <c r="I1078" s="15">
        <f t="shared" si="1753"/>
        <v>0</v>
      </c>
      <c r="J1078" s="15">
        <f t="shared" si="1754"/>
        <v>0</v>
      </c>
      <c r="K1078" s="15">
        <f t="shared" si="1755"/>
        <v>0</v>
      </c>
      <c r="L1078" s="15">
        <f t="shared" si="1756"/>
        <v>182771.09999999998</v>
      </c>
      <c r="M1078" s="15">
        <f t="shared" si="1757"/>
        <v>187736.3</v>
      </c>
      <c r="N1078" s="15">
        <f t="shared" si="1758"/>
        <v>187736.3</v>
      </c>
      <c r="O1078" s="15">
        <f t="shared" si="1759"/>
        <v>0</v>
      </c>
      <c r="P1078" s="15">
        <f t="shared" si="1760"/>
        <v>0</v>
      </c>
      <c r="Q1078" s="15">
        <f t="shared" si="1761"/>
        <v>0</v>
      </c>
      <c r="R1078" s="15">
        <f t="shared" si="1730"/>
        <v>182771.09999999998</v>
      </c>
      <c r="S1078" s="15">
        <f t="shared" si="1731"/>
        <v>187736.3</v>
      </c>
      <c r="T1078" s="15">
        <f t="shared" si="1732"/>
        <v>187736.3</v>
      </c>
      <c r="U1078" s="15">
        <f t="shared" si="1762"/>
        <v>0</v>
      </c>
      <c r="V1078" s="15">
        <f t="shared" si="1705"/>
        <v>182771.09999999998</v>
      </c>
      <c r="W1078" s="15">
        <f t="shared" si="1706"/>
        <v>187736.3</v>
      </c>
      <c r="X1078" s="15">
        <f t="shared" si="1707"/>
        <v>187736.3</v>
      </c>
      <c r="Y1078" s="15">
        <f t="shared" si="1763"/>
        <v>-2470.1</v>
      </c>
      <c r="Z1078" s="15">
        <f t="shared" si="1764"/>
        <v>0</v>
      </c>
      <c r="AA1078" s="15">
        <f t="shared" si="1765"/>
        <v>0</v>
      </c>
      <c r="AB1078" s="15">
        <f t="shared" si="1685"/>
        <v>180300.99999999997</v>
      </c>
      <c r="AC1078" s="15">
        <f t="shared" si="1686"/>
        <v>187736.3</v>
      </c>
      <c r="AD1078" s="15">
        <f t="shared" si="1687"/>
        <v>187736.3</v>
      </c>
      <c r="AE1078" s="15">
        <f t="shared" si="1766"/>
        <v>0</v>
      </c>
      <c r="AF1078" s="15">
        <f t="shared" si="1767"/>
        <v>0</v>
      </c>
      <c r="AG1078" s="15">
        <f t="shared" si="1768"/>
        <v>0</v>
      </c>
      <c r="AH1078" s="15">
        <f t="shared" si="1688"/>
        <v>180300.99999999997</v>
      </c>
      <c r="AI1078" s="15">
        <f t="shared" si="1689"/>
        <v>187736.3</v>
      </c>
      <c r="AJ1078" s="15">
        <f t="shared" si="1690"/>
        <v>187736.3</v>
      </c>
      <c r="AK1078" s="15">
        <f t="shared" si="1769"/>
        <v>0</v>
      </c>
      <c r="AL1078" s="15">
        <f t="shared" si="1770"/>
        <v>0</v>
      </c>
      <c r="AM1078" s="15">
        <f t="shared" si="1771"/>
        <v>0</v>
      </c>
      <c r="AN1078" s="15">
        <f t="shared" si="1744"/>
        <v>180300.99999999997</v>
      </c>
      <c r="AO1078" s="15">
        <f t="shared" si="1772"/>
        <v>0</v>
      </c>
      <c r="AP1078" s="70">
        <f t="shared" si="1703"/>
        <v>180300.99999999997</v>
      </c>
      <c r="AQ1078" s="15">
        <f t="shared" si="1745"/>
        <v>187736.3</v>
      </c>
      <c r="AR1078" s="15">
        <f t="shared" si="1773"/>
        <v>0</v>
      </c>
      <c r="AS1078" s="70">
        <f t="shared" si="1704"/>
        <v>187736.3</v>
      </c>
      <c r="AT1078" s="73">
        <f t="shared" si="1746"/>
        <v>187736.3</v>
      </c>
      <c r="AU1078" s="15">
        <f t="shared" si="1773"/>
        <v>0</v>
      </c>
      <c r="AV1078" s="24"/>
    </row>
    <row r="1079" spans="1:49" ht="31.2" x14ac:dyDescent="0.3">
      <c r="A1079" s="61" t="s">
        <v>691</v>
      </c>
      <c r="B1079" s="62"/>
      <c r="C1079" s="61"/>
      <c r="D1079" s="61"/>
      <c r="E1079" s="63" t="s">
        <v>179</v>
      </c>
      <c r="F1079" s="15">
        <f t="shared" ref="F1079:K1079" si="1774">F1080+F1082</f>
        <v>182771.09999999998</v>
      </c>
      <c r="G1079" s="15">
        <f t="shared" si="1774"/>
        <v>187736.3</v>
      </c>
      <c r="H1079" s="15">
        <f t="shared" si="1774"/>
        <v>187736.3</v>
      </c>
      <c r="I1079" s="15">
        <f t="shared" si="1774"/>
        <v>0</v>
      </c>
      <c r="J1079" s="15">
        <f t="shared" si="1774"/>
        <v>0</v>
      </c>
      <c r="K1079" s="15">
        <f t="shared" si="1774"/>
        <v>0</v>
      </c>
      <c r="L1079" s="15">
        <f t="shared" si="1756"/>
        <v>182771.09999999998</v>
      </c>
      <c r="M1079" s="15">
        <f t="shared" si="1757"/>
        <v>187736.3</v>
      </c>
      <c r="N1079" s="15">
        <f t="shared" si="1758"/>
        <v>187736.3</v>
      </c>
      <c r="O1079" s="15">
        <f>O1080+O1082</f>
        <v>0</v>
      </c>
      <c r="P1079" s="15">
        <f>P1080+P1082</f>
        <v>0</v>
      </c>
      <c r="Q1079" s="15">
        <f>Q1080+Q1082</f>
        <v>0</v>
      </c>
      <c r="R1079" s="15">
        <f t="shared" si="1730"/>
        <v>182771.09999999998</v>
      </c>
      <c r="S1079" s="15">
        <f t="shared" si="1731"/>
        <v>187736.3</v>
      </c>
      <c r="T1079" s="15">
        <f t="shared" si="1732"/>
        <v>187736.3</v>
      </c>
      <c r="U1079" s="15">
        <f>U1080+U1082</f>
        <v>0</v>
      </c>
      <c r="V1079" s="15">
        <f t="shared" si="1705"/>
        <v>182771.09999999998</v>
      </c>
      <c r="W1079" s="15">
        <f t="shared" si="1706"/>
        <v>187736.3</v>
      </c>
      <c r="X1079" s="15">
        <f t="shared" si="1707"/>
        <v>187736.3</v>
      </c>
      <c r="Y1079" s="15">
        <f>Y1080+Y1082</f>
        <v>-2470.1</v>
      </c>
      <c r="Z1079" s="15">
        <f>Z1080+Z1082</f>
        <v>0</v>
      </c>
      <c r="AA1079" s="15">
        <f>AA1080+AA1082</f>
        <v>0</v>
      </c>
      <c r="AB1079" s="15">
        <f t="shared" si="1685"/>
        <v>180300.99999999997</v>
      </c>
      <c r="AC1079" s="15">
        <f t="shared" si="1686"/>
        <v>187736.3</v>
      </c>
      <c r="AD1079" s="15">
        <f t="shared" si="1687"/>
        <v>187736.3</v>
      </c>
      <c r="AE1079" s="15">
        <f>AE1080+AE1082</f>
        <v>0</v>
      </c>
      <c r="AF1079" s="15">
        <f>AF1080+AF1082</f>
        <v>0</v>
      </c>
      <c r="AG1079" s="15">
        <f>AG1080+AG1082</f>
        <v>0</v>
      </c>
      <c r="AH1079" s="15">
        <f t="shared" si="1688"/>
        <v>180300.99999999997</v>
      </c>
      <c r="AI1079" s="15">
        <f t="shared" si="1689"/>
        <v>187736.3</v>
      </c>
      <c r="AJ1079" s="15">
        <f t="shared" si="1690"/>
        <v>187736.3</v>
      </c>
      <c r="AK1079" s="15">
        <f>AK1080+AK1082</f>
        <v>0</v>
      </c>
      <c r="AL1079" s="15">
        <f>AL1080+AL1082</f>
        <v>0</v>
      </c>
      <c r="AM1079" s="15">
        <f>AM1080+AM1082</f>
        <v>0</v>
      </c>
      <c r="AN1079" s="15">
        <f t="shared" si="1744"/>
        <v>180300.99999999997</v>
      </c>
      <c r="AO1079" s="15">
        <f>AO1080+AO1082</f>
        <v>0</v>
      </c>
      <c r="AP1079" s="70">
        <f t="shared" si="1703"/>
        <v>180300.99999999997</v>
      </c>
      <c r="AQ1079" s="15">
        <f t="shared" si="1745"/>
        <v>187736.3</v>
      </c>
      <c r="AR1079" s="15">
        <f>AR1080+AR1082</f>
        <v>0</v>
      </c>
      <c r="AS1079" s="70">
        <f t="shared" si="1704"/>
        <v>187736.3</v>
      </c>
      <c r="AT1079" s="73">
        <f t="shared" si="1746"/>
        <v>187736.3</v>
      </c>
      <c r="AU1079" s="15">
        <f>AU1080+AU1082</f>
        <v>0</v>
      </c>
      <c r="AV1079" s="24"/>
    </row>
    <row r="1080" spans="1:49" ht="93.6" x14ac:dyDescent="0.3">
      <c r="A1080" s="61" t="s">
        <v>691</v>
      </c>
      <c r="B1080" s="62" t="s">
        <v>151</v>
      </c>
      <c r="C1080" s="61"/>
      <c r="D1080" s="61"/>
      <c r="E1080" s="63" t="s">
        <v>152</v>
      </c>
      <c r="F1080" s="15">
        <f t="shared" ref="F1080:K1080" si="1775">F1081</f>
        <v>176370.09999999998</v>
      </c>
      <c r="G1080" s="15">
        <f t="shared" si="1775"/>
        <v>181335.3</v>
      </c>
      <c r="H1080" s="15">
        <f t="shared" si="1775"/>
        <v>181335.3</v>
      </c>
      <c r="I1080" s="15">
        <f t="shared" si="1775"/>
        <v>0</v>
      </c>
      <c r="J1080" s="15">
        <f t="shared" si="1775"/>
        <v>0</v>
      </c>
      <c r="K1080" s="15">
        <f t="shared" si="1775"/>
        <v>0</v>
      </c>
      <c r="L1080" s="15">
        <f t="shared" si="1756"/>
        <v>176370.09999999998</v>
      </c>
      <c r="M1080" s="15">
        <f t="shared" si="1757"/>
        <v>181335.3</v>
      </c>
      <c r="N1080" s="15">
        <f t="shared" si="1758"/>
        <v>181335.3</v>
      </c>
      <c r="O1080" s="15">
        <f>O1081</f>
        <v>0</v>
      </c>
      <c r="P1080" s="15">
        <f>P1081</f>
        <v>0</v>
      </c>
      <c r="Q1080" s="15">
        <f>Q1081</f>
        <v>0</v>
      </c>
      <c r="R1080" s="15">
        <f t="shared" si="1730"/>
        <v>176370.09999999998</v>
      </c>
      <c r="S1080" s="15">
        <f t="shared" si="1731"/>
        <v>181335.3</v>
      </c>
      <c r="T1080" s="15">
        <f t="shared" si="1732"/>
        <v>181335.3</v>
      </c>
      <c r="U1080" s="15">
        <f>U1081</f>
        <v>0</v>
      </c>
      <c r="V1080" s="15">
        <f t="shared" si="1705"/>
        <v>176370.09999999998</v>
      </c>
      <c r="W1080" s="15">
        <f t="shared" si="1706"/>
        <v>181335.3</v>
      </c>
      <c r="X1080" s="15">
        <f t="shared" si="1707"/>
        <v>181335.3</v>
      </c>
      <c r="Y1080" s="15">
        <f>Y1081</f>
        <v>-2470.1</v>
      </c>
      <c r="Z1080" s="15">
        <f>Z1081</f>
        <v>0</v>
      </c>
      <c r="AA1080" s="15">
        <f>AA1081</f>
        <v>0</v>
      </c>
      <c r="AB1080" s="15">
        <f t="shared" ref="AB1080:AB1143" si="1776">V1080+Y1080</f>
        <v>173899.99999999997</v>
      </c>
      <c r="AC1080" s="15">
        <f t="shared" ref="AC1080:AC1143" si="1777">W1080+Z1080</f>
        <v>181335.3</v>
      </c>
      <c r="AD1080" s="15">
        <f t="shared" ref="AD1080:AD1143" si="1778">X1080+AA1080</f>
        <v>181335.3</v>
      </c>
      <c r="AE1080" s="15">
        <f>AE1081</f>
        <v>0</v>
      </c>
      <c r="AF1080" s="15">
        <f>AF1081</f>
        <v>0</v>
      </c>
      <c r="AG1080" s="15">
        <f>AG1081</f>
        <v>0</v>
      </c>
      <c r="AH1080" s="15">
        <f t="shared" ref="AH1080:AH1143" si="1779">AB1080+AE1080</f>
        <v>173899.99999999997</v>
      </c>
      <c r="AI1080" s="15">
        <f t="shared" ref="AI1080:AI1143" si="1780">AC1080+AF1080</f>
        <v>181335.3</v>
      </c>
      <c r="AJ1080" s="15">
        <f t="shared" ref="AJ1080:AJ1143" si="1781">AD1080+AG1080</f>
        <v>181335.3</v>
      </c>
      <c r="AK1080" s="15">
        <f>AK1081</f>
        <v>0</v>
      </c>
      <c r="AL1080" s="15">
        <f>AL1081</f>
        <v>0</v>
      </c>
      <c r="AM1080" s="15">
        <f>AM1081</f>
        <v>0</v>
      </c>
      <c r="AN1080" s="15">
        <f t="shared" si="1744"/>
        <v>173899.99999999997</v>
      </c>
      <c r="AO1080" s="15">
        <f>AO1081</f>
        <v>0</v>
      </c>
      <c r="AP1080" s="70">
        <f t="shared" si="1703"/>
        <v>173899.99999999997</v>
      </c>
      <c r="AQ1080" s="15">
        <f t="shared" si="1745"/>
        <v>181335.3</v>
      </c>
      <c r="AR1080" s="15">
        <f>AR1081</f>
        <v>0</v>
      </c>
      <c r="AS1080" s="70">
        <f t="shared" si="1704"/>
        <v>181335.3</v>
      </c>
      <c r="AT1080" s="73">
        <f t="shared" si="1746"/>
        <v>181335.3</v>
      </c>
      <c r="AU1080" s="15">
        <f>AU1081</f>
        <v>0</v>
      </c>
      <c r="AV1080" s="24"/>
    </row>
    <row r="1081" spans="1:49" ht="31.2" x14ac:dyDescent="0.3">
      <c r="A1081" s="61" t="s">
        <v>691</v>
      </c>
      <c r="B1081" s="62">
        <v>100</v>
      </c>
      <c r="C1081" s="61" t="s">
        <v>238</v>
      </c>
      <c r="D1081" s="61" t="s">
        <v>493</v>
      </c>
      <c r="E1081" s="63" t="s">
        <v>494</v>
      </c>
      <c r="F1081" s="15">
        <v>176370.09999999998</v>
      </c>
      <c r="G1081" s="15">
        <v>181335.3</v>
      </c>
      <c r="H1081" s="15">
        <v>181335.3</v>
      </c>
      <c r="I1081" s="15"/>
      <c r="J1081" s="15"/>
      <c r="K1081" s="15"/>
      <c r="L1081" s="15">
        <f t="shared" si="1756"/>
        <v>176370.09999999998</v>
      </c>
      <c r="M1081" s="15">
        <f t="shared" si="1757"/>
        <v>181335.3</v>
      </c>
      <c r="N1081" s="15">
        <f t="shared" si="1758"/>
        <v>181335.3</v>
      </c>
      <c r="O1081" s="15"/>
      <c r="P1081" s="15"/>
      <c r="Q1081" s="15"/>
      <c r="R1081" s="15">
        <f t="shared" si="1730"/>
        <v>176370.09999999998</v>
      </c>
      <c r="S1081" s="15">
        <f t="shared" si="1731"/>
        <v>181335.3</v>
      </c>
      <c r="T1081" s="15">
        <f t="shared" si="1732"/>
        <v>181335.3</v>
      </c>
      <c r="U1081" s="15"/>
      <c r="V1081" s="15">
        <f t="shared" si="1705"/>
        <v>176370.09999999998</v>
      </c>
      <c r="W1081" s="15">
        <f t="shared" si="1706"/>
        <v>181335.3</v>
      </c>
      <c r="X1081" s="15">
        <f t="shared" si="1707"/>
        <v>181335.3</v>
      </c>
      <c r="Y1081" s="15">
        <v>-2470.1</v>
      </c>
      <c r="Z1081" s="15"/>
      <c r="AA1081" s="15"/>
      <c r="AB1081" s="15">
        <f t="shared" si="1776"/>
        <v>173899.99999999997</v>
      </c>
      <c r="AC1081" s="15">
        <f t="shared" si="1777"/>
        <v>181335.3</v>
      </c>
      <c r="AD1081" s="15">
        <f t="shared" si="1778"/>
        <v>181335.3</v>
      </c>
      <c r="AE1081" s="15"/>
      <c r="AF1081" s="15"/>
      <c r="AG1081" s="15"/>
      <c r="AH1081" s="15">
        <f t="shared" si="1779"/>
        <v>173899.99999999997</v>
      </c>
      <c r="AI1081" s="15">
        <f t="shared" si="1780"/>
        <v>181335.3</v>
      </c>
      <c r="AJ1081" s="15">
        <f t="shared" si="1781"/>
        <v>181335.3</v>
      </c>
      <c r="AK1081" s="15"/>
      <c r="AL1081" s="15"/>
      <c r="AM1081" s="15"/>
      <c r="AN1081" s="15">
        <f t="shared" si="1744"/>
        <v>173899.99999999997</v>
      </c>
      <c r="AO1081" s="15"/>
      <c r="AP1081" s="70">
        <f t="shared" si="1703"/>
        <v>173899.99999999997</v>
      </c>
      <c r="AQ1081" s="15">
        <f t="shared" si="1745"/>
        <v>181335.3</v>
      </c>
      <c r="AR1081" s="15"/>
      <c r="AS1081" s="70">
        <f t="shared" si="1704"/>
        <v>181335.3</v>
      </c>
      <c r="AT1081" s="73">
        <f t="shared" si="1746"/>
        <v>181335.3</v>
      </c>
      <c r="AU1081" s="15"/>
      <c r="AV1081" s="24"/>
    </row>
    <row r="1082" spans="1:49" ht="31.2" x14ac:dyDescent="0.3">
      <c r="A1082" s="61" t="s">
        <v>691</v>
      </c>
      <c r="B1082" s="62" t="s">
        <v>48</v>
      </c>
      <c r="C1082" s="61"/>
      <c r="D1082" s="61"/>
      <c r="E1082" s="63" t="s">
        <v>49</v>
      </c>
      <c r="F1082" s="15">
        <f t="shared" ref="F1082:K1082" si="1782">F1083</f>
        <v>6401</v>
      </c>
      <c r="G1082" s="15">
        <f t="shared" si="1782"/>
        <v>6401</v>
      </c>
      <c r="H1082" s="15">
        <f t="shared" si="1782"/>
        <v>6401</v>
      </c>
      <c r="I1082" s="15">
        <f t="shared" si="1782"/>
        <v>0</v>
      </c>
      <c r="J1082" s="15">
        <f t="shared" si="1782"/>
        <v>0</v>
      </c>
      <c r="K1082" s="15">
        <f t="shared" si="1782"/>
        <v>0</v>
      </c>
      <c r="L1082" s="15">
        <f t="shared" si="1756"/>
        <v>6401</v>
      </c>
      <c r="M1082" s="15">
        <f t="shared" si="1757"/>
        <v>6401</v>
      </c>
      <c r="N1082" s="15">
        <f t="shared" si="1758"/>
        <v>6401</v>
      </c>
      <c r="O1082" s="15">
        <f>O1083</f>
        <v>0</v>
      </c>
      <c r="P1082" s="15">
        <f>P1083</f>
        <v>0</v>
      </c>
      <c r="Q1082" s="15">
        <f>Q1083</f>
        <v>0</v>
      </c>
      <c r="R1082" s="15">
        <f t="shared" si="1730"/>
        <v>6401</v>
      </c>
      <c r="S1082" s="15">
        <f t="shared" si="1731"/>
        <v>6401</v>
      </c>
      <c r="T1082" s="15">
        <f t="shared" si="1732"/>
        <v>6401</v>
      </c>
      <c r="U1082" s="15">
        <f>U1083</f>
        <v>0</v>
      </c>
      <c r="V1082" s="15">
        <f t="shared" si="1705"/>
        <v>6401</v>
      </c>
      <c r="W1082" s="15">
        <f t="shared" si="1706"/>
        <v>6401</v>
      </c>
      <c r="X1082" s="15">
        <f t="shared" si="1707"/>
        <v>6401</v>
      </c>
      <c r="Y1082" s="15">
        <f>Y1083</f>
        <v>0</v>
      </c>
      <c r="Z1082" s="15">
        <f>Z1083</f>
        <v>0</v>
      </c>
      <c r="AA1082" s="15">
        <f>AA1083</f>
        <v>0</v>
      </c>
      <c r="AB1082" s="15">
        <f t="shared" si="1776"/>
        <v>6401</v>
      </c>
      <c r="AC1082" s="15">
        <f t="shared" si="1777"/>
        <v>6401</v>
      </c>
      <c r="AD1082" s="15">
        <f t="shared" si="1778"/>
        <v>6401</v>
      </c>
      <c r="AE1082" s="15">
        <f>AE1083</f>
        <v>0</v>
      </c>
      <c r="AF1082" s="15">
        <f>AF1083</f>
        <v>0</v>
      </c>
      <c r="AG1082" s="15">
        <f>AG1083</f>
        <v>0</v>
      </c>
      <c r="AH1082" s="15">
        <f t="shared" si="1779"/>
        <v>6401</v>
      </c>
      <c r="AI1082" s="15">
        <f t="shared" si="1780"/>
        <v>6401</v>
      </c>
      <c r="AJ1082" s="15">
        <f t="shared" si="1781"/>
        <v>6401</v>
      </c>
      <c r="AK1082" s="15">
        <f>AK1083</f>
        <v>0</v>
      </c>
      <c r="AL1082" s="15">
        <f>AL1083</f>
        <v>0</v>
      </c>
      <c r="AM1082" s="15">
        <f>AM1083</f>
        <v>0</v>
      </c>
      <c r="AN1082" s="15">
        <f t="shared" si="1744"/>
        <v>6401</v>
      </c>
      <c r="AO1082" s="15">
        <f>AO1083</f>
        <v>0</v>
      </c>
      <c r="AP1082" s="70">
        <f t="shared" si="1703"/>
        <v>6401</v>
      </c>
      <c r="AQ1082" s="15">
        <f t="shared" si="1745"/>
        <v>6401</v>
      </c>
      <c r="AR1082" s="15">
        <f>AR1083</f>
        <v>0</v>
      </c>
      <c r="AS1082" s="70">
        <f t="shared" si="1704"/>
        <v>6401</v>
      </c>
      <c r="AT1082" s="73">
        <f t="shared" si="1746"/>
        <v>6401</v>
      </c>
      <c r="AU1082" s="15">
        <f>AU1083</f>
        <v>0</v>
      </c>
      <c r="AV1082" s="24"/>
    </row>
    <row r="1083" spans="1:49" ht="31.2" x14ac:dyDescent="0.3">
      <c r="A1083" s="61" t="s">
        <v>691</v>
      </c>
      <c r="B1083" s="62">
        <v>200</v>
      </c>
      <c r="C1083" s="61" t="s">
        <v>238</v>
      </c>
      <c r="D1083" s="61" t="s">
        <v>493</v>
      </c>
      <c r="E1083" s="63" t="s">
        <v>494</v>
      </c>
      <c r="F1083" s="15">
        <v>6401</v>
      </c>
      <c r="G1083" s="15">
        <v>6401</v>
      </c>
      <c r="H1083" s="15">
        <v>6401</v>
      </c>
      <c r="I1083" s="15"/>
      <c r="J1083" s="15"/>
      <c r="K1083" s="15"/>
      <c r="L1083" s="15">
        <f t="shared" si="1756"/>
        <v>6401</v>
      </c>
      <c r="M1083" s="15">
        <f t="shared" si="1757"/>
        <v>6401</v>
      </c>
      <c r="N1083" s="15">
        <f t="shared" si="1758"/>
        <v>6401</v>
      </c>
      <c r="O1083" s="15"/>
      <c r="P1083" s="15"/>
      <c r="Q1083" s="15"/>
      <c r="R1083" s="15">
        <f t="shared" si="1730"/>
        <v>6401</v>
      </c>
      <c r="S1083" s="15">
        <f t="shared" si="1731"/>
        <v>6401</v>
      </c>
      <c r="T1083" s="15">
        <f t="shared" si="1732"/>
        <v>6401</v>
      </c>
      <c r="U1083" s="15"/>
      <c r="V1083" s="15">
        <f t="shared" si="1705"/>
        <v>6401</v>
      </c>
      <c r="W1083" s="15">
        <f t="shared" si="1706"/>
        <v>6401</v>
      </c>
      <c r="X1083" s="15">
        <f t="shared" si="1707"/>
        <v>6401</v>
      </c>
      <c r="Y1083" s="15"/>
      <c r="Z1083" s="15"/>
      <c r="AA1083" s="15"/>
      <c r="AB1083" s="15">
        <f t="shared" si="1776"/>
        <v>6401</v>
      </c>
      <c r="AC1083" s="15">
        <f t="shared" si="1777"/>
        <v>6401</v>
      </c>
      <c r="AD1083" s="15">
        <f t="shared" si="1778"/>
        <v>6401</v>
      </c>
      <c r="AE1083" s="15"/>
      <c r="AF1083" s="15"/>
      <c r="AG1083" s="15"/>
      <c r="AH1083" s="15">
        <f t="shared" si="1779"/>
        <v>6401</v>
      </c>
      <c r="AI1083" s="15">
        <f t="shared" si="1780"/>
        <v>6401</v>
      </c>
      <c r="AJ1083" s="15">
        <f t="shared" si="1781"/>
        <v>6401</v>
      </c>
      <c r="AK1083" s="15"/>
      <c r="AL1083" s="15"/>
      <c r="AM1083" s="15"/>
      <c r="AN1083" s="15">
        <f t="shared" si="1744"/>
        <v>6401</v>
      </c>
      <c r="AO1083" s="15"/>
      <c r="AP1083" s="70">
        <f t="shared" si="1703"/>
        <v>6401</v>
      </c>
      <c r="AQ1083" s="15">
        <f t="shared" si="1745"/>
        <v>6401</v>
      </c>
      <c r="AR1083" s="15"/>
      <c r="AS1083" s="70">
        <f t="shared" si="1704"/>
        <v>6401</v>
      </c>
      <c r="AT1083" s="73">
        <f t="shared" si="1746"/>
        <v>6401</v>
      </c>
      <c r="AU1083" s="15"/>
      <c r="AV1083" s="24"/>
    </row>
    <row r="1084" spans="1:49" s="74" customFormat="1" ht="46.8" x14ac:dyDescent="0.3">
      <c r="A1084" s="55" t="s">
        <v>692</v>
      </c>
      <c r="B1084" s="56"/>
      <c r="C1084" s="55"/>
      <c r="D1084" s="55"/>
      <c r="E1084" s="57" t="s">
        <v>693</v>
      </c>
      <c r="F1084" s="14">
        <f t="shared" ref="F1084:K1084" si="1783">F1085+F1090</f>
        <v>9897818.7000000011</v>
      </c>
      <c r="G1084" s="14">
        <f t="shared" si="1783"/>
        <v>10984333.699999999</v>
      </c>
      <c r="H1084" s="14">
        <f t="shared" si="1783"/>
        <v>11528543.6</v>
      </c>
      <c r="I1084" s="14">
        <f t="shared" si="1783"/>
        <v>-5285.4</v>
      </c>
      <c r="J1084" s="14">
        <f t="shared" si="1783"/>
        <v>-14024.9</v>
      </c>
      <c r="K1084" s="14">
        <f t="shared" si="1783"/>
        <v>-14294.5</v>
      </c>
      <c r="L1084" s="14">
        <f t="shared" si="1756"/>
        <v>9892533.3000000007</v>
      </c>
      <c r="M1084" s="14">
        <f t="shared" si="1757"/>
        <v>10970308.799999999</v>
      </c>
      <c r="N1084" s="14">
        <f t="shared" si="1758"/>
        <v>11514249.1</v>
      </c>
      <c r="O1084" s="14">
        <f>O1085+O1090</f>
        <v>-113345.8</v>
      </c>
      <c r="P1084" s="14">
        <f>P1085+P1090</f>
        <v>0</v>
      </c>
      <c r="Q1084" s="14">
        <f>Q1085+Q1090</f>
        <v>76165.600000000006</v>
      </c>
      <c r="R1084" s="14">
        <f t="shared" si="1730"/>
        <v>9779187.5</v>
      </c>
      <c r="S1084" s="14">
        <f t="shared" si="1731"/>
        <v>10970308.799999999</v>
      </c>
      <c r="T1084" s="14">
        <f t="shared" si="1732"/>
        <v>11590414.699999999</v>
      </c>
      <c r="U1084" s="14">
        <f>U1085+U1090</f>
        <v>0</v>
      </c>
      <c r="V1084" s="14">
        <f t="shared" si="1705"/>
        <v>9779187.5</v>
      </c>
      <c r="W1084" s="14">
        <f t="shared" si="1706"/>
        <v>10970308.799999999</v>
      </c>
      <c r="X1084" s="14">
        <f t="shared" si="1707"/>
        <v>11590414.699999999</v>
      </c>
      <c r="Y1084" s="14">
        <f>Y1085+Y1090</f>
        <v>-82382.963999999993</v>
      </c>
      <c r="Z1084" s="14">
        <f>Z1085+Z1090</f>
        <v>0</v>
      </c>
      <c r="AA1084" s="14">
        <f>AA1085+AA1090</f>
        <v>0</v>
      </c>
      <c r="AB1084" s="14">
        <f t="shared" si="1776"/>
        <v>9696804.5360000003</v>
      </c>
      <c r="AC1084" s="14">
        <f t="shared" si="1777"/>
        <v>10970308.799999999</v>
      </c>
      <c r="AD1084" s="14">
        <f t="shared" si="1778"/>
        <v>11590414.699999999</v>
      </c>
      <c r="AE1084" s="14">
        <f>AE1085+AE1090</f>
        <v>0</v>
      </c>
      <c r="AF1084" s="14">
        <f>AF1085+AF1090</f>
        <v>0</v>
      </c>
      <c r="AG1084" s="14">
        <f>AG1085+AG1090</f>
        <v>0</v>
      </c>
      <c r="AH1084" s="14">
        <f t="shared" si="1779"/>
        <v>9696804.5360000003</v>
      </c>
      <c r="AI1084" s="14">
        <f t="shared" si="1780"/>
        <v>10970308.799999999</v>
      </c>
      <c r="AJ1084" s="14">
        <f t="shared" si="1781"/>
        <v>11590414.699999999</v>
      </c>
      <c r="AK1084" s="14">
        <f>AK1085+AK1090</f>
        <v>70544.323999999993</v>
      </c>
      <c r="AL1084" s="14">
        <f>AL1085+AL1090</f>
        <v>0</v>
      </c>
      <c r="AM1084" s="14">
        <f>AM1085+AM1090</f>
        <v>0</v>
      </c>
      <c r="AN1084" s="14">
        <f t="shared" si="1744"/>
        <v>9767348.8599999994</v>
      </c>
      <c r="AO1084" s="14">
        <f>AO1085+AO1090</f>
        <v>0</v>
      </c>
      <c r="AP1084" s="68">
        <f t="shared" si="1703"/>
        <v>9767348.8599999994</v>
      </c>
      <c r="AQ1084" s="14">
        <f t="shared" si="1745"/>
        <v>10970308.799999999</v>
      </c>
      <c r="AR1084" s="14">
        <f>AR1085+AR1090</f>
        <v>0</v>
      </c>
      <c r="AS1084" s="68">
        <f t="shared" si="1704"/>
        <v>10970308.799999999</v>
      </c>
      <c r="AT1084" s="71">
        <f t="shared" si="1746"/>
        <v>11590414.699999999</v>
      </c>
      <c r="AU1084" s="14">
        <f>AU1085+AU1090</f>
        <v>0</v>
      </c>
      <c r="AV1084" s="16"/>
      <c r="AW1084" s="13"/>
    </row>
    <row r="1085" spans="1:49" s="75" customFormat="1" ht="31.2" x14ac:dyDescent="0.3">
      <c r="A1085" s="58" t="s">
        <v>694</v>
      </c>
      <c r="B1085" s="59"/>
      <c r="C1085" s="58"/>
      <c r="D1085" s="58"/>
      <c r="E1085" s="60" t="s">
        <v>259</v>
      </c>
      <c r="F1085" s="21">
        <f t="shared" ref="F1085:F1088" si="1784">F1086</f>
        <v>1031795</v>
      </c>
      <c r="G1085" s="21">
        <f t="shared" ref="G1085:G1088" si="1785">G1086</f>
        <v>1226902.7999999998</v>
      </c>
      <c r="H1085" s="21">
        <f t="shared" ref="H1085:H1088" si="1786">H1086</f>
        <v>1285118.8999999999</v>
      </c>
      <c r="I1085" s="21">
        <f t="shared" ref="I1085:I1088" si="1787">I1086</f>
        <v>0</v>
      </c>
      <c r="J1085" s="21">
        <f t="shared" ref="J1085:J1088" si="1788">J1086</f>
        <v>-33.6</v>
      </c>
      <c r="K1085" s="21">
        <f t="shared" ref="K1085:K1088" si="1789">K1086</f>
        <v>-15</v>
      </c>
      <c r="L1085" s="21">
        <f t="shared" si="1756"/>
        <v>1031795</v>
      </c>
      <c r="M1085" s="21">
        <f t="shared" si="1757"/>
        <v>1226869.1999999997</v>
      </c>
      <c r="N1085" s="21">
        <f t="shared" si="1758"/>
        <v>1285103.8999999999</v>
      </c>
      <c r="O1085" s="21">
        <f t="shared" ref="O1085:O1088" si="1790">O1086</f>
        <v>0</v>
      </c>
      <c r="P1085" s="21">
        <f t="shared" ref="P1085:P1088" si="1791">P1086</f>
        <v>0</v>
      </c>
      <c r="Q1085" s="21">
        <f t="shared" ref="Q1085:Q1088" si="1792">Q1086</f>
        <v>0</v>
      </c>
      <c r="R1085" s="21">
        <f t="shared" si="1730"/>
        <v>1031795</v>
      </c>
      <c r="S1085" s="21">
        <f t="shared" si="1731"/>
        <v>1226869.1999999997</v>
      </c>
      <c r="T1085" s="21">
        <f t="shared" si="1732"/>
        <v>1285103.8999999999</v>
      </c>
      <c r="U1085" s="21">
        <f t="shared" ref="U1085:U1088" si="1793">U1086</f>
        <v>0</v>
      </c>
      <c r="V1085" s="21">
        <f t="shared" si="1705"/>
        <v>1031795</v>
      </c>
      <c r="W1085" s="21">
        <f t="shared" si="1706"/>
        <v>1226869.1999999997</v>
      </c>
      <c r="X1085" s="21">
        <f t="shared" si="1707"/>
        <v>1285103.8999999999</v>
      </c>
      <c r="Y1085" s="21">
        <f t="shared" ref="Y1085:Y1088" si="1794">Y1086</f>
        <v>0</v>
      </c>
      <c r="Z1085" s="21">
        <f t="shared" ref="Z1085:Z1088" si="1795">Z1086</f>
        <v>0</v>
      </c>
      <c r="AA1085" s="21">
        <f t="shared" ref="AA1085:AA1088" si="1796">AA1086</f>
        <v>0</v>
      </c>
      <c r="AB1085" s="21">
        <f t="shared" si="1776"/>
        <v>1031795</v>
      </c>
      <c r="AC1085" s="21">
        <f t="shared" si="1777"/>
        <v>1226869.1999999997</v>
      </c>
      <c r="AD1085" s="21">
        <f t="shared" si="1778"/>
        <v>1285103.8999999999</v>
      </c>
      <c r="AE1085" s="21">
        <f t="shared" ref="AE1085:AE1088" si="1797">AE1086</f>
        <v>0</v>
      </c>
      <c r="AF1085" s="21">
        <f t="shared" ref="AF1085:AF1088" si="1798">AF1086</f>
        <v>0</v>
      </c>
      <c r="AG1085" s="21">
        <f t="shared" ref="AG1085:AG1088" si="1799">AG1086</f>
        <v>0</v>
      </c>
      <c r="AH1085" s="21">
        <f t="shared" si="1779"/>
        <v>1031795</v>
      </c>
      <c r="AI1085" s="21">
        <f t="shared" si="1780"/>
        <v>1226869.1999999997</v>
      </c>
      <c r="AJ1085" s="21">
        <f t="shared" si="1781"/>
        <v>1285103.8999999999</v>
      </c>
      <c r="AK1085" s="21">
        <f t="shared" ref="AK1085:AK1088" si="1800">AK1086</f>
        <v>0</v>
      </c>
      <c r="AL1085" s="21">
        <f t="shared" ref="AL1085:AL1088" si="1801">AL1086</f>
        <v>0</v>
      </c>
      <c r="AM1085" s="21">
        <f t="shared" ref="AM1085:AM1088" si="1802">AM1086</f>
        <v>0</v>
      </c>
      <c r="AN1085" s="21">
        <f t="shared" si="1744"/>
        <v>1031795</v>
      </c>
      <c r="AO1085" s="21">
        <f t="shared" ref="AO1085:AO1088" si="1803">AO1086</f>
        <v>0</v>
      </c>
      <c r="AP1085" s="69">
        <f t="shared" si="1703"/>
        <v>1031795</v>
      </c>
      <c r="AQ1085" s="21">
        <f t="shared" si="1745"/>
        <v>1226869.1999999997</v>
      </c>
      <c r="AR1085" s="21">
        <f t="shared" ref="AR1085:AU1088" si="1804">AR1086</f>
        <v>0</v>
      </c>
      <c r="AS1085" s="69">
        <f t="shared" si="1704"/>
        <v>1226869.1999999997</v>
      </c>
      <c r="AT1085" s="72">
        <f t="shared" si="1746"/>
        <v>1285103.8999999999</v>
      </c>
      <c r="AU1085" s="21">
        <f t="shared" si="1804"/>
        <v>0</v>
      </c>
      <c r="AV1085" s="22"/>
      <c r="AW1085" s="17"/>
    </row>
    <row r="1086" spans="1:49" ht="46.8" x14ac:dyDescent="0.3">
      <c r="A1086" s="61" t="s">
        <v>695</v>
      </c>
      <c r="B1086" s="62"/>
      <c r="C1086" s="61"/>
      <c r="D1086" s="61"/>
      <c r="E1086" s="63" t="s">
        <v>696</v>
      </c>
      <c r="F1086" s="15">
        <f t="shared" si="1784"/>
        <v>1031795</v>
      </c>
      <c r="G1086" s="15">
        <f t="shared" si="1785"/>
        <v>1226902.7999999998</v>
      </c>
      <c r="H1086" s="15">
        <f t="shared" si="1786"/>
        <v>1285118.8999999999</v>
      </c>
      <c r="I1086" s="15">
        <f t="shared" si="1787"/>
        <v>0</v>
      </c>
      <c r="J1086" s="15">
        <f t="shared" si="1788"/>
        <v>-33.6</v>
      </c>
      <c r="K1086" s="15">
        <f t="shared" si="1789"/>
        <v>-15</v>
      </c>
      <c r="L1086" s="15">
        <f t="shared" si="1756"/>
        <v>1031795</v>
      </c>
      <c r="M1086" s="15">
        <f t="shared" si="1757"/>
        <v>1226869.1999999997</v>
      </c>
      <c r="N1086" s="15">
        <f t="shared" si="1758"/>
        <v>1285103.8999999999</v>
      </c>
      <c r="O1086" s="15">
        <f t="shared" si="1790"/>
        <v>0</v>
      </c>
      <c r="P1086" s="15">
        <f t="shared" si="1791"/>
        <v>0</v>
      </c>
      <c r="Q1086" s="15">
        <f t="shared" si="1792"/>
        <v>0</v>
      </c>
      <c r="R1086" s="15">
        <f t="shared" si="1730"/>
        <v>1031795</v>
      </c>
      <c r="S1086" s="15">
        <f t="shared" si="1731"/>
        <v>1226869.1999999997</v>
      </c>
      <c r="T1086" s="15">
        <f t="shared" si="1732"/>
        <v>1285103.8999999999</v>
      </c>
      <c r="U1086" s="15">
        <f t="shared" si="1793"/>
        <v>0</v>
      </c>
      <c r="V1086" s="15">
        <f t="shared" si="1705"/>
        <v>1031795</v>
      </c>
      <c r="W1086" s="15">
        <f t="shared" si="1706"/>
        <v>1226869.1999999997</v>
      </c>
      <c r="X1086" s="15">
        <f t="shared" si="1707"/>
        <v>1285103.8999999999</v>
      </c>
      <c r="Y1086" s="15">
        <f t="shared" si="1794"/>
        <v>0</v>
      </c>
      <c r="Z1086" s="15">
        <f t="shared" si="1795"/>
        <v>0</v>
      </c>
      <c r="AA1086" s="15">
        <f t="shared" si="1796"/>
        <v>0</v>
      </c>
      <c r="AB1086" s="15">
        <f t="shared" si="1776"/>
        <v>1031795</v>
      </c>
      <c r="AC1086" s="15">
        <f t="shared" si="1777"/>
        <v>1226869.1999999997</v>
      </c>
      <c r="AD1086" s="15">
        <f t="shared" si="1778"/>
        <v>1285103.8999999999</v>
      </c>
      <c r="AE1086" s="15">
        <f t="shared" si="1797"/>
        <v>0</v>
      </c>
      <c r="AF1086" s="15">
        <f t="shared" si="1798"/>
        <v>0</v>
      </c>
      <c r="AG1086" s="15">
        <f t="shared" si="1799"/>
        <v>0</v>
      </c>
      <c r="AH1086" s="15">
        <f t="shared" si="1779"/>
        <v>1031795</v>
      </c>
      <c r="AI1086" s="15">
        <f t="shared" si="1780"/>
        <v>1226869.1999999997</v>
      </c>
      <c r="AJ1086" s="15">
        <f t="shared" si="1781"/>
        <v>1285103.8999999999</v>
      </c>
      <c r="AK1086" s="15">
        <f t="shared" si="1800"/>
        <v>0</v>
      </c>
      <c r="AL1086" s="15">
        <f t="shared" si="1801"/>
        <v>0</v>
      </c>
      <c r="AM1086" s="15">
        <f t="shared" si="1802"/>
        <v>0</v>
      </c>
      <c r="AN1086" s="15">
        <f t="shared" si="1744"/>
        <v>1031795</v>
      </c>
      <c r="AO1086" s="15">
        <f t="shared" si="1803"/>
        <v>0</v>
      </c>
      <c r="AP1086" s="70">
        <f t="shared" si="1703"/>
        <v>1031795</v>
      </c>
      <c r="AQ1086" s="15">
        <f t="shared" si="1745"/>
        <v>1226869.1999999997</v>
      </c>
      <c r="AR1086" s="15">
        <f t="shared" si="1804"/>
        <v>0</v>
      </c>
      <c r="AS1086" s="70">
        <f t="shared" si="1704"/>
        <v>1226869.1999999997</v>
      </c>
      <c r="AT1086" s="73">
        <f t="shared" si="1746"/>
        <v>1285103.8999999999</v>
      </c>
      <c r="AU1086" s="15">
        <f t="shared" si="1804"/>
        <v>0</v>
      </c>
      <c r="AV1086" s="24"/>
    </row>
    <row r="1087" spans="1:49" ht="109.2" x14ac:dyDescent="0.3">
      <c r="A1087" s="61" t="s">
        <v>697</v>
      </c>
      <c r="B1087" s="62"/>
      <c r="C1087" s="61"/>
      <c r="D1087" s="61"/>
      <c r="E1087" s="63" t="s">
        <v>698</v>
      </c>
      <c r="F1087" s="15">
        <f t="shared" si="1784"/>
        <v>1031795</v>
      </c>
      <c r="G1087" s="15">
        <f t="shared" si="1785"/>
        <v>1226902.7999999998</v>
      </c>
      <c r="H1087" s="15">
        <f t="shared" si="1786"/>
        <v>1285118.8999999999</v>
      </c>
      <c r="I1087" s="15">
        <f t="shared" si="1787"/>
        <v>0</v>
      </c>
      <c r="J1087" s="15">
        <f t="shared" si="1788"/>
        <v>-33.6</v>
      </c>
      <c r="K1087" s="15">
        <f t="shared" si="1789"/>
        <v>-15</v>
      </c>
      <c r="L1087" s="15">
        <f t="shared" si="1756"/>
        <v>1031795</v>
      </c>
      <c r="M1087" s="15">
        <f t="shared" si="1757"/>
        <v>1226869.1999999997</v>
      </c>
      <c r="N1087" s="15">
        <f t="shared" si="1758"/>
        <v>1285103.8999999999</v>
      </c>
      <c r="O1087" s="15">
        <f t="shared" si="1790"/>
        <v>0</v>
      </c>
      <c r="P1087" s="15">
        <f t="shared" si="1791"/>
        <v>0</v>
      </c>
      <c r="Q1087" s="15">
        <f t="shared" si="1792"/>
        <v>0</v>
      </c>
      <c r="R1087" s="15">
        <f t="shared" si="1730"/>
        <v>1031795</v>
      </c>
      <c r="S1087" s="15">
        <f t="shared" si="1731"/>
        <v>1226869.1999999997</v>
      </c>
      <c r="T1087" s="15">
        <f t="shared" si="1732"/>
        <v>1285103.8999999999</v>
      </c>
      <c r="U1087" s="15">
        <f t="shared" si="1793"/>
        <v>0</v>
      </c>
      <c r="V1087" s="15">
        <f t="shared" si="1705"/>
        <v>1031795</v>
      </c>
      <c r="W1087" s="15">
        <f t="shared" si="1706"/>
        <v>1226869.1999999997</v>
      </c>
      <c r="X1087" s="15">
        <f t="shared" si="1707"/>
        <v>1285103.8999999999</v>
      </c>
      <c r="Y1087" s="15">
        <f t="shared" si="1794"/>
        <v>0</v>
      </c>
      <c r="Z1087" s="15">
        <f t="shared" si="1795"/>
        <v>0</v>
      </c>
      <c r="AA1087" s="15">
        <f t="shared" si="1796"/>
        <v>0</v>
      </c>
      <c r="AB1087" s="15">
        <f t="shared" si="1776"/>
        <v>1031795</v>
      </c>
      <c r="AC1087" s="15">
        <f t="shared" si="1777"/>
        <v>1226869.1999999997</v>
      </c>
      <c r="AD1087" s="15">
        <f t="shared" si="1778"/>
        <v>1285103.8999999999</v>
      </c>
      <c r="AE1087" s="15">
        <f t="shared" si="1797"/>
        <v>0</v>
      </c>
      <c r="AF1087" s="15">
        <f t="shared" si="1798"/>
        <v>0</v>
      </c>
      <c r="AG1087" s="15">
        <f t="shared" si="1799"/>
        <v>0</v>
      </c>
      <c r="AH1087" s="15">
        <f t="shared" si="1779"/>
        <v>1031795</v>
      </c>
      <c r="AI1087" s="15">
        <f t="shared" si="1780"/>
        <v>1226869.1999999997</v>
      </c>
      <c r="AJ1087" s="15">
        <f t="shared" si="1781"/>
        <v>1285103.8999999999</v>
      </c>
      <c r="AK1087" s="15">
        <f t="shared" si="1800"/>
        <v>0</v>
      </c>
      <c r="AL1087" s="15">
        <f t="shared" si="1801"/>
        <v>0</v>
      </c>
      <c r="AM1087" s="15">
        <f t="shared" si="1802"/>
        <v>0</v>
      </c>
      <c r="AN1087" s="15">
        <f t="shared" si="1744"/>
        <v>1031795</v>
      </c>
      <c r="AO1087" s="15">
        <f t="shared" si="1803"/>
        <v>0</v>
      </c>
      <c r="AP1087" s="70">
        <f t="shared" si="1703"/>
        <v>1031795</v>
      </c>
      <c r="AQ1087" s="15">
        <f t="shared" si="1745"/>
        <v>1226869.1999999997</v>
      </c>
      <c r="AR1087" s="15">
        <f t="shared" si="1804"/>
        <v>0</v>
      </c>
      <c r="AS1087" s="70">
        <f t="shared" si="1704"/>
        <v>1226869.1999999997</v>
      </c>
      <c r="AT1087" s="73">
        <f t="shared" si="1746"/>
        <v>1285103.8999999999</v>
      </c>
      <c r="AU1087" s="15">
        <f t="shared" si="1804"/>
        <v>0</v>
      </c>
      <c r="AV1087" s="24"/>
    </row>
    <row r="1088" spans="1:49" x14ac:dyDescent="0.3">
      <c r="A1088" s="61" t="s">
        <v>697</v>
      </c>
      <c r="B1088" s="62" t="s">
        <v>44</v>
      </c>
      <c r="C1088" s="61"/>
      <c r="D1088" s="61"/>
      <c r="E1088" s="63" t="s">
        <v>45</v>
      </c>
      <c r="F1088" s="15">
        <f t="shared" si="1784"/>
        <v>1031795</v>
      </c>
      <c r="G1088" s="15">
        <f t="shared" si="1785"/>
        <v>1226902.7999999998</v>
      </c>
      <c r="H1088" s="15">
        <f t="shared" si="1786"/>
        <v>1285118.8999999999</v>
      </c>
      <c r="I1088" s="15">
        <f t="shared" si="1787"/>
        <v>0</v>
      </c>
      <c r="J1088" s="15">
        <f t="shared" si="1788"/>
        <v>-33.6</v>
      </c>
      <c r="K1088" s="15">
        <f t="shared" si="1789"/>
        <v>-15</v>
      </c>
      <c r="L1088" s="15">
        <f t="shared" si="1756"/>
        <v>1031795</v>
      </c>
      <c r="M1088" s="15">
        <f t="shared" si="1757"/>
        <v>1226869.1999999997</v>
      </c>
      <c r="N1088" s="15">
        <f t="shared" si="1758"/>
        <v>1285103.8999999999</v>
      </c>
      <c r="O1088" s="15">
        <f t="shared" si="1790"/>
        <v>0</v>
      </c>
      <c r="P1088" s="15">
        <f t="shared" si="1791"/>
        <v>0</v>
      </c>
      <c r="Q1088" s="15">
        <f t="shared" si="1792"/>
        <v>0</v>
      </c>
      <c r="R1088" s="15">
        <f t="shared" si="1730"/>
        <v>1031795</v>
      </c>
      <c r="S1088" s="15">
        <f t="shared" si="1731"/>
        <v>1226869.1999999997</v>
      </c>
      <c r="T1088" s="15">
        <f t="shared" si="1732"/>
        <v>1285103.8999999999</v>
      </c>
      <c r="U1088" s="15">
        <f t="shared" si="1793"/>
        <v>0</v>
      </c>
      <c r="V1088" s="15">
        <f t="shared" si="1705"/>
        <v>1031795</v>
      </c>
      <c r="W1088" s="15">
        <f t="shared" si="1706"/>
        <v>1226869.1999999997</v>
      </c>
      <c r="X1088" s="15">
        <f t="shared" si="1707"/>
        <v>1285103.8999999999</v>
      </c>
      <c r="Y1088" s="15">
        <f t="shared" si="1794"/>
        <v>0</v>
      </c>
      <c r="Z1088" s="15">
        <f t="shared" si="1795"/>
        <v>0</v>
      </c>
      <c r="AA1088" s="15">
        <f t="shared" si="1796"/>
        <v>0</v>
      </c>
      <c r="AB1088" s="15">
        <f t="shared" si="1776"/>
        <v>1031795</v>
      </c>
      <c r="AC1088" s="15">
        <f t="shared" si="1777"/>
        <v>1226869.1999999997</v>
      </c>
      <c r="AD1088" s="15">
        <f t="shared" si="1778"/>
        <v>1285103.8999999999</v>
      </c>
      <c r="AE1088" s="15">
        <f t="shared" si="1797"/>
        <v>0</v>
      </c>
      <c r="AF1088" s="15">
        <f t="shared" si="1798"/>
        <v>0</v>
      </c>
      <c r="AG1088" s="15">
        <f t="shared" si="1799"/>
        <v>0</v>
      </c>
      <c r="AH1088" s="15">
        <f t="shared" si="1779"/>
        <v>1031795</v>
      </c>
      <c r="AI1088" s="15">
        <f t="shared" si="1780"/>
        <v>1226869.1999999997</v>
      </c>
      <c r="AJ1088" s="15">
        <f t="shared" si="1781"/>
        <v>1285103.8999999999</v>
      </c>
      <c r="AK1088" s="15">
        <f t="shared" si="1800"/>
        <v>0</v>
      </c>
      <c r="AL1088" s="15">
        <f t="shared" si="1801"/>
        <v>0</v>
      </c>
      <c r="AM1088" s="15">
        <f t="shared" si="1802"/>
        <v>0</v>
      </c>
      <c r="AN1088" s="15">
        <f t="shared" si="1744"/>
        <v>1031795</v>
      </c>
      <c r="AO1088" s="15">
        <f t="shared" si="1803"/>
        <v>0</v>
      </c>
      <c r="AP1088" s="70">
        <f t="shared" si="1703"/>
        <v>1031795</v>
      </c>
      <c r="AQ1088" s="15">
        <f t="shared" si="1745"/>
        <v>1226869.1999999997</v>
      </c>
      <c r="AR1088" s="15">
        <f t="shared" si="1804"/>
        <v>0</v>
      </c>
      <c r="AS1088" s="70">
        <f t="shared" si="1704"/>
        <v>1226869.1999999997</v>
      </c>
      <c r="AT1088" s="73">
        <f t="shared" si="1746"/>
        <v>1285103.8999999999</v>
      </c>
      <c r="AU1088" s="15">
        <f t="shared" si="1804"/>
        <v>0</v>
      </c>
      <c r="AV1088" s="24"/>
    </row>
    <row r="1089" spans="1:49" x14ac:dyDescent="0.3">
      <c r="A1089" s="61" t="s">
        <v>697</v>
      </c>
      <c r="B1089" s="62">
        <v>800</v>
      </c>
      <c r="C1089" s="61" t="s">
        <v>238</v>
      </c>
      <c r="D1089" s="61" t="s">
        <v>69</v>
      </c>
      <c r="E1089" s="63" t="s">
        <v>699</v>
      </c>
      <c r="F1089" s="15">
        <v>1031795</v>
      </c>
      <c r="G1089" s="15">
        <v>1226902.7999999998</v>
      </c>
      <c r="H1089" s="15">
        <v>1285118.8999999999</v>
      </c>
      <c r="I1089" s="15"/>
      <c r="J1089" s="27">
        <v>-33.6</v>
      </c>
      <c r="K1089" s="27">
        <v>-15</v>
      </c>
      <c r="L1089" s="15">
        <f t="shared" si="1756"/>
        <v>1031795</v>
      </c>
      <c r="M1089" s="15">
        <f t="shared" si="1757"/>
        <v>1226869.1999999997</v>
      </c>
      <c r="N1089" s="15">
        <f t="shared" si="1758"/>
        <v>1285103.8999999999</v>
      </c>
      <c r="O1089" s="15"/>
      <c r="P1089" s="15"/>
      <c r="Q1089" s="15"/>
      <c r="R1089" s="15">
        <f t="shared" si="1730"/>
        <v>1031795</v>
      </c>
      <c r="S1089" s="15">
        <f t="shared" si="1731"/>
        <v>1226869.1999999997</v>
      </c>
      <c r="T1089" s="15">
        <f t="shared" si="1732"/>
        <v>1285103.8999999999</v>
      </c>
      <c r="U1089" s="15"/>
      <c r="V1089" s="15">
        <f t="shared" si="1705"/>
        <v>1031795</v>
      </c>
      <c r="W1089" s="15">
        <f t="shared" si="1706"/>
        <v>1226869.1999999997</v>
      </c>
      <c r="X1089" s="15">
        <f t="shared" si="1707"/>
        <v>1285103.8999999999</v>
      </c>
      <c r="Y1089" s="15"/>
      <c r="Z1089" s="15"/>
      <c r="AA1089" s="15"/>
      <c r="AB1089" s="15">
        <f t="shared" si="1776"/>
        <v>1031795</v>
      </c>
      <c r="AC1089" s="15">
        <f t="shared" si="1777"/>
        <v>1226869.1999999997</v>
      </c>
      <c r="AD1089" s="15">
        <f t="shared" si="1778"/>
        <v>1285103.8999999999</v>
      </c>
      <c r="AE1089" s="15"/>
      <c r="AF1089" s="15"/>
      <c r="AG1089" s="15"/>
      <c r="AH1089" s="15">
        <f t="shared" si="1779"/>
        <v>1031795</v>
      </c>
      <c r="AI1089" s="15">
        <f t="shared" si="1780"/>
        <v>1226869.1999999997</v>
      </c>
      <c r="AJ1089" s="15">
        <f t="shared" si="1781"/>
        <v>1285103.8999999999</v>
      </c>
      <c r="AK1089" s="15"/>
      <c r="AL1089" s="15"/>
      <c r="AM1089" s="15"/>
      <c r="AN1089" s="15">
        <f t="shared" si="1744"/>
        <v>1031795</v>
      </c>
      <c r="AO1089" s="15"/>
      <c r="AP1089" s="70">
        <f t="shared" si="1703"/>
        <v>1031795</v>
      </c>
      <c r="AQ1089" s="15">
        <f t="shared" si="1745"/>
        <v>1226869.1999999997</v>
      </c>
      <c r="AR1089" s="15"/>
      <c r="AS1089" s="70">
        <f t="shared" si="1704"/>
        <v>1226869.1999999997</v>
      </c>
      <c r="AT1089" s="73">
        <f t="shared" si="1746"/>
        <v>1285103.8999999999</v>
      </c>
      <c r="AU1089" s="15"/>
      <c r="AV1089" s="24"/>
    </row>
    <row r="1090" spans="1:49" s="75" customFormat="1" x14ac:dyDescent="0.3">
      <c r="A1090" s="58" t="s">
        <v>700</v>
      </c>
      <c r="B1090" s="59"/>
      <c r="C1090" s="58"/>
      <c r="D1090" s="58"/>
      <c r="E1090" s="60" t="s">
        <v>58</v>
      </c>
      <c r="F1090" s="21">
        <f t="shared" ref="F1090:K1090" si="1805">F1091+F1115</f>
        <v>8866023.7000000011</v>
      </c>
      <c r="G1090" s="21">
        <f t="shared" si="1805"/>
        <v>9757430.9000000004</v>
      </c>
      <c r="H1090" s="21">
        <f t="shared" si="1805"/>
        <v>10243424.699999999</v>
      </c>
      <c r="I1090" s="21">
        <f t="shared" si="1805"/>
        <v>-5285.4</v>
      </c>
      <c r="J1090" s="21">
        <f t="shared" si="1805"/>
        <v>-13991.3</v>
      </c>
      <c r="K1090" s="21">
        <f t="shared" si="1805"/>
        <v>-14279.5</v>
      </c>
      <c r="L1090" s="21">
        <f t="shared" si="1756"/>
        <v>8860738.3000000007</v>
      </c>
      <c r="M1090" s="21">
        <f t="shared" si="1757"/>
        <v>9743439.5999999996</v>
      </c>
      <c r="N1090" s="21">
        <f t="shared" si="1758"/>
        <v>10229145.199999999</v>
      </c>
      <c r="O1090" s="21">
        <f>O1091+O1115</f>
        <v>-113345.8</v>
      </c>
      <c r="P1090" s="21">
        <f>P1091+P1115</f>
        <v>0</v>
      </c>
      <c r="Q1090" s="21">
        <f>Q1091+Q1115</f>
        <v>76165.600000000006</v>
      </c>
      <c r="R1090" s="21">
        <f t="shared" si="1730"/>
        <v>8747392.5</v>
      </c>
      <c r="S1090" s="21">
        <f t="shared" si="1731"/>
        <v>9743439.5999999996</v>
      </c>
      <c r="T1090" s="21">
        <f t="shared" si="1732"/>
        <v>10305310.799999999</v>
      </c>
      <c r="U1090" s="21">
        <f>U1091+U1115</f>
        <v>0</v>
      </c>
      <c r="V1090" s="21">
        <f t="shared" si="1705"/>
        <v>8747392.5</v>
      </c>
      <c r="W1090" s="21">
        <f t="shared" si="1706"/>
        <v>9743439.5999999996</v>
      </c>
      <c r="X1090" s="21">
        <f t="shared" si="1707"/>
        <v>10305310.799999999</v>
      </c>
      <c r="Y1090" s="21">
        <f>Y1091+Y1115</f>
        <v>-82382.963999999993</v>
      </c>
      <c r="Z1090" s="21">
        <f>Z1091+Z1115</f>
        <v>0</v>
      </c>
      <c r="AA1090" s="21">
        <f>AA1091+AA1115</f>
        <v>0</v>
      </c>
      <c r="AB1090" s="21">
        <f t="shared" si="1776"/>
        <v>8665009.5360000003</v>
      </c>
      <c r="AC1090" s="21">
        <f t="shared" si="1777"/>
        <v>9743439.5999999996</v>
      </c>
      <c r="AD1090" s="21">
        <f t="shared" si="1778"/>
        <v>10305310.799999999</v>
      </c>
      <c r="AE1090" s="21">
        <f>AE1091+AE1115</f>
        <v>0</v>
      </c>
      <c r="AF1090" s="21">
        <f>AF1091+AF1115</f>
        <v>0</v>
      </c>
      <c r="AG1090" s="21">
        <f>AG1091+AG1115</f>
        <v>0</v>
      </c>
      <c r="AH1090" s="21">
        <f t="shared" si="1779"/>
        <v>8665009.5360000003</v>
      </c>
      <c r="AI1090" s="21">
        <f t="shared" si="1780"/>
        <v>9743439.5999999996</v>
      </c>
      <c r="AJ1090" s="21">
        <f t="shared" si="1781"/>
        <v>10305310.799999999</v>
      </c>
      <c r="AK1090" s="21">
        <f>AK1091+AK1115</f>
        <v>70544.323999999993</v>
      </c>
      <c r="AL1090" s="21">
        <f>AL1091+AL1115</f>
        <v>0</v>
      </c>
      <c r="AM1090" s="21">
        <f>AM1091+AM1115</f>
        <v>0</v>
      </c>
      <c r="AN1090" s="21">
        <f t="shared" si="1744"/>
        <v>8735553.8599999994</v>
      </c>
      <c r="AO1090" s="21">
        <f>AO1091+AO1115</f>
        <v>0</v>
      </c>
      <c r="AP1090" s="69">
        <f t="shared" si="1703"/>
        <v>8735553.8599999994</v>
      </c>
      <c r="AQ1090" s="21">
        <f t="shared" si="1745"/>
        <v>9743439.5999999996</v>
      </c>
      <c r="AR1090" s="21">
        <f>AR1091+AR1115</f>
        <v>0</v>
      </c>
      <c r="AS1090" s="69">
        <f t="shared" si="1704"/>
        <v>9743439.5999999996</v>
      </c>
      <c r="AT1090" s="72">
        <f t="shared" si="1746"/>
        <v>10305310.799999999</v>
      </c>
      <c r="AU1090" s="21">
        <f>AU1091+AU1115</f>
        <v>0</v>
      </c>
      <c r="AV1090" s="22"/>
      <c r="AW1090" s="17"/>
    </row>
    <row r="1091" spans="1:49" ht="46.8" x14ac:dyDescent="0.3">
      <c r="A1091" s="61" t="s">
        <v>701</v>
      </c>
      <c r="B1091" s="62"/>
      <c r="C1091" s="61"/>
      <c r="D1091" s="61"/>
      <c r="E1091" s="63" t="s">
        <v>702</v>
      </c>
      <c r="F1091" s="15">
        <f t="shared" ref="F1091:K1091" si="1806">F1092+F1095+F1098+F1106+F1109+F1112+F1103</f>
        <v>8632159.2000000011</v>
      </c>
      <c r="G1091" s="15">
        <f t="shared" si="1806"/>
        <v>9494092.9000000004</v>
      </c>
      <c r="H1091" s="15">
        <f t="shared" si="1806"/>
        <v>9977243.7999999989</v>
      </c>
      <c r="I1091" s="15">
        <f t="shared" si="1806"/>
        <v>-5285.4</v>
      </c>
      <c r="J1091" s="15">
        <f t="shared" si="1806"/>
        <v>-13991.3</v>
      </c>
      <c r="K1091" s="15">
        <f t="shared" si="1806"/>
        <v>-14279.5</v>
      </c>
      <c r="L1091" s="15">
        <f t="shared" si="1756"/>
        <v>8626873.8000000007</v>
      </c>
      <c r="M1091" s="15">
        <f t="shared" si="1757"/>
        <v>9480101.5999999996</v>
      </c>
      <c r="N1091" s="15">
        <f t="shared" si="1758"/>
        <v>9962964.2999999989</v>
      </c>
      <c r="O1091" s="15">
        <f>O1092+O1095+O1098+O1106+O1109+O1112+O1103</f>
        <v>-137093</v>
      </c>
      <c r="P1091" s="15">
        <f>P1092+P1095+P1098+P1106+P1109+P1112+P1103</f>
        <v>0</v>
      </c>
      <c r="Q1091" s="15">
        <f>Q1092+Q1095+Q1098+Q1106+Q1109+Q1112+Q1103</f>
        <v>76165.600000000006</v>
      </c>
      <c r="R1091" s="15">
        <f t="shared" si="1730"/>
        <v>8489780.8000000007</v>
      </c>
      <c r="S1091" s="15">
        <f t="shared" si="1731"/>
        <v>9480101.5999999996</v>
      </c>
      <c r="T1091" s="15">
        <f t="shared" si="1732"/>
        <v>10039129.899999999</v>
      </c>
      <c r="U1091" s="15">
        <f>U1092+U1095+U1098+U1106+U1109+U1112+U1103</f>
        <v>0</v>
      </c>
      <c r="V1091" s="15">
        <f t="shared" si="1705"/>
        <v>8489780.8000000007</v>
      </c>
      <c r="W1091" s="15">
        <f t="shared" si="1706"/>
        <v>9480101.5999999996</v>
      </c>
      <c r="X1091" s="15">
        <f t="shared" si="1707"/>
        <v>10039129.899999999</v>
      </c>
      <c r="Y1091" s="15">
        <f>Y1092+Y1095+Y1098+Y1106+Y1109+Y1112+Y1103</f>
        <v>-78911.963999999993</v>
      </c>
      <c r="Z1091" s="15">
        <f>Z1092+Z1095+Z1098+Z1106+Z1109+Z1112+Z1103</f>
        <v>0</v>
      </c>
      <c r="AA1091" s="15">
        <f>AA1092+AA1095+AA1098+AA1106+AA1109+AA1112+AA1103</f>
        <v>0</v>
      </c>
      <c r="AB1091" s="15">
        <f t="shared" si="1776"/>
        <v>8410868.8360000011</v>
      </c>
      <c r="AC1091" s="15">
        <f t="shared" si="1777"/>
        <v>9480101.5999999996</v>
      </c>
      <c r="AD1091" s="15">
        <f t="shared" si="1778"/>
        <v>10039129.899999999</v>
      </c>
      <c r="AE1091" s="15">
        <f>AE1092+AE1095+AE1098+AE1106+AE1109+AE1112+AE1103</f>
        <v>0</v>
      </c>
      <c r="AF1091" s="15">
        <f>AF1092+AF1095+AF1098+AF1106+AF1109+AF1112+AF1103</f>
        <v>0</v>
      </c>
      <c r="AG1091" s="15">
        <f>AG1092+AG1095+AG1098+AG1106+AG1109+AG1112+AG1103</f>
        <v>0</v>
      </c>
      <c r="AH1091" s="15">
        <f t="shared" si="1779"/>
        <v>8410868.8360000011</v>
      </c>
      <c r="AI1091" s="15">
        <f t="shared" si="1780"/>
        <v>9480101.5999999996</v>
      </c>
      <c r="AJ1091" s="15">
        <f t="shared" si="1781"/>
        <v>10039129.899999999</v>
      </c>
      <c r="AK1091" s="15">
        <f>AK1092+AK1095+AK1098+AK1106+AK1109+AK1112+AK1103</f>
        <v>70544.323999999993</v>
      </c>
      <c r="AL1091" s="15">
        <f>AL1092+AL1095+AL1098+AL1106+AL1109+AL1112+AL1103</f>
        <v>0</v>
      </c>
      <c r="AM1091" s="15">
        <f>AM1092+AM1095+AM1098+AM1106+AM1109+AM1112+AM1103</f>
        <v>0</v>
      </c>
      <c r="AN1091" s="15">
        <f t="shared" si="1744"/>
        <v>8481413.1600000001</v>
      </c>
      <c r="AO1091" s="15">
        <f>AO1092+AO1095+AO1098+AO1106+AO1109+AO1112+AO1103</f>
        <v>0</v>
      </c>
      <c r="AP1091" s="70">
        <f t="shared" si="1703"/>
        <v>8481413.1600000001</v>
      </c>
      <c r="AQ1091" s="15">
        <f t="shared" si="1745"/>
        <v>9480101.5999999996</v>
      </c>
      <c r="AR1091" s="15">
        <f>AR1092+AR1095+AR1098+AR1106+AR1109+AR1112+AR1103</f>
        <v>0</v>
      </c>
      <c r="AS1091" s="70">
        <f t="shared" si="1704"/>
        <v>9480101.5999999996</v>
      </c>
      <c r="AT1091" s="73">
        <f t="shared" si="1746"/>
        <v>10039129.899999999</v>
      </c>
      <c r="AU1091" s="15">
        <f>AU1092+AU1095+AU1098+AU1106+AU1109+AU1112+AU1103</f>
        <v>0</v>
      </c>
      <c r="AV1091" s="24"/>
    </row>
    <row r="1092" spans="1:49" ht="31.2" x14ac:dyDescent="0.3">
      <c r="A1092" s="61" t="s">
        <v>703</v>
      </c>
      <c r="B1092" s="62"/>
      <c r="C1092" s="61"/>
      <c r="D1092" s="61"/>
      <c r="E1092" s="63" t="s">
        <v>704</v>
      </c>
      <c r="F1092" s="15">
        <f t="shared" ref="F1092:F1096" si="1807">F1093</f>
        <v>117464.90000000001</v>
      </c>
      <c r="G1092" s="15">
        <f t="shared" ref="G1092:G1096" si="1808">G1093</f>
        <v>118300.4</v>
      </c>
      <c r="H1092" s="15">
        <f t="shared" ref="H1092:H1096" si="1809">H1093</f>
        <v>118596.5</v>
      </c>
      <c r="I1092" s="15">
        <f t="shared" ref="I1092:I1093" si="1810">I1093</f>
        <v>-1262.4000000000001</v>
      </c>
      <c r="J1092" s="15">
        <f t="shared" ref="J1092:J1093" si="1811">J1093</f>
        <v>-358.1</v>
      </c>
      <c r="K1092" s="15">
        <f t="shared" ref="K1092:K1093" si="1812">K1093</f>
        <v>-654.20000000000005</v>
      </c>
      <c r="L1092" s="15">
        <f t="shared" si="1756"/>
        <v>116202.50000000001</v>
      </c>
      <c r="M1092" s="15">
        <f t="shared" si="1757"/>
        <v>117942.29999999999</v>
      </c>
      <c r="N1092" s="15">
        <f t="shared" si="1758"/>
        <v>117942.3</v>
      </c>
      <c r="O1092" s="15">
        <f t="shared" ref="O1092:O1096" si="1813">O1093</f>
        <v>178</v>
      </c>
      <c r="P1092" s="15">
        <f t="shared" ref="P1092:P1096" si="1814">P1093</f>
        <v>0</v>
      </c>
      <c r="Q1092" s="15">
        <f t="shared" ref="Q1092:Q1096" si="1815">Q1093</f>
        <v>0</v>
      </c>
      <c r="R1092" s="15">
        <f t="shared" si="1730"/>
        <v>116380.50000000001</v>
      </c>
      <c r="S1092" s="15">
        <f t="shared" si="1731"/>
        <v>117942.29999999999</v>
      </c>
      <c r="T1092" s="15">
        <f t="shared" si="1732"/>
        <v>117942.3</v>
      </c>
      <c r="U1092" s="15">
        <f t="shared" ref="U1092:U1096" si="1816">U1093</f>
        <v>-178</v>
      </c>
      <c r="V1092" s="15">
        <f t="shared" si="1705"/>
        <v>116202.50000000001</v>
      </c>
      <c r="W1092" s="15">
        <f t="shared" si="1706"/>
        <v>117942.29999999999</v>
      </c>
      <c r="X1092" s="15">
        <f t="shared" si="1707"/>
        <v>117942.3</v>
      </c>
      <c r="Y1092" s="15">
        <f t="shared" ref="Y1092:Y1096" si="1817">Y1093</f>
        <v>40240.743000000002</v>
      </c>
      <c r="Z1092" s="15">
        <f t="shared" ref="Z1092:Z1096" si="1818">Z1093</f>
        <v>0</v>
      </c>
      <c r="AA1092" s="15">
        <f t="shared" ref="AA1092:AA1096" si="1819">AA1093</f>
        <v>0</v>
      </c>
      <c r="AB1092" s="15">
        <f t="shared" si="1776"/>
        <v>156443.24300000002</v>
      </c>
      <c r="AC1092" s="15">
        <f t="shared" si="1777"/>
        <v>117942.29999999999</v>
      </c>
      <c r="AD1092" s="15">
        <f t="shared" si="1778"/>
        <v>117942.3</v>
      </c>
      <c r="AE1092" s="15">
        <f t="shared" ref="AE1092:AE1096" si="1820">AE1093</f>
        <v>0</v>
      </c>
      <c r="AF1092" s="15">
        <f t="shared" ref="AF1092:AF1096" si="1821">AF1093</f>
        <v>0</v>
      </c>
      <c r="AG1092" s="15">
        <f t="shared" ref="AG1092:AG1096" si="1822">AG1093</f>
        <v>0</v>
      </c>
      <c r="AH1092" s="15">
        <f t="shared" si="1779"/>
        <v>156443.24300000002</v>
      </c>
      <c r="AI1092" s="15">
        <f t="shared" si="1780"/>
        <v>117942.29999999999</v>
      </c>
      <c r="AJ1092" s="15">
        <f t="shared" si="1781"/>
        <v>117942.3</v>
      </c>
      <c r="AK1092" s="15">
        <f t="shared" ref="AK1092:AK1096" si="1823">AK1093</f>
        <v>0</v>
      </c>
      <c r="AL1092" s="15">
        <f t="shared" ref="AL1092:AL1096" si="1824">AL1093</f>
        <v>0</v>
      </c>
      <c r="AM1092" s="15">
        <f t="shared" ref="AM1092:AM1096" si="1825">AM1093</f>
        <v>0</v>
      </c>
      <c r="AN1092" s="15">
        <f t="shared" si="1744"/>
        <v>156443.24300000002</v>
      </c>
      <c r="AO1092" s="15">
        <f t="shared" ref="AO1092:AO1096" si="1826">AO1093</f>
        <v>0</v>
      </c>
      <c r="AP1092" s="70">
        <f t="shared" si="1703"/>
        <v>156443.24300000002</v>
      </c>
      <c r="AQ1092" s="15">
        <f t="shared" si="1745"/>
        <v>117942.29999999999</v>
      </c>
      <c r="AR1092" s="15">
        <f t="shared" ref="AR1092:AU1096" si="1827">AR1093</f>
        <v>0</v>
      </c>
      <c r="AS1092" s="70">
        <f t="shared" si="1704"/>
        <v>117942.29999999999</v>
      </c>
      <c r="AT1092" s="73">
        <f t="shared" si="1746"/>
        <v>117942.3</v>
      </c>
      <c r="AU1092" s="15">
        <f t="shared" si="1827"/>
        <v>0</v>
      </c>
      <c r="AV1092" s="24"/>
    </row>
    <row r="1093" spans="1:49" ht="31.2" x14ac:dyDescent="0.3">
      <c r="A1093" s="61" t="s">
        <v>703</v>
      </c>
      <c r="B1093" s="62" t="s">
        <v>48</v>
      </c>
      <c r="C1093" s="61"/>
      <c r="D1093" s="61"/>
      <c r="E1093" s="63" t="s">
        <v>49</v>
      </c>
      <c r="F1093" s="15">
        <f t="shared" si="1807"/>
        <v>117464.90000000001</v>
      </c>
      <c r="G1093" s="15">
        <f t="shared" si="1808"/>
        <v>118300.4</v>
      </c>
      <c r="H1093" s="15">
        <f t="shared" si="1809"/>
        <v>118596.5</v>
      </c>
      <c r="I1093" s="15">
        <f t="shared" si="1810"/>
        <v>-1262.4000000000001</v>
      </c>
      <c r="J1093" s="15">
        <f t="shared" si="1811"/>
        <v>-358.1</v>
      </c>
      <c r="K1093" s="15">
        <f t="shared" si="1812"/>
        <v>-654.20000000000005</v>
      </c>
      <c r="L1093" s="15">
        <f t="shared" si="1756"/>
        <v>116202.50000000001</v>
      </c>
      <c r="M1093" s="15">
        <f t="shared" si="1757"/>
        <v>117942.29999999999</v>
      </c>
      <c r="N1093" s="15">
        <f t="shared" si="1758"/>
        <v>117942.3</v>
      </c>
      <c r="O1093" s="15">
        <f t="shared" si="1813"/>
        <v>178</v>
      </c>
      <c r="P1093" s="15">
        <f t="shared" si="1814"/>
        <v>0</v>
      </c>
      <c r="Q1093" s="15">
        <f t="shared" si="1815"/>
        <v>0</v>
      </c>
      <c r="R1093" s="15">
        <f t="shared" si="1730"/>
        <v>116380.50000000001</v>
      </c>
      <c r="S1093" s="15">
        <f t="shared" si="1731"/>
        <v>117942.29999999999</v>
      </c>
      <c r="T1093" s="15">
        <f t="shared" si="1732"/>
        <v>117942.3</v>
      </c>
      <c r="U1093" s="15">
        <f t="shared" si="1816"/>
        <v>-178</v>
      </c>
      <c r="V1093" s="15">
        <f t="shared" si="1705"/>
        <v>116202.50000000001</v>
      </c>
      <c r="W1093" s="15">
        <f t="shared" si="1706"/>
        <v>117942.29999999999</v>
      </c>
      <c r="X1093" s="15">
        <f t="shared" si="1707"/>
        <v>117942.3</v>
      </c>
      <c r="Y1093" s="15">
        <f t="shared" si="1817"/>
        <v>40240.743000000002</v>
      </c>
      <c r="Z1093" s="15">
        <f t="shared" si="1818"/>
        <v>0</v>
      </c>
      <c r="AA1093" s="15">
        <f t="shared" si="1819"/>
        <v>0</v>
      </c>
      <c r="AB1093" s="15">
        <f t="shared" si="1776"/>
        <v>156443.24300000002</v>
      </c>
      <c r="AC1093" s="15">
        <f t="shared" si="1777"/>
        <v>117942.29999999999</v>
      </c>
      <c r="AD1093" s="15">
        <f t="shared" si="1778"/>
        <v>117942.3</v>
      </c>
      <c r="AE1093" s="15">
        <f t="shared" si="1820"/>
        <v>0</v>
      </c>
      <c r="AF1093" s="15">
        <f t="shared" si="1821"/>
        <v>0</v>
      </c>
      <c r="AG1093" s="15">
        <f t="shared" si="1822"/>
        <v>0</v>
      </c>
      <c r="AH1093" s="15">
        <f t="shared" si="1779"/>
        <v>156443.24300000002</v>
      </c>
      <c r="AI1093" s="15">
        <f t="shared" si="1780"/>
        <v>117942.29999999999</v>
      </c>
      <c r="AJ1093" s="15">
        <f t="shared" si="1781"/>
        <v>117942.3</v>
      </c>
      <c r="AK1093" s="15">
        <f t="shared" si="1823"/>
        <v>0</v>
      </c>
      <c r="AL1093" s="15">
        <f t="shared" si="1824"/>
        <v>0</v>
      </c>
      <c r="AM1093" s="15">
        <f t="shared" si="1825"/>
        <v>0</v>
      </c>
      <c r="AN1093" s="15">
        <f t="shared" si="1744"/>
        <v>156443.24300000002</v>
      </c>
      <c r="AO1093" s="15">
        <f t="shared" si="1826"/>
        <v>0</v>
      </c>
      <c r="AP1093" s="70">
        <f t="shared" ref="AP1093:AP1156" si="1828">AN1093+AO1093</f>
        <v>156443.24300000002</v>
      </c>
      <c r="AQ1093" s="15">
        <f t="shared" si="1745"/>
        <v>117942.29999999999</v>
      </c>
      <c r="AR1093" s="15">
        <f t="shared" si="1827"/>
        <v>0</v>
      </c>
      <c r="AS1093" s="70">
        <f t="shared" ref="AS1093:AS1156" si="1829">AQ1093+AR1093</f>
        <v>117942.29999999999</v>
      </c>
      <c r="AT1093" s="73">
        <f t="shared" si="1746"/>
        <v>117942.3</v>
      </c>
      <c r="AU1093" s="15">
        <f t="shared" si="1827"/>
        <v>0</v>
      </c>
      <c r="AV1093" s="24"/>
    </row>
    <row r="1094" spans="1:49" x14ac:dyDescent="0.3">
      <c r="A1094" s="61" t="s">
        <v>703</v>
      </c>
      <c r="B1094" s="62">
        <v>200</v>
      </c>
      <c r="C1094" s="61" t="s">
        <v>238</v>
      </c>
      <c r="D1094" s="61" t="s">
        <v>69</v>
      </c>
      <c r="E1094" s="63" t="s">
        <v>699</v>
      </c>
      <c r="F1094" s="15">
        <v>117464.90000000001</v>
      </c>
      <c r="G1094" s="15">
        <v>118300.4</v>
      </c>
      <c r="H1094" s="15">
        <v>118596.5</v>
      </c>
      <c r="I1094" s="27">
        <f>-1257.9-4.5</f>
        <v>-1262.4000000000001</v>
      </c>
      <c r="J1094" s="27">
        <f>-353.6-4.5</f>
        <v>-358.1</v>
      </c>
      <c r="K1094" s="27">
        <f>-649.7-4.5</f>
        <v>-654.20000000000005</v>
      </c>
      <c r="L1094" s="15">
        <f t="shared" si="1756"/>
        <v>116202.50000000001</v>
      </c>
      <c r="M1094" s="15">
        <f t="shared" si="1757"/>
        <v>117942.29999999999</v>
      </c>
      <c r="N1094" s="15">
        <f t="shared" si="1758"/>
        <v>117942.3</v>
      </c>
      <c r="O1094" s="15">
        <v>178</v>
      </c>
      <c r="P1094" s="15"/>
      <c r="Q1094" s="15"/>
      <c r="R1094" s="15">
        <f t="shared" si="1730"/>
        <v>116380.50000000001</v>
      </c>
      <c r="S1094" s="15">
        <f t="shared" si="1731"/>
        <v>117942.29999999999</v>
      </c>
      <c r="T1094" s="15">
        <f t="shared" si="1732"/>
        <v>117942.3</v>
      </c>
      <c r="U1094" s="15">
        <v>-178</v>
      </c>
      <c r="V1094" s="15">
        <f t="shared" ref="V1094:V1157" si="1830">R1094+U1094</f>
        <v>116202.50000000001</v>
      </c>
      <c r="W1094" s="15">
        <f t="shared" ref="W1094:W1157" si="1831">S1094</f>
        <v>117942.29999999999</v>
      </c>
      <c r="X1094" s="15">
        <f t="shared" ref="X1094:X1157" si="1832">T1094</f>
        <v>117942.3</v>
      </c>
      <c r="Y1094" s="15">
        <v>40240.743000000002</v>
      </c>
      <c r="Z1094" s="15"/>
      <c r="AA1094" s="15"/>
      <c r="AB1094" s="15">
        <f t="shared" si="1776"/>
        <v>156443.24300000002</v>
      </c>
      <c r="AC1094" s="15">
        <f t="shared" si="1777"/>
        <v>117942.29999999999</v>
      </c>
      <c r="AD1094" s="15">
        <f t="shared" si="1778"/>
        <v>117942.3</v>
      </c>
      <c r="AE1094" s="15"/>
      <c r="AF1094" s="15"/>
      <c r="AG1094" s="15"/>
      <c r="AH1094" s="15">
        <f t="shared" si="1779"/>
        <v>156443.24300000002</v>
      </c>
      <c r="AI1094" s="15">
        <f t="shared" si="1780"/>
        <v>117942.29999999999</v>
      </c>
      <c r="AJ1094" s="15">
        <f t="shared" si="1781"/>
        <v>117942.3</v>
      </c>
      <c r="AK1094" s="15"/>
      <c r="AL1094" s="15"/>
      <c r="AM1094" s="15"/>
      <c r="AN1094" s="15">
        <f t="shared" si="1744"/>
        <v>156443.24300000002</v>
      </c>
      <c r="AO1094" s="15"/>
      <c r="AP1094" s="70">
        <f t="shared" si="1828"/>
        <v>156443.24300000002</v>
      </c>
      <c r="AQ1094" s="15">
        <f t="shared" si="1745"/>
        <v>117942.29999999999</v>
      </c>
      <c r="AR1094" s="15"/>
      <c r="AS1094" s="70">
        <f t="shared" si="1829"/>
        <v>117942.29999999999</v>
      </c>
      <c r="AT1094" s="73">
        <f t="shared" si="1746"/>
        <v>117942.3</v>
      </c>
      <c r="AU1094" s="15"/>
      <c r="AV1094" s="24"/>
    </row>
    <row r="1095" spans="1:49" ht="93.6" x14ac:dyDescent="0.3">
      <c r="A1095" s="61" t="s">
        <v>705</v>
      </c>
      <c r="B1095" s="62"/>
      <c r="C1095" s="61"/>
      <c r="D1095" s="61"/>
      <c r="E1095" s="63" t="s">
        <v>706</v>
      </c>
      <c r="F1095" s="15">
        <f t="shared" si="1807"/>
        <v>7933588</v>
      </c>
      <c r="G1095" s="15">
        <f t="shared" si="1808"/>
        <v>8722591.6999999993</v>
      </c>
      <c r="H1095" s="15">
        <f t="shared" si="1809"/>
        <v>9071537.0999999996</v>
      </c>
      <c r="I1095" s="15">
        <f t="shared" ref="I1095:I1096" si="1833">I1096</f>
        <v>0</v>
      </c>
      <c r="J1095" s="15">
        <f t="shared" ref="J1095:J1096" si="1834">J1096</f>
        <v>0</v>
      </c>
      <c r="K1095" s="15">
        <f t="shared" ref="K1095:K1096" si="1835">K1096</f>
        <v>0</v>
      </c>
      <c r="L1095" s="15">
        <f t="shared" si="1756"/>
        <v>7933588</v>
      </c>
      <c r="M1095" s="15">
        <f t="shared" si="1757"/>
        <v>8722591.6999999993</v>
      </c>
      <c r="N1095" s="15">
        <f t="shared" si="1758"/>
        <v>9071537.0999999996</v>
      </c>
      <c r="O1095" s="15">
        <f t="shared" si="1813"/>
        <v>-61105.4</v>
      </c>
      <c r="P1095" s="15">
        <f t="shared" si="1814"/>
        <v>0</v>
      </c>
      <c r="Q1095" s="15">
        <f t="shared" si="1815"/>
        <v>0</v>
      </c>
      <c r="R1095" s="15">
        <f t="shared" si="1730"/>
        <v>7872482.5999999996</v>
      </c>
      <c r="S1095" s="15">
        <f t="shared" si="1731"/>
        <v>8722591.6999999993</v>
      </c>
      <c r="T1095" s="15">
        <f t="shared" si="1732"/>
        <v>9071537.0999999996</v>
      </c>
      <c r="U1095" s="15">
        <f t="shared" si="1816"/>
        <v>0</v>
      </c>
      <c r="V1095" s="15">
        <f t="shared" si="1830"/>
        <v>7872482.5999999996</v>
      </c>
      <c r="W1095" s="15">
        <f t="shared" si="1831"/>
        <v>8722591.6999999993</v>
      </c>
      <c r="X1095" s="15">
        <f t="shared" si="1832"/>
        <v>9071537.0999999996</v>
      </c>
      <c r="Y1095" s="15">
        <f t="shared" si="1817"/>
        <v>-119152.70699999999</v>
      </c>
      <c r="Z1095" s="15">
        <f t="shared" si="1818"/>
        <v>0</v>
      </c>
      <c r="AA1095" s="15">
        <f t="shared" si="1819"/>
        <v>0</v>
      </c>
      <c r="AB1095" s="15">
        <f t="shared" si="1776"/>
        <v>7753329.8929999992</v>
      </c>
      <c r="AC1095" s="15">
        <f t="shared" si="1777"/>
        <v>8722591.6999999993</v>
      </c>
      <c r="AD1095" s="15">
        <f t="shared" si="1778"/>
        <v>9071537.0999999996</v>
      </c>
      <c r="AE1095" s="15">
        <f t="shared" si="1820"/>
        <v>0</v>
      </c>
      <c r="AF1095" s="15">
        <f t="shared" si="1821"/>
        <v>0</v>
      </c>
      <c r="AG1095" s="15">
        <f t="shared" si="1822"/>
        <v>0</v>
      </c>
      <c r="AH1095" s="15">
        <f t="shared" si="1779"/>
        <v>7753329.8929999992</v>
      </c>
      <c r="AI1095" s="15">
        <f t="shared" si="1780"/>
        <v>8722591.6999999993</v>
      </c>
      <c r="AJ1095" s="15">
        <f t="shared" si="1781"/>
        <v>9071537.0999999996</v>
      </c>
      <c r="AK1095" s="15">
        <f t="shared" si="1823"/>
        <v>-1272.932</v>
      </c>
      <c r="AL1095" s="15">
        <f t="shared" si="1824"/>
        <v>0</v>
      </c>
      <c r="AM1095" s="15">
        <f t="shared" si="1825"/>
        <v>0</v>
      </c>
      <c r="AN1095" s="15">
        <f t="shared" si="1744"/>
        <v>7752056.9609999992</v>
      </c>
      <c r="AO1095" s="15">
        <f t="shared" si="1826"/>
        <v>0</v>
      </c>
      <c r="AP1095" s="70">
        <f t="shared" si="1828"/>
        <v>7752056.9609999992</v>
      </c>
      <c r="AQ1095" s="15">
        <f t="shared" si="1745"/>
        <v>8722591.6999999993</v>
      </c>
      <c r="AR1095" s="15">
        <f t="shared" si="1827"/>
        <v>0</v>
      </c>
      <c r="AS1095" s="70">
        <f t="shared" si="1829"/>
        <v>8722591.6999999993</v>
      </c>
      <c r="AT1095" s="73">
        <f t="shared" si="1746"/>
        <v>9071537.0999999996</v>
      </c>
      <c r="AU1095" s="15">
        <f t="shared" si="1827"/>
        <v>0</v>
      </c>
      <c r="AV1095" s="24"/>
    </row>
    <row r="1096" spans="1:49" ht="31.2" x14ac:dyDescent="0.3">
      <c r="A1096" s="61" t="s">
        <v>705</v>
      </c>
      <c r="B1096" s="62" t="s">
        <v>48</v>
      </c>
      <c r="C1096" s="61"/>
      <c r="D1096" s="61"/>
      <c r="E1096" s="63" t="s">
        <v>49</v>
      </c>
      <c r="F1096" s="15">
        <f t="shared" si="1807"/>
        <v>7933588</v>
      </c>
      <c r="G1096" s="15">
        <f t="shared" si="1808"/>
        <v>8722591.6999999993</v>
      </c>
      <c r="H1096" s="15">
        <f t="shared" si="1809"/>
        <v>9071537.0999999996</v>
      </c>
      <c r="I1096" s="15">
        <f t="shared" si="1833"/>
        <v>0</v>
      </c>
      <c r="J1096" s="15">
        <f t="shared" si="1834"/>
        <v>0</v>
      </c>
      <c r="K1096" s="15">
        <f t="shared" si="1835"/>
        <v>0</v>
      </c>
      <c r="L1096" s="15">
        <f t="shared" si="1756"/>
        <v>7933588</v>
      </c>
      <c r="M1096" s="15">
        <f t="shared" si="1757"/>
        <v>8722591.6999999993</v>
      </c>
      <c r="N1096" s="15">
        <f t="shared" si="1758"/>
        <v>9071537.0999999996</v>
      </c>
      <c r="O1096" s="15">
        <f t="shared" si="1813"/>
        <v>-61105.4</v>
      </c>
      <c r="P1096" s="15">
        <f t="shared" si="1814"/>
        <v>0</v>
      </c>
      <c r="Q1096" s="15">
        <f t="shared" si="1815"/>
        <v>0</v>
      </c>
      <c r="R1096" s="15">
        <f t="shared" si="1730"/>
        <v>7872482.5999999996</v>
      </c>
      <c r="S1096" s="15">
        <f t="shared" si="1731"/>
        <v>8722591.6999999993</v>
      </c>
      <c r="T1096" s="15">
        <f t="shared" si="1732"/>
        <v>9071537.0999999996</v>
      </c>
      <c r="U1096" s="15">
        <f t="shared" si="1816"/>
        <v>0</v>
      </c>
      <c r="V1096" s="15">
        <f t="shared" si="1830"/>
        <v>7872482.5999999996</v>
      </c>
      <c r="W1096" s="15">
        <f t="shared" si="1831"/>
        <v>8722591.6999999993</v>
      </c>
      <c r="X1096" s="15">
        <f t="shared" si="1832"/>
        <v>9071537.0999999996</v>
      </c>
      <c r="Y1096" s="15">
        <f t="shared" si="1817"/>
        <v>-119152.70699999999</v>
      </c>
      <c r="Z1096" s="15">
        <f t="shared" si="1818"/>
        <v>0</v>
      </c>
      <c r="AA1096" s="15">
        <f t="shared" si="1819"/>
        <v>0</v>
      </c>
      <c r="AB1096" s="15">
        <f t="shared" si="1776"/>
        <v>7753329.8929999992</v>
      </c>
      <c r="AC1096" s="15">
        <f t="shared" si="1777"/>
        <v>8722591.6999999993</v>
      </c>
      <c r="AD1096" s="15">
        <f t="shared" si="1778"/>
        <v>9071537.0999999996</v>
      </c>
      <c r="AE1096" s="15">
        <f t="shared" si="1820"/>
        <v>0</v>
      </c>
      <c r="AF1096" s="15">
        <f t="shared" si="1821"/>
        <v>0</v>
      </c>
      <c r="AG1096" s="15">
        <f t="shared" si="1822"/>
        <v>0</v>
      </c>
      <c r="AH1096" s="15">
        <f t="shared" si="1779"/>
        <v>7753329.8929999992</v>
      </c>
      <c r="AI1096" s="15">
        <f t="shared" si="1780"/>
        <v>8722591.6999999993</v>
      </c>
      <c r="AJ1096" s="15">
        <f t="shared" si="1781"/>
        <v>9071537.0999999996</v>
      </c>
      <c r="AK1096" s="15">
        <f t="shared" si="1823"/>
        <v>-1272.932</v>
      </c>
      <c r="AL1096" s="15">
        <f t="shared" si="1824"/>
        <v>0</v>
      </c>
      <c r="AM1096" s="15">
        <f t="shared" si="1825"/>
        <v>0</v>
      </c>
      <c r="AN1096" s="15">
        <f t="shared" si="1744"/>
        <v>7752056.9609999992</v>
      </c>
      <c r="AO1096" s="15">
        <f t="shared" si="1826"/>
        <v>0</v>
      </c>
      <c r="AP1096" s="70">
        <f t="shared" si="1828"/>
        <v>7752056.9609999992</v>
      </c>
      <c r="AQ1096" s="15">
        <f t="shared" si="1745"/>
        <v>8722591.6999999993</v>
      </c>
      <c r="AR1096" s="15">
        <f t="shared" si="1827"/>
        <v>0</v>
      </c>
      <c r="AS1096" s="70">
        <f t="shared" si="1829"/>
        <v>8722591.6999999993</v>
      </c>
      <c r="AT1096" s="73">
        <f t="shared" si="1746"/>
        <v>9071537.0999999996</v>
      </c>
      <c r="AU1096" s="15">
        <f t="shared" si="1827"/>
        <v>0</v>
      </c>
      <c r="AV1096" s="24"/>
    </row>
    <row r="1097" spans="1:49" x14ac:dyDescent="0.3">
      <c r="A1097" s="61" t="s">
        <v>705</v>
      </c>
      <c r="B1097" s="62">
        <v>200</v>
      </c>
      <c r="C1097" s="61" t="s">
        <v>238</v>
      </c>
      <c r="D1097" s="61" t="s">
        <v>69</v>
      </c>
      <c r="E1097" s="63" t="s">
        <v>699</v>
      </c>
      <c r="F1097" s="15">
        <v>7933588</v>
      </c>
      <c r="G1097" s="15">
        <v>8722591.6999999993</v>
      </c>
      <c r="H1097" s="15">
        <v>9071537.0999999996</v>
      </c>
      <c r="I1097" s="15"/>
      <c r="J1097" s="15"/>
      <c r="K1097" s="15"/>
      <c r="L1097" s="15">
        <f t="shared" si="1756"/>
        <v>7933588</v>
      </c>
      <c r="M1097" s="15">
        <f t="shared" si="1757"/>
        <v>8722591.6999999993</v>
      </c>
      <c r="N1097" s="15">
        <f t="shared" si="1758"/>
        <v>9071537.0999999996</v>
      </c>
      <c r="O1097" s="15">
        <f>-5158-55947.4</f>
        <v>-61105.4</v>
      </c>
      <c r="P1097" s="15"/>
      <c r="Q1097" s="15"/>
      <c r="R1097" s="15">
        <f t="shared" si="1730"/>
        <v>7872482.5999999996</v>
      </c>
      <c r="S1097" s="15">
        <f t="shared" si="1731"/>
        <v>8722591.6999999993</v>
      </c>
      <c r="T1097" s="15">
        <f t="shared" si="1732"/>
        <v>9071537.0999999996</v>
      </c>
      <c r="U1097" s="15"/>
      <c r="V1097" s="15">
        <f t="shared" si="1830"/>
        <v>7872482.5999999996</v>
      </c>
      <c r="W1097" s="15">
        <f t="shared" si="1831"/>
        <v>8722591.6999999993</v>
      </c>
      <c r="X1097" s="15">
        <f t="shared" si="1832"/>
        <v>9071537.0999999996</v>
      </c>
      <c r="Y1097" s="15">
        <v>-119152.70699999999</v>
      </c>
      <c r="Z1097" s="15"/>
      <c r="AA1097" s="15"/>
      <c r="AB1097" s="15">
        <f t="shared" si="1776"/>
        <v>7753329.8929999992</v>
      </c>
      <c r="AC1097" s="15">
        <f t="shared" si="1777"/>
        <v>8722591.6999999993</v>
      </c>
      <c r="AD1097" s="15">
        <f t="shared" si="1778"/>
        <v>9071537.0999999996</v>
      </c>
      <c r="AE1097" s="15"/>
      <c r="AF1097" s="15"/>
      <c r="AG1097" s="15"/>
      <c r="AH1097" s="15">
        <f t="shared" si="1779"/>
        <v>7753329.8929999992</v>
      </c>
      <c r="AI1097" s="15">
        <f t="shared" si="1780"/>
        <v>8722591.6999999993</v>
      </c>
      <c r="AJ1097" s="15">
        <f t="shared" si="1781"/>
        <v>9071537.0999999996</v>
      </c>
      <c r="AK1097" s="15">
        <v>-1272.932</v>
      </c>
      <c r="AL1097" s="15"/>
      <c r="AM1097" s="15"/>
      <c r="AN1097" s="15">
        <f t="shared" si="1744"/>
        <v>7752056.9609999992</v>
      </c>
      <c r="AO1097" s="15"/>
      <c r="AP1097" s="70">
        <f t="shared" si="1828"/>
        <v>7752056.9609999992</v>
      </c>
      <c r="AQ1097" s="15">
        <f t="shared" si="1745"/>
        <v>8722591.6999999993</v>
      </c>
      <c r="AR1097" s="15"/>
      <c r="AS1097" s="70">
        <f t="shared" si="1829"/>
        <v>8722591.6999999993</v>
      </c>
      <c r="AT1097" s="73">
        <f t="shared" si="1746"/>
        <v>9071537.0999999996</v>
      </c>
      <c r="AU1097" s="15"/>
      <c r="AV1097" s="24"/>
    </row>
    <row r="1098" spans="1:49" ht="31.2" x14ac:dyDescent="0.3">
      <c r="A1098" s="61" t="s">
        <v>707</v>
      </c>
      <c r="B1098" s="62"/>
      <c r="C1098" s="61"/>
      <c r="D1098" s="61"/>
      <c r="E1098" s="63" t="s">
        <v>708</v>
      </c>
      <c r="F1098" s="15">
        <f t="shared" ref="F1098:K1098" si="1836">F1099+F1101</f>
        <v>13544.3</v>
      </c>
      <c r="G1098" s="15">
        <f t="shared" si="1836"/>
        <v>13544.3</v>
      </c>
      <c r="H1098" s="15">
        <f t="shared" si="1836"/>
        <v>13544.3</v>
      </c>
      <c r="I1098" s="15">
        <f t="shared" si="1836"/>
        <v>0</v>
      </c>
      <c r="J1098" s="15">
        <f t="shared" si="1836"/>
        <v>-13544.3</v>
      </c>
      <c r="K1098" s="15">
        <f t="shared" si="1836"/>
        <v>-13544.3</v>
      </c>
      <c r="L1098" s="15">
        <f t="shared" si="1756"/>
        <v>13544.3</v>
      </c>
      <c r="M1098" s="15">
        <f t="shared" si="1757"/>
        <v>0</v>
      </c>
      <c r="N1098" s="15">
        <f t="shared" si="1758"/>
        <v>0</v>
      </c>
      <c r="O1098" s="15">
        <f>O1099+O1101</f>
        <v>0</v>
      </c>
      <c r="P1098" s="15">
        <f>P1099+P1101</f>
        <v>0</v>
      </c>
      <c r="Q1098" s="15">
        <f>Q1099+Q1101</f>
        <v>0</v>
      </c>
      <c r="R1098" s="15">
        <f t="shared" si="1730"/>
        <v>13544.3</v>
      </c>
      <c r="S1098" s="15">
        <f t="shared" si="1731"/>
        <v>0</v>
      </c>
      <c r="T1098" s="15">
        <f t="shared" si="1732"/>
        <v>0</v>
      </c>
      <c r="U1098" s="15">
        <f>U1099+U1101</f>
        <v>0</v>
      </c>
      <c r="V1098" s="15">
        <f t="shared" si="1830"/>
        <v>13544.3</v>
      </c>
      <c r="W1098" s="15">
        <f t="shared" si="1831"/>
        <v>0</v>
      </c>
      <c r="X1098" s="15">
        <f t="shared" si="1832"/>
        <v>0</v>
      </c>
      <c r="Y1098" s="15">
        <f>Y1099+Y1101</f>
        <v>0</v>
      </c>
      <c r="Z1098" s="15">
        <f>Z1099+Z1101</f>
        <v>0</v>
      </c>
      <c r="AA1098" s="15">
        <f>AA1099+AA1101</f>
        <v>0</v>
      </c>
      <c r="AB1098" s="15">
        <f t="shared" si="1776"/>
        <v>13544.3</v>
      </c>
      <c r="AC1098" s="15">
        <f t="shared" si="1777"/>
        <v>0</v>
      </c>
      <c r="AD1098" s="15">
        <f t="shared" si="1778"/>
        <v>0</v>
      </c>
      <c r="AE1098" s="15">
        <f>AE1099+AE1101</f>
        <v>0</v>
      </c>
      <c r="AF1098" s="15">
        <f>AF1099+AF1101</f>
        <v>0</v>
      </c>
      <c r="AG1098" s="15">
        <f>AG1099+AG1101</f>
        <v>0</v>
      </c>
      <c r="AH1098" s="15">
        <f t="shared" si="1779"/>
        <v>13544.3</v>
      </c>
      <c r="AI1098" s="15">
        <f t="shared" si="1780"/>
        <v>0</v>
      </c>
      <c r="AJ1098" s="15">
        <f t="shared" si="1781"/>
        <v>0</v>
      </c>
      <c r="AK1098" s="15">
        <f>AK1099+AK1101</f>
        <v>0</v>
      </c>
      <c r="AL1098" s="15">
        <f>AL1099+AL1101</f>
        <v>0</v>
      </c>
      <c r="AM1098" s="15">
        <f>AM1099+AM1101</f>
        <v>0</v>
      </c>
      <c r="AN1098" s="15">
        <f t="shared" si="1744"/>
        <v>13544.3</v>
      </c>
      <c r="AO1098" s="15">
        <f>AO1099+AO1101</f>
        <v>0</v>
      </c>
      <c r="AP1098" s="70">
        <f t="shared" si="1828"/>
        <v>13544.3</v>
      </c>
      <c r="AQ1098" s="15">
        <f t="shared" si="1745"/>
        <v>0</v>
      </c>
      <c r="AR1098" s="15">
        <f>AR1099+AR1101</f>
        <v>0</v>
      </c>
      <c r="AS1098" s="70">
        <f t="shared" si="1829"/>
        <v>0</v>
      </c>
      <c r="AT1098" s="73">
        <f t="shared" si="1746"/>
        <v>0</v>
      </c>
      <c r="AU1098" s="15">
        <f>AU1099+AU1101</f>
        <v>0</v>
      </c>
      <c r="AV1098" s="24"/>
    </row>
    <row r="1099" spans="1:49" ht="31.2" x14ac:dyDescent="0.3">
      <c r="A1099" s="61" t="s">
        <v>707</v>
      </c>
      <c r="B1099" s="62" t="s">
        <v>48</v>
      </c>
      <c r="C1099" s="61"/>
      <c r="D1099" s="61"/>
      <c r="E1099" s="63" t="s">
        <v>49</v>
      </c>
      <c r="F1099" s="15">
        <f t="shared" ref="F1099:K1099" si="1837">F1100</f>
        <v>1750</v>
      </c>
      <c r="G1099" s="15">
        <f t="shared" si="1837"/>
        <v>1750</v>
      </c>
      <c r="H1099" s="15">
        <f t="shared" si="1837"/>
        <v>1750</v>
      </c>
      <c r="I1099" s="15">
        <f t="shared" si="1837"/>
        <v>0</v>
      </c>
      <c r="J1099" s="15">
        <f t="shared" si="1837"/>
        <v>-1750</v>
      </c>
      <c r="K1099" s="15">
        <f t="shared" si="1837"/>
        <v>-1750</v>
      </c>
      <c r="L1099" s="15">
        <f t="shared" si="1756"/>
        <v>1750</v>
      </c>
      <c r="M1099" s="15">
        <f t="shared" si="1757"/>
        <v>0</v>
      </c>
      <c r="N1099" s="15">
        <f t="shared" si="1758"/>
        <v>0</v>
      </c>
      <c r="O1099" s="15">
        <f>O1100</f>
        <v>0</v>
      </c>
      <c r="P1099" s="15">
        <f>P1100</f>
        <v>0</v>
      </c>
      <c r="Q1099" s="15">
        <f>Q1100</f>
        <v>0</v>
      </c>
      <c r="R1099" s="15">
        <f t="shared" ref="R1099:R1162" si="1838">L1099+O1099</f>
        <v>1750</v>
      </c>
      <c r="S1099" s="15">
        <f t="shared" ref="S1099:S1162" si="1839">M1099+P1099</f>
        <v>0</v>
      </c>
      <c r="T1099" s="15">
        <f t="shared" ref="T1099:T1162" si="1840">N1099+Q1099</f>
        <v>0</v>
      </c>
      <c r="U1099" s="15">
        <f>U1100</f>
        <v>0</v>
      </c>
      <c r="V1099" s="15">
        <f t="shared" si="1830"/>
        <v>1750</v>
      </c>
      <c r="W1099" s="15">
        <f t="shared" si="1831"/>
        <v>0</v>
      </c>
      <c r="X1099" s="15">
        <f t="shared" si="1832"/>
        <v>0</v>
      </c>
      <c r="Y1099" s="15">
        <f>Y1100</f>
        <v>0</v>
      </c>
      <c r="Z1099" s="15">
        <f>Z1100</f>
        <v>0</v>
      </c>
      <c r="AA1099" s="15">
        <f>AA1100</f>
        <v>0</v>
      </c>
      <c r="AB1099" s="15">
        <f t="shared" si="1776"/>
        <v>1750</v>
      </c>
      <c r="AC1099" s="15">
        <f t="shared" si="1777"/>
        <v>0</v>
      </c>
      <c r="AD1099" s="15">
        <f t="shared" si="1778"/>
        <v>0</v>
      </c>
      <c r="AE1099" s="15">
        <f>AE1100</f>
        <v>0</v>
      </c>
      <c r="AF1099" s="15">
        <f>AF1100</f>
        <v>0</v>
      </c>
      <c r="AG1099" s="15">
        <f>AG1100</f>
        <v>0</v>
      </c>
      <c r="AH1099" s="15">
        <f t="shared" si="1779"/>
        <v>1750</v>
      </c>
      <c r="AI1099" s="15">
        <f t="shared" si="1780"/>
        <v>0</v>
      </c>
      <c r="AJ1099" s="15">
        <f t="shared" si="1781"/>
        <v>0</v>
      </c>
      <c r="AK1099" s="15">
        <f>AK1100</f>
        <v>0</v>
      </c>
      <c r="AL1099" s="15">
        <f>AL1100</f>
        <v>0</v>
      </c>
      <c r="AM1099" s="15">
        <f>AM1100</f>
        <v>0</v>
      </c>
      <c r="AN1099" s="15">
        <f t="shared" si="1744"/>
        <v>1750</v>
      </c>
      <c r="AO1099" s="15">
        <f>AO1100</f>
        <v>0</v>
      </c>
      <c r="AP1099" s="70">
        <f t="shared" si="1828"/>
        <v>1750</v>
      </c>
      <c r="AQ1099" s="15">
        <f t="shared" si="1745"/>
        <v>0</v>
      </c>
      <c r="AR1099" s="15">
        <f>AR1100</f>
        <v>0</v>
      </c>
      <c r="AS1099" s="70">
        <f t="shared" si="1829"/>
        <v>0</v>
      </c>
      <c r="AT1099" s="73">
        <f t="shared" si="1746"/>
        <v>0</v>
      </c>
      <c r="AU1099" s="15">
        <f>AU1100</f>
        <v>0</v>
      </c>
      <c r="AV1099" s="24"/>
    </row>
    <row r="1100" spans="1:49" x14ac:dyDescent="0.3">
      <c r="A1100" s="61" t="s">
        <v>707</v>
      </c>
      <c r="B1100" s="62">
        <v>200</v>
      </c>
      <c r="C1100" s="61" t="s">
        <v>238</v>
      </c>
      <c r="D1100" s="61" t="s">
        <v>69</v>
      </c>
      <c r="E1100" s="63" t="s">
        <v>699</v>
      </c>
      <c r="F1100" s="15">
        <v>1750</v>
      </c>
      <c r="G1100" s="15">
        <v>1750</v>
      </c>
      <c r="H1100" s="15">
        <v>1750</v>
      </c>
      <c r="I1100" s="15"/>
      <c r="J1100" s="27">
        <v>-1750</v>
      </c>
      <c r="K1100" s="27">
        <v>-1750</v>
      </c>
      <c r="L1100" s="15">
        <f t="shared" si="1756"/>
        <v>1750</v>
      </c>
      <c r="M1100" s="15">
        <f t="shared" si="1757"/>
        <v>0</v>
      </c>
      <c r="N1100" s="15">
        <f t="shared" si="1758"/>
        <v>0</v>
      </c>
      <c r="O1100" s="15"/>
      <c r="P1100" s="15"/>
      <c r="Q1100" s="15"/>
      <c r="R1100" s="15">
        <f t="shared" si="1838"/>
        <v>1750</v>
      </c>
      <c r="S1100" s="15">
        <f t="shared" si="1839"/>
        <v>0</v>
      </c>
      <c r="T1100" s="15">
        <f t="shared" si="1840"/>
        <v>0</v>
      </c>
      <c r="U1100" s="15"/>
      <c r="V1100" s="15">
        <f t="shared" si="1830"/>
        <v>1750</v>
      </c>
      <c r="W1100" s="15">
        <f t="shared" si="1831"/>
        <v>0</v>
      </c>
      <c r="X1100" s="15">
        <f t="shared" si="1832"/>
        <v>0</v>
      </c>
      <c r="Y1100" s="15"/>
      <c r="Z1100" s="15"/>
      <c r="AA1100" s="15"/>
      <c r="AB1100" s="15">
        <f t="shared" si="1776"/>
        <v>1750</v>
      </c>
      <c r="AC1100" s="15">
        <f t="shared" si="1777"/>
        <v>0</v>
      </c>
      <c r="AD1100" s="15">
        <f t="shared" si="1778"/>
        <v>0</v>
      </c>
      <c r="AE1100" s="15"/>
      <c r="AF1100" s="15"/>
      <c r="AG1100" s="15"/>
      <c r="AH1100" s="15">
        <f t="shared" si="1779"/>
        <v>1750</v>
      </c>
      <c r="AI1100" s="15">
        <f t="shared" si="1780"/>
        <v>0</v>
      </c>
      <c r="AJ1100" s="15">
        <f t="shared" si="1781"/>
        <v>0</v>
      </c>
      <c r="AK1100" s="15"/>
      <c r="AL1100" s="15"/>
      <c r="AM1100" s="15"/>
      <c r="AN1100" s="15">
        <f t="shared" si="1744"/>
        <v>1750</v>
      </c>
      <c r="AO1100" s="15"/>
      <c r="AP1100" s="70">
        <f t="shared" si="1828"/>
        <v>1750</v>
      </c>
      <c r="AQ1100" s="15">
        <f t="shared" si="1745"/>
        <v>0</v>
      </c>
      <c r="AR1100" s="15"/>
      <c r="AS1100" s="70">
        <f t="shared" si="1829"/>
        <v>0</v>
      </c>
      <c r="AT1100" s="73">
        <f t="shared" si="1746"/>
        <v>0</v>
      </c>
      <c r="AU1100" s="15"/>
      <c r="AV1100" s="24"/>
    </row>
    <row r="1101" spans="1:49" ht="31.2" x14ac:dyDescent="0.3">
      <c r="A1101" s="61" t="s">
        <v>707</v>
      </c>
      <c r="B1101" s="62" t="s">
        <v>188</v>
      </c>
      <c r="C1101" s="61"/>
      <c r="D1101" s="61"/>
      <c r="E1101" s="63" t="s">
        <v>189</v>
      </c>
      <c r="F1101" s="15">
        <f t="shared" ref="F1101:K1101" si="1841">F1102</f>
        <v>11794.3</v>
      </c>
      <c r="G1101" s="15">
        <f t="shared" si="1841"/>
        <v>11794.3</v>
      </c>
      <c r="H1101" s="15">
        <f t="shared" si="1841"/>
        <v>11794.3</v>
      </c>
      <c r="I1101" s="15">
        <f t="shared" si="1841"/>
        <v>0</v>
      </c>
      <c r="J1101" s="15">
        <f t="shared" si="1841"/>
        <v>-11794.3</v>
      </c>
      <c r="K1101" s="15">
        <f t="shared" si="1841"/>
        <v>-11794.3</v>
      </c>
      <c r="L1101" s="15">
        <f t="shared" si="1756"/>
        <v>11794.3</v>
      </c>
      <c r="M1101" s="15">
        <f t="shared" si="1757"/>
        <v>0</v>
      </c>
      <c r="N1101" s="15">
        <f t="shared" si="1758"/>
        <v>0</v>
      </c>
      <c r="O1101" s="15">
        <f>O1102</f>
        <v>0</v>
      </c>
      <c r="P1101" s="15">
        <f>P1102</f>
        <v>0</v>
      </c>
      <c r="Q1101" s="15">
        <f>Q1102</f>
        <v>0</v>
      </c>
      <c r="R1101" s="15">
        <f t="shared" si="1838"/>
        <v>11794.3</v>
      </c>
      <c r="S1101" s="15">
        <f t="shared" si="1839"/>
        <v>0</v>
      </c>
      <c r="T1101" s="15">
        <f t="shared" si="1840"/>
        <v>0</v>
      </c>
      <c r="U1101" s="15">
        <f>U1102</f>
        <v>0</v>
      </c>
      <c r="V1101" s="15">
        <f t="shared" si="1830"/>
        <v>11794.3</v>
      </c>
      <c r="W1101" s="15">
        <f t="shared" si="1831"/>
        <v>0</v>
      </c>
      <c r="X1101" s="15">
        <f t="shared" si="1832"/>
        <v>0</v>
      </c>
      <c r="Y1101" s="15">
        <f>Y1102</f>
        <v>0</v>
      </c>
      <c r="Z1101" s="15">
        <f>Z1102</f>
        <v>0</v>
      </c>
      <c r="AA1101" s="15">
        <f>AA1102</f>
        <v>0</v>
      </c>
      <c r="AB1101" s="15">
        <f t="shared" si="1776"/>
        <v>11794.3</v>
      </c>
      <c r="AC1101" s="15">
        <f t="shared" si="1777"/>
        <v>0</v>
      </c>
      <c r="AD1101" s="15">
        <f t="shared" si="1778"/>
        <v>0</v>
      </c>
      <c r="AE1101" s="15">
        <f>AE1102</f>
        <v>0</v>
      </c>
      <c r="AF1101" s="15">
        <f>AF1102</f>
        <v>0</v>
      </c>
      <c r="AG1101" s="15">
        <f>AG1102</f>
        <v>0</v>
      </c>
      <c r="AH1101" s="15">
        <f t="shared" si="1779"/>
        <v>11794.3</v>
      </c>
      <c r="AI1101" s="15">
        <f t="shared" si="1780"/>
        <v>0</v>
      </c>
      <c r="AJ1101" s="15">
        <f t="shared" si="1781"/>
        <v>0</v>
      </c>
      <c r="AK1101" s="15">
        <f>AK1102</f>
        <v>0</v>
      </c>
      <c r="AL1101" s="15">
        <f>AL1102</f>
        <v>0</v>
      </c>
      <c r="AM1101" s="15">
        <f>AM1102</f>
        <v>0</v>
      </c>
      <c r="AN1101" s="15">
        <f t="shared" si="1744"/>
        <v>11794.3</v>
      </c>
      <c r="AO1101" s="15">
        <f>AO1102</f>
        <v>0</v>
      </c>
      <c r="AP1101" s="70">
        <f t="shared" si="1828"/>
        <v>11794.3</v>
      </c>
      <c r="AQ1101" s="15">
        <f t="shared" si="1745"/>
        <v>0</v>
      </c>
      <c r="AR1101" s="15">
        <f>AR1102</f>
        <v>0</v>
      </c>
      <c r="AS1101" s="70">
        <f t="shared" si="1829"/>
        <v>0</v>
      </c>
      <c r="AT1101" s="73">
        <f t="shared" si="1746"/>
        <v>0</v>
      </c>
      <c r="AU1101" s="15">
        <f>AU1102</f>
        <v>0</v>
      </c>
      <c r="AV1101" s="24"/>
    </row>
    <row r="1102" spans="1:49" x14ac:dyDescent="0.3">
      <c r="A1102" s="61" t="s">
        <v>707</v>
      </c>
      <c r="B1102" s="62">
        <v>300</v>
      </c>
      <c r="C1102" s="61" t="s">
        <v>238</v>
      </c>
      <c r="D1102" s="61" t="s">
        <v>69</v>
      </c>
      <c r="E1102" s="63" t="s">
        <v>699</v>
      </c>
      <c r="F1102" s="15">
        <v>11794.3</v>
      </c>
      <c r="G1102" s="15">
        <v>11794.3</v>
      </c>
      <c r="H1102" s="15">
        <v>11794.3</v>
      </c>
      <c r="I1102" s="15"/>
      <c r="J1102" s="27">
        <v>-11794.3</v>
      </c>
      <c r="K1102" s="27">
        <f>J1102</f>
        <v>-11794.3</v>
      </c>
      <c r="L1102" s="15">
        <f t="shared" si="1756"/>
        <v>11794.3</v>
      </c>
      <c r="M1102" s="15">
        <f t="shared" si="1757"/>
        <v>0</v>
      </c>
      <c r="N1102" s="15">
        <f t="shared" si="1758"/>
        <v>0</v>
      </c>
      <c r="O1102" s="15"/>
      <c r="P1102" s="15"/>
      <c r="Q1102" s="15"/>
      <c r="R1102" s="15">
        <f t="shared" si="1838"/>
        <v>11794.3</v>
      </c>
      <c r="S1102" s="15">
        <f t="shared" si="1839"/>
        <v>0</v>
      </c>
      <c r="T1102" s="15">
        <f t="shared" si="1840"/>
        <v>0</v>
      </c>
      <c r="U1102" s="15"/>
      <c r="V1102" s="15">
        <f t="shared" si="1830"/>
        <v>11794.3</v>
      </c>
      <c r="W1102" s="15">
        <f t="shared" si="1831"/>
        <v>0</v>
      </c>
      <c r="X1102" s="15">
        <f t="shared" si="1832"/>
        <v>0</v>
      </c>
      <c r="Y1102" s="15"/>
      <c r="Z1102" s="15"/>
      <c r="AA1102" s="15"/>
      <c r="AB1102" s="15">
        <f t="shared" si="1776"/>
        <v>11794.3</v>
      </c>
      <c r="AC1102" s="15">
        <f t="shared" si="1777"/>
        <v>0</v>
      </c>
      <c r="AD1102" s="15">
        <f t="shared" si="1778"/>
        <v>0</v>
      </c>
      <c r="AE1102" s="15"/>
      <c r="AF1102" s="15"/>
      <c r="AG1102" s="15"/>
      <c r="AH1102" s="15">
        <f t="shared" si="1779"/>
        <v>11794.3</v>
      </c>
      <c r="AI1102" s="15">
        <f t="shared" si="1780"/>
        <v>0</v>
      </c>
      <c r="AJ1102" s="15">
        <f t="shared" si="1781"/>
        <v>0</v>
      </c>
      <c r="AK1102" s="15"/>
      <c r="AL1102" s="15"/>
      <c r="AM1102" s="15"/>
      <c r="AN1102" s="15">
        <f t="shared" si="1744"/>
        <v>11794.3</v>
      </c>
      <c r="AO1102" s="15"/>
      <c r="AP1102" s="70">
        <f t="shared" si="1828"/>
        <v>11794.3</v>
      </c>
      <c r="AQ1102" s="15">
        <f t="shared" si="1745"/>
        <v>0</v>
      </c>
      <c r="AR1102" s="15"/>
      <c r="AS1102" s="70">
        <f t="shared" si="1829"/>
        <v>0</v>
      </c>
      <c r="AT1102" s="73">
        <f t="shared" si="1746"/>
        <v>0</v>
      </c>
      <c r="AU1102" s="15"/>
      <c r="AV1102" s="24"/>
    </row>
    <row r="1103" spans="1:49" ht="46.8" x14ac:dyDescent="0.3">
      <c r="A1103" s="61" t="s">
        <v>709</v>
      </c>
      <c r="B1103" s="62"/>
      <c r="C1103" s="61"/>
      <c r="D1103" s="61"/>
      <c r="E1103" s="63" t="s">
        <v>710</v>
      </c>
      <c r="F1103" s="15">
        <f t="shared" ref="F1103:F1113" si="1842">F1104</f>
        <v>0</v>
      </c>
      <c r="G1103" s="15">
        <f t="shared" ref="G1103:G1113" si="1843">G1104</f>
        <v>166464.5</v>
      </c>
      <c r="H1103" s="15">
        <f t="shared" ref="H1103:H1113" si="1844">H1104</f>
        <v>346229.7</v>
      </c>
      <c r="I1103" s="15">
        <f t="shared" ref="I1103:I1113" si="1845">I1104</f>
        <v>0</v>
      </c>
      <c r="J1103" s="15">
        <f t="shared" ref="J1103:J1113" si="1846">J1104</f>
        <v>-7.9</v>
      </c>
      <c r="K1103" s="15">
        <f t="shared" ref="K1103:K1113" si="1847">K1104</f>
        <v>0</v>
      </c>
      <c r="L1103" s="15">
        <f t="shared" si="1756"/>
        <v>0</v>
      </c>
      <c r="M1103" s="15">
        <f t="shared" si="1757"/>
        <v>166456.6</v>
      </c>
      <c r="N1103" s="15">
        <f t="shared" si="1758"/>
        <v>346229.7</v>
      </c>
      <c r="O1103" s="15">
        <f t="shared" ref="O1103:O1113" si="1848">O1104</f>
        <v>0</v>
      </c>
      <c r="P1103" s="15">
        <f t="shared" ref="P1103:P1113" si="1849">P1104</f>
        <v>0</v>
      </c>
      <c r="Q1103" s="15">
        <f t="shared" ref="Q1103:Q1113" si="1850">Q1104</f>
        <v>0</v>
      </c>
      <c r="R1103" s="15">
        <f t="shared" si="1838"/>
        <v>0</v>
      </c>
      <c r="S1103" s="15">
        <f t="shared" si="1839"/>
        <v>166456.6</v>
      </c>
      <c r="T1103" s="15">
        <f t="shared" si="1840"/>
        <v>346229.7</v>
      </c>
      <c r="U1103" s="15">
        <f t="shared" ref="U1103:U1113" si="1851">U1104</f>
        <v>0</v>
      </c>
      <c r="V1103" s="15">
        <f t="shared" si="1830"/>
        <v>0</v>
      </c>
      <c r="W1103" s="15">
        <f t="shared" si="1831"/>
        <v>166456.6</v>
      </c>
      <c r="X1103" s="15">
        <f t="shared" si="1832"/>
        <v>346229.7</v>
      </c>
      <c r="Y1103" s="15">
        <f t="shared" ref="Y1103:Y1113" si="1852">Y1104</f>
        <v>0</v>
      </c>
      <c r="Z1103" s="15">
        <f t="shared" ref="Z1103:Z1113" si="1853">Z1104</f>
        <v>0</v>
      </c>
      <c r="AA1103" s="15">
        <f t="shared" ref="AA1103:AA1113" si="1854">AA1104</f>
        <v>0</v>
      </c>
      <c r="AB1103" s="15">
        <f t="shared" si="1776"/>
        <v>0</v>
      </c>
      <c r="AC1103" s="15">
        <f t="shared" si="1777"/>
        <v>166456.6</v>
      </c>
      <c r="AD1103" s="15">
        <f t="shared" si="1778"/>
        <v>346229.7</v>
      </c>
      <c r="AE1103" s="15">
        <f t="shared" ref="AE1103:AE1113" si="1855">AE1104</f>
        <v>0</v>
      </c>
      <c r="AF1103" s="15">
        <f t="shared" ref="AF1103:AF1113" si="1856">AF1104</f>
        <v>0</v>
      </c>
      <c r="AG1103" s="15">
        <f t="shared" ref="AG1103:AG1113" si="1857">AG1104</f>
        <v>0</v>
      </c>
      <c r="AH1103" s="15">
        <f t="shared" si="1779"/>
        <v>0</v>
      </c>
      <c r="AI1103" s="15">
        <f t="shared" si="1780"/>
        <v>166456.6</v>
      </c>
      <c r="AJ1103" s="15">
        <f t="shared" si="1781"/>
        <v>346229.7</v>
      </c>
      <c r="AK1103" s="15">
        <f t="shared" ref="AK1103:AK1113" si="1858">AK1104</f>
        <v>0</v>
      </c>
      <c r="AL1103" s="15">
        <f t="shared" ref="AL1103:AL1113" si="1859">AL1104</f>
        <v>0</v>
      </c>
      <c r="AM1103" s="15">
        <f t="shared" ref="AM1103:AM1113" si="1860">AM1104</f>
        <v>0</v>
      </c>
      <c r="AN1103" s="15">
        <f t="shared" si="1744"/>
        <v>0</v>
      </c>
      <c r="AO1103" s="15">
        <f t="shared" ref="AO1103:AO1113" si="1861">AO1104</f>
        <v>0</v>
      </c>
      <c r="AP1103" s="70">
        <f t="shared" si="1828"/>
        <v>0</v>
      </c>
      <c r="AQ1103" s="15">
        <f t="shared" si="1745"/>
        <v>166456.6</v>
      </c>
      <c r="AR1103" s="15">
        <f t="shared" ref="AR1103:AU1113" si="1862">AR1104</f>
        <v>0</v>
      </c>
      <c r="AS1103" s="70">
        <f t="shared" si="1829"/>
        <v>166456.6</v>
      </c>
      <c r="AT1103" s="73">
        <f t="shared" si="1746"/>
        <v>346229.7</v>
      </c>
      <c r="AU1103" s="15">
        <f t="shared" si="1862"/>
        <v>0</v>
      </c>
      <c r="AV1103" s="24"/>
    </row>
    <row r="1104" spans="1:49" x14ac:dyDescent="0.3">
      <c r="A1104" s="61" t="s">
        <v>709</v>
      </c>
      <c r="B1104" s="62" t="s">
        <v>44</v>
      </c>
      <c r="C1104" s="61"/>
      <c r="D1104" s="61"/>
      <c r="E1104" s="63" t="s">
        <v>45</v>
      </c>
      <c r="F1104" s="15">
        <f t="shared" si="1842"/>
        <v>0</v>
      </c>
      <c r="G1104" s="15">
        <f t="shared" si="1843"/>
        <v>166464.5</v>
      </c>
      <c r="H1104" s="15">
        <f t="shared" si="1844"/>
        <v>346229.7</v>
      </c>
      <c r="I1104" s="15">
        <f t="shared" si="1845"/>
        <v>0</v>
      </c>
      <c r="J1104" s="15">
        <f t="shared" si="1846"/>
        <v>-7.9</v>
      </c>
      <c r="K1104" s="15">
        <f t="shared" si="1847"/>
        <v>0</v>
      </c>
      <c r="L1104" s="15">
        <f t="shared" si="1756"/>
        <v>0</v>
      </c>
      <c r="M1104" s="15">
        <f t="shared" si="1757"/>
        <v>166456.6</v>
      </c>
      <c r="N1104" s="15">
        <f t="shared" si="1758"/>
        <v>346229.7</v>
      </c>
      <c r="O1104" s="15">
        <f t="shared" si="1848"/>
        <v>0</v>
      </c>
      <c r="P1104" s="15">
        <f t="shared" si="1849"/>
        <v>0</v>
      </c>
      <c r="Q1104" s="15">
        <f t="shared" si="1850"/>
        <v>0</v>
      </c>
      <c r="R1104" s="15">
        <f t="shared" si="1838"/>
        <v>0</v>
      </c>
      <c r="S1104" s="15">
        <f t="shared" si="1839"/>
        <v>166456.6</v>
      </c>
      <c r="T1104" s="15">
        <f t="shared" si="1840"/>
        <v>346229.7</v>
      </c>
      <c r="U1104" s="15">
        <f t="shared" si="1851"/>
        <v>0</v>
      </c>
      <c r="V1104" s="15">
        <f t="shared" si="1830"/>
        <v>0</v>
      </c>
      <c r="W1104" s="15">
        <f t="shared" si="1831"/>
        <v>166456.6</v>
      </c>
      <c r="X1104" s="15">
        <f t="shared" si="1832"/>
        <v>346229.7</v>
      </c>
      <c r="Y1104" s="15">
        <f t="shared" si="1852"/>
        <v>0</v>
      </c>
      <c r="Z1104" s="15">
        <f t="shared" si="1853"/>
        <v>0</v>
      </c>
      <c r="AA1104" s="15">
        <f t="shared" si="1854"/>
        <v>0</v>
      </c>
      <c r="AB1104" s="15">
        <f t="shared" si="1776"/>
        <v>0</v>
      </c>
      <c r="AC1104" s="15">
        <f t="shared" si="1777"/>
        <v>166456.6</v>
      </c>
      <c r="AD1104" s="15">
        <f t="shared" si="1778"/>
        <v>346229.7</v>
      </c>
      <c r="AE1104" s="15">
        <f t="shared" si="1855"/>
        <v>0</v>
      </c>
      <c r="AF1104" s="15">
        <f t="shared" si="1856"/>
        <v>0</v>
      </c>
      <c r="AG1104" s="15">
        <f t="shared" si="1857"/>
        <v>0</v>
      </c>
      <c r="AH1104" s="15">
        <f t="shared" si="1779"/>
        <v>0</v>
      </c>
      <c r="AI1104" s="15">
        <f t="shared" si="1780"/>
        <v>166456.6</v>
      </c>
      <c r="AJ1104" s="15">
        <f t="shared" si="1781"/>
        <v>346229.7</v>
      </c>
      <c r="AK1104" s="15">
        <f t="shared" si="1858"/>
        <v>0</v>
      </c>
      <c r="AL1104" s="15">
        <f t="shared" si="1859"/>
        <v>0</v>
      </c>
      <c r="AM1104" s="15">
        <f t="shared" si="1860"/>
        <v>0</v>
      </c>
      <c r="AN1104" s="15">
        <f t="shared" si="1744"/>
        <v>0</v>
      </c>
      <c r="AO1104" s="15">
        <f t="shared" si="1861"/>
        <v>0</v>
      </c>
      <c r="AP1104" s="70">
        <f t="shared" si="1828"/>
        <v>0</v>
      </c>
      <c r="AQ1104" s="15">
        <f t="shared" si="1745"/>
        <v>166456.6</v>
      </c>
      <c r="AR1104" s="15">
        <f t="shared" si="1862"/>
        <v>0</v>
      </c>
      <c r="AS1104" s="70">
        <f t="shared" si="1829"/>
        <v>166456.6</v>
      </c>
      <c r="AT1104" s="73">
        <f t="shared" si="1746"/>
        <v>346229.7</v>
      </c>
      <c r="AU1104" s="15">
        <f t="shared" si="1862"/>
        <v>0</v>
      </c>
      <c r="AV1104" s="24"/>
    </row>
    <row r="1105" spans="1:48" x14ac:dyDescent="0.3">
      <c r="A1105" s="61" t="s">
        <v>709</v>
      </c>
      <c r="B1105" s="62">
        <v>800</v>
      </c>
      <c r="C1105" s="61" t="s">
        <v>238</v>
      </c>
      <c r="D1105" s="61" t="s">
        <v>69</v>
      </c>
      <c r="E1105" s="63" t="s">
        <v>699</v>
      </c>
      <c r="F1105" s="15"/>
      <c r="G1105" s="15">
        <v>166464.5</v>
      </c>
      <c r="H1105" s="15">
        <v>346229.7</v>
      </c>
      <c r="I1105" s="15"/>
      <c r="J1105" s="27">
        <v>-7.9</v>
      </c>
      <c r="K1105" s="15"/>
      <c r="L1105" s="15">
        <f t="shared" si="1756"/>
        <v>0</v>
      </c>
      <c r="M1105" s="15">
        <f t="shared" si="1757"/>
        <v>166456.6</v>
      </c>
      <c r="N1105" s="15">
        <f t="shared" si="1758"/>
        <v>346229.7</v>
      </c>
      <c r="O1105" s="15"/>
      <c r="P1105" s="15"/>
      <c r="Q1105" s="15"/>
      <c r="R1105" s="15">
        <f t="shared" si="1838"/>
        <v>0</v>
      </c>
      <c r="S1105" s="15">
        <f t="shared" si="1839"/>
        <v>166456.6</v>
      </c>
      <c r="T1105" s="15">
        <f t="shared" si="1840"/>
        <v>346229.7</v>
      </c>
      <c r="U1105" s="15"/>
      <c r="V1105" s="15">
        <f t="shared" si="1830"/>
        <v>0</v>
      </c>
      <c r="W1105" s="15">
        <f t="shared" si="1831"/>
        <v>166456.6</v>
      </c>
      <c r="X1105" s="15">
        <f t="shared" si="1832"/>
        <v>346229.7</v>
      </c>
      <c r="Y1105" s="15"/>
      <c r="Z1105" s="15"/>
      <c r="AA1105" s="15"/>
      <c r="AB1105" s="15">
        <f t="shared" si="1776"/>
        <v>0</v>
      </c>
      <c r="AC1105" s="15">
        <f t="shared" si="1777"/>
        <v>166456.6</v>
      </c>
      <c r="AD1105" s="15">
        <f t="shared" si="1778"/>
        <v>346229.7</v>
      </c>
      <c r="AE1105" s="15"/>
      <c r="AF1105" s="15"/>
      <c r="AG1105" s="15"/>
      <c r="AH1105" s="15">
        <f t="shared" si="1779"/>
        <v>0</v>
      </c>
      <c r="AI1105" s="15">
        <f t="shared" si="1780"/>
        <v>166456.6</v>
      </c>
      <c r="AJ1105" s="15">
        <f t="shared" si="1781"/>
        <v>346229.7</v>
      </c>
      <c r="AK1105" s="15"/>
      <c r="AL1105" s="15"/>
      <c r="AM1105" s="15"/>
      <c r="AN1105" s="15">
        <f t="shared" si="1744"/>
        <v>0</v>
      </c>
      <c r="AO1105" s="15"/>
      <c r="AP1105" s="70">
        <f t="shared" si="1828"/>
        <v>0</v>
      </c>
      <c r="AQ1105" s="15">
        <f t="shared" si="1745"/>
        <v>166456.6</v>
      </c>
      <c r="AR1105" s="15"/>
      <c r="AS1105" s="70">
        <f t="shared" si="1829"/>
        <v>166456.6</v>
      </c>
      <c r="AT1105" s="73">
        <f t="shared" si="1746"/>
        <v>346229.7</v>
      </c>
      <c r="AU1105" s="15"/>
      <c r="AV1105" s="24"/>
    </row>
    <row r="1106" spans="1:48" ht="46.8" x14ac:dyDescent="0.3">
      <c r="A1106" s="61" t="s">
        <v>711</v>
      </c>
      <c r="B1106" s="62"/>
      <c r="C1106" s="61"/>
      <c r="D1106" s="61"/>
      <c r="E1106" s="63" t="s">
        <v>712</v>
      </c>
      <c r="F1106" s="15">
        <f t="shared" si="1842"/>
        <v>159892.4</v>
      </c>
      <c r="G1106" s="15">
        <f t="shared" si="1843"/>
        <v>123149</v>
      </c>
      <c r="H1106" s="15">
        <f t="shared" si="1844"/>
        <v>87598.3</v>
      </c>
      <c r="I1106" s="15">
        <f t="shared" si="1845"/>
        <v>0</v>
      </c>
      <c r="J1106" s="15">
        <f t="shared" si="1846"/>
        <v>0</v>
      </c>
      <c r="K1106" s="15">
        <f t="shared" si="1847"/>
        <v>0</v>
      </c>
      <c r="L1106" s="15">
        <f t="shared" si="1756"/>
        <v>159892.4</v>
      </c>
      <c r="M1106" s="15">
        <f t="shared" si="1757"/>
        <v>123149</v>
      </c>
      <c r="N1106" s="15">
        <f t="shared" si="1758"/>
        <v>87598.3</v>
      </c>
      <c r="O1106" s="15">
        <f t="shared" si="1848"/>
        <v>0</v>
      </c>
      <c r="P1106" s="15">
        <f t="shared" si="1849"/>
        <v>0</v>
      </c>
      <c r="Q1106" s="15">
        <f t="shared" si="1850"/>
        <v>0</v>
      </c>
      <c r="R1106" s="15">
        <f t="shared" si="1838"/>
        <v>159892.4</v>
      </c>
      <c r="S1106" s="15">
        <f t="shared" si="1839"/>
        <v>123149</v>
      </c>
      <c r="T1106" s="15">
        <f t="shared" si="1840"/>
        <v>87598.3</v>
      </c>
      <c r="U1106" s="15">
        <f t="shared" si="1851"/>
        <v>0</v>
      </c>
      <c r="V1106" s="15">
        <f t="shared" si="1830"/>
        <v>159892.4</v>
      </c>
      <c r="W1106" s="15">
        <f t="shared" si="1831"/>
        <v>123149</v>
      </c>
      <c r="X1106" s="15">
        <f t="shared" si="1832"/>
        <v>87598.3</v>
      </c>
      <c r="Y1106" s="15">
        <f t="shared" si="1852"/>
        <v>0</v>
      </c>
      <c r="Z1106" s="15">
        <f t="shared" si="1853"/>
        <v>0</v>
      </c>
      <c r="AA1106" s="15">
        <f t="shared" si="1854"/>
        <v>0</v>
      </c>
      <c r="AB1106" s="15">
        <f t="shared" si="1776"/>
        <v>159892.4</v>
      </c>
      <c r="AC1106" s="15">
        <f t="shared" si="1777"/>
        <v>123149</v>
      </c>
      <c r="AD1106" s="15">
        <f t="shared" si="1778"/>
        <v>87598.3</v>
      </c>
      <c r="AE1106" s="15">
        <f t="shared" si="1855"/>
        <v>0</v>
      </c>
      <c r="AF1106" s="15">
        <f t="shared" si="1856"/>
        <v>0</v>
      </c>
      <c r="AG1106" s="15">
        <f t="shared" si="1857"/>
        <v>0</v>
      </c>
      <c r="AH1106" s="15">
        <f t="shared" si="1779"/>
        <v>159892.4</v>
      </c>
      <c r="AI1106" s="15">
        <f t="shared" si="1780"/>
        <v>123149</v>
      </c>
      <c r="AJ1106" s="15">
        <f t="shared" si="1781"/>
        <v>87598.3</v>
      </c>
      <c r="AK1106" s="15">
        <f t="shared" si="1858"/>
        <v>71817.255999999994</v>
      </c>
      <c r="AL1106" s="15">
        <f t="shared" si="1859"/>
        <v>0</v>
      </c>
      <c r="AM1106" s="15">
        <f t="shared" si="1860"/>
        <v>0</v>
      </c>
      <c r="AN1106" s="15">
        <f t="shared" si="1744"/>
        <v>231709.65599999999</v>
      </c>
      <c r="AO1106" s="15">
        <f t="shared" si="1861"/>
        <v>0</v>
      </c>
      <c r="AP1106" s="70">
        <f t="shared" si="1828"/>
        <v>231709.65599999999</v>
      </c>
      <c r="AQ1106" s="15">
        <f t="shared" si="1745"/>
        <v>123149</v>
      </c>
      <c r="AR1106" s="15">
        <f t="shared" si="1862"/>
        <v>0</v>
      </c>
      <c r="AS1106" s="70">
        <f t="shared" si="1829"/>
        <v>123149</v>
      </c>
      <c r="AT1106" s="73">
        <f t="shared" si="1746"/>
        <v>87598.3</v>
      </c>
      <c r="AU1106" s="15">
        <f t="shared" si="1862"/>
        <v>0</v>
      </c>
      <c r="AV1106" s="24"/>
    </row>
    <row r="1107" spans="1:48" x14ac:dyDescent="0.3">
      <c r="A1107" s="61" t="s">
        <v>711</v>
      </c>
      <c r="B1107" s="62" t="s">
        <v>44</v>
      </c>
      <c r="C1107" s="61"/>
      <c r="D1107" s="61"/>
      <c r="E1107" s="63" t="s">
        <v>45</v>
      </c>
      <c r="F1107" s="15">
        <f t="shared" si="1842"/>
        <v>159892.4</v>
      </c>
      <c r="G1107" s="15">
        <f t="shared" si="1843"/>
        <v>123149</v>
      </c>
      <c r="H1107" s="15">
        <f t="shared" si="1844"/>
        <v>87598.3</v>
      </c>
      <c r="I1107" s="15">
        <f t="shared" si="1845"/>
        <v>0</v>
      </c>
      <c r="J1107" s="15">
        <f t="shared" si="1846"/>
        <v>0</v>
      </c>
      <c r="K1107" s="15">
        <f t="shared" si="1847"/>
        <v>0</v>
      </c>
      <c r="L1107" s="15">
        <f t="shared" si="1756"/>
        <v>159892.4</v>
      </c>
      <c r="M1107" s="15">
        <f t="shared" si="1757"/>
        <v>123149</v>
      </c>
      <c r="N1107" s="15">
        <f t="shared" si="1758"/>
        <v>87598.3</v>
      </c>
      <c r="O1107" s="15">
        <f t="shared" si="1848"/>
        <v>0</v>
      </c>
      <c r="P1107" s="15">
        <f t="shared" si="1849"/>
        <v>0</v>
      </c>
      <c r="Q1107" s="15">
        <f t="shared" si="1850"/>
        <v>0</v>
      </c>
      <c r="R1107" s="15">
        <f t="shared" si="1838"/>
        <v>159892.4</v>
      </c>
      <c r="S1107" s="15">
        <f t="shared" si="1839"/>
        <v>123149</v>
      </c>
      <c r="T1107" s="15">
        <f t="shared" si="1840"/>
        <v>87598.3</v>
      </c>
      <c r="U1107" s="15">
        <f t="shared" si="1851"/>
        <v>0</v>
      </c>
      <c r="V1107" s="15">
        <f t="shared" si="1830"/>
        <v>159892.4</v>
      </c>
      <c r="W1107" s="15">
        <f t="shared" si="1831"/>
        <v>123149</v>
      </c>
      <c r="X1107" s="15">
        <f t="shared" si="1832"/>
        <v>87598.3</v>
      </c>
      <c r="Y1107" s="15">
        <f t="shared" si="1852"/>
        <v>0</v>
      </c>
      <c r="Z1107" s="15">
        <f t="shared" si="1853"/>
        <v>0</v>
      </c>
      <c r="AA1107" s="15">
        <f t="shared" si="1854"/>
        <v>0</v>
      </c>
      <c r="AB1107" s="15">
        <f t="shared" si="1776"/>
        <v>159892.4</v>
      </c>
      <c r="AC1107" s="15">
        <f t="shared" si="1777"/>
        <v>123149</v>
      </c>
      <c r="AD1107" s="15">
        <f t="shared" si="1778"/>
        <v>87598.3</v>
      </c>
      <c r="AE1107" s="15">
        <f t="shared" si="1855"/>
        <v>0</v>
      </c>
      <c r="AF1107" s="15">
        <f t="shared" si="1856"/>
        <v>0</v>
      </c>
      <c r="AG1107" s="15">
        <f t="shared" si="1857"/>
        <v>0</v>
      </c>
      <c r="AH1107" s="15">
        <f t="shared" si="1779"/>
        <v>159892.4</v>
      </c>
      <c r="AI1107" s="15">
        <f t="shared" si="1780"/>
        <v>123149</v>
      </c>
      <c r="AJ1107" s="15">
        <f t="shared" si="1781"/>
        <v>87598.3</v>
      </c>
      <c r="AK1107" s="15">
        <f t="shared" si="1858"/>
        <v>71817.255999999994</v>
      </c>
      <c r="AL1107" s="15">
        <f t="shared" si="1859"/>
        <v>0</v>
      </c>
      <c r="AM1107" s="15">
        <f t="shared" si="1860"/>
        <v>0</v>
      </c>
      <c r="AN1107" s="15">
        <f t="shared" si="1744"/>
        <v>231709.65599999999</v>
      </c>
      <c r="AO1107" s="15">
        <f t="shared" si="1861"/>
        <v>0</v>
      </c>
      <c r="AP1107" s="70">
        <f t="shared" si="1828"/>
        <v>231709.65599999999</v>
      </c>
      <c r="AQ1107" s="15">
        <f t="shared" si="1745"/>
        <v>123149</v>
      </c>
      <c r="AR1107" s="15">
        <f t="shared" si="1862"/>
        <v>0</v>
      </c>
      <c r="AS1107" s="70">
        <f t="shared" si="1829"/>
        <v>123149</v>
      </c>
      <c r="AT1107" s="73">
        <f t="shared" si="1746"/>
        <v>87598.3</v>
      </c>
      <c r="AU1107" s="15">
        <f t="shared" si="1862"/>
        <v>0</v>
      </c>
      <c r="AV1107" s="24"/>
    </row>
    <row r="1108" spans="1:48" x14ac:dyDescent="0.3">
      <c r="A1108" s="61" t="s">
        <v>711</v>
      </c>
      <c r="B1108" s="62">
        <v>800</v>
      </c>
      <c r="C1108" s="61" t="s">
        <v>238</v>
      </c>
      <c r="D1108" s="61" t="s">
        <v>69</v>
      </c>
      <c r="E1108" s="63" t="s">
        <v>699</v>
      </c>
      <c r="F1108" s="15">
        <v>159892.4</v>
      </c>
      <c r="G1108" s="15">
        <v>123149</v>
      </c>
      <c r="H1108" s="15">
        <v>87598.3</v>
      </c>
      <c r="I1108" s="15"/>
      <c r="J1108" s="15"/>
      <c r="K1108" s="15"/>
      <c r="L1108" s="15">
        <f t="shared" si="1756"/>
        <v>159892.4</v>
      </c>
      <c r="M1108" s="15">
        <f t="shared" si="1757"/>
        <v>123149</v>
      </c>
      <c r="N1108" s="15">
        <f t="shared" si="1758"/>
        <v>87598.3</v>
      </c>
      <c r="O1108" s="15"/>
      <c r="P1108" s="15"/>
      <c r="Q1108" s="15"/>
      <c r="R1108" s="15">
        <f t="shared" si="1838"/>
        <v>159892.4</v>
      </c>
      <c r="S1108" s="15">
        <f t="shared" si="1839"/>
        <v>123149</v>
      </c>
      <c r="T1108" s="15">
        <f t="shared" si="1840"/>
        <v>87598.3</v>
      </c>
      <c r="U1108" s="15"/>
      <c r="V1108" s="15">
        <f t="shared" si="1830"/>
        <v>159892.4</v>
      </c>
      <c r="W1108" s="15">
        <f t="shared" si="1831"/>
        <v>123149</v>
      </c>
      <c r="X1108" s="15">
        <f t="shared" si="1832"/>
        <v>87598.3</v>
      </c>
      <c r="Y1108" s="15"/>
      <c r="Z1108" s="15"/>
      <c r="AA1108" s="15"/>
      <c r="AB1108" s="15">
        <f t="shared" si="1776"/>
        <v>159892.4</v>
      </c>
      <c r="AC1108" s="15">
        <f t="shared" si="1777"/>
        <v>123149</v>
      </c>
      <c r="AD1108" s="15">
        <f t="shared" si="1778"/>
        <v>87598.3</v>
      </c>
      <c r="AE1108" s="15"/>
      <c r="AF1108" s="15"/>
      <c r="AG1108" s="15"/>
      <c r="AH1108" s="15">
        <f t="shared" si="1779"/>
        <v>159892.4</v>
      </c>
      <c r="AI1108" s="15">
        <f t="shared" si="1780"/>
        <v>123149</v>
      </c>
      <c r="AJ1108" s="15">
        <f t="shared" si="1781"/>
        <v>87598.3</v>
      </c>
      <c r="AK1108" s="15">
        <v>71817.255999999994</v>
      </c>
      <c r="AL1108" s="15"/>
      <c r="AM1108" s="15"/>
      <c r="AN1108" s="15">
        <f t="shared" si="1744"/>
        <v>231709.65599999999</v>
      </c>
      <c r="AO1108" s="15"/>
      <c r="AP1108" s="70">
        <f t="shared" si="1828"/>
        <v>231709.65599999999</v>
      </c>
      <c r="AQ1108" s="15">
        <f t="shared" si="1745"/>
        <v>123149</v>
      </c>
      <c r="AR1108" s="15"/>
      <c r="AS1108" s="70">
        <f t="shared" si="1829"/>
        <v>123149</v>
      </c>
      <c r="AT1108" s="73">
        <f t="shared" si="1746"/>
        <v>87598.3</v>
      </c>
      <c r="AU1108" s="15"/>
      <c r="AV1108" s="24"/>
    </row>
    <row r="1109" spans="1:48" ht="46.8" x14ac:dyDescent="0.3">
      <c r="A1109" s="61" t="s">
        <v>713</v>
      </c>
      <c r="B1109" s="62"/>
      <c r="C1109" s="61"/>
      <c r="D1109" s="61"/>
      <c r="E1109" s="63" t="s">
        <v>714</v>
      </c>
      <c r="F1109" s="15">
        <f t="shared" si="1842"/>
        <v>313517.7</v>
      </c>
      <c r="G1109" s="15">
        <f t="shared" si="1843"/>
        <v>248770.3</v>
      </c>
      <c r="H1109" s="15">
        <f t="shared" si="1844"/>
        <v>238465.2</v>
      </c>
      <c r="I1109" s="15">
        <f t="shared" si="1845"/>
        <v>-3022</v>
      </c>
      <c r="J1109" s="15">
        <f t="shared" si="1846"/>
        <v>0</v>
      </c>
      <c r="K1109" s="15">
        <f t="shared" si="1847"/>
        <v>0</v>
      </c>
      <c r="L1109" s="15">
        <f t="shared" si="1756"/>
        <v>310495.7</v>
      </c>
      <c r="M1109" s="15">
        <f t="shared" si="1757"/>
        <v>248770.3</v>
      </c>
      <c r="N1109" s="15">
        <f t="shared" si="1758"/>
        <v>238465.2</v>
      </c>
      <c r="O1109" s="15">
        <f t="shared" si="1848"/>
        <v>-76165.600000000006</v>
      </c>
      <c r="P1109" s="15">
        <f t="shared" si="1849"/>
        <v>0</v>
      </c>
      <c r="Q1109" s="15">
        <f t="shared" si="1850"/>
        <v>76165.600000000006</v>
      </c>
      <c r="R1109" s="15">
        <f t="shared" si="1838"/>
        <v>234330.1</v>
      </c>
      <c r="S1109" s="15">
        <f t="shared" si="1839"/>
        <v>248770.3</v>
      </c>
      <c r="T1109" s="15">
        <f t="shared" si="1840"/>
        <v>314630.80000000005</v>
      </c>
      <c r="U1109" s="15">
        <f t="shared" si="1851"/>
        <v>0</v>
      </c>
      <c r="V1109" s="15">
        <f t="shared" si="1830"/>
        <v>234330.1</v>
      </c>
      <c r="W1109" s="15">
        <f t="shared" si="1831"/>
        <v>248770.3</v>
      </c>
      <c r="X1109" s="15">
        <f t="shared" si="1832"/>
        <v>314630.80000000005</v>
      </c>
      <c r="Y1109" s="15">
        <f t="shared" si="1852"/>
        <v>25597.8</v>
      </c>
      <c r="Z1109" s="15">
        <f t="shared" si="1853"/>
        <v>0</v>
      </c>
      <c r="AA1109" s="15">
        <f t="shared" si="1854"/>
        <v>0</v>
      </c>
      <c r="AB1109" s="15">
        <f t="shared" si="1776"/>
        <v>259927.9</v>
      </c>
      <c r="AC1109" s="15">
        <f t="shared" si="1777"/>
        <v>248770.3</v>
      </c>
      <c r="AD1109" s="15">
        <f t="shared" si="1778"/>
        <v>314630.80000000005</v>
      </c>
      <c r="AE1109" s="15">
        <f t="shared" si="1855"/>
        <v>0</v>
      </c>
      <c r="AF1109" s="15">
        <f t="shared" si="1856"/>
        <v>-20194.095000000001</v>
      </c>
      <c r="AG1109" s="15">
        <f t="shared" si="1857"/>
        <v>0</v>
      </c>
      <c r="AH1109" s="15">
        <f t="shared" si="1779"/>
        <v>259927.9</v>
      </c>
      <c r="AI1109" s="15">
        <f t="shared" si="1780"/>
        <v>228576.20499999999</v>
      </c>
      <c r="AJ1109" s="15">
        <f t="shared" si="1781"/>
        <v>314630.80000000005</v>
      </c>
      <c r="AK1109" s="15">
        <f t="shared" si="1858"/>
        <v>0</v>
      </c>
      <c r="AL1109" s="15">
        <f t="shared" si="1859"/>
        <v>0</v>
      </c>
      <c r="AM1109" s="15">
        <f t="shared" si="1860"/>
        <v>0</v>
      </c>
      <c r="AN1109" s="15">
        <f t="shared" si="1744"/>
        <v>259927.9</v>
      </c>
      <c r="AO1109" s="15">
        <f t="shared" si="1861"/>
        <v>0</v>
      </c>
      <c r="AP1109" s="70">
        <f t="shared" si="1828"/>
        <v>259927.9</v>
      </c>
      <c r="AQ1109" s="15">
        <f t="shared" si="1745"/>
        <v>228576.20499999999</v>
      </c>
      <c r="AR1109" s="15">
        <f t="shared" si="1862"/>
        <v>0</v>
      </c>
      <c r="AS1109" s="70">
        <f t="shared" si="1829"/>
        <v>228576.20499999999</v>
      </c>
      <c r="AT1109" s="73">
        <f t="shared" si="1746"/>
        <v>314630.80000000005</v>
      </c>
      <c r="AU1109" s="15">
        <f t="shared" si="1862"/>
        <v>0</v>
      </c>
      <c r="AV1109" s="24"/>
    </row>
    <row r="1110" spans="1:48" ht="31.2" x14ac:dyDescent="0.3">
      <c r="A1110" s="61" t="s">
        <v>713</v>
      </c>
      <c r="B1110" s="62" t="s">
        <v>48</v>
      </c>
      <c r="C1110" s="61"/>
      <c r="D1110" s="61"/>
      <c r="E1110" s="63" t="s">
        <v>49</v>
      </c>
      <c r="F1110" s="15">
        <f t="shared" si="1842"/>
        <v>313517.7</v>
      </c>
      <c r="G1110" s="15">
        <f t="shared" si="1843"/>
        <v>248770.3</v>
      </c>
      <c r="H1110" s="15">
        <f t="shared" si="1844"/>
        <v>238465.2</v>
      </c>
      <c r="I1110" s="15">
        <f t="shared" si="1845"/>
        <v>-3022</v>
      </c>
      <c r="J1110" s="15">
        <f t="shared" si="1846"/>
        <v>0</v>
      </c>
      <c r="K1110" s="15">
        <f t="shared" si="1847"/>
        <v>0</v>
      </c>
      <c r="L1110" s="15">
        <f t="shared" si="1756"/>
        <v>310495.7</v>
      </c>
      <c r="M1110" s="15">
        <f t="shared" si="1757"/>
        <v>248770.3</v>
      </c>
      <c r="N1110" s="15">
        <f t="shared" si="1758"/>
        <v>238465.2</v>
      </c>
      <c r="O1110" s="15">
        <f t="shared" si="1848"/>
        <v>-76165.600000000006</v>
      </c>
      <c r="P1110" s="15">
        <f t="shared" si="1849"/>
        <v>0</v>
      </c>
      <c r="Q1110" s="15">
        <f t="shared" si="1850"/>
        <v>76165.600000000006</v>
      </c>
      <c r="R1110" s="15">
        <f t="shared" si="1838"/>
        <v>234330.1</v>
      </c>
      <c r="S1110" s="15">
        <f t="shared" si="1839"/>
        <v>248770.3</v>
      </c>
      <c r="T1110" s="15">
        <f t="shared" si="1840"/>
        <v>314630.80000000005</v>
      </c>
      <c r="U1110" s="15">
        <f t="shared" si="1851"/>
        <v>0</v>
      </c>
      <c r="V1110" s="15">
        <f t="shared" si="1830"/>
        <v>234330.1</v>
      </c>
      <c r="W1110" s="15">
        <f t="shared" si="1831"/>
        <v>248770.3</v>
      </c>
      <c r="X1110" s="15">
        <f t="shared" si="1832"/>
        <v>314630.80000000005</v>
      </c>
      <c r="Y1110" s="15">
        <f t="shared" si="1852"/>
        <v>25597.8</v>
      </c>
      <c r="Z1110" s="15">
        <f t="shared" si="1853"/>
        <v>0</v>
      </c>
      <c r="AA1110" s="15">
        <f t="shared" si="1854"/>
        <v>0</v>
      </c>
      <c r="AB1110" s="15">
        <f t="shared" si="1776"/>
        <v>259927.9</v>
      </c>
      <c r="AC1110" s="15">
        <f t="shared" si="1777"/>
        <v>248770.3</v>
      </c>
      <c r="AD1110" s="15">
        <f t="shared" si="1778"/>
        <v>314630.80000000005</v>
      </c>
      <c r="AE1110" s="15">
        <f t="shared" si="1855"/>
        <v>0</v>
      </c>
      <c r="AF1110" s="15">
        <f t="shared" si="1856"/>
        <v>-20194.095000000001</v>
      </c>
      <c r="AG1110" s="15">
        <f t="shared" si="1857"/>
        <v>0</v>
      </c>
      <c r="AH1110" s="15">
        <f t="shared" si="1779"/>
        <v>259927.9</v>
      </c>
      <c r="AI1110" s="15">
        <f t="shared" si="1780"/>
        <v>228576.20499999999</v>
      </c>
      <c r="AJ1110" s="15">
        <f t="shared" si="1781"/>
        <v>314630.80000000005</v>
      </c>
      <c r="AK1110" s="15">
        <f t="shared" si="1858"/>
        <v>0</v>
      </c>
      <c r="AL1110" s="15">
        <f t="shared" si="1859"/>
        <v>0</v>
      </c>
      <c r="AM1110" s="15">
        <f t="shared" si="1860"/>
        <v>0</v>
      </c>
      <c r="AN1110" s="15">
        <f t="shared" si="1744"/>
        <v>259927.9</v>
      </c>
      <c r="AO1110" s="15">
        <f t="shared" si="1861"/>
        <v>0</v>
      </c>
      <c r="AP1110" s="70">
        <f t="shared" si="1828"/>
        <v>259927.9</v>
      </c>
      <c r="AQ1110" s="15">
        <f t="shared" si="1745"/>
        <v>228576.20499999999</v>
      </c>
      <c r="AR1110" s="15">
        <f t="shared" si="1862"/>
        <v>0</v>
      </c>
      <c r="AS1110" s="70">
        <f t="shared" si="1829"/>
        <v>228576.20499999999</v>
      </c>
      <c r="AT1110" s="73">
        <f t="shared" si="1746"/>
        <v>314630.80000000005</v>
      </c>
      <c r="AU1110" s="15">
        <f t="shared" si="1862"/>
        <v>0</v>
      </c>
      <c r="AV1110" s="24"/>
    </row>
    <row r="1111" spans="1:48" x14ac:dyDescent="0.3">
      <c r="A1111" s="61" t="s">
        <v>713</v>
      </c>
      <c r="B1111" s="62">
        <v>200</v>
      </c>
      <c r="C1111" s="61" t="s">
        <v>238</v>
      </c>
      <c r="D1111" s="61" t="s">
        <v>67</v>
      </c>
      <c r="E1111" s="63" t="s">
        <v>532</v>
      </c>
      <c r="F1111" s="15">
        <v>313517.7</v>
      </c>
      <c r="G1111" s="15">
        <v>248770.3</v>
      </c>
      <c r="H1111" s="15">
        <v>238465.2</v>
      </c>
      <c r="I1111" s="27">
        <v>-3022</v>
      </c>
      <c r="J1111" s="15"/>
      <c r="K1111" s="15"/>
      <c r="L1111" s="15">
        <f t="shared" si="1756"/>
        <v>310495.7</v>
      </c>
      <c r="M1111" s="15">
        <f t="shared" si="1757"/>
        <v>248770.3</v>
      </c>
      <c r="N1111" s="15">
        <f t="shared" si="1758"/>
        <v>238465.2</v>
      </c>
      <c r="O1111" s="15">
        <v>-76165.600000000006</v>
      </c>
      <c r="P1111" s="15"/>
      <c r="Q1111" s="15">
        <v>76165.600000000006</v>
      </c>
      <c r="R1111" s="15">
        <f t="shared" si="1838"/>
        <v>234330.1</v>
      </c>
      <c r="S1111" s="15">
        <f t="shared" si="1839"/>
        <v>248770.3</v>
      </c>
      <c r="T1111" s="15">
        <f t="shared" si="1840"/>
        <v>314630.80000000005</v>
      </c>
      <c r="U1111" s="15"/>
      <c r="V1111" s="15">
        <f t="shared" si="1830"/>
        <v>234330.1</v>
      </c>
      <c r="W1111" s="15">
        <f t="shared" si="1831"/>
        <v>248770.3</v>
      </c>
      <c r="X1111" s="15">
        <f t="shared" si="1832"/>
        <v>314630.80000000005</v>
      </c>
      <c r="Y1111" s="15">
        <v>25597.8</v>
      </c>
      <c r="Z1111" s="15"/>
      <c r="AA1111" s="15"/>
      <c r="AB1111" s="15">
        <f t="shared" si="1776"/>
        <v>259927.9</v>
      </c>
      <c r="AC1111" s="15">
        <f t="shared" si="1777"/>
        <v>248770.3</v>
      </c>
      <c r="AD1111" s="15">
        <f t="shared" si="1778"/>
        <v>314630.80000000005</v>
      </c>
      <c r="AE1111" s="15"/>
      <c r="AF1111" s="15">
        <f>-35856.709+15662.614</f>
        <v>-20194.095000000001</v>
      </c>
      <c r="AG1111" s="15"/>
      <c r="AH1111" s="15">
        <f t="shared" si="1779"/>
        <v>259927.9</v>
      </c>
      <c r="AI1111" s="15">
        <f t="shared" si="1780"/>
        <v>228576.20499999999</v>
      </c>
      <c r="AJ1111" s="15">
        <f t="shared" si="1781"/>
        <v>314630.80000000005</v>
      </c>
      <c r="AK1111" s="15"/>
      <c r="AL1111" s="15"/>
      <c r="AM1111" s="15"/>
      <c r="AN1111" s="15">
        <f t="shared" si="1744"/>
        <v>259927.9</v>
      </c>
      <c r="AO1111" s="15"/>
      <c r="AP1111" s="70">
        <f t="shared" si="1828"/>
        <v>259927.9</v>
      </c>
      <c r="AQ1111" s="15">
        <f t="shared" si="1745"/>
        <v>228576.20499999999</v>
      </c>
      <c r="AR1111" s="15"/>
      <c r="AS1111" s="70">
        <f t="shared" si="1829"/>
        <v>228576.20499999999</v>
      </c>
      <c r="AT1111" s="73">
        <f t="shared" si="1746"/>
        <v>314630.80000000005</v>
      </c>
      <c r="AU1111" s="15"/>
      <c r="AV1111" s="24"/>
    </row>
    <row r="1112" spans="1:48" ht="31.2" x14ac:dyDescent="0.3">
      <c r="A1112" s="61" t="s">
        <v>715</v>
      </c>
      <c r="B1112" s="62"/>
      <c r="C1112" s="61"/>
      <c r="D1112" s="61"/>
      <c r="E1112" s="63" t="s">
        <v>716</v>
      </c>
      <c r="F1112" s="15">
        <f t="shared" si="1842"/>
        <v>94151.900000000009</v>
      </c>
      <c r="G1112" s="15">
        <f t="shared" si="1843"/>
        <v>101272.7</v>
      </c>
      <c r="H1112" s="15">
        <f t="shared" si="1844"/>
        <v>101272.7</v>
      </c>
      <c r="I1112" s="15">
        <f t="shared" si="1845"/>
        <v>-1001</v>
      </c>
      <c r="J1112" s="15">
        <f t="shared" si="1846"/>
        <v>-81</v>
      </c>
      <c r="K1112" s="15">
        <f t="shared" si="1847"/>
        <v>-81</v>
      </c>
      <c r="L1112" s="15">
        <f t="shared" si="1756"/>
        <v>93150.900000000009</v>
      </c>
      <c r="M1112" s="15">
        <f t="shared" si="1757"/>
        <v>101191.7</v>
      </c>
      <c r="N1112" s="15">
        <f t="shared" si="1758"/>
        <v>101191.7</v>
      </c>
      <c r="O1112" s="15">
        <f t="shared" si="1848"/>
        <v>0</v>
      </c>
      <c r="P1112" s="15">
        <f t="shared" si="1849"/>
        <v>0</v>
      </c>
      <c r="Q1112" s="15">
        <f t="shared" si="1850"/>
        <v>0</v>
      </c>
      <c r="R1112" s="15">
        <f t="shared" si="1838"/>
        <v>93150.900000000009</v>
      </c>
      <c r="S1112" s="15">
        <f t="shared" si="1839"/>
        <v>101191.7</v>
      </c>
      <c r="T1112" s="15">
        <f t="shared" si="1840"/>
        <v>101191.7</v>
      </c>
      <c r="U1112" s="15">
        <f t="shared" si="1851"/>
        <v>178</v>
      </c>
      <c r="V1112" s="15">
        <f t="shared" si="1830"/>
        <v>93328.900000000009</v>
      </c>
      <c r="W1112" s="15">
        <f t="shared" si="1831"/>
        <v>101191.7</v>
      </c>
      <c r="X1112" s="15">
        <f t="shared" si="1832"/>
        <v>101191.7</v>
      </c>
      <c r="Y1112" s="15">
        <f t="shared" si="1852"/>
        <v>-25597.8</v>
      </c>
      <c r="Z1112" s="15">
        <f t="shared" si="1853"/>
        <v>0</v>
      </c>
      <c r="AA1112" s="15">
        <f t="shared" si="1854"/>
        <v>0</v>
      </c>
      <c r="AB1112" s="15">
        <f t="shared" si="1776"/>
        <v>67731.100000000006</v>
      </c>
      <c r="AC1112" s="15">
        <f t="shared" si="1777"/>
        <v>101191.7</v>
      </c>
      <c r="AD1112" s="15">
        <f t="shared" si="1778"/>
        <v>101191.7</v>
      </c>
      <c r="AE1112" s="15">
        <f t="shared" si="1855"/>
        <v>0</v>
      </c>
      <c r="AF1112" s="15">
        <f t="shared" si="1856"/>
        <v>20194.095000000001</v>
      </c>
      <c r="AG1112" s="15">
        <f t="shared" si="1857"/>
        <v>0</v>
      </c>
      <c r="AH1112" s="15">
        <f t="shared" si="1779"/>
        <v>67731.100000000006</v>
      </c>
      <c r="AI1112" s="15">
        <f t="shared" si="1780"/>
        <v>121385.795</v>
      </c>
      <c r="AJ1112" s="15">
        <f t="shared" si="1781"/>
        <v>101191.7</v>
      </c>
      <c r="AK1112" s="15">
        <f t="shared" si="1858"/>
        <v>0</v>
      </c>
      <c r="AL1112" s="15">
        <f t="shared" si="1859"/>
        <v>0</v>
      </c>
      <c r="AM1112" s="15">
        <f t="shared" si="1860"/>
        <v>0</v>
      </c>
      <c r="AN1112" s="15">
        <f t="shared" si="1744"/>
        <v>67731.100000000006</v>
      </c>
      <c r="AO1112" s="15">
        <f t="shared" si="1861"/>
        <v>0</v>
      </c>
      <c r="AP1112" s="70">
        <f t="shared" si="1828"/>
        <v>67731.100000000006</v>
      </c>
      <c r="AQ1112" s="15">
        <f t="shared" si="1745"/>
        <v>121385.795</v>
      </c>
      <c r="AR1112" s="15">
        <f t="shared" si="1862"/>
        <v>0</v>
      </c>
      <c r="AS1112" s="70">
        <f t="shared" si="1829"/>
        <v>121385.795</v>
      </c>
      <c r="AT1112" s="73">
        <f t="shared" si="1746"/>
        <v>101191.7</v>
      </c>
      <c r="AU1112" s="15">
        <f t="shared" si="1862"/>
        <v>0</v>
      </c>
      <c r="AV1112" s="24"/>
    </row>
    <row r="1113" spans="1:48" ht="31.2" x14ac:dyDescent="0.3">
      <c r="A1113" s="61" t="s">
        <v>715</v>
      </c>
      <c r="B1113" s="62" t="s">
        <v>48</v>
      </c>
      <c r="C1113" s="61"/>
      <c r="D1113" s="61"/>
      <c r="E1113" s="63" t="s">
        <v>49</v>
      </c>
      <c r="F1113" s="15">
        <f t="shared" si="1842"/>
        <v>94151.900000000009</v>
      </c>
      <c r="G1113" s="15">
        <f t="shared" si="1843"/>
        <v>101272.7</v>
      </c>
      <c r="H1113" s="15">
        <f t="shared" si="1844"/>
        <v>101272.7</v>
      </c>
      <c r="I1113" s="15">
        <f t="shared" si="1845"/>
        <v>-1001</v>
      </c>
      <c r="J1113" s="15">
        <f t="shared" si="1846"/>
        <v>-81</v>
      </c>
      <c r="K1113" s="15">
        <f t="shared" si="1847"/>
        <v>-81</v>
      </c>
      <c r="L1113" s="15">
        <f t="shared" si="1756"/>
        <v>93150.900000000009</v>
      </c>
      <c r="M1113" s="15">
        <f t="shared" si="1757"/>
        <v>101191.7</v>
      </c>
      <c r="N1113" s="15">
        <f t="shared" si="1758"/>
        <v>101191.7</v>
      </c>
      <c r="O1113" s="15">
        <f t="shared" si="1848"/>
        <v>0</v>
      </c>
      <c r="P1113" s="15">
        <f t="shared" si="1849"/>
        <v>0</v>
      </c>
      <c r="Q1113" s="15">
        <f t="shared" si="1850"/>
        <v>0</v>
      </c>
      <c r="R1113" s="15">
        <f t="shared" si="1838"/>
        <v>93150.900000000009</v>
      </c>
      <c r="S1113" s="15">
        <f t="shared" si="1839"/>
        <v>101191.7</v>
      </c>
      <c r="T1113" s="15">
        <f t="shared" si="1840"/>
        <v>101191.7</v>
      </c>
      <c r="U1113" s="15">
        <f t="shared" si="1851"/>
        <v>178</v>
      </c>
      <c r="V1113" s="15">
        <f t="shared" si="1830"/>
        <v>93328.900000000009</v>
      </c>
      <c r="W1113" s="15">
        <f t="shared" si="1831"/>
        <v>101191.7</v>
      </c>
      <c r="X1113" s="15">
        <f t="shared" si="1832"/>
        <v>101191.7</v>
      </c>
      <c r="Y1113" s="15">
        <f t="shared" si="1852"/>
        <v>-25597.8</v>
      </c>
      <c r="Z1113" s="15">
        <f t="shared" si="1853"/>
        <v>0</v>
      </c>
      <c r="AA1113" s="15">
        <f t="shared" si="1854"/>
        <v>0</v>
      </c>
      <c r="AB1113" s="15">
        <f t="shared" si="1776"/>
        <v>67731.100000000006</v>
      </c>
      <c r="AC1113" s="15">
        <f t="shared" si="1777"/>
        <v>101191.7</v>
      </c>
      <c r="AD1113" s="15">
        <f t="shared" si="1778"/>
        <v>101191.7</v>
      </c>
      <c r="AE1113" s="15">
        <f t="shared" si="1855"/>
        <v>0</v>
      </c>
      <c r="AF1113" s="15">
        <f t="shared" si="1856"/>
        <v>20194.095000000001</v>
      </c>
      <c r="AG1113" s="15">
        <f t="shared" si="1857"/>
        <v>0</v>
      </c>
      <c r="AH1113" s="15">
        <f t="shared" si="1779"/>
        <v>67731.100000000006</v>
      </c>
      <c r="AI1113" s="15">
        <f t="shared" si="1780"/>
        <v>121385.795</v>
      </c>
      <c r="AJ1113" s="15">
        <f t="shared" si="1781"/>
        <v>101191.7</v>
      </c>
      <c r="AK1113" s="15">
        <f t="shared" si="1858"/>
        <v>0</v>
      </c>
      <c r="AL1113" s="15">
        <f t="shared" si="1859"/>
        <v>0</v>
      </c>
      <c r="AM1113" s="15">
        <f t="shared" si="1860"/>
        <v>0</v>
      </c>
      <c r="AN1113" s="15">
        <f t="shared" si="1744"/>
        <v>67731.100000000006</v>
      </c>
      <c r="AO1113" s="15">
        <f t="shared" si="1861"/>
        <v>0</v>
      </c>
      <c r="AP1113" s="70">
        <f t="shared" si="1828"/>
        <v>67731.100000000006</v>
      </c>
      <c r="AQ1113" s="15">
        <f t="shared" si="1745"/>
        <v>121385.795</v>
      </c>
      <c r="AR1113" s="15">
        <f t="shared" si="1862"/>
        <v>0</v>
      </c>
      <c r="AS1113" s="70">
        <f t="shared" si="1829"/>
        <v>121385.795</v>
      </c>
      <c r="AT1113" s="73">
        <f t="shared" si="1746"/>
        <v>101191.7</v>
      </c>
      <c r="AU1113" s="15">
        <f t="shared" si="1862"/>
        <v>0</v>
      </c>
      <c r="AV1113" s="24"/>
    </row>
    <row r="1114" spans="1:48" x14ac:dyDescent="0.3">
      <c r="A1114" s="61" t="s">
        <v>715</v>
      </c>
      <c r="B1114" s="62">
        <v>200</v>
      </c>
      <c r="C1114" s="61" t="s">
        <v>238</v>
      </c>
      <c r="D1114" s="61" t="s">
        <v>67</v>
      </c>
      <c r="E1114" s="63" t="s">
        <v>532</v>
      </c>
      <c r="F1114" s="15">
        <v>94151.900000000009</v>
      </c>
      <c r="G1114" s="15">
        <v>101272.7</v>
      </c>
      <c r="H1114" s="15">
        <v>101272.7</v>
      </c>
      <c r="I1114" s="27">
        <f>-81-920</f>
        <v>-1001</v>
      </c>
      <c r="J1114" s="15">
        <v>-81</v>
      </c>
      <c r="K1114" s="15">
        <v>-81</v>
      </c>
      <c r="L1114" s="15">
        <f t="shared" si="1756"/>
        <v>93150.900000000009</v>
      </c>
      <c r="M1114" s="15">
        <f t="shared" si="1757"/>
        <v>101191.7</v>
      </c>
      <c r="N1114" s="15">
        <f t="shared" si="1758"/>
        <v>101191.7</v>
      </c>
      <c r="O1114" s="15"/>
      <c r="P1114" s="15"/>
      <c r="Q1114" s="15"/>
      <c r="R1114" s="15">
        <f t="shared" si="1838"/>
        <v>93150.900000000009</v>
      </c>
      <c r="S1114" s="15">
        <f t="shared" si="1839"/>
        <v>101191.7</v>
      </c>
      <c r="T1114" s="15">
        <f t="shared" si="1840"/>
        <v>101191.7</v>
      </c>
      <c r="U1114" s="15">
        <v>178</v>
      </c>
      <c r="V1114" s="15">
        <f t="shared" si="1830"/>
        <v>93328.900000000009</v>
      </c>
      <c r="W1114" s="15">
        <f t="shared" si="1831"/>
        <v>101191.7</v>
      </c>
      <c r="X1114" s="15">
        <f t="shared" si="1832"/>
        <v>101191.7</v>
      </c>
      <c r="Y1114" s="15">
        <v>-25597.8</v>
      </c>
      <c r="Z1114" s="15"/>
      <c r="AA1114" s="15"/>
      <c r="AB1114" s="15">
        <f t="shared" si="1776"/>
        <v>67731.100000000006</v>
      </c>
      <c r="AC1114" s="15">
        <f t="shared" si="1777"/>
        <v>101191.7</v>
      </c>
      <c r="AD1114" s="15">
        <f t="shared" si="1778"/>
        <v>101191.7</v>
      </c>
      <c r="AE1114" s="15"/>
      <c r="AF1114" s="15">
        <f>35856.709-15662.614</f>
        <v>20194.095000000001</v>
      </c>
      <c r="AG1114" s="15"/>
      <c r="AH1114" s="15">
        <f t="shared" si="1779"/>
        <v>67731.100000000006</v>
      </c>
      <c r="AI1114" s="15">
        <f t="shared" si="1780"/>
        <v>121385.795</v>
      </c>
      <c r="AJ1114" s="15">
        <f t="shared" si="1781"/>
        <v>101191.7</v>
      </c>
      <c r="AK1114" s="15"/>
      <c r="AL1114" s="15"/>
      <c r="AM1114" s="15"/>
      <c r="AN1114" s="15">
        <f t="shared" si="1744"/>
        <v>67731.100000000006</v>
      </c>
      <c r="AO1114" s="15"/>
      <c r="AP1114" s="70">
        <f t="shared" si="1828"/>
        <v>67731.100000000006</v>
      </c>
      <c r="AQ1114" s="15">
        <f t="shared" si="1745"/>
        <v>121385.795</v>
      </c>
      <c r="AR1114" s="15"/>
      <c r="AS1114" s="70">
        <f t="shared" si="1829"/>
        <v>121385.795</v>
      </c>
      <c r="AT1114" s="73">
        <f t="shared" si="1746"/>
        <v>101191.7</v>
      </c>
      <c r="AU1114" s="15"/>
      <c r="AV1114" s="24"/>
    </row>
    <row r="1115" spans="1:48" ht="62.4" x14ac:dyDescent="0.3">
      <c r="A1115" s="61" t="s">
        <v>717</v>
      </c>
      <c r="B1115" s="62"/>
      <c r="C1115" s="61"/>
      <c r="D1115" s="61"/>
      <c r="E1115" s="63" t="s">
        <v>718</v>
      </c>
      <c r="F1115" s="15">
        <f t="shared" ref="F1115:K1115" si="1863">F1116+F1121</f>
        <v>233864.50000000006</v>
      </c>
      <c r="G1115" s="15">
        <f t="shared" si="1863"/>
        <v>263338</v>
      </c>
      <c r="H1115" s="15">
        <f t="shared" si="1863"/>
        <v>266180.90000000002</v>
      </c>
      <c r="I1115" s="15">
        <f t="shared" si="1863"/>
        <v>0</v>
      </c>
      <c r="J1115" s="15">
        <f t="shared" si="1863"/>
        <v>0</v>
      </c>
      <c r="K1115" s="15">
        <f t="shared" si="1863"/>
        <v>0</v>
      </c>
      <c r="L1115" s="15">
        <f t="shared" si="1756"/>
        <v>233864.50000000006</v>
      </c>
      <c r="M1115" s="15">
        <f t="shared" si="1757"/>
        <v>263338</v>
      </c>
      <c r="N1115" s="15">
        <f t="shared" si="1758"/>
        <v>266180.90000000002</v>
      </c>
      <c r="O1115" s="15">
        <f>O1116+O1121</f>
        <v>23747.200000000001</v>
      </c>
      <c r="P1115" s="15">
        <f>P1116+P1121</f>
        <v>0</v>
      </c>
      <c r="Q1115" s="15">
        <f>Q1116+Q1121</f>
        <v>0</v>
      </c>
      <c r="R1115" s="15">
        <f t="shared" si="1838"/>
        <v>257611.70000000007</v>
      </c>
      <c r="S1115" s="15">
        <f t="shared" si="1839"/>
        <v>263338</v>
      </c>
      <c r="T1115" s="15">
        <f t="shared" si="1840"/>
        <v>266180.90000000002</v>
      </c>
      <c r="U1115" s="15">
        <f>U1116+U1121</f>
        <v>0</v>
      </c>
      <c r="V1115" s="15">
        <f t="shared" si="1830"/>
        <v>257611.70000000007</v>
      </c>
      <c r="W1115" s="15">
        <f t="shared" si="1831"/>
        <v>263338</v>
      </c>
      <c r="X1115" s="15">
        <f t="shared" si="1832"/>
        <v>266180.90000000002</v>
      </c>
      <c r="Y1115" s="15">
        <f>Y1116+Y1121</f>
        <v>-3471</v>
      </c>
      <c r="Z1115" s="15">
        <f>Z1116+Z1121</f>
        <v>0</v>
      </c>
      <c r="AA1115" s="15">
        <f>AA1116+AA1121</f>
        <v>0</v>
      </c>
      <c r="AB1115" s="15">
        <f t="shared" si="1776"/>
        <v>254140.70000000007</v>
      </c>
      <c r="AC1115" s="15">
        <f t="shared" si="1777"/>
        <v>263338</v>
      </c>
      <c r="AD1115" s="15">
        <f t="shared" si="1778"/>
        <v>266180.90000000002</v>
      </c>
      <c r="AE1115" s="15">
        <f>AE1116+AE1121</f>
        <v>0</v>
      </c>
      <c r="AF1115" s="15">
        <f>AF1116+AF1121</f>
        <v>0</v>
      </c>
      <c r="AG1115" s="15">
        <f>AG1116+AG1121</f>
        <v>0</v>
      </c>
      <c r="AH1115" s="15">
        <f t="shared" si="1779"/>
        <v>254140.70000000007</v>
      </c>
      <c r="AI1115" s="15">
        <f t="shared" si="1780"/>
        <v>263338</v>
      </c>
      <c r="AJ1115" s="15">
        <f t="shared" si="1781"/>
        <v>266180.90000000002</v>
      </c>
      <c r="AK1115" s="15">
        <f>AK1116+AK1121</f>
        <v>0</v>
      </c>
      <c r="AL1115" s="15">
        <f>AL1116+AL1121</f>
        <v>0</v>
      </c>
      <c r="AM1115" s="15">
        <f>AM1116+AM1121</f>
        <v>0</v>
      </c>
      <c r="AN1115" s="15">
        <f t="shared" si="1744"/>
        <v>254140.70000000007</v>
      </c>
      <c r="AO1115" s="15">
        <f>AO1116+AO1121</f>
        <v>0</v>
      </c>
      <c r="AP1115" s="70">
        <f t="shared" si="1828"/>
        <v>254140.70000000007</v>
      </c>
      <c r="AQ1115" s="15">
        <f t="shared" si="1745"/>
        <v>263338</v>
      </c>
      <c r="AR1115" s="15">
        <f>AR1116+AR1121</f>
        <v>0</v>
      </c>
      <c r="AS1115" s="70">
        <f t="shared" si="1829"/>
        <v>263338</v>
      </c>
      <c r="AT1115" s="73">
        <f t="shared" si="1746"/>
        <v>266180.90000000002</v>
      </c>
      <c r="AU1115" s="15">
        <f>AU1116+AU1121</f>
        <v>0</v>
      </c>
      <c r="AV1115" s="24"/>
    </row>
    <row r="1116" spans="1:48" ht="31.2" x14ac:dyDescent="0.3">
      <c r="A1116" s="61" t="s">
        <v>719</v>
      </c>
      <c r="B1116" s="62"/>
      <c r="C1116" s="61"/>
      <c r="D1116" s="61"/>
      <c r="E1116" s="63" t="s">
        <v>179</v>
      </c>
      <c r="F1116" s="15">
        <f t="shared" ref="F1116:K1116" si="1864">F1117+F1119</f>
        <v>41183.700000000004</v>
      </c>
      <c r="G1116" s="15">
        <f t="shared" si="1864"/>
        <v>42268.100000000006</v>
      </c>
      <c r="H1116" s="15">
        <f t="shared" si="1864"/>
        <v>42268.100000000006</v>
      </c>
      <c r="I1116" s="15">
        <f t="shared" si="1864"/>
        <v>0</v>
      </c>
      <c r="J1116" s="15">
        <f t="shared" si="1864"/>
        <v>0</v>
      </c>
      <c r="K1116" s="15">
        <f t="shared" si="1864"/>
        <v>0</v>
      </c>
      <c r="L1116" s="15">
        <f t="shared" si="1756"/>
        <v>41183.700000000004</v>
      </c>
      <c r="M1116" s="15">
        <f t="shared" si="1757"/>
        <v>42268.100000000006</v>
      </c>
      <c r="N1116" s="15">
        <f t="shared" si="1758"/>
        <v>42268.100000000006</v>
      </c>
      <c r="O1116" s="15">
        <f>O1117+O1119</f>
        <v>0</v>
      </c>
      <c r="P1116" s="15">
        <f>P1117+P1119</f>
        <v>0</v>
      </c>
      <c r="Q1116" s="15">
        <f>Q1117+Q1119</f>
        <v>0</v>
      </c>
      <c r="R1116" s="15">
        <f t="shared" si="1838"/>
        <v>41183.700000000004</v>
      </c>
      <c r="S1116" s="15">
        <f t="shared" si="1839"/>
        <v>42268.100000000006</v>
      </c>
      <c r="T1116" s="15">
        <f t="shared" si="1840"/>
        <v>42268.100000000006</v>
      </c>
      <c r="U1116" s="15">
        <f>U1117+U1119</f>
        <v>0</v>
      </c>
      <c r="V1116" s="15">
        <f t="shared" si="1830"/>
        <v>41183.700000000004</v>
      </c>
      <c r="W1116" s="15">
        <f t="shared" si="1831"/>
        <v>42268.100000000006</v>
      </c>
      <c r="X1116" s="15">
        <f t="shared" si="1832"/>
        <v>42268.100000000006</v>
      </c>
      <c r="Y1116" s="15">
        <f>Y1117+Y1119</f>
        <v>-539.5</v>
      </c>
      <c r="Z1116" s="15">
        <f>Z1117+Z1119</f>
        <v>0</v>
      </c>
      <c r="AA1116" s="15">
        <f>AA1117+AA1119</f>
        <v>0</v>
      </c>
      <c r="AB1116" s="15">
        <f t="shared" si="1776"/>
        <v>40644.200000000004</v>
      </c>
      <c r="AC1116" s="15">
        <f t="shared" si="1777"/>
        <v>42268.100000000006</v>
      </c>
      <c r="AD1116" s="15">
        <f t="shared" si="1778"/>
        <v>42268.100000000006</v>
      </c>
      <c r="AE1116" s="15">
        <f>AE1117+AE1119</f>
        <v>0</v>
      </c>
      <c r="AF1116" s="15">
        <f>AF1117+AF1119</f>
        <v>0</v>
      </c>
      <c r="AG1116" s="15">
        <f>AG1117+AG1119</f>
        <v>0</v>
      </c>
      <c r="AH1116" s="15">
        <f t="shared" si="1779"/>
        <v>40644.200000000004</v>
      </c>
      <c r="AI1116" s="15">
        <f t="shared" si="1780"/>
        <v>42268.100000000006</v>
      </c>
      <c r="AJ1116" s="15">
        <f t="shared" si="1781"/>
        <v>42268.100000000006</v>
      </c>
      <c r="AK1116" s="15">
        <f>AK1117+AK1119</f>
        <v>0</v>
      </c>
      <c r="AL1116" s="15">
        <f>AL1117+AL1119</f>
        <v>0</v>
      </c>
      <c r="AM1116" s="15">
        <f>AM1117+AM1119</f>
        <v>0</v>
      </c>
      <c r="AN1116" s="15">
        <f t="shared" si="1744"/>
        <v>40644.200000000004</v>
      </c>
      <c r="AO1116" s="15">
        <f>AO1117+AO1119</f>
        <v>0</v>
      </c>
      <c r="AP1116" s="70">
        <f t="shared" si="1828"/>
        <v>40644.200000000004</v>
      </c>
      <c r="AQ1116" s="15">
        <f t="shared" si="1745"/>
        <v>42268.100000000006</v>
      </c>
      <c r="AR1116" s="15">
        <f>AR1117+AR1119</f>
        <v>0</v>
      </c>
      <c r="AS1116" s="70">
        <f t="shared" si="1829"/>
        <v>42268.100000000006</v>
      </c>
      <c r="AT1116" s="73">
        <f t="shared" si="1746"/>
        <v>42268.100000000006</v>
      </c>
      <c r="AU1116" s="15">
        <f>AU1117+AU1119</f>
        <v>0</v>
      </c>
      <c r="AV1116" s="24"/>
    </row>
    <row r="1117" spans="1:48" ht="93.6" x14ac:dyDescent="0.3">
      <c r="A1117" s="61" t="s">
        <v>719</v>
      </c>
      <c r="B1117" s="62" t="s">
        <v>151</v>
      </c>
      <c r="C1117" s="61"/>
      <c r="D1117" s="61"/>
      <c r="E1117" s="63" t="s">
        <v>152</v>
      </c>
      <c r="F1117" s="15">
        <f t="shared" ref="F1117:K1117" si="1865">F1118</f>
        <v>38640.400000000001</v>
      </c>
      <c r="G1117" s="15">
        <f t="shared" si="1865"/>
        <v>39724.800000000003</v>
      </c>
      <c r="H1117" s="15">
        <f t="shared" si="1865"/>
        <v>39724.800000000003</v>
      </c>
      <c r="I1117" s="15">
        <f t="shared" si="1865"/>
        <v>0</v>
      </c>
      <c r="J1117" s="15">
        <f t="shared" si="1865"/>
        <v>0</v>
      </c>
      <c r="K1117" s="15">
        <f t="shared" si="1865"/>
        <v>0</v>
      </c>
      <c r="L1117" s="15">
        <f t="shared" si="1756"/>
        <v>38640.400000000001</v>
      </c>
      <c r="M1117" s="15">
        <f t="shared" si="1757"/>
        <v>39724.800000000003</v>
      </c>
      <c r="N1117" s="15">
        <f t="shared" si="1758"/>
        <v>39724.800000000003</v>
      </c>
      <c r="O1117" s="15">
        <f>O1118</f>
        <v>0</v>
      </c>
      <c r="P1117" s="15">
        <f>P1118</f>
        <v>0</v>
      </c>
      <c r="Q1117" s="15">
        <f>Q1118</f>
        <v>0</v>
      </c>
      <c r="R1117" s="15">
        <f t="shared" si="1838"/>
        <v>38640.400000000001</v>
      </c>
      <c r="S1117" s="15">
        <f t="shared" si="1839"/>
        <v>39724.800000000003</v>
      </c>
      <c r="T1117" s="15">
        <f t="shared" si="1840"/>
        <v>39724.800000000003</v>
      </c>
      <c r="U1117" s="15">
        <f>U1118</f>
        <v>0</v>
      </c>
      <c r="V1117" s="15">
        <f t="shared" si="1830"/>
        <v>38640.400000000001</v>
      </c>
      <c r="W1117" s="15">
        <f t="shared" si="1831"/>
        <v>39724.800000000003</v>
      </c>
      <c r="X1117" s="15">
        <f t="shared" si="1832"/>
        <v>39724.800000000003</v>
      </c>
      <c r="Y1117" s="15">
        <f>Y1118</f>
        <v>-539.5</v>
      </c>
      <c r="Z1117" s="15">
        <f>Z1118</f>
        <v>0</v>
      </c>
      <c r="AA1117" s="15">
        <f>AA1118</f>
        <v>0</v>
      </c>
      <c r="AB1117" s="15">
        <f t="shared" si="1776"/>
        <v>38100.9</v>
      </c>
      <c r="AC1117" s="15">
        <f t="shared" si="1777"/>
        <v>39724.800000000003</v>
      </c>
      <c r="AD1117" s="15">
        <f t="shared" si="1778"/>
        <v>39724.800000000003</v>
      </c>
      <c r="AE1117" s="15">
        <f>AE1118</f>
        <v>0</v>
      </c>
      <c r="AF1117" s="15">
        <f>AF1118</f>
        <v>0</v>
      </c>
      <c r="AG1117" s="15">
        <f>AG1118</f>
        <v>0</v>
      </c>
      <c r="AH1117" s="15">
        <f t="shared" si="1779"/>
        <v>38100.9</v>
      </c>
      <c r="AI1117" s="15">
        <f t="shared" si="1780"/>
        <v>39724.800000000003</v>
      </c>
      <c r="AJ1117" s="15">
        <f t="shared" si="1781"/>
        <v>39724.800000000003</v>
      </c>
      <c r="AK1117" s="15">
        <f>AK1118</f>
        <v>0</v>
      </c>
      <c r="AL1117" s="15">
        <f>AL1118</f>
        <v>0</v>
      </c>
      <c r="AM1117" s="15">
        <f>AM1118</f>
        <v>0</v>
      </c>
      <c r="AN1117" s="15">
        <f t="shared" si="1744"/>
        <v>38100.9</v>
      </c>
      <c r="AO1117" s="15">
        <f>AO1118</f>
        <v>0</v>
      </c>
      <c r="AP1117" s="70">
        <f t="shared" si="1828"/>
        <v>38100.9</v>
      </c>
      <c r="AQ1117" s="15">
        <f t="shared" si="1745"/>
        <v>39724.800000000003</v>
      </c>
      <c r="AR1117" s="15">
        <f>AR1118</f>
        <v>0</v>
      </c>
      <c r="AS1117" s="70">
        <f t="shared" si="1829"/>
        <v>39724.800000000003</v>
      </c>
      <c r="AT1117" s="73">
        <f t="shared" si="1746"/>
        <v>39724.800000000003</v>
      </c>
      <c r="AU1117" s="15">
        <f>AU1118</f>
        <v>0</v>
      </c>
      <c r="AV1117" s="24"/>
    </row>
    <row r="1118" spans="1:48" x14ac:dyDescent="0.3">
      <c r="A1118" s="61" t="s">
        <v>719</v>
      </c>
      <c r="B1118" s="62">
        <v>100</v>
      </c>
      <c r="C1118" s="61" t="s">
        <v>238</v>
      </c>
      <c r="D1118" s="61" t="s">
        <v>69</v>
      </c>
      <c r="E1118" s="63" t="s">
        <v>699</v>
      </c>
      <c r="F1118" s="15">
        <v>38640.400000000001</v>
      </c>
      <c r="G1118" s="15">
        <v>39724.800000000003</v>
      </c>
      <c r="H1118" s="15">
        <v>39724.800000000003</v>
      </c>
      <c r="I1118" s="15"/>
      <c r="J1118" s="15"/>
      <c r="K1118" s="15"/>
      <c r="L1118" s="15">
        <f t="shared" si="1756"/>
        <v>38640.400000000001</v>
      </c>
      <c r="M1118" s="15">
        <f t="shared" si="1757"/>
        <v>39724.800000000003</v>
      </c>
      <c r="N1118" s="15">
        <f t="shared" si="1758"/>
        <v>39724.800000000003</v>
      </c>
      <c r="O1118" s="15"/>
      <c r="P1118" s="15"/>
      <c r="Q1118" s="15"/>
      <c r="R1118" s="15">
        <f t="shared" si="1838"/>
        <v>38640.400000000001</v>
      </c>
      <c r="S1118" s="15">
        <f t="shared" si="1839"/>
        <v>39724.800000000003</v>
      </c>
      <c r="T1118" s="15">
        <f t="shared" si="1840"/>
        <v>39724.800000000003</v>
      </c>
      <c r="U1118" s="15"/>
      <c r="V1118" s="15">
        <f t="shared" si="1830"/>
        <v>38640.400000000001</v>
      </c>
      <c r="W1118" s="15">
        <f t="shared" si="1831"/>
        <v>39724.800000000003</v>
      </c>
      <c r="X1118" s="15">
        <f t="shared" si="1832"/>
        <v>39724.800000000003</v>
      </c>
      <c r="Y1118" s="15">
        <v>-539.5</v>
      </c>
      <c r="Z1118" s="15"/>
      <c r="AA1118" s="15"/>
      <c r="AB1118" s="15">
        <f t="shared" si="1776"/>
        <v>38100.9</v>
      </c>
      <c r="AC1118" s="15">
        <f t="shared" si="1777"/>
        <v>39724.800000000003</v>
      </c>
      <c r="AD1118" s="15">
        <f t="shared" si="1778"/>
        <v>39724.800000000003</v>
      </c>
      <c r="AE1118" s="15"/>
      <c r="AF1118" s="15"/>
      <c r="AG1118" s="15"/>
      <c r="AH1118" s="15">
        <f t="shared" si="1779"/>
        <v>38100.9</v>
      </c>
      <c r="AI1118" s="15">
        <f t="shared" si="1780"/>
        <v>39724.800000000003</v>
      </c>
      <c r="AJ1118" s="15">
        <f t="shared" si="1781"/>
        <v>39724.800000000003</v>
      </c>
      <c r="AK1118" s="15"/>
      <c r="AL1118" s="15"/>
      <c r="AM1118" s="15"/>
      <c r="AN1118" s="15">
        <f t="shared" si="1744"/>
        <v>38100.9</v>
      </c>
      <c r="AO1118" s="15"/>
      <c r="AP1118" s="70">
        <f t="shared" si="1828"/>
        <v>38100.9</v>
      </c>
      <c r="AQ1118" s="15">
        <f t="shared" si="1745"/>
        <v>39724.800000000003</v>
      </c>
      <c r="AR1118" s="15"/>
      <c r="AS1118" s="70">
        <f t="shared" si="1829"/>
        <v>39724.800000000003</v>
      </c>
      <c r="AT1118" s="73">
        <f t="shared" si="1746"/>
        <v>39724.800000000003</v>
      </c>
      <c r="AU1118" s="15"/>
      <c r="AV1118" s="24"/>
    </row>
    <row r="1119" spans="1:48" ht="31.2" x14ac:dyDescent="0.3">
      <c r="A1119" s="61" t="s">
        <v>719</v>
      </c>
      <c r="B1119" s="62" t="s">
        <v>48</v>
      </c>
      <c r="C1119" s="61"/>
      <c r="D1119" s="61"/>
      <c r="E1119" s="63" t="s">
        <v>49</v>
      </c>
      <c r="F1119" s="15">
        <f t="shared" ref="F1119:K1119" si="1866">F1120</f>
        <v>2543.3000000000002</v>
      </c>
      <c r="G1119" s="15">
        <f t="shared" si="1866"/>
        <v>2543.3000000000002</v>
      </c>
      <c r="H1119" s="15">
        <f t="shared" si="1866"/>
        <v>2543.3000000000002</v>
      </c>
      <c r="I1119" s="15">
        <f t="shared" si="1866"/>
        <v>0</v>
      </c>
      <c r="J1119" s="15">
        <f t="shared" si="1866"/>
        <v>0</v>
      </c>
      <c r="K1119" s="15">
        <f t="shared" si="1866"/>
        <v>0</v>
      </c>
      <c r="L1119" s="15">
        <f t="shared" si="1756"/>
        <v>2543.3000000000002</v>
      </c>
      <c r="M1119" s="15">
        <f t="shared" si="1757"/>
        <v>2543.3000000000002</v>
      </c>
      <c r="N1119" s="15">
        <f t="shared" si="1758"/>
        <v>2543.3000000000002</v>
      </c>
      <c r="O1119" s="15">
        <f>O1120</f>
        <v>0</v>
      </c>
      <c r="P1119" s="15">
        <f>P1120</f>
        <v>0</v>
      </c>
      <c r="Q1119" s="15">
        <f>Q1120</f>
        <v>0</v>
      </c>
      <c r="R1119" s="15">
        <f t="shared" si="1838"/>
        <v>2543.3000000000002</v>
      </c>
      <c r="S1119" s="15">
        <f t="shared" si="1839"/>
        <v>2543.3000000000002</v>
      </c>
      <c r="T1119" s="15">
        <f t="shared" si="1840"/>
        <v>2543.3000000000002</v>
      </c>
      <c r="U1119" s="15">
        <f>U1120</f>
        <v>0</v>
      </c>
      <c r="V1119" s="15">
        <f t="shared" si="1830"/>
        <v>2543.3000000000002</v>
      </c>
      <c r="W1119" s="15">
        <f t="shared" si="1831"/>
        <v>2543.3000000000002</v>
      </c>
      <c r="X1119" s="15">
        <f t="shared" si="1832"/>
        <v>2543.3000000000002</v>
      </c>
      <c r="Y1119" s="15">
        <f>Y1120</f>
        <v>0</v>
      </c>
      <c r="Z1119" s="15">
        <f>Z1120</f>
        <v>0</v>
      </c>
      <c r="AA1119" s="15">
        <f>AA1120</f>
        <v>0</v>
      </c>
      <c r="AB1119" s="15">
        <f t="shared" si="1776"/>
        <v>2543.3000000000002</v>
      </c>
      <c r="AC1119" s="15">
        <f t="shared" si="1777"/>
        <v>2543.3000000000002</v>
      </c>
      <c r="AD1119" s="15">
        <f t="shared" si="1778"/>
        <v>2543.3000000000002</v>
      </c>
      <c r="AE1119" s="15">
        <f>AE1120</f>
        <v>0</v>
      </c>
      <c r="AF1119" s="15">
        <f>AF1120</f>
        <v>0</v>
      </c>
      <c r="AG1119" s="15">
        <f>AG1120</f>
        <v>0</v>
      </c>
      <c r="AH1119" s="15">
        <f t="shared" si="1779"/>
        <v>2543.3000000000002</v>
      </c>
      <c r="AI1119" s="15">
        <f t="shared" si="1780"/>
        <v>2543.3000000000002</v>
      </c>
      <c r="AJ1119" s="15">
        <f t="shared" si="1781"/>
        <v>2543.3000000000002</v>
      </c>
      <c r="AK1119" s="15">
        <f>AK1120</f>
        <v>0</v>
      </c>
      <c r="AL1119" s="15">
        <f>AL1120</f>
        <v>0</v>
      </c>
      <c r="AM1119" s="15">
        <f>AM1120</f>
        <v>0</v>
      </c>
      <c r="AN1119" s="15">
        <f t="shared" si="1744"/>
        <v>2543.3000000000002</v>
      </c>
      <c r="AO1119" s="15">
        <f>AO1120</f>
        <v>0</v>
      </c>
      <c r="AP1119" s="70">
        <f t="shared" si="1828"/>
        <v>2543.3000000000002</v>
      </c>
      <c r="AQ1119" s="15">
        <f t="shared" si="1745"/>
        <v>2543.3000000000002</v>
      </c>
      <c r="AR1119" s="15">
        <f>AR1120</f>
        <v>0</v>
      </c>
      <c r="AS1119" s="70">
        <f t="shared" si="1829"/>
        <v>2543.3000000000002</v>
      </c>
      <c r="AT1119" s="73">
        <f t="shared" si="1746"/>
        <v>2543.3000000000002</v>
      </c>
      <c r="AU1119" s="15">
        <f>AU1120</f>
        <v>0</v>
      </c>
      <c r="AV1119" s="24"/>
    </row>
    <row r="1120" spans="1:48" x14ac:dyDescent="0.3">
      <c r="A1120" s="61" t="s">
        <v>719</v>
      </c>
      <c r="B1120" s="62">
        <v>200</v>
      </c>
      <c r="C1120" s="61" t="s">
        <v>238</v>
      </c>
      <c r="D1120" s="61" t="s">
        <v>69</v>
      </c>
      <c r="E1120" s="63" t="s">
        <v>699</v>
      </c>
      <c r="F1120" s="15">
        <v>2543.3000000000002</v>
      </c>
      <c r="G1120" s="15">
        <v>2543.3000000000002</v>
      </c>
      <c r="H1120" s="15">
        <v>2543.3000000000002</v>
      </c>
      <c r="I1120" s="15"/>
      <c r="J1120" s="15"/>
      <c r="K1120" s="15"/>
      <c r="L1120" s="15">
        <f t="shared" si="1756"/>
        <v>2543.3000000000002</v>
      </c>
      <c r="M1120" s="15">
        <f t="shared" si="1757"/>
        <v>2543.3000000000002</v>
      </c>
      <c r="N1120" s="15">
        <f t="shared" si="1758"/>
        <v>2543.3000000000002</v>
      </c>
      <c r="O1120" s="15"/>
      <c r="P1120" s="15"/>
      <c r="Q1120" s="15"/>
      <c r="R1120" s="15">
        <f t="shared" si="1838"/>
        <v>2543.3000000000002</v>
      </c>
      <c r="S1120" s="15">
        <f t="shared" si="1839"/>
        <v>2543.3000000000002</v>
      </c>
      <c r="T1120" s="15">
        <f t="shared" si="1840"/>
        <v>2543.3000000000002</v>
      </c>
      <c r="U1120" s="15"/>
      <c r="V1120" s="15">
        <f t="shared" si="1830"/>
        <v>2543.3000000000002</v>
      </c>
      <c r="W1120" s="15">
        <f t="shared" si="1831"/>
        <v>2543.3000000000002</v>
      </c>
      <c r="X1120" s="15">
        <f t="shared" si="1832"/>
        <v>2543.3000000000002</v>
      </c>
      <c r="Y1120" s="15"/>
      <c r="Z1120" s="15"/>
      <c r="AA1120" s="15"/>
      <c r="AB1120" s="15">
        <f t="shared" si="1776"/>
        <v>2543.3000000000002</v>
      </c>
      <c r="AC1120" s="15">
        <f t="shared" si="1777"/>
        <v>2543.3000000000002</v>
      </c>
      <c r="AD1120" s="15">
        <f t="shared" si="1778"/>
        <v>2543.3000000000002</v>
      </c>
      <c r="AE1120" s="15"/>
      <c r="AF1120" s="15"/>
      <c r="AG1120" s="15"/>
      <c r="AH1120" s="15">
        <f t="shared" si="1779"/>
        <v>2543.3000000000002</v>
      </c>
      <c r="AI1120" s="15">
        <f t="shared" si="1780"/>
        <v>2543.3000000000002</v>
      </c>
      <c r="AJ1120" s="15">
        <f t="shared" si="1781"/>
        <v>2543.3000000000002</v>
      </c>
      <c r="AK1120" s="15"/>
      <c r="AL1120" s="15"/>
      <c r="AM1120" s="15"/>
      <c r="AN1120" s="15">
        <f t="shared" si="1744"/>
        <v>2543.3000000000002</v>
      </c>
      <c r="AO1120" s="15"/>
      <c r="AP1120" s="70">
        <f t="shared" si="1828"/>
        <v>2543.3000000000002</v>
      </c>
      <c r="AQ1120" s="15">
        <f t="shared" si="1745"/>
        <v>2543.3000000000002</v>
      </c>
      <c r="AR1120" s="15"/>
      <c r="AS1120" s="70">
        <f t="shared" si="1829"/>
        <v>2543.3000000000002</v>
      </c>
      <c r="AT1120" s="73">
        <f t="shared" si="1746"/>
        <v>2543.3000000000002</v>
      </c>
      <c r="AU1120" s="15"/>
      <c r="AV1120" s="24"/>
    </row>
    <row r="1121" spans="1:49" ht="46.8" x14ac:dyDescent="0.3">
      <c r="A1121" s="61" t="s">
        <v>720</v>
      </c>
      <c r="B1121" s="62"/>
      <c r="C1121" s="61"/>
      <c r="D1121" s="61"/>
      <c r="E1121" s="63" t="s">
        <v>150</v>
      </c>
      <c r="F1121" s="15">
        <f t="shared" ref="F1121:K1121" si="1867">F1122+F1124+F1126</f>
        <v>192680.80000000005</v>
      </c>
      <c r="G1121" s="15">
        <f t="shared" si="1867"/>
        <v>221069.9</v>
      </c>
      <c r="H1121" s="15">
        <f t="shared" si="1867"/>
        <v>223912.80000000002</v>
      </c>
      <c r="I1121" s="15">
        <f t="shared" si="1867"/>
        <v>0</v>
      </c>
      <c r="J1121" s="15">
        <f t="shared" si="1867"/>
        <v>0</v>
      </c>
      <c r="K1121" s="15">
        <f t="shared" si="1867"/>
        <v>0</v>
      </c>
      <c r="L1121" s="15">
        <f t="shared" si="1756"/>
        <v>192680.80000000005</v>
      </c>
      <c r="M1121" s="15">
        <f t="shared" si="1757"/>
        <v>221069.9</v>
      </c>
      <c r="N1121" s="15">
        <f t="shared" si="1758"/>
        <v>223912.80000000002</v>
      </c>
      <c r="O1121" s="15">
        <f>O1122+O1124+O1126</f>
        <v>23747.200000000001</v>
      </c>
      <c r="P1121" s="15">
        <f>P1122+P1124+P1126</f>
        <v>0</v>
      </c>
      <c r="Q1121" s="15">
        <f>Q1122+Q1124+Q1126</f>
        <v>0</v>
      </c>
      <c r="R1121" s="15">
        <f t="shared" si="1838"/>
        <v>216428.00000000006</v>
      </c>
      <c r="S1121" s="15">
        <f t="shared" si="1839"/>
        <v>221069.9</v>
      </c>
      <c r="T1121" s="15">
        <f t="shared" si="1840"/>
        <v>223912.80000000002</v>
      </c>
      <c r="U1121" s="15">
        <f>U1122+U1124+U1126</f>
        <v>0</v>
      </c>
      <c r="V1121" s="15">
        <f t="shared" si="1830"/>
        <v>216428.00000000006</v>
      </c>
      <c r="W1121" s="15">
        <f t="shared" si="1831"/>
        <v>221069.9</v>
      </c>
      <c r="X1121" s="15">
        <f t="shared" si="1832"/>
        <v>223912.80000000002</v>
      </c>
      <c r="Y1121" s="15">
        <f>Y1122+Y1124+Y1126</f>
        <v>-2931.5</v>
      </c>
      <c r="Z1121" s="15">
        <f>Z1122+Z1124+Z1126</f>
        <v>0</v>
      </c>
      <c r="AA1121" s="15">
        <f>AA1122+AA1124+AA1126</f>
        <v>0</v>
      </c>
      <c r="AB1121" s="15">
        <f t="shared" si="1776"/>
        <v>213496.50000000006</v>
      </c>
      <c r="AC1121" s="15">
        <f t="shared" si="1777"/>
        <v>221069.9</v>
      </c>
      <c r="AD1121" s="15">
        <f t="shared" si="1778"/>
        <v>223912.80000000002</v>
      </c>
      <c r="AE1121" s="15">
        <f>AE1122+AE1124+AE1126</f>
        <v>0</v>
      </c>
      <c r="AF1121" s="15">
        <f>AF1122+AF1124+AF1126</f>
        <v>0</v>
      </c>
      <c r="AG1121" s="15">
        <f>AG1122+AG1124+AG1126</f>
        <v>0</v>
      </c>
      <c r="AH1121" s="15">
        <f t="shared" si="1779"/>
        <v>213496.50000000006</v>
      </c>
      <c r="AI1121" s="15">
        <f t="shared" si="1780"/>
        <v>221069.9</v>
      </c>
      <c r="AJ1121" s="15">
        <f t="shared" si="1781"/>
        <v>223912.80000000002</v>
      </c>
      <c r="AK1121" s="15">
        <f>AK1122+AK1124+AK1126</f>
        <v>0</v>
      </c>
      <c r="AL1121" s="15">
        <f>AL1122+AL1124+AL1126</f>
        <v>0</v>
      </c>
      <c r="AM1121" s="15">
        <f>AM1122+AM1124+AM1126</f>
        <v>0</v>
      </c>
      <c r="AN1121" s="15">
        <f t="shared" si="1744"/>
        <v>213496.50000000006</v>
      </c>
      <c r="AO1121" s="15">
        <f>AO1122+AO1124+AO1126</f>
        <v>0</v>
      </c>
      <c r="AP1121" s="70">
        <f t="shared" si="1828"/>
        <v>213496.50000000006</v>
      </c>
      <c r="AQ1121" s="15">
        <f t="shared" si="1745"/>
        <v>221069.9</v>
      </c>
      <c r="AR1121" s="15">
        <f>AR1122+AR1124+AR1126</f>
        <v>0</v>
      </c>
      <c r="AS1121" s="70">
        <f t="shared" si="1829"/>
        <v>221069.9</v>
      </c>
      <c r="AT1121" s="73">
        <f t="shared" si="1746"/>
        <v>223912.80000000002</v>
      </c>
      <c r="AU1121" s="15">
        <f>AU1122+AU1124+AU1126</f>
        <v>0</v>
      </c>
      <c r="AV1121" s="24"/>
    </row>
    <row r="1122" spans="1:49" ht="93.6" x14ac:dyDescent="0.3">
      <c r="A1122" s="61" t="s">
        <v>720</v>
      </c>
      <c r="B1122" s="62" t="s">
        <v>151</v>
      </c>
      <c r="C1122" s="61"/>
      <c r="D1122" s="61"/>
      <c r="E1122" s="63" t="s">
        <v>152</v>
      </c>
      <c r="F1122" s="15">
        <f t="shared" ref="F1122:K1122" si="1868">F1123</f>
        <v>182696.90000000002</v>
      </c>
      <c r="G1122" s="15">
        <f t="shared" si="1868"/>
        <v>213928.9</v>
      </c>
      <c r="H1122" s="15">
        <f t="shared" si="1868"/>
        <v>213928.9</v>
      </c>
      <c r="I1122" s="15">
        <f t="shared" si="1868"/>
        <v>0</v>
      </c>
      <c r="J1122" s="15">
        <f t="shared" si="1868"/>
        <v>0</v>
      </c>
      <c r="K1122" s="15">
        <f t="shared" si="1868"/>
        <v>0</v>
      </c>
      <c r="L1122" s="15">
        <f t="shared" si="1756"/>
        <v>182696.90000000002</v>
      </c>
      <c r="M1122" s="15">
        <f t="shared" si="1757"/>
        <v>213928.9</v>
      </c>
      <c r="N1122" s="15">
        <f t="shared" si="1758"/>
        <v>213928.9</v>
      </c>
      <c r="O1122" s="15">
        <f>O1123</f>
        <v>18767.2</v>
      </c>
      <c r="P1122" s="15">
        <f>P1123</f>
        <v>0</v>
      </c>
      <c r="Q1122" s="15">
        <f>Q1123</f>
        <v>0</v>
      </c>
      <c r="R1122" s="15">
        <f t="shared" si="1838"/>
        <v>201464.10000000003</v>
      </c>
      <c r="S1122" s="15">
        <f t="shared" si="1839"/>
        <v>213928.9</v>
      </c>
      <c r="T1122" s="15">
        <f t="shared" si="1840"/>
        <v>213928.9</v>
      </c>
      <c r="U1122" s="15">
        <f>U1123</f>
        <v>0</v>
      </c>
      <c r="V1122" s="15">
        <f t="shared" si="1830"/>
        <v>201464.10000000003</v>
      </c>
      <c r="W1122" s="15">
        <f t="shared" si="1831"/>
        <v>213928.9</v>
      </c>
      <c r="X1122" s="15">
        <f t="shared" si="1832"/>
        <v>213928.9</v>
      </c>
      <c r="Y1122" s="15">
        <f>Y1123</f>
        <v>0</v>
      </c>
      <c r="Z1122" s="15">
        <f>Z1123</f>
        <v>0</v>
      </c>
      <c r="AA1122" s="15">
        <f>AA1123</f>
        <v>0</v>
      </c>
      <c r="AB1122" s="15">
        <f t="shared" si="1776"/>
        <v>201464.10000000003</v>
      </c>
      <c r="AC1122" s="15">
        <f t="shared" si="1777"/>
        <v>213928.9</v>
      </c>
      <c r="AD1122" s="15">
        <f t="shared" si="1778"/>
        <v>213928.9</v>
      </c>
      <c r="AE1122" s="15">
        <f>AE1123</f>
        <v>0</v>
      </c>
      <c r="AF1122" s="15">
        <f>AF1123</f>
        <v>0</v>
      </c>
      <c r="AG1122" s="15">
        <f>AG1123</f>
        <v>0</v>
      </c>
      <c r="AH1122" s="15">
        <f t="shared" si="1779"/>
        <v>201464.10000000003</v>
      </c>
      <c r="AI1122" s="15">
        <f t="shared" si="1780"/>
        <v>213928.9</v>
      </c>
      <c r="AJ1122" s="15">
        <f t="shared" si="1781"/>
        <v>213928.9</v>
      </c>
      <c r="AK1122" s="15">
        <f>AK1123</f>
        <v>0</v>
      </c>
      <c r="AL1122" s="15">
        <f>AL1123</f>
        <v>0</v>
      </c>
      <c r="AM1122" s="15">
        <f>AM1123</f>
        <v>0</v>
      </c>
      <c r="AN1122" s="15">
        <f t="shared" si="1744"/>
        <v>201464.10000000003</v>
      </c>
      <c r="AO1122" s="15">
        <f>AO1123</f>
        <v>0</v>
      </c>
      <c r="AP1122" s="70">
        <f t="shared" si="1828"/>
        <v>201464.10000000003</v>
      </c>
      <c r="AQ1122" s="15">
        <f t="shared" si="1745"/>
        <v>213928.9</v>
      </c>
      <c r="AR1122" s="15">
        <f>AR1123</f>
        <v>0</v>
      </c>
      <c r="AS1122" s="70">
        <f t="shared" si="1829"/>
        <v>213928.9</v>
      </c>
      <c r="AT1122" s="73">
        <f t="shared" si="1746"/>
        <v>213928.9</v>
      </c>
      <c r="AU1122" s="15">
        <f>AU1123</f>
        <v>0</v>
      </c>
      <c r="AV1122" s="24"/>
    </row>
    <row r="1123" spans="1:49" x14ac:dyDescent="0.3">
      <c r="A1123" s="61" t="s">
        <v>720</v>
      </c>
      <c r="B1123" s="62">
        <v>100</v>
      </c>
      <c r="C1123" s="61" t="s">
        <v>238</v>
      </c>
      <c r="D1123" s="61" t="s">
        <v>69</v>
      </c>
      <c r="E1123" s="63" t="s">
        <v>699</v>
      </c>
      <c r="F1123" s="15">
        <f>22203.2+160493.7</f>
        <v>182696.90000000002</v>
      </c>
      <c r="G1123" s="15">
        <f>165016.8+48912.1</f>
        <v>213928.9</v>
      </c>
      <c r="H1123" s="15">
        <f>165016.8+48912.1</f>
        <v>213928.9</v>
      </c>
      <c r="I1123" s="15"/>
      <c r="J1123" s="15"/>
      <c r="K1123" s="15"/>
      <c r="L1123" s="15">
        <f t="shared" si="1756"/>
        <v>182696.90000000002</v>
      </c>
      <c r="M1123" s="15">
        <f t="shared" si="1757"/>
        <v>213928.9</v>
      </c>
      <c r="N1123" s="15">
        <f t="shared" si="1758"/>
        <v>213928.9</v>
      </c>
      <c r="O1123" s="15">
        <v>18767.2</v>
      </c>
      <c r="P1123" s="15"/>
      <c r="Q1123" s="15"/>
      <c r="R1123" s="15">
        <f t="shared" si="1838"/>
        <v>201464.10000000003</v>
      </c>
      <c r="S1123" s="15">
        <f t="shared" si="1839"/>
        <v>213928.9</v>
      </c>
      <c r="T1123" s="15">
        <f t="shared" si="1840"/>
        <v>213928.9</v>
      </c>
      <c r="U1123" s="15"/>
      <c r="V1123" s="15">
        <f t="shared" si="1830"/>
        <v>201464.10000000003</v>
      </c>
      <c r="W1123" s="15">
        <f t="shared" si="1831"/>
        <v>213928.9</v>
      </c>
      <c r="X1123" s="15">
        <f t="shared" si="1832"/>
        <v>213928.9</v>
      </c>
      <c r="Y1123" s="15"/>
      <c r="Z1123" s="15"/>
      <c r="AA1123" s="15"/>
      <c r="AB1123" s="15">
        <f t="shared" si="1776"/>
        <v>201464.10000000003</v>
      </c>
      <c r="AC1123" s="15">
        <f t="shared" si="1777"/>
        <v>213928.9</v>
      </c>
      <c r="AD1123" s="15">
        <f t="shared" si="1778"/>
        <v>213928.9</v>
      </c>
      <c r="AE1123" s="15"/>
      <c r="AF1123" s="15"/>
      <c r="AG1123" s="15"/>
      <c r="AH1123" s="15">
        <f t="shared" si="1779"/>
        <v>201464.10000000003</v>
      </c>
      <c r="AI1123" s="15">
        <f t="shared" si="1780"/>
        <v>213928.9</v>
      </c>
      <c r="AJ1123" s="15">
        <f t="shared" si="1781"/>
        <v>213928.9</v>
      </c>
      <c r="AK1123" s="15"/>
      <c r="AL1123" s="15"/>
      <c r="AM1123" s="15"/>
      <c r="AN1123" s="15">
        <f t="shared" si="1744"/>
        <v>201464.10000000003</v>
      </c>
      <c r="AO1123" s="15"/>
      <c r="AP1123" s="70">
        <f t="shared" si="1828"/>
        <v>201464.10000000003</v>
      </c>
      <c r="AQ1123" s="15">
        <f t="shared" si="1745"/>
        <v>213928.9</v>
      </c>
      <c r="AR1123" s="15"/>
      <c r="AS1123" s="70">
        <f t="shared" si="1829"/>
        <v>213928.9</v>
      </c>
      <c r="AT1123" s="73">
        <f t="shared" si="1746"/>
        <v>213928.9</v>
      </c>
      <c r="AU1123" s="15"/>
      <c r="AV1123" s="24"/>
    </row>
    <row r="1124" spans="1:49" ht="31.2" x14ac:dyDescent="0.3">
      <c r="A1124" s="61" t="s">
        <v>720</v>
      </c>
      <c r="B1124" s="62" t="s">
        <v>48</v>
      </c>
      <c r="C1124" s="61"/>
      <c r="D1124" s="61"/>
      <c r="E1124" s="63" t="s">
        <v>49</v>
      </c>
      <c r="F1124" s="15">
        <f t="shared" ref="F1124:K1124" si="1869">F1125</f>
        <v>9973.2000000000007</v>
      </c>
      <c r="G1124" s="15">
        <f t="shared" si="1869"/>
        <v>7130.3</v>
      </c>
      <c r="H1124" s="15">
        <f t="shared" si="1869"/>
        <v>9973.2000000000007</v>
      </c>
      <c r="I1124" s="15">
        <f t="shared" si="1869"/>
        <v>0</v>
      </c>
      <c r="J1124" s="15">
        <f t="shared" si="1869"/>
        <v>0</v>
      </c>
      <c r="K1124" s="15">
        <f t="shared" si="1869"/>
        <v>0</v>
      </c>
      <c r="L1124" s="15">
        <f t="shared" si="1756"/>
        <v>9973.2000000000007</v>
      </c>
      <c r="M1124" s="15">
        <f t="shared" si="1757"/>
        <v>7130.3</v>
      </c>
      <c r="N1124" s="15">
        <f t="shared" si="1758"/>
        <v>9973.2000000000007</v>
      </c>
      <c r="O1124" s="15">
        <f>O1125</f>
        <v>4980</v>
      </c>
      <c r="P1124" s="15">
        <f>P1125</f>
        <v>0</v>
      </c>
      <c r="Q1124" s="15">
        <f>Q1125</f>
        <v>0</v>
      </c>
      <c r="R1124" s="15">
        <f t="shared" si="1838"/>
        <v>14953.2</v>
      </c>
      <c r="S1124" s="15">
        <f t="shared" si="1839"/>
        <v>7130.3</v>
      </c>
      <c r="T1124" s="15">
        <f t="shared" si="1840"/>
        <v>9973.2000000000007</v>
      </c>
      <c r="U1124" s="15">
        <f>U1125</f>
        <v>0</v>
      </c>
      <c r="V1124" s="15">
        <f t="shared" si="1830"/>
        <v>14953.2</v>
      </c>
      <c r="W1124" s="15">
        <f t="shared" si="1831"/>
        <v>7130.3</v>
      </c>
      <c r="X1124" s="15">
        <f t="shared" si="1832"/>
        <v>9973.2000000000007</v>
      </c>
      <c r="Y1124" s="15">
        <f>Y1125</f>
        <v>-2931.5</v>
      </c>
      <c r="Z1124" s="15">
        <f>Z1125</f>
        <v>0</v>
      </c>
      <c r="AA1124" s="15">
        <f>AA1125</f>
        <v>0</v>
      </c>
      <c r="AB1124" s="15">
        <f t="shared" si="1776"/>
        <v>12021.7</v>
      </c>
      <c r="AC1124" s="15">
        <f t="shared" si="1777"/>
        <v>7130.3</v>
      </c>
      <c r="AD1124" s="15">
        <f t="shared" si="1778"/>
        <v>9973.2000000000007</v>
      </c>
      <c r="AE1124" s="15">
        <f>AE1125</f>
        <v>0</v>
      </c>
      <c r="AF1124" s="15">
        <f>AF1125</f>
        <v>0</v>
      </c>
      <c r="AG1124" s="15">
        <f>AG1125</f>
        <v>0</v>
      </c>
      <c r="AH1124" s="15">
        <f t="shared" si="1779"/>
        <v>12021.7</v>
      </c>
      <c r="AI1124" s="15">
        <f t="shared" si="1780"/>
        <v>7130.3</v>
      </c>
      <c r="AJ1124" s="15">
        <f t="shared" si="1781"/>
        <v>9973.2000000000007</v>
      </c>
      <c r="AK1124" s="15">
        <f>AK1125</f>
        <v>0</v>
      </c>
      <c r="AL1124" s="15">
        <f>AL1125</f>
        <v>0</v>
      </c>
      <c r="AM1124" s="15">
        <f>AM1125</f>
        <v>0</v>
      </c>
      <c r="AN1124" s="15">
        <f t="shared" si="1744"/>
        <v>12021.7</v>
      </c>
      <c r="AO1124" s="15">
        <f>AO1125</f>
        <v>0</v>
      </c>
      <c r="AP1124" s="70">
        <f t="shared" si="1828"/>
        <v>12021.7</v>
      </c>
      <c r="AQ1124" s="15">
        <f t="shared" si="1745"/>
        <v>7130.3</v>
      </c>
      <c r="AR1124" s="15">
        <f>AR1125</f>
        <v>0</v>
      </c>
      <c r="AS1124" s="70">
        <f t="shared" si="1829"/>
        <v>7130.3</v>
      </c>
      <c r="AT1124" s="73">
        <f t="shared" si="1746"/>
        <v>9973.2000000000007</v>
      </c>
      <c r="AU1124" s="15">
        <f>AU1125</f>
        <v>0</v>
      </c>
      <c r="AV1124" s="24"/>
    </row>
    <row r="1125" spans="1:49" x14ac:dyDescent="0.3">
      <c r="A1125" s="61" t="s">
        <v>720</v>
      </c>
      <c r="B1125" s="62">
        <v>200</v>
      </c>
      <c r="C1125" s="61" t="s">
        <v>238</v>
      </c>
      <c r="D1125" s="61" t="s">
        <v>69</v>
      </c>
      <c r="E1125" s="63" t="s">
        <v>699</v>
      </c>
      <c r="F1125" s="15">
        <f>7141-10.7+2842.9</f>
        <v>9973.2000000000007</v>
      </c>
      <c r="G1125" s="15">
        <f>7141-10.7</f>
        <v>7130.3</v>
      </c>
      <c r="H1125" s="15">
        <f>7141-10.7+2842.9</f>
        <v>9973.2000000000007</v>
      </c>
      <c r="I1125" s="15"/>
      <c r="J1125" s="15"/>
      <c r="K1125" s="15"/>
      <c r="L1125" s="15">
        <f t="shared" si="1756"/>
        <v>9973.2000000000007</v>
      </c>
      <c r="M1125" s="15">
        <f t="shared" si="1757"/>
        <v>7130.3</v>
      </c>
      <c r="N1125" s="15">
        <f t="shared" si="1758"/>
        <v>9973.2000000000007</v>
      </c>
      <c r="O1125" s="15">
        <v>4980</v>
      </c>
      <c r="P1125" s="15"/>
      <c r="Q1125" s="15"/>
      <c r="R1125" s="15">
        <f t="shared" si="1838"/>
        <v>14953.2</v>
      </c>
      <c r="S1125" s="15">
        <f t="shared" si="1839"/>
        <v>7130.3</v>
      </c>
      <c r="T1125" s="15">
        <f t="shared" si="1840"/>
        <v>9973.2000000000007</v>
      </c>
      <c r="U1125" s="15"/>
      <c r="V1125" s="15">
        <f t="shared" si="1830"/>
        <v>14953.2</v>
      </c>
      <c r="W1125" s="15">
        <f t="shared" si="1831"/>
        <v>7130.3</v>
      </c>
      <c r="X1125" s="15">
        <f t="shared" si="1832"/>
        <v>9973.2000000000007</v>
      </c>
      <c r="Y1125" s="15">
        <v>-2931.5</v>
      </c>
      <c r="Z1125" s="15"/>
      <c r="AA1125" s="15"/>
      <c r="AB1125" s="15">
        <f t="shared" si="1776"/>
        <v>12021.7</v>
      </c>
      <c r="AC1125" s="15">
        <f t="shared" si="1777"/>
        <v>7130.3</v>
      </c>
      <c r="AD1125" s="15">
        <f t="shared" si="1778"/>
        <v>9973.2000000000007</v>
      </c>
      <c r="AE1125" s="15"/>
      <c r="AF1125" s="15"/>
      <c r="AG1125" s="15"/>
      <c r="AH1125" s="15">
        <f t="shared" si="1779"/>
        <v>12021.7</v>
      </c>
      <c r="AI1125" s="15">
        <f t="shared" si="1780"/>
        <v>7130.3</v>
      </c>
      <c r="AJ1125" s="15">
        <f t="shared" si="1781"/>
        <v>9973.2000000000007</v>
      </c>
      <c r="AK1125" s="15"/>
      <c r="AL1125" s="15"/>
      <c r="AM1125" s="15"/>
      <c r="AN1125" s="15">
        <f t="shared" si="1744"/>
        <v>12021.7</v>
      </c>
      <c r="AO1125" s="15"/>
      <c r="AP1125" s="70">
        <f t="shared" si="1828"/>
        <v>12021.7</v>
      </c>
      <c r="AQ1125" s="15">
        <f t="shared" si="1745"/>
        <v>7130.3</v>
      </c>
      <c r="AR1125" s="15"/>
      <c r="AS1125" s="70">
        <f t="shared" si="1829"/>
        <v>7130.3</v>
      </c>
      <c r="AT1125" s="73">
        <f t="shared" si="1746"/>
        <v>9973.2000000000007</v>
      </c>
      <c r="AU1125" s="15"/>
      <c r="AV1125" s="24"/>
    </row>
    <row r="1126" spans="1:49" x14ac:dyDescent="0.3">
      <c r="A1126" s="61" t="s">
        <v>720</v>
      </c>
      <c r="B1126" s="62" t="s">
        <v>44</v>
      </c>
      <c r="C1126" s="61"/>
      <c r="D1126" s="61"/>
      <c r="E1126" s="63" t="s">
        <v>45</v>
      </c>
      <c r="F1126" s="15">
        <f t="shared" ref="F1126:K1126" si="1870">F1127</f>
        <v>10.7</v>
      </c>
      <c r="G1126" s="15">
        <f t="shared" si="1870"/>
        <v>10.7</v>
      </c>
      <c r="H1126" s="15">
        <f t="shared" si="1870"/>
        <v>10.7</v>
      </c>
      <c r="I1126" s="15">
        <f t="shared" si="1870"/>
        <v>0</v>
      </c>
      <c r="J1126" s="15">
        <f t="shared" si="1870"/>
        <v>0</v>
      </c>
      <c r="K1126" s="15">
        <f t="shared" si="1870"/>
        <v>0</v>
      </c>
      <c r="L1126" s="15">
        <f t="shared" si="1756"/>
        <v>10.7</v>
      </c>
      <c r="M1126" s="15">
        <f t="shared" si="1757"/>
        <v>10.7</v>
      </c>
      <c r="N1126" s="15">
        <f t="shared" si="1758"/>
        <v>10.7</v>
      </c>
      <c r="O1126" s="15">
        <f>O1127</f>
        <v>0</v>
      </c>
      <c r="P1126" s="15">
        <f>P1127</f>
        <v>0</v>
      </c>
      <c r="Q1126" s="15">
        <f>Q1127</f>
        <v>0</v>
      </c>
      <c r="R1126" s="15">
        <f t="shared" si="1838"/>
        <v>10.7</v>
      </c>
      <c r="S1126" s="15">
        <f t="shared" si="1839"/>
        <v>10.7</v>
      </c>
      <c r="T1126" s="15">
        <f t="shared" si="1840"/>
        <v>10.7</v>
      </c>
      <c r="U1126" s="15">
        <f>U1127</f>
        <v>0</v>
      </c>
      <c r="V1126" s="15">
        <f t="shared" si="1830"/>
        <v>10.7</v>
      </c>
      <c r="W1126" s="15">
        <f t="shared" si="1831"/>
        <v>10.7</v>
      </c>
      <c r="X1126" s="15">
        <f t="shared" si="1832"/>
        <v>10.7</v>
      </c>
      <c r="Y1126" s="15">
        <f>Y1127</f>
        <v>0</v>
      </c>
      <c r="Z1126" s="15">
        <f>Z1127</f>
        <v>0</v>
      </c>
      <c r="AA1126" s="15">
        <f>AA1127</f>
        <v>0</v>
      </c>
      <c r="AB1126" s="15">
        <f t="shared" si="1776"/>
        <v>10.7</v>
      </c>
      <c r="AC1126" s="15">
        <f t="shared" si="1777"/>
        <v>10.7</v>
      </c>
      <c r="AD1126" s="15">
        <f t="shared" si="1778"/>
        <v>10.7</v>
      </c>
      <c r="AE1126" s="15">
        <f>AE1127</f>
        <v>0</v>
      </c>
      <c r="AF1126" s="15">
        <f>AF1127</f>
        <v>0</v>
      </c>
      <c r="AG1126" s="15">
        <f>AG1127</f>
        <v>0</v>
      </c>
      <c r="AH1126" s="15">
        <f t="shared" si="1779"/>
        <v>10.7</v>
      </c>
      <c r="AI1126" s="15">
        <f t="shared" si="1780"/>
        <v>10.7</v>
      </c>
      <c r="AJ1126" s="15">
        <f t="shared" si="1781"/>
        <v>10.7</v>
      </c>
      <c r="AK1126" s="15">
        <f>AK1127</f>
        <v>0</v>
      </c>
      <c r="AL1126" s="15">
        <f>AL1127</f>
        <v>0</v>
      </c>
      <c r="AM1126" s="15">
        <f>AM1127</f>
        <v>0</v>
      </c>
      <c r="AN1126" s="15">
        <f t="shared" si="1744"/>
        <v>10.7</v>
      </c>
      <c r="AO1126" s="15">
        <f>AO1127</f>
        <v>0</v>
      </c>
      <c r="AP1126" s="70">
        <f t="shared" si="1828"/>
        <v>10.7</v>
      </c>
      <c r="AQ1126" s="15">
        <f t="shared" si="1745"/>
        <v>10.7</v>
      </c>
      <c r="AR1126" s="15">
        <f>AR1127</f>
        <v>0</v>
      </c>
      <c r="AS1126" s="70">
        <f t="shared" si="1829"/>
        <v>10.7</v>
      </c>
      <c r="AT1126" s="73">
        <f t="shared" si="1746"/>
        <v>10.7</v>
      </c>
      <c r="AU1126" s="15">
        <f>AU1127</f>
        <v>0</v>
      </c>
      <c r="AV1126" s="24"/>
    </row>
    <row r="1127" spans="1:49" x14ac:dyDescent="0.3">
      <c r="A1127" s="61" t="s">
        <v>720</v>
      </c>
      <c r="B1127" s="62">
        <v>800</v>
      </c>
      <c r="C1127" s="61" t="s">
        <v>238</v>
      </c>
      <c r="D1127" s="61" t="s">
        <v>69</v>
      </c>
      <c r="E1127" s="63" t="s">
        <v>699</v>
      </c>
      <c r="F1127" s="15">
        <v>10.7</v>
      </c>
      <c r="G1127" s="15">
        <v>10.7</v>
      </c>
      <c r="H1127" s="15">
        <v>10.7</v>
      </c>
      <c r="I1127" s="15"/>
      <c r="J1127" s="15"/>
      <c r="K1127" s="15"/>
      <c r="L1127" s="15">
        <f t="shared" si="1756"/>
        <v>10.7</v>
      </c>
      <c r="M1127" s="15">
        <f t="shared" si="1757"/>
        <v>10.7</v>
      </c>
      <c r="N1127" s="15">
        <f t="shared" si="1758"/>
        <v>10.7</v>
      </c>
      <c r="O1127" s="15"/>
      <c r="P1127" s="15"/>
      <c r="Q1127" s="15"/>
      <c r="R1127" s="15">
        <f t="shared" si="1838"/>
        <v>10.7</v>
      </c>
      <c r="S1127" s="15">
        <f t="shared" si="1839"/>
        <v>10.7</v>
      </c>
      <c r="T1127" s="15">
        <f t="shared" si="1840"/>
        <v>10.7</v>
      </c>
      <c r="U1127" s="15"/>
      <c r="V1127" s="15">
        <f t="shared" si="1830"/>
        <v>10.7</v>
      </c>
      <c r="W1127" s="15">
        <f t="shared" si="1831"/>
        <v>10.7</v>
      </c>
      <c r="X1127" s="15">
        <f t="shared" si="1832"/>
        <v>10.7</v>
      </c>
      <c r="Y1127" s="15"/>
      <c r="Z1127" s="15"/>
      <c r="AA1127" s="15"/>
      <c r="AB1127" s="15">
        <f t="shared" si="1776"/>
        <v>10.7</v>
      </c>
      <c r="AC1127" s="15">
        <f t="shared" si="1777"/>
        <v>10.7</v>
      </c>
      <c r="AD1127" s="15">
        <f t="shared" si="1778"/>
        <v>10.7</v>
      </c>
      <c r="AE1127" s="15"/>
      <c r="AF1127" s="15"/>
      <c r="AG1127" s="15"/>
      <c r="AH1127" s="15">
        <f t="shared" si="1779"/>
        <v>10.7</v>
      </c>
      <c r="AI1127" s="15">
        <f t="shared" si="1780"/>
        <v>10.7</v>
      </c>
      <c r="AJ1127" s="15">
        <f t="shared" si="1781"/>
        <v>10.7</v>
      </c>
      <c r="AK1127" s="15"/>
      <c r="AL1127" s="15"/>
      <c r="AM1127" s="15"/>
      <c r="AN1127" s="15">
        <f t="shared" si="1744"/>
        <v>10.7</v>
      </c>
      <c r="AO1127" s="15"/>
      <c r="AP1127" s="70">
        <f t="shared" si="1828"/>
        <v>10.7</v>
      </c>
      <c r="AQ1127" s="15">
        <f t="shared" si="1745"/>
        <v>10.7</v>
      </c>
      <c r="AR1127" s="15"/>
      <c r="AS1127" s="70">
        <f t="shared" si="1829"/>
        <v>10.7</v>
      </c>
      <c r="AT1127" s="73">
        <f t="shared" si="1746"/>
        <v>10.7</v>
      </c>
      <c r="AU1127" s="15"/>
      <c r="AV1127" s="24"/>
    </row>
    <row r="1128" spans="1:49" s="74" customFormat="1" ht="46.8" x14ac:dyDescent="0.3">
      <c r="A1128" s="55" t="s">
        <v>721</v>
      </c>
      <c r="B1128" s="56"/>
      <c r="C1128" s="55"/>
      <c r="D1128" s="55"/>
      <c r="E1128" s="57" t="s">
        <v>722</v>
      </c>
      <c r="F1128" s="14">
        <f t="shared" ref="F1128:K1128" si="1871">F1129+F1179+F1246</f>
        <v>2599966</v>
      </c>
      <c r="G1128" s="14">
        <f t="shared" si="1871"/>
        <v>2517041.2000000002</v>
      </c>
      <c r="H1128" s="14">
        <f t="shared" si="1871"/>
        <v>1360040.3</v>
      </c>
      <c r="I1128" s="14">
        <f t="shared" si="1871"/>
        <v>257128.35800000001</v>
      </c>
      <c r="J1128" s="14">
        <f t="shared" si="1871"/>
        <v>136045.158</v>
      </c>
      <c r="K1128" s="14">
        <f t="shared" si="1871"/>
        <v>136045.158</v>
      </c>
      <c r="L1128" s="14">
        <f t="shared" si="1756"/>
        <v>2857094.358</v>
      </c>
      <c r="M1128" s="14">
        <f t="shared" si="1757"/>
        <v>2653086.358</v>
      </c>
      <c r="N1128" s="14">
        <f t="shared" si="1758"/>
        <v>1496085.4580000001</v>
      </c>
      <c r="O1128" s="14">
        <f>O1129+O1179+O1246</f>
        <v>142475.00800000003</v>
      </c>
      <c r="P1128" s="14">
        <f>P1129+P1179+P1246</f>
        <v>262816.78600000002</v>
      </c>
      <c r="Q1128" s="14">
        <f>Q1129+Q1179+Q1246</f>
        <v>213972.367</v>
      </c>
      <c r="R1128" s="14">
        <f t="shared" si="1838"/>
        <v>2999569.3659999999</v>
      </c>
      <c r="S1128" s="14">
        <f t="shared" si="1839"/>
        <v>2915903.1439999999</v>
      </c>
      <c r="T1128" s="14">
        <f t="shared" si="1840"/>
        <v>1710057.8250000002</v>
      </c>
      <c r="U1128" s="14">
        <f>U1129+U1179+U1246</f>
        <v>-2651.7</v>
      </c>
      <c r="V1128" s="14">
        <f t="shared" si="1830"/>
        <v>2996917.6659999997</v>
      </c>
      <c r="W1128" s="14">
        <f t="shared" si="1831"/>
        <v>2915903.1439999999</v>
      </c>
      <c r="X1128" s="14">
        <f t="shared" si="1832"/>
        <v>1710057.8250000002</v>
      </c>
      <c r="Y1128" s="14">
        <f>Y1129+Y1179+Y1246</f>
        <v>29927.633000000002</v>
      </c>
      <c r="Z1128" s="14">
        <f>Z1129+Z1179+Z1246</f>
        <v>19751.561000000002</v>
      </c>
      <c r="AA1128" s="14">
        <f>AA1129+AA1179+AA1246</f>
        <v>0</v>
      </c>
      <c r="AB1128" s="14">
        <f t="shared" si="1776"/>
        <v>3026845.2989999996</v>
      </c>
      <c r="AC1128" s="14">
        <f t="shared" si="1777"/>
        <v>2935654.7050000001</v>
      </c>
      <c r="AD1128" s="14">
        <f t="shared" si="1778"/>
        <v>1710057.8250000002</v>
      </c>
      <c r="AE1128" s="14">
        <f>AE1129+AE1179+AE1246</f>
        <v>-45540.3</v>
      </c>
      <c r="AF1128" s="14">
        <f>AF1129+AF1179+AF1246</f>
        <v>-26829.656999999992</v>
      </c>
      <c r="AG1128" s="14">
        <f>AG1129+AG1179+AG1246</f>
        <v>41639.83</v>
      </c>
      <c r="AH1128" s="14">
        <f t="shared" si="1779"/>
        <v>2981304.9989999998</v>
      </c>
      <c r="AI1128" s="14">
        <f t="shared" si="1780"/>
        <v>2908825.048</v>
      </c>
      <c r="AJ1128" s="14">
        <f t="shared" si="1781"/>
        <v>1751697.6550000003</v>
      </c>
      <c r="AK1128" s="14">
        <f>AK1129+AK1179+AK1246</f>
        <v>29289.835999999996</v>
      </c>
      <c r="AL1128" s="14">
        <f>AL1129+AL1179+AL1246</f>
        <v>-238759.03100000002</v>
      </c>
      <c r="AM1128" s="14">
        <f>AM1129+AM1179+AM1246</f>
        <v>162018.4</v>
      </c>
      <c r="AN1128" s="14">
        <f t="shared" si="1744"/>
        <v>3010594.835</v>
      </c>
      <c r="AO1128" s="14">
        <f>AO1129+AO1179+AO1246</f>
        <v>0</v>
      </c>
      <c r="AP1128" s="68">
        <f t="shared" si="1828"/>
        <v>3010594.835</v>
      </c>
      <c r="AQ1128" s="14">
        <f t="shared" si="1745"/>
        <v>2670066.017</v>
      </c>
      <c r="AR1128" s="14">
        <f>AR1129+AR1179+AR1246</f>
        <v>0</v>
      </c>
      <c r="AS1128" s="68">
        <f t="shared" si="1829"/>
        <v>2670066.017</v>
      </c>
      <c r="AT1128" s="71">
        <f t="shared" si="1746"/>
        <v>1913716.0550000002</v>
      </c>
      <c r="AU1128" s="14">
        <f>AU1129+AU1179+AU1246</f>
        <v>0</v>
      </c>
      <c r="AV1128" s="16"/>
      <c r="AW1128" s="13"/>
    </row>
    <row r="1129" spans="1:49" s="75" customFormat="1" ht="31.2" x14ac:dyDescent="0.3">
      <c r="A1129" s="58" t="s">
        <v>723</v>
      </c>
      <c r="B1129" s="59"/>
      <c r="C1129" s="58"/>
      <c r="D1129" s="58"/>
      <c r="E1129" s="60" t="s">
        <v>259</v>
      </c>
      <c r="F1129" s="21">
        <f t="shared" ref="F1129:K1129" si="1872">F1130+F1142</f>
        <v>897644</v>
      </c>
      <c r="G1129" s="21">
        <f t="shared" si="1872"/>
        <v>477044</v>
      </c>
      <c r="H1129" s="21">
        <f t="shared" si="1872"/>
        <v>0</v>
      </c>
      <c r="I1129" s="21">
        <f t="shared" si="1872"/>
        <v>61540.3</v>
      </c>
      <c r="J1129" s="21">
        <f t="shared" si="1872"/>
        <v>43558</v>
      </c>
      <c r="K1129" s="21">
        <f t="shared" si="1872"/>
        <v>0</v>
      </c>
      <c r="L1129" s="21">
        <f t="shared" si="1756"/>
        <v>959184.3</v>
      </c>
      <c r="M1129" s="21">
        <f t="shared" si="1757"/>
        <v>520602</v>
      </c>
      <c r="N1129" s="21">
        <f t="shared" si="1758"/>
        <v>0</v>
      </c>
      <c r="O1129" s="21">
        <f>O1130+O1142</f>
        <v>0</v>
      </c>
      <c r="P1129" s="21">
        <f>P1130+P1142</f>
        <v>164292.31699999998</v>
      </c>
      <c r="Q1129" s="21">
        <f>Q1130+Q1142</f>
        <v>0</v>
      </c>
      <c r="R1129" s="21">
        <f t="shared" si="1838"/>
        <v>959184.3</v>
      </c>
      <c r="S1129" s="21">
        <f t="shared" si="1839"/>
        <v>684894.31700000004</v>
      </c>
      <c r="T1129" s="21">
        <f t="shared" si="1840"/>
        <v>0</v>
      </c>
      <c r="U1129" s="21">
        <f>U1130+U1142</f>
        <v>0</v>
      </c>
      <c r="V1129" s="21">
        <f t="shared" si="1830"/>
        <v>959184.3</v>
      </c>
      <c r="W1129" s="21">
        <f t="shared" si="1831"/>
        <v>684894.31700000004</v>
      </c>
      <c r="X1129" s="21">
        <f t="shared" si="1832"/>
        <v>0</v>
      </c>
      <c r="Y1129" s="21">
        <f>Y1130+Y1142</f>
        <v>0</v>
      </c>
      <c r="Z1129" s="21">
        <f>Z1130+Z1142</f>
        <v>0</v>
      </c>
      <c r="AA1129" s="21">
        <f>AA1130+AA1142</f>
        <v>0</v>
      </c>
      <c r="AB1129" s="21">
        <f t="shared" si="1776"/>
        <v>959184.3</v>
      </c>
      <c r="AC1129" s="21">
        <f t="shared" si="1777"/>
        <v>684894.31700000004</v>
      </c>
      <c r="AD1129" s="21">
        <f t="shared" si="1778"/>
        <v>0</v>
      </c>
      <c r="AE1129" s="21">
        <f>AE1130+AE1142</f>
        <v>-61540.3</v>
      </c>
      <c r="AF1129" s="21">
        <f>AF1130+AF1142</f>
        <v>61540.3</v>
      </c>
      <c r="AG1129" s="21">
        <f>AG1130+AG1142</f>
        <v>0</v>
      </c>
      <c r="AH1129" s="21">
        <f t="shared" si="1779"/>
        <v>897644</v>
      </c>
      <c r="AI1129" s="21">
        <f t="shared" si="1780"/>
        <v>746434.61700000009</v>
      </c>
      <c r="AJ1129" s="21">
        <f t="shared" si="1781"/>
        <v>0</v>
      </c>
      <c r="AK1129" s="21">
        <f>AK1130+AK1142</f>
        <v>0</v>
      </c>
      <c r="AL1129" s="21">
        <f>AL1130+AL1142</f>
        <v>-50578.477999999996</v>
      </c>
      <c r="AM1129" s="21">
        <f>AM1130+AM1142</f>
        <v>0</v>
      </c>
      <c r="AN1129" s="21">
        <f t="shared" si="1744"/>
        <v>897644</v>
      </c>
      <c r="AO1129" s="21">
        <f>AO1130+AO1142</f>
        <v>0</v>
      </c>
      <c r="AP1129" s="69">
        <f t="shared" si="1828"/>
        <v>897644</v>
      </c>
      <c r="AQ1129" s="21">
        <f t="shared" si="1745"/>
        <v>695856.13900000008</v>
      </c>
      <c r="AR1129" s="21">
        <f>AR1130+AR1142</f>
        <v>0</v>
      </c>
      <c r="AS1129" s="69">
        <f t="shared" si="1829"/>
        <v>695856.13900000008</v>
      </c>
      <c r="AT1129" s="72">
        <f t="shared" si="1746"/>
        <v>0</v>
      </c>
      <c r="AU1129" s="21">
        <f>AU1130+AU1142</f>
        <v>0</v>
      </c>
      <c r="AV1129" s="22"/>
      <c r="AW1129" s="17"/>
    </row>
    <row r="1130" spans="1:49" ht="31.2" x14ac:dyDescent="0.3">
      <c r="A1130" s="61" t="s">
        <v>724</v>
      </c>
      <c r="B1130" s="62"/>
      <c r="C1130" s="61"/>
      <c r="D1130" s="61"/>
      <c r="E1130" s="63" t="s">
        <v>541</v>
      </c>
      <c r="F1130" s="15">
        <f t="shared" ref="F1130:K1130" si="1873">F1134</f>
        <v>700000</v>
      </c>
      <c r="G1130" s="15">
        <f t="shared" si="1873"/>
        <v>400000</v>
      </c>
      <c r="H1130" s="15">
        <f t="shared" si="1873"/>
        <v>0</v>
      </c>
      <c r="I1130" s="15">
        <f t="shared" si="1873"/>
        <v>0</v>
      </c>
      <c r="J1130" s="15">
        <f t="shared" si="1873"/>
        <v>0</v>
      </c>
      <c r="K1130" s="15">
        <f t="shared" si="1873"/>
        <v>0</v>
      </c>
      <c r="L1130" s="15">
        <f t="shared" si="1756"/>
        <v>700000</v>
      </c>
      <c r="M1130" s="15">
        <f t="shared" si="1757"/>
        <v>400000</v>
      </c>
      <c r="N1130" s="15">
        <f t="shared" si="1758"/>
        <v>0</v>
      </c>
      <c r="O1130" s="15">
        <f>O1134+O1131+O1139</f>
        <v>0</v>
      </c>
      <c r="P1130" s="15">
        <f>P1134+P1131+P1139</f>
        <v>164292.31699999998</v>
      </c>
      <c r="Q1130" s="15">
        <f>Q1134+Q1131+Q1139</f>
        <v>0</v>
      </c>
      <c r="R1130" s="15">
        <f t="shared" si="1838"/>
        <v>700000</v>
      </c>
      <c r="S1130" s="15">
        <f t="shared" si="1839"/>
        <v>564292.31700000004</v>
      </c>
      <c r="T1130" s="15">
        <f t="shared" si="1840"/>
        <v>0</v>
      </c>
      <c r="U1130" s="15">
        <f>U1134+U1131+U1139</f>
        <v>0</v>
      </c>
      <c r="V1130" s="15">
        <f t="shared" si="1830"/>
        <v>700000</v>
      </c>
      <c r="W1130" s="15">
        <f t="shared" si="1831"/>
        <v>564292.31700000004</v>
      </c>
      <c r="X1130" s="15">
        <f t="shared" si="1832"/>
        <v>0</v>
      </c>
      <c r="Y1130" s="15">
        <f>Y1134+Y1131+Y1139</f>
        <v>0</v>
      </c>
      <c r="Z1130" s="15">
        <f>Z1134+Z1131+Z1139</f>
        <v>0</v>
      </c>
      <c r="AA1130" s="15">
        <f>AA1134+AA1131+AA1139</f>
        <v>0</v>
      </c>
      <c r="AB1130" s="15">
        <f t="shared" si="1776"/>
        <v>700000</v>
      </c>
      <c r="AC1130" s="15">
        <f t="shared" si="1777"/>
        <v>564292.31700000004</v>
      </c>
      <c r="AD1130" s="15">
        <f t="shared" si="1778"/>
        <v>0</v>
      </c>
      <c r="AE1130" s="15">
        <f>AE1134+AE1131+AE1139</f>
        <v>0</v>
      </c>
      <c r="AF1130" s="15">
        <f>AF1134+AF1131+AF1139</f>
        <v>0</v>
      </c>
      <c r="AG1130" s="15">
        <f>AG1134+AG1131+AG1139</f>
        <v>0</v>
      </c>
      <c r="AH1130" s="15">
        <f t="shared" si="1779"/>
        <v>700000</v>
      </c>
      <c r="AI1130" s="15">
        <f t="shared" si="1780"/>
        <v>564292.31700000004</v>
      </c>
      <c r="AJ1130" s="15">
        <f t="shared" si="1781"/>
        <v>0</v>
      </c>
      <c r="AK1130" s="15">
        <f>AK1134+AK1131+AK1139</f>
        <v>0</v>
      </c>
      <c r="AL1130" s="15">
        <f>AL1134+AL1131+AL1139</f>
        <v>0</v>
      </c>
      <c r="AM1130" s="15">
        <f>AM1134+AM1131+AM1139</f>
        <v>0</v>
      </c>
      <c r="AN1130" s="15">
        <f t="shared" si="1744"/>
        <v>700000</v>
      </c>
      <c r="AO1130" s="15">
        <f>AO1134+AO1131+AO1139</f>
        <v>0</v>
      </c>
      <c r="AP1130" s="70">
        <f t="shared" si="1828"/>
        <v>700000</v>
      </c>
      <c r="AQ1130" s="15">
        <f t="shared" si="1745"/>
        <v>564292.31700000004</v>
      </c>
      <c r="AR1130" s="15">
        <f>AR1134+AR1131+AR1139</f>
        <v>0</v>
      </c>
      <c r="AS1130" s="70">
        <f t="shared" si="1829"/>
        <v>564292.31700000004</v>
      </c>
      <c r="AT1130" s="73">
        <f t="shared" si="1746"/>
        <v>0</v>
      </c>
      <c r="AU1130" s="15">
        <f>AU1134+AU1131+AU1139</f>
        <v>0</v>
      </c>
      <c r="AV1130" s="24"/>
    </row>
    <row r="1131" spans="1:49" ht="46.8" x14ac:dyDescent="0.3">
      <c r="A1131" s="61" t="s">
        <v>725</v>
      </c>
      <c r="B1131" s="62"/>
      <c r="C1131" s="61"/>
      <c r="D1131" s="61"/>
      <c r="E1131" s="64" t="s">
        <v>726</v>
      </c>
      <c r="F1131" s="15"/>
      <c r="G1131" s="15"/>
      <c r="H1131" s="15"/>
      <c r="I1131" s="15"/>
      <c r="J1131" s="15"/>
      <c r="K1131" s="15"/>
      <c r="L1131" s="15"/>
      <c r="M1131" s="15"/>
      <c r="N1131" s="15"/>
      <c r="O1131" s="15">
        <f t="shared" ref="O1131:O1132" si="1874">O1132</f>
        <v>0</v>
      </c>
      <c r="P1131" s="15">
        <f t="shared" ref="P1131:P1132" si="1875">P1132</f>
        <v>22140.812999999998</v>
      </c>
      <c r="Q1131" s="15">
        <f t="shared" ref="Q1131:Q1132" si="1876">Q1132</f>
        <v>0</v>
      </c>
      <c r="R1131" s="15">
        <f t="shared" si="1838"/>
        <v>0</v>
      </c>
      <c r="S1131" s="15">
        <f t="shared" si="1839"/>
        <v>22140.812999999998</v>
      </c>
      <c r="T1131" s="15">
        <f t="shared" si="1840"/>
        <v>0</v>
      </c>
      <c r="U1131" s="15">
        <f t="shared" ref="U1131:U1132" si="1877">U1132</f>
        <v>0</v>
      </c>
      <c r="V1131" s="15">
        <f t="shared" si="1830"/>
        <v>0</v>
      </c>
      <c r="W1131" s="15">
        <f t="shared" si="1831"/>
        <v>22140.812999999998</v>
      </c>
      <c r="X1131" s="15">
        <f t="shared" si="1832"/>
        <v>0</v>
      </c>
      <c r="Y1131" s="15">
        <f t="shared" ref="Y1131:Y1132" si="1878">Y1132</f>
        <v>0</v>
      </c>
      <c r="Z1131" s="15">
        <f t="shared" ref="Z1131:Z1132" si="1879">Z1132</f>
        <v>0</v>
      </c>
      <c r="AA1131" s="15">
        <f t="shared" ref="AA1131:AA1132" si="1880">AA1132</f>
        <v>0</v>
      </c>
      <c r="AB1131" s="15">
        <f t="shared" si="1776"/>
        <v>0</v>
      </c>
      <c r="AC1131" s="15">
        <f t="shared" si="1777"/>
        <v>22140.812999999998</v>
      </c>
      <c r="AD1131" s="15">
        <f t="shared" si="1778"/>
        <v>0</v>
      </c>
      <c r="AE1131" s="15">
        <f t="shared" ref="AE1131:AE1132" si="1881">AE1132</f>
        <v>0</v>
      </c>
      <c r="AF1131" s="15">
        <f t="shared" ref="AF1131:AF1132" si="1882">AF1132</f>
        <v>0</v>
      </c>
      <c r="AG1131" s="15">
        <f t="shared" ref="AG1131:AG1132" si="1883">AG1132</f>
        <v>0</v>
      </c>
      <c r="AH1131" s="15">
        <f t="shared" si="1779"/>
        <v>0</v>
      </c>
      <c r="AI1131" s="15">
        <f t="shared" si="1780"/>
        <v>22140.812999999998</v>
      </c>
      <c r="AJ1131" s="15">
        <f t="shared" si="1781"/>
        <v>0</v>
      </c>
      <c r="AK1131" s="15">
        <f t="shared" ref="AK1131:AK1132" si="1884">AK1132</f>
        <v>0</v>
      </c>
      <c r="AL1131" s="15">
        <f t="shared" ref="AL1131:AL1132" si="1885">AL1132</f>
        <v>0</v>
      </c>
      <c r="AM1131" s="15">
        <f t="shared" ref="AM1131:AM1132" si="1886">AM1132</f>
        <v>0</v>
      </c>
      <c r="AN1131" s="15">
        <f t="shared" si="1744"/>
        <v>0</v>
      </c>
      <c r="AO1131" s="15">
        <f t="shared" ref="AO1131:AO1132" si="1887">AO1132</f>
        <v>0</v>
      </c>
      <c r="AP1131" s="70">
        <f t="shared" si="1828"/>
        <v>0</v>
      </c>
      <c r="AQ1131" s="15">
        <f t="shared" si="1745"/>
        <v>22140.812999999998</v>
      </c>
      <c r="AR1131" s="15">
        <f t="shared" ref="AR1131:AU1132" si="1888">AR1132</f>
        <v>0</v>
      </c>
      <c r="AS1131" s="70">
        <f t="shared" si="1829"/>
        <v>22140.812999999998</v>
      </c>
      <c r="AT1131" s="73">
        <f t="shared" si="1746"/>
        <v>0</v>
      </c>
      <c r="AU1131" s="15">
        <f t="shared" si="1888"/>
        <v>0</v>
      </c>
      <c r="AV1131" s="24"/>
    </row>
    <row r="1132" spans="1:49" ht="46.8" x14ac:dyDescent="0.3">
      <c r="A1132" s="61" t="s">
        <v>725</v>
      </c>
      <c r="B1132" s="62" t="s">
        <v>55</v>
      </c>
      <c r="C1132" s="61"/>
      <c r="D1132" s="61"/>
      <c r="E1132" s="63" t="s">
        <v>56</v>
      </c>
      <c r="F1132" s="15"/>
      <c r="G1132" s="15"/>
      <c r="H1132" s="15"/>
      <c r="I1132" s="15"/>
      <c r="J1132" s="15"/>
      <c r="K1132" s="15"/>
      <c r="L1132" s="15"/>
      <c r="M1132" s="15"/>
      <c r="N1132" s="15"/>
      <c r="O1132" s="15">
        <f t="shared" si="1874"/>
        <v>0</v>
      </c>
      <c r="P1132" s="15">
        <f t="shared" si="1875"/>
        <v>22140.812999999998</v>
      </c>
      <c r="Q1132" s="15">
        <f t="shared" si="1876"/>
        <v>0</v>
      </c>
      <c r="R1132" s="15">
        <f t="shared" si="1838"/>
        <v>0</v>
      </c>
      <c r="S1132" s="15">
        <f t="shared" si="1839"/>
        <v>22140.812999999998</v>
      </c>
      <c r="T1132" s="15">
        <f t="shared" si="1840"/>
        <v>0</v>
      </c>
      <c r="U1132" s="15">
        <f t="shared" si="1877"/>
        <v>0</v>
      </c>
      <c r="V1132" s="15">
        <f t="shared" si="1830"/>
        <v>0</v>
      </c>
      <c r="W1132" s="15">
        <f t="shared" si="1831"/>
        <v>22140.812999999998</v>
      </c>
      <c r="X1132" s="15">
        <f t="shared" si="1832"/>
        <v>0</v>
      </c>
      <c r="Y1132" s="15">
        <f t="shared" si="1878"/>
        <v>0</v>
      </c>
      <c r="Z1132" s="15">
        <f t="shared" si="1879"/>
        <v>0</v>
      </c>
      <c r="AA1132" s="15">
        <f t="shared" si="1880"/>
        <v>0</v>
      </c>
      <c r="AB1132" s="15">
        <f t="shared" si="1776"/>
        <v>0</v>
      </c>
      <c r="AC1132" s="15">
        <f t="shared" si="1777"/>
        <v>22140.812999999998</v>
      </c>
      <c r="AD1132" s="15">
        <f t="shared" si="1778"/>
        <v>0</v>
      </c>
      <c r="AE1132" s="15">
        <f t="shared" si="1881"/>
        <v>0</v>
      </c>
      <c r="AF1132" s="15">
        <f t="shared" si="1882"/>
        <v>0</v>
      </c>
      <c r="AG1132" s="15">
        <f t="shared" si="1883"/>
        <v>0</v>
      </c>
      <c r="AH1132" s="15">
        <f t="shared" si="1779"/>
        <v>0</v>
      </c>
      <c r="AI1132" s="15">
        <f t="shared" si="1780"/>
        <v>22140.812999999998</v>
      </c>
      <c r="AJ1132" s="15">
        <f t="shared" si="1781"/>
        <v>0</v>
      </c>
      <c r="AK1132" s="15">
        <f t="shared" si="1884"/>
        <v>0</v>
      </c>
      <c r="AL1132" s="15">
        <f t="shared" si="1885"/>
        <v>0</v>
      </c>
      <c r="AM1132" s="15">
        <f t="shared" si="1886"/>
        <v>0</v>
      </c>
      <c r="AN1132" s="15">
        <f t="shared" si="1744"/>
        <v>0</v>
      </c>
      <c r="AO1132" s="15">
        <f t="shared" si="1887"/>
        <v>0</v>
      </c>
      <c r="AP1132" s="70">
        <f t="shared" si="1828"/>
        <v>0</v>
      </c>
      <c r="AQ1132" s="15">
        <f t="shared" si="1745"/>
        <v>22140.812999999998</v>
      </c>
      <c r="AR1132" s="15">
        <f t="shared" si="1888"/>
        <v>0</v>
      </c>
      <c r="AS1132" s="70">
        <f t="shared" si="1829"/>
        <v>22140.812999999998</v>
      </c>
      <c r="AT1132" s="73">
        <f t="shared" si="1746"/>
        <v>0</v>
      </c>
      <c r="AU1132" s="15">
        <f t="shared" si="1888"/>
        <v>0</v>
      </c>
      <c r="AV1132" s="24"/>
    </row>
    <row r="1133" spans="1:49" x14ac:dyDescent="0.3">
      <c r="A1133" s="61" t="s">
        <v>725</v>
      </c>
      <c r="B1133" s="62">
        <v>600</v>
      </c>
      <c r="C1133" s="61" t="s">
        <v>50</v>
      </c>
      <c r="D1133" s="61" t="s">
        <v>31</v>
      </c>
      <c r="E1133" s="63" t="s">
        <v>727</v>
      </c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>
        <v>22140.812999999998</v>
      </c>
      <c r="Q1133" s="15"/>
      <c r="R1133" s="15">
        <f t="shared" si="1838"/>
        <v>0</v>
      </c>
      <c r="S1133" s="15">
        <f t="shared" si="1839"/>
        <v>22140.812999999998</v>
      </c>
      <c r="T1133" s="15">
        <f t="shared" si="1840"/>
        <v>0</v>
      </c>
      <c r="U1133" s="15"/>
      <c r="V1133" s="15">
        <f t="shared" si="1830"/>
        <v>0</v>
      </c>
      <c r="W1133" s="15">
        <f t="shared" si="1831"/>
        <v>22140.812999999998</v>
      </c>
      <c r="X1133" s="15">
        <f t="shared" si="1832"/>
        <v>0</v>
      </c>
      <c r="Y1133" s="15"/>
      <c r="Z1133" s="15"/>
      <c r="AA1133" s="15"/>
      <c r="AB1133" s="15">
        <f t="shared" si="1776"/>
        <v>0</v>
      </c>
      <c r="AC1133" s="15">
        <f t="shared" si="1777"/>
        <v>22140.812999999998</v>
      </c>
      <c r="AD1133" s="15">
        <f t="shared" si="1778"/>
        <v>0</v>
      </c>
      <c r="AE1133" s="15"/>
      <c r="AF1133" s="15"/>
      <c r="AG1133" s="15"/>
      <c r="AH1133" s="15">
        <f t="shared" si="1779"/>
        <v>0</v>
      </c>
      <c r="AI1133" s="15">
        <f t="shared" si="1780"/>
        <v>22140.812999999998</v>
      </c>
      <c r="AJ1133" s="15">
        <f t="shared" si="1781"/>
        <v>0</v>
      </c>
      <c r="AK1133" s="15"/>
      <c r="AL1133" s="15"/>
      <c r="AM1133" s="15"/>
      <c r="AN1133" s="15">
        <f t="shared" ref="AN1133:AN1196" si="1889">AH1133+AK1133</f>
        <v>0</v>
      </c>
      <c r="AO1133" s="15"/>
      <c r="AP1133" s="70">
        <f t="shared" si="1828"/>
        <v>0</v>
      </c>
      <c r="AQ1133" s="15">
        <f t="shared" ref="AQ1133:AQ1196" si="1890">AI1133+AL1133</f>
        <v>22140.812999999998</v>
      </c>
      <c r="AR1133" s="15"/>
      <c r="AS1133" s="70">
        <f t="shared" si="1829"/>
        <v>22140.812999999998</v>
      </c>
      <c r="AT1133" s="73">
        <f t="shared" ref="AT1133:AT1196" si="1891">AJ1133+AM1133</f>
        <v>0</v>
      </c>
      <c r="AU1133" s="15"/>
      <c r="AV1133" s="24"/>
    </row>
    <row r="1134" spans="1:49" ht="31.2" x14ac:dyDescent="0.3">
      <c r="A1134" s="61" t="s">
        <v>728</v>
      </c>
      <c r="B1134" s="62"/>
      <c r="C1134" s="61"/>
      <c r="D1134" s="61"/>
      <c r="E1134" s="63" t="s">
        <v>729</v>
      </c>
      <c r="F1134" s="15">
        <f t="shared" ref="F1134:K1134" si="1892">F1135+F1137</f>
        <v>700000</v>
      </c>
      <c r="G1134" s="15">
        <f t="shared" si="1892"/>
        <v>400000</v>
      </c>
      <c r="H1134" s="15">
        <f t="shared" si="1892"/>
        <v>0</v>
      </c>
      <c r="I1134" s="15">
        <f t="shared" si="1892"/>
        <v>0</v>
      </c>
      <c r="J1134" s="15">
        <f t="shared" si="1892"/>
        <v>0</v>
      </c>
      <c r="K1134" s="15">
        <f t="shared" si="1892"/>
        <v>0</v>
      </c>
      <c r="L1134" s="15">
        <f t="shared" si="1756"/>
        <v>700000</v>
      </c>
      <c r="M1134" s="15">
        <f t="shared" si="1757"/>
        <v>400000</v>
      </c>
      <c r="N1134" s="15">
        <f t="shared" si="1758"/>
        <v>0</v>
      </c>
      <c r="O1134" s="15">
        <f>O1135+O1137</f>
        <v>0</v>
      </c>
      <c r="P1134" s="15">
        <f>P1135+P1137</f>
        <v>133250.155</v>
      </c>
      <c r="Q1134" s="15">
        <f>Q1135+Q1137</f>
        <v>0</v>
      </c>
      <c r="R1134" s="15">
        <f t="shared" si="1838"/>
        <v>700000</v>
      </c>
      <c r="S1134" s="15">
        <f t="shared" si="1839"/>
        <v>533250.15500000003</v>
      </c>
      <c r="T1134" s="15">
        <f t="shared" si="1840"/>
        <v>0</v>
      </c>
      <c r="U1134" s="15">
        <f>U1135+U1137</f>
        <v>0</v>
      </c>
      <c r="V1134" s="15">
        <f t="shared" si="1830"/>
        <v>700000</v>
      </c>
      <c r="W1134" s="15">
        <f t="shared" si="1831"/>
        <v>533250.15500000003</v>
      </c>
      <c r="X1134" s="15">
        <f t="shared" si="1832"/>
        <v>0</v>
      </c>
      <c r="Y1134" s="15">
        <f>Y1135+Y1137</f>
        <v>0</v>
      </c>
      <c r="Z1134" s="15">
        <f>Z1135+Z1137</f>
        <v>0</v>
      </c>
      <c r="AA1134" s="15">
        <f>AA1135+AA1137</f>
        <v>0</v>
      </c>
      <c r="AB1134" s="15">
        <f t="shared" si="1776"/>
        <v>700000</v>
      </c>
      <c r="AC1134" s="15">
        <f t="shared" si="1777"/>
        <v>533250.15500000003</v>
      </c>
      <c r="AD1134" s="15">
        <f t="shared" si="1778"/>
        <v>0</v>
      </c>
      <c r="AE1134" s="15">
        <f>AE1135+AE1137</f>
        <v>0</v>
      </c>
      <c r="AF1134" s="15">
        <f>AF1135+AF1137</f>
        <v>0</v>
      </c>
      <c r="AG1134" s="15">
        <f>AG1135+AG1137</f>
        <v>0</v>
      </c>
      <c r="AH1134" s="15">
        <f t="shared" si="1779"/>
        <v>700000</v>
      </c>
      <c r="AI1134" s="15">
        <f t="shared" si="1780"/>
        <v>533250.15500000003</v>
      </c>
      <c r="AJ1134" s="15">
        <f t="shared" si="1781"/>
        <v>0</v>
      </c>
      <c r="AK1134" s="15">
        <f>AK1135+AK1137</f>
        <v>0</v>
      </c>
      <c r="AL1134" s="15">
        <f>AL1135+AL1137</f>
        <v>0</v>
      </c>
      <c r="AM1134" s="15">
        <f>AM1135+AM1137</f>
        <v>0</v>
      </c>
      <c r="AN1134" s="15">
        <f t="shared" si="1889"/>
        <v>700000</v>
      </c>
      <c r="AO1134" s="15">
        <f>AO1135+AO1137</f>
        <v>0</v>
      </c>
      <c r="AP1134" s="70">
        <f t="shared" si="1828"/>
        <v>700000</v>
      </c>
      <c r="AQ1134" s="15">
        <f t="shared" si="1890"/>
        <v>533250.15500000003</v>
      </c>
      <c r="AR1134" s="15">
        <f>AR1135+AR1137</f>
        <v>0</v>
      </c>
      <c r="AS1134" s="70">
        <f t="shared" si="1829"/>
        <v>533250.15500000003</v>
      </c>
      <c r="AT1134" s="73">
        <f t="shared" si="1891"/>
        <v>0</v>
      </c>
      <c r="AU1134" s="15">
        <f>AU1135+AU1137</f>
        <v>0</v>
      </c>
      <c r="AV1134" s="24"/>
    </row>
    <row r="1135" spans="1:49" ht="46.8" x14ac:dyDescent="0.3">
      <c r="A1135" s="61" t="s">
        <v>728</v>
      </c>
      <c r="B1135" s="62" t="s">
        <v>55</v>
      </c>
      <c r="C1135" s="61"/>
      <c r="D1135" s="61"/>
      <c r="E1135" s="63" t="s">
        <v>56</v>
      </c>
      <c r="F1135" s="15">
        <f t="shared" ref="F1135:F1159" si="1893">F1136</f>
        <v>652349.19999999995</v>
      </c>
      <c r="G1135" s="15">
        <f>G1136</f>
        <v>193205.6</v>
      </c>
      <c r="H1135" s="15">
        <f>H1136</f>
        <v>0</v>
      </c>
      <c r="I1135" s="15">
        <f>I1136</f>
        <v>0</v>
      </c>
      <c r="J1135" s="15">
        <f>J1136</f>
        <v>0</v>
      </c>
      <c r="K1135" s="15">
        <f>K1136</f>
        <v>0</v>
      </c>
      <c r="L1135" s="15">
        <f t="shared" si="1756"/>
        <v>652349.19999999995</v>
      </c>
      <c r="M1135" s="15">
        <f t="shared" si="1757"/>
        <v>193205.6</v>
      </c>
      <c r="N1135" s="15">
        <f t="shared" si="1758"/>
        <v>0</v>
      </c>
      <c r="O1135" s="15">
        <f>O1136</f>
        <v>0</v>
      </c>
      <c r="P1135" s="15">
        <f>P1136</f>
        <v>133250.155</v>
      </c>
      <c r="Q1135" s="15">
        <f>Q1136</f>
        <v>0</v>
      </c>
      <c r="R1135" s="15">
        <f t="shared" si="1838"/>
        <v>652349.19999999995</v>
      </c>
      <c r="S1135" s="15">
        <f t="shared" si="1839"/>
        <v>326455.755</v>
      </c>
      <c r="T1135" s="15">
        <f t="shared" si="1840"/>
        <v>0</v>
      </c>
      <c r="U1135" s="15">
        <f>U1136</f>
        <v>0</v>
      </c>
      <c r="V1135" s="15">
        <f t="shared" si="1830"/>
        <v>652349.19999999995</v>
      </c>
      <c r="W1135" s="15">
        <f t="shared" si="1831"/>
        <v>326455.755</v>
      </c>
      <c r="X1135" s="15">
        <f t="shared" si="1832"/>
        <v>0</v>
      </c>
      <c r="Y1135" s="15">
        <f>Y1136</f>
        <v>0</v>
      </c>
      <c r="Z1135" s="15">
        <f>Z1136</f>
        <v>0</v>
      </c>
      <c r="AA1135" s="15">
        <f>AA1136</f>
        <v>0</v>
      </c>
      <c r="AB1135" s="15">
        <f t="shared" si="1776"/>
        <v>652349.19999999995</v>
      </c>
      <c r="AC1135" s="15">
        <f t="shared" si="1777"/>
        <v>326455.755</v>
      </c>
      <c r="AD1135" s="15">
        <f t="shared" si="1778"/>
        <v>0</v>
      </c>
      <c r="AE1135" s="15">
        <f>AE1136</f>
        <v>0</v>
      </c>
      <c r="AF1135" s="15">
        <f>AF1136</f>
        <v>0</v>
      </c>
      <c r="AG1135" s="15">
        <f>AG1136</f>
        <v>0</v>
      </c>
      <c r="AH1135" s="15">
        <f t="shared" si="1779"/>
        <v>652349.19999999995</v>
      </c>
      <c r="AI1135" s="15">
        <f t="shared" si="1780"/>
        <v>326455.755</v>
      </c>
      <c r="AJ1135" s="15">
        <f t="shared" si="1781"/>
        <v>0</v>
      </c>
      <c r="AK1135" s="15">
        <f>AK1136</f>
        <v>0</v>
      </c>
      <c r="AL1135" s="15">
        <f>AL1136</f>
        <v>0</v>
      </c>
      <c r="AM1135" s="15">
        <f>AM1136</f>
        <v>0</v>
      </c>
      <c r="AN1135" s="15">
        <f t="shared" si="1889"/>
        <v>652349.19999999995</v>
      </c>
      <c r="AO1135" s="15">
        <f>AO1136</f>
        <v>0</v>
      </c>
      <c r="AP1135" s="70">
        <f t="shared" si="1828"/>
        <v>652349.19999999995</v>
      </c>
      <c r="AQ1135" s="15">
        <f t="shared" si="1890"/>
        <v>326455.755</v>
      </c>
      <c r="AR1135" s="15">
        <f>AR1136</f>
        <v>0</v>
      </c>
      <c r="AS1135" s="70">
        <f t="shared" si="1829"/>
        <v>326455.755</v>
      </c>
      <c r="AT1135" s="73">
        <f t="shared" si="1891"/>
        <v>0</v>
      </c>
      <c r="AU1135" s="15">
        <f>AU1136</f>
        <v>0</v>
      </c>
      <c r="AV1135" s="24"/>
    </row>
    <row r="1136" spans="1:49" x14ac:dyDescent="0.3">
      <c r="A1136" s="61" t="s">
        <v>728</v>
      </c>
      <c r="B1136" s="62">
        <v>600</v>
      </c>
      <c r="C1136" s="61" t="s">
        <v>50</v>
      </c>
      <c r="D1136" s="61" t="s">
        <v>31</v>
      </c>
      <c r="E1136" s="63" t="s">
        <v>727</v>
      </c>
      <c r="F1136" s="15">
        <v>652349.19999999995</v>
      </c>
      <c r="G1136" s="15">
        <v>193205.6</v>
      </c>
      <c r="H1136" s="15"/>
      <c r="I1136" s="15"/>
      <c r="J1136" s="15"/>
      <c r="K1136" s="15"/>
      <c r="L1136" s="15">
        <f t="shared" si="1756"/>
        <v>652349.19999999995</v>
      </c>
      <c r="M1136" s="15">
        <f t="shared" si="1757"/>
        <v>193205.6</v>
      </c>
      <c r="N1136" s="15">
        <f t="shared" si="1758"/>
        <v>0</v>
      </c>
      <c r="O1136" s="15"/>
      <c r="P1136" s="15">
        <v>133250.155</v>
      </c>
      <c r="Q1136" s="15"/>
      <c r="R1136" s="15">
        <f t="shared" si="1838"/>
        <v>652349.19999999995</v>
      </c>
      <c r="S1136" s="15">
        <f t="shared" si="1839"/>
        <v>326455.755</v>
      </c>
      <c r="T1136" s="15">
        <f t="shared" si="1840"/>
        <v>0</v>
      </c>
      <c r="U1136" s="15"/>
      <c r="V1136" s="15">
        <f t="shared" si="1830"/>
        <v>652349.19999999995</v>
      </c>
      <c r="W1136" s="15">
        <f t="shared" si="1831"/>
        <v>326455.755</v>
      </c>
      <c r="X1136" s="15">
        <f t="shared" si="1832"/>
        <v>0</v>
      </c>
      <c r="Y1136" s="15"/>
      <c r="Z1136" s="15"/>
      <c r="AA1136" s="15"/>
      <c r="AB1136" s="15">
        <f t="shared" si="1776"/>
        <v>652349.19999999995</v>
      </c>
      <c r="AC1136" s="15">
        <f t="shared" si="1777"/>
        <v>326455.755</v>
      </c>
      <c r="AD1136" s="15">
        <f t="shared" si="1778"/>
        <v>0</v>
      </c>
      <c r="AE1136" s="15"/>
      <c r="AF1136" s="15"/>
      <c r="AG1136" s="15"/>
      <c r="AH1136" s="15">
        <f t="shared" si="1779"/>
        <v>652349.19999999995</v>
      </c>
      <c r="AI1136" s="15">
        <f t="shared" si="1780"/>
        <v>326455.755</v>
      </c>
      <c r="AJ1136" s="15">
        <f t="shared" si="1781"/>
        <v>0</v>
      </c>
      <c r="AK1136" s="15"/>
      <c r="AL1136" s="15"/>
      <c r="AM1136" s="15"/>
      <c r="AN1136" s="15">
        <f t="shared" si="1889"/>
        <v>652349.19999999995</v>
      </c>
      <c r="AO1136" s="15"/>
      <c r="AP1136" s="70">
        <f t="shared" si="1828"/>
        <v>652349.19999999995</v>
      </c>
      <c r="AQ1136" s="15">
        <f t="shared" si="1890"/>
        <v>326455.755</v>
      </c>
      <c r="AR1136" s="15"/>
      <c r="AS1136" s="70">
        <f t="shared" si="1829"/>
        <v>326455.755</v>
      </c>
      <c r="AT1136" s="73">
        <f t="shared" si="1891"/>
        <v>0</v>
      </c>
      <c r="AU1136" s="15"/>
      <c r="AV1136" s="24"/>
    </row>
    <row r="1137" spans="1:48" x14ac:dyDescent="0.3">
      <c r="A1137" s="61" t="s">
        <v>728</v>
      </c>
      <c r="B1137" s="62" t="s">
        <v>44</v>
      </c>
      <c r="C1137" s="61"/>
      <c r="D1137" s="61"/>
      <c r="E1137" s="63" t="s">
        <v>45</v>
      </c>
      <c r="F1137" s="15">
        <f t="shared" si="1893"/>
        <v>47650.8</v>
      </c>
      <c r="G1137" s="15">
        <f>G1138</f>
        <v>206794.4</v>
      </c>
      <c r="H1137" s="15">
        <f>H1138</f>
        <v>0</v>
      </c>
      <c r="I1137" s="15">
        <f>I1138</f>
        <v>0</v>
      </c>
      <c r="J1137" s="15">
        <f>J1138</f>
        <v>0</v>
      </c>
      <c r="K1137" s="15">
        <f>K1138</f>
        <v>0</v>
      </c>
      <c r="L1137" s="15">
        <f t="shared" si="1756"/>
        <v>47650.8</v>
      </c>
      <c r="M1137" s="15">
        <f t="shared" si="1757"/>
        <v>206794.4</v>
      </c>
      <c r="N1137" s="15">
        <f t="shared" si="1758"/>
        <v>0</v>
      </c>
      <c r="O1137" s="15">
        <f>O1138</f>
        <v>0</v>
      </c>
      <c r="P1137" s="15">
        <f>P1138</f>
        <v>0</v>
      </c>
      <c r="Q1137" s="15">
        <f>Q1138</f>
        <v>0</v>
      </c>
      <c r="R1137" s="15">
        <f t="shared" si="1838"/>
        <v>47650.8</v>
      </c>
      <c r="S1137" s="15">
        <f t="shared" si="1839"/>
        <v>206794.4</v>
      </c>
      <c r="T1137" s="15">
        <f t="shared" si="1840"/>
        <v>0</v>
      </c>
      <c r="U1137" s="15">
        <f>U1138</f>
        <v>0</v>
      </c>
      <c r="V1137" s="15">
        <f t="shared" si="1830"/>
        <v>47650.8</v>
      </c>
      <c r="W1137" s="15">
        <f t="shared" si="1831"/>
        <v>206794.4</v>
      </c>
      <c r="X1137" s="15">
        <f t="shared" si="1832"/>
        <v>0</v>
      </c>
      <c r="Y1137" s="15">
        <f>Y1138</f>
        <v>0</v>
      </c>
      <c r="Z1137" s="15">
        <f>Z1138</f>
        <v>0</v>
      </c>
      <c r="AA1137" s="15">
        <f>AA1138</f>
        <v>0</v>
      </c>
      <c r="AB1137" s="15">
        <f t="shared" si="1776"/>
        <v>47650.8</v>
      </c>
      <c r="AC1137" s="15">
        <f t="shared" si="1777"/>
        <v>206794.4</v>
      </c>
      <c r="AD1137" s="15">
        <f t="shared" si="1778"/>
        <v>0</v>
      </c>
      <c r="AE1137" s="15">
        <f>AE1138</f>
        <v>0</v>
      </c>
      <c r="AF1137" s="15">
        <f>AF1138</f>
        <v>0</v>
      </c>
      <c r="AG1137" s="15">
        <f>AG1138</f>
        <v>0</v>
      </c>
      <c r="AH1137" s="15">
        <f t="shared" si="1779"/>
        <v>47650.8</v>
      </c>
      <c r="AI1137" s="15">
        <f t="shared" si="1780"/>
        <v>206794.4</v>
      </c>
      <c r="AJ1137" s="15">
        <f t="shared" si="1781"/>
        <v>0</v>
      </c>
      <c r="AK1137" s="15">
        <f>AK1138</f>
        <v>0</v>
      </c>
      <c r="AL1137" s="15">
        <f>AL1138</f>
        <v>0</v>
      </c>
      <c r="AM1137" s="15">
        <f>AM1138</f>
        <v>0</v>
      </c>
      <c r="AN1137" s="15">
        <f t="shared" si="1889"/>
        <v>47650.8</v>
      </c>
      <c r="AO1137" s="15">
        <f>AO1138</f>
        <v>0</v>
      </c>
      <c r="AP1137" s="70">
        <f t="shared" si="1828"/>
        <v>47650.8</v>
      </c>
      <c r="AQ1137" s="15">
        <f t="shared" si="1890"/>
        <v>206794.4</v>
      </c>
      <c r="AR1137" s="15">
        <f>AR1138</f>
        <v>0</v>
      </c>
      <c r="AS1137" s="70">
        <f t="shared" si="1829"/>
        <v>206794.4</v>
      </c>
      <c r="AT1137" s="73">
        <f t="shared" si="1891"/>
        <v>0</v>
      </c>
      <c r="AU1137" s="15">
        <f>AU1138</f>
        <v>0</v>
      </c>
      <c r="AV1137" s="24"/>
    </row>
    <row r="1138" spans="1:48" x14ac:dyDescent="0.3">
      <c r="A1138" s="61" t="s">
        <v>728</v>
      </c>
      <c r="B1138" s="62">
        <v>800</v>
      </c>
      <c r="C1138" s="61" t="s">
        <v>50</v>
      </c>
      <c r="D1138" s="61" t="s">
        <v>31</v>
      </c>
      <c r="E1138" s="63" t="s">
        <v>727</v>
      </c>
      <c r="F1138" s="15">
        <v>47650.8</v>
      </c>
      <c r="G1138" s="15">
        <v>206794.4</v>
      </c>
      <c r="H1138" s="15"/>
      <c r="I1138" s="15"/>
      <c r="J1138" s="15"/>
      <c r="K1138" s="15"/>
      <c r="L1138" s="15">
        <f t="shared" si="1756"/>
        <v>47650.8</v>
      </c>
      <c r="M1138" s="15">
        <f t="shared" si="1757"/>
        <v>206794.4</v>
      </c>
      <c r="N1138" s="15">
        <f t="shared" si="1758"/>
        <v>0</v>
      </c>
      <c r="O1138" s="15"/>
      <c r="P1138" s="15"/>
      <c r="Q1138" s="15"/>
      <c r="R1138" s="15">
        <f t="shared" si="1838"/>
        <v>47650.8</v>
      </c>
      <c r="S1138" s="15">
        <f t="shared" si="1839"/>
        <v>206794.4</v>
      </c>
      <c r="T1138" s="15">
        <f t="shared" si="1840"/>
        <v>0</v>
      </c>
      <c r="U1138" s="15"/>
      <c r="V1138" s="15">
        <f t="shared" si="1830"/>
        <v>47650.8</v>
      </c>
      <c r="W1138" s="15">
        <f t="shared" si="1831"/>
        <v>206794.4</v>
      </c>
      <c r="X1138" s="15">
        <f t="shared" si="1832"/>
        <v>0</v>
      </c>
      <c r="Y1138" s="15"/>
      <c r="Z1138" s="15"/>
      <c r="AA1138" s="15"/>
      <c r="AB1138" s="15">
        <f t="shared" si="1776"/>
        <v>47650.8</v>
      </c>
      <c r="AC1138" s="15">
        <f t="shared" si="1777"/>
        <v>206794.4</v>
      </c>
      <c r="AD1138" s="15">
        <f t="shared" si="1778"/>
        <v>0</v>
      </c>
      <c r="AE1138" s="15"/>
      <c r="AF1138" s="15"/>
      <c r="AG1138" s="15"/>
      <c r="AH1138" s="15">
        <f t="shared" si="1779"/>
        <v>47650.8</v>
      </c>
      <c r="AI1138" s="15">
        <f t="shared" si="1780"/>
        <v>206794.4</v>
      </c>
      <c r="AJ1138" s="15">
        <f t="shared" si="1781"/>
        <v>0</v>
      </c>
      <c r="AK1138" s="15"/>
      <c r="AL1138" s="15"/>
      <c r="AM1138" s="15"/>
      <c r="AN1138" s="15">
        <f t="shared" si="1889"/>
        <v>47650.8</v>
      </c>
      <c r="AO1138" s="15"/>
      <c r="AP1138" s="70">
        <f t="shared" si="1828"/>
        <v>47650.8</v>
      </c>
      <c r="AQ1138" s="15">
        <f t="shared" si="1890"/>
        <v>206794.4</v>
      </c>
      <c r="AR1138" s="15"/>
      <c r="AS1138" s="70">
        <f t="shared" si="1829"/>
        <v>206794.4</v>
      </c>
      <c r="AT1138" s="73">
        <f t="shared" si="1891"/>
        <v>0</v>
      </c>
      <c r="AU1138" s="15"/>
      <c r="AV1138" s="24"/>
    </row>
    <row r="1139" spans="1:48" x14ac:dyDescent="0.3">
      <c r="A1139" s="61" t="s">
        <v>730</v>
      </c>
      <c r="B1139" s="62"/>
      <c r="C1139" s="61"/>
      <c r="D1139" s="61"/>
      <c r="E1139" s="64" t="s">
        <v>549</v>
      </c>
      <c r="F1139" s="15"/>
      <c r="G1139" s="15"/>
      <c r="H1139" s="15"/>
      <c r="I1139" s="15"/>
      <c r="J1139" s="15"/>
      <c r="K1139" s="15"/>
      <c r="L1139" s="15"/>
      <c r="M1139" s="15"/>
      <c r="N1139" s="15"/>
      <c r="O1139" s="15">
        <f t="shared" ref="O1139:O1140" si="1894">O1140</f>
        <v>0</v>
      </c>
      <c r="P1139" s="15">
        <f t="shared" ref="P1139:P1140" si="1895">P1140</f>
        <v>8901.3490000000002</v>
      </c>
      <c r="Q1139" s="15">
        <f t="shared" ref="Q1139:Q1140" si="1896">Q1140</f>
        <v>0</v>
      </c>
      <c r="R1139" s="15">
        <f t="shared" si="1838"/>
        <v>0</v>
      </c>
      <c r="S1139" s="15">
        <f t="shared" si="1839"/>
        <v>8901.3490000000002</v>
      </c>
      <c r="T1139" s="15">
        <f t="shared" si="1840"/>
        <v>0</v>
      </c>
      <c r="U1139" s="15">
        <f t="shared" ref="U1139:U1140" si="1897">U1140</f>
        <v>0</v>
      </c>
      <c r="V1139" s="15">
        <f t="shared" si="1830"/>
        <v>0</v>
      </c>
      <c r="W1139" s="15">
        <f t="shared" si="1831"/>
        <v>8901.3490000000002</v>
      </c>
      <c r="X1139" s="15">
        <f t="shared" si="1832"/>
        <v>0</v>
      </c>
      <c r="Y1139" s="15">
        <f t="shared" ref="Y1139:Y1140" si="1898">Y1140</f>
        <v>0</v>
      </c>
      <c r="Z1139" s="15">
        <f t="shared" ref="Z1139:Z1140" si="1899">Z1140</f>
        <v>0</v>
      </c>
      <c r="AA1139" s="15">
        <f t="shared" ref="AA1139:AA1140" si="1900">AA1140</f>
        <v>0</v>
      </c>
      <c r="AB1139" s="15">
        <f t="shared" si="1776"/>
        <v>0</v>
      </c>
      <c r="AC1139" s="15">
        <f t="shared" si="1777"/>
        <v>8901.3490000000002</v>
      </c>
      <c r="AD1139" s="15">
        <f t="shared" si="1778"/>
        <v>0</v>
      </c>
      <c r="AE1139" s="15">
        <f t="shared" ref="AE1139:AE1140" si="1901">AE1140</f>
        <v>0</v>
      </c>
      <c r="AF1139" s="15">
        <f t="shared" ref="AF1139:AF1140" si="1902">AF1140</f>
        <v>0</v>
      </c>
      <c r="AG1139" s="15">
        <f t="shared" ref="AG1139:AG1140" si="1903">AG1140</f>
        <v>0</v>
      </c>
      <c r="AH1139" s="15">
        <f t="shared" si="1779"/>
        <v>0</v>
      </c>
      <c r="AI1139" s="15">
        <f t="shared" si="1780"/>
        <v>8901.3490000000002</v>
      </c>
      <c r="AJ1139" s="15">
        <f t="shared" si="1781"/>
        <v>0</v>
      </c>
      <c r="AK1139" s="15">
        <f t="shared" ref="AK1139:AK1140" si="1904">AK1140</f>
        <v>0</v>
      </c>
      <c r="AL1139" s="15">
        <f t="shared" ref="AL1139:AL1140" si="1905">AL1140</f>
        <v>0</v>
      </c>
      <c r="AM1139" s="15">
        <f t="shared" ref="AM1139:AM1140" si="1906">AM1140</f>
        <v>0</v>
      </c>
      <c r="AN1139" s="15">
        <f t="shared" si="1889"/>
        <v>0</v>
      </c>
      <c r="AO1139" s="15">
        <f t="shared" ref="AO1139:AO1140" si="1907">AO1140</f>
        <v>0</v>
      </c>
      <c r="AP1139" s="70">
        <f t="shared" si="1828"/>
        <v>0</v>
      </c>
      <c r="AQ1139" s="15">
        <f t="shared" si="1890"/>
        <v>8901.3490000000002</v>
      </c>
      <c r="AR1139" s="15">
        <f t="shared" ref="AR1139:AU1140" si="1908">AR1140</f>
        <v>0</v>
      </c>
      <c r="AS1139" s="70">
        <f t="shared" si="1829"/>
        <v>8901.3490000000002</v>
      </c>
      <c r="AT1139" s="73">
        <f t="shared" si="1891"/>
        <v>0</v>
      </c>
      <c r="AU1139" s="15">
        <f t="shared" si="1908"/>
        <v>0</v>
      </c>
      <c r="AV1139" s="24"/>
    </row>
    <row r="1140" spans="1:48" ht="46.8" x14ac:dyDescent="0.3">
      <c r="A1140" s="61" t="s">
        <v>730</v>
      </c>
      <c r="B1140" s="62" t="s">
        <v>55</v>
      </c>
      <c r="C1140" s="61"/>
      <c r="D1140" s="61"/>
      <c r="E1140" s="63" t="s">
        <v>56</v>
      </c>
      <c r="F1140" s="15"/>
      <c r="G1140" s="15"/>
      <c r="H1140" s="15"/>
      <c r="I1140" s="15"/>
      <c r="J1140" s="15"/>
      <c r="K1140" s="15"/>
      <c r="L1140" s="15"/>
      <c r="M1140" s="15"/>
      <c r="N1140" s="15"/>
      <c r="O1140" s="15">
        <f t="shared" si="1894"/>
        <v>0</v>
      </c>
      <c r="P1140" s="15">
        <f t="shared" si="1895"/>
        <v>8901.3490000000002</v>
      </c>
      <c r="Q1140" s="15">
        <f t="shared" si="1896"/>
        <v>0</v>
      </c>
      <c r="R1140" s="15">
        <f t="shared" si="1838"/>
        <v>0</v>
      </c>
      <c r="S1140" s="15">
        <f t="shared" si="1839"/>
        <v>8901.3490000000002</v>
      </c>
      <c r="T1140" s="15">
        <f t="shared" si="1840"/>
        <v>0</v>
      </c>
      <c r="U1140" s="15">
        <f t="shared" si="1897"/>
        <v>0</v>
      </c>
      <c r="V1140" s="15">
        <f t="shared" si="1830"/>
        <v>0</v>
      </c>
      <c r="W1140" s="15">
        <f t="shared" si="1831"/>
        <v>8901.3490000000002</v>
      </c>
      <c r="X1140" s="15">
        <f t="shared" si="1832"/>
        <v>0</v>
      </c>
      <c r="Y1140" s="15">
        <f t="shared" si="1898"/>
        <v>0</v>
      </c>
      <c r="Z1140" s="15">
        <f t="shared" si="1899"/>
        <v>0</v>
      </c>
      <c r="AA1140" s="15">
        <f t="shared" si="1900"/>
        <v>0</v>
      </c>
      <c r="AB1140" s="15">
        <f t="shared" si="1776"/>
        <v>0</v>
      </c>
      <c r="AC1140" s="15">
        <f t="shared" si="1777"/>
        <v>8901.3490000000002</v>
      </c>
      <c r="AD1140" s="15">
        <f t="shared" si="1778"/>
        <v>0</v>
      </c>
      <c r="AE1140" s="15">
        <f t="shared" si="1901"/>
        <v>0</v>
      </c>
      <c r="AF1140" s="15">
        <f t="shared" si="1902"/>
        <v>0</v>
      </c>
      <c r="AG1140" s="15">
        <f t="shared" si="1903"/>
        <v>0</v>
      </c>
      <c r="AH1140" s="15">
        <f t="shared" si="1779"/>
        <v>0</v>
      </c>
      <c r="AI1140" s="15">
        <f t="shared" si="1780"/>
        <v>8901.3490000000002</v>
      </c>
      <c r="AJ1140" s="15">
        <f t="shared" si="1781"/>
        <v>0</v>
      </c>
      <c r="AK1140" s="15">
        <f t="shared" si="1904"/>
        <v>0</v>
      </c>
      <c r="AL1140" s="15">
        <f t="shared" si="1905"/>
        <v>0</v>
      </c>
      <c r="AM1140" s="15">
        <f t="shared" si="1906"/>
        <v>0</v>
      </c>
      <c r="AN1140" s="15">
        <f t="shared" si="1889"/>
        <v>0</v>
      </c>
      <c r="AO1140" s="15">
        <f t="shared" si="1907"/>
        <v>0</v>
      </c>
      <c r="AP1140" s="70">
        <f t="shared" si="1828"/>
        <v>0</v>
      </c>
      <c r="AQ1140" s="15">
        <f t="shared" si="1890"/>
        <v>8901.3490000000002</v>
      </c>
      <c r="AR1140" s="15">
        <f t="shared" si="1908"/>
        <v>0</v>
      </c>
      <c r="AS1140" s="70">
        <f t="shared" si="1829"/>
        <v>8901.3490000000002</v>
      </c>
      <c r="AT1140" s="73">
        <f t="shared" si="1891"/>
        <v>0</v>
      </c>
      <c r="AU1140" s="15">
        <f t="shared" si="1908"/>
        <v>0</v>
      </c>
      <c r="AV1140" s="24"/>
    </row>
    <row r="1141" spans="1:48" x14ac:dyDescent="0.3">
      <c r="A1141" s="61" t="s">
        <v>730</v>
      </c>
      <c r="B1141" s="62">
        <v>600</v>
      </c>
      <c r="C1141" s="61" t="s">
        <v>50</v>
      </c>
      <c r="D1141" s="61" t="s">
        <v>31</v>
      </c>
      <c r="E1141" s="63" t="s">
        <v>727</v>
      </c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>
        <v>8901.3490000000002</v>
      </c>
      <c r="Q1141" s="15"/>
      <c r="R1141" s="15">
        <f t="shared" si="1838"/>
        <v>0</v>
      </c>
      <c r="S1141" s="15">
        <f t="shared" si="1839"/>
        <v>8901.3490000000002</v>
      </c>
      <c r="T1141" s="15">
        <f t="shared" si="1840"/>
        <v>0</v>
      </c>
      <c r="U1141" s="15"/>
      <c r="V1141" s="15">
        <f t="shared" si="1830"/>
        <v>0</v>
      </c>
      <c r="W1141" s="15">
        <f t="shared" si="1831"/>
        <v>8901.3490000000002</v>
      </c>
      <c r="X1141" s="15">
        <f t="shared" si="1832"/>
        <v>0</v>
      </c>
      <c r="Y1141" s="15"/>
      <c r="Z1141" s="15"/>
      <c r="AA1141" s="15"/>
      <c r="AB1141" s="15">
        <f t="shared" si="1776"/>
        <v>0</v>
      </c>
      <c r="AC1141" s="15">
        <f t="shared" si="1777"/>
        <v>8901.3490000000002</v>
      </c>
      <c r="AD1141" s="15">
        <f t="shared" si="1778"/>
        <v>0</v>
      </c>
      <c r="AE1141" s="15"/>
      <c r="AF1141" s="15"/>
      <c r="AG1141" s="15"/>
      <c r="AH1141" s="15">
        <f t="shared" si="1779"/>
        <v>0</v>
      </c>
      <c r="AI1141" s="15">
        <f t="shared" si="1780"/>
        <v>8901.3490000000002</v>
      </c>
      <c r="AJ1141" s="15">
        <f t="shared" si="1781"/>
        <v>0</v>
      </c>
      <c r="AK1141" s="15"/>
      <c r="AL1141" s="15"/>
      <c r="AM1141" s="15"/>
      <c r="AN1141" s="15">
        <f t="shared" si="1889"/>
        <v>0</v>
      </c>
      <c r="AO1141" s="15"/>
      <c r="AP1141" s="70">
        <f t="shared" si="1828"/>
        <v>0</v>
      </c>
      <c r="AQ1141" s="15">
        <f t="shared" si="1890"/>
        <v>8901.3490000000002</v>
      </c>
      <c r="AR1141" s="15"/>
      <c r="AS1141" s="70">
        <f t="shared" si="1829"/>
        <v>8901.3490000000002</v>
      </c>
      <c r="AT1141" s="73">
        <f t="shared" si="1891"/>
        <v>0</v>
      </c>
      <c r="AU1141" s="15"/>
      <c r="AV1141" s="24"/>
    </row>
    <row r="1142" spans="1:48" ht="31.2" x14ac:dyDescent="0.3">
      <c r="A1142" s="61" t="s">
        <v>731</v>
      </c>
      <c r="B1142" s="62"/>
      <c r="C1142" s="61"/>
      <c r="D1142" s="61"/>
      <c r="E1142" s="63" t="s">
        <v>732</v>
      </c>
      <c r="F1142" s="15">
        <f>F1143+F1146+F1149+F1152+F1155+F1158</f>
        <v>197644</v>
      </c>
      <c r="G1142" s="15">
        <f>G1143+G1146+G1149+G1152+G1155+G1158</f>
        <v>77044</v>
      </c>
      <c r="H1142" s="15">
        <f>H1143+H1146+H1149+H1152+H1155+H1158</f>
        <v>0</v>
      </c>
      <c r="I1142" s="15">
        <f>I1143+I1146+I1149+I1152+I1155+I1158+I1161+I1164+I1167+I1170+I1173+I1176</f>
        <v>61540.3</v>
      </c>
      <c r="J1142" s="15">
        <f>J1143+J1146+J1149+J1152+J1155+J1158+J1161+J1164+J1167+J1170+J1173+J1176</f>
        <v>43558</v>
      </c>
      <c r="K1142" s="15">
        <f>K1143+K1146+K1149+K1152+K1155+K1158+K1161+K1164+K1167+K1170+K1173+K1176</f>
        <v>0</v>
      </c>
      <c r="L1142" s="15">
        <f t="shared" ref="L1142:L1198" si="1909">F1142+I1142</f>
        <v>259184.3</v>
      </c>
      <c r="M1142" s="15">
        <f t="shared" ref="M1142:M1198" si="1910">G1142+J1142</f>
        <v>120602</v>
      </c>
      <c r="N1142" s="15">
        <f t="shared" ref="N1142:N1198" si="1911">H1142+K1142</f>
        <v>0</v>
      </c>
      <c r="O1142" s="15">
        <f>O1143+O1146+O1149+O1152+O1155+O1158+O1161+O1164+O1167+O1170+O1173+O1176</f>
        <v>0</v>
      </c>
      <c r="P1142" s="15">
        <f>P1143+P1146+P1149+P1152+P1155+P1158+P1161+P1164+P1167+P1170+P1173+P1176</f>
        <v>0</v>
      </c>
      <c r="Q1142" s="15">
        <f>Q1143+Q1146+Q1149+Q1152+Q1155+Q1158+Q1161+Q1164+Q1167+Q1170+Q1173+Q1176</f>
        <v>0</v>
      </c>
      <c r="R1142" s="15">
        <f t="shared" si="1838"/>
        <v>259184.3</v>
      </c>
      <c r="S1142" s="15">
        <f t="shared" si="1839"/>
        <v>120602</v>
      </c>
      <c r="T1142" s="15">
        <f t="shared" si="1840"/>
        <v>0</v>
      </c>
      <c r="U1142" s="15">
        <f>U1143+U1146+U1149+U1152+U1155+U1158+U1161+U1164+U1167+U1170+U1173+U1176</f>
        <v>0</v>
      </c>
      <c r="V1142" s="15">
        <f t="shared" si="1830"/>
        <v>259184.3</v>
      </c>
      <c r="W1142" s="15">
        <f t="shared" si="1831"/>
        <v>120602</v>
      </c>
      <c r="X1142" s="15">
        <f t="shared" si="1832"/>
        <v>0</v>
      </c>
      <c r="Y1142" s="15">
        <f>Y1143+Y1146+Y1149+Y1152+Y1155+Y1158+Y1161+Y1164+Y1167+Y1170+Y1173+Y1176</f>
        <v>0</v>
      </c>
      <c r="Z1142" s="15">
        <f>Z1143+Z1146+Z1149+Z1152+Z1155+Z1158+Z1161+Z1164+Z1167+Z1170+Z1173+Z1176</f>
        <v>0</v>
      </c>
      <c r="AA1142" s="15">
        <f>AA1143+AA1146+AA1149+AA1152+AA1155+AA1158+AA1161+AA1164+AA1167+AA1170+AA1173+AA1176</f>
        <v>0</v>
      </c>
      <c r="AB1142" s="15">
        <f t="shared" si="1776"/>
        <v>259184.3</v>
      </c>
      <c r="AC1142" s="15">
        <f t="shared" si="1777"/>
        <v>120602</v>
      </c>
      <c r="AD1142" s="15">
        <f t="shared" si="1778"/>
        <v>0</v>
      </c>
      <c r="AE1142" s="15">
        <f>AE1143+AE1146+AE1149+AE1152+AE1155+AE1158+AE1161+AE1164+AE1167+AE1170+AE1173+AE1176</f>
        <v>-61540.3</v>
      </c>
      <c r="AF1142" s="15">
        <f>AF1143+AF1146+AF1149+AF1152+AF1155+AF1158+AF1161+AF1164+AF1167+AF1170+AF1173+AF1176</f>
        <v>61540.3</v>
      </c>
      <c r="AG1142" s="15">
        <f>AG1143+AG1146+AG1149+AG1152+AG1155+AG1158+AG1161+AG1164+AG1167+AG1170+AG1173+AG1176</f>
        <v>0</v>
      </c>
      <c r="AH1142" s="15">
        <f t="shared" si="1779"/>
        <v>197644</v>
      </c>
      <c r="AI1142" s="15">
        <f t="shared" si="1780"/>
        <v>182142.3</v>
      </c>
      <c r="AJ1142" s="15">
        <f t="shared" si="1781"/>
        <v>0</v>
      </c>
      <c r="AK1142" s="15">
        <f>AK1143+AK1146+AK1149+AK1152+AK1155+AK1158+AK1161+AK1164+AK1167+AK1170+AK1173+AK1176</f>
        <v>0</v>
      </c>
      <c r="AL1142" s="15">
        <f>AL1143+AL1146+AL1149+AL1152+AL1155+AL1158+AL1161+AL1164+AL1167+AL1170+AL1173+AL1176</f>
        <v>-50578.477999999996</v>
      </c>
      <c r="AM1142" s="15">
        <f>AM1143+AM1146+AM1149+AM1152+AM1155+AM1158+AM1161+AM1164+AM1167+AM1170+AM1173+AM1176</f>
        <v>0</v>
      </c>
      <c r="AN1142" s="15">
        <f t="shared" si="1889"/>
        <v>197644</v>
      </c>
      <c r="AO1142" s="15">
        <f>AO1143+AO1146+AO1149+AO1152+AO1155+AO1158+AO1161+AO1164+AO1167+AO1170+AO1173+AO1176</f>
        <v>0</v>
      </c>
      <c r="AP1142" s="70">
        <f t="shared" si="1828"/>
        <v>197644</v>
      </c>
      <c r="AQ1142" s="15">
        <f t="shared" si="1890"/>
        <v>131563.82199999999</v>
      </c>
      <c r="AR1142" s="15">
        <f>AR1143+AR1146+AR1149+AR1152+AR1155+AR1158+AR1161+AR1164+AR1167+AR1170+AR1173+AR1176</f>
        <v>0</v>
      </c>
      <c r="AS1142" s="70">
        <f t="shared" si="1829"/>
        <v>131563.82199999999</v>
      </c>
      <c r="AT1142" s="73">
        <f t="shared" si="1891"/>
        <v>0</v>
      </c>
      <c r="AU1142" s="15">
        <f>AU1143+AU1146+AU1149+AU1152+AU1155+AU1158+AU1161+AU1164+AU1167+AU1170+AU1173+AU1176</f>
        <v>0</v>
      </c>
      <c r="AV1142" s="24"/>
    </row>
    <row r="1143" spans="1:48" x14ac:dyDescent="0.3">
      <c r="A1143" s="61" t="s">
        <v>733</v>
      </c>
      <c r="B1143" s="62"/>
      <c r="C1143" s="61"/>
      <c r="D1143" s="61"/>
      <c r="E1143" s="63" t="s">
        <v>734</v>
      </c>
      <c r="F1143" s="15">
        <f t="shared" si="1893"/>
        <v>39000</v>
      </c>
      <c r="G1143" s="15">
        <f t="shared" ref="G1143:G1159" si="1912">G1144</f>
        <v>0</v>
      </c>
      <c r="H1143" s="15">
        <f t="shared" ref="H1143:H1159" si="1913">H1144</f>
        <v>0</v>
      </c>
      <c r="I1143" s="15">
        <f t="shared" ref="I1143:I1177" si="1914">I1144</f>
        <v>0</v>
      </c>
      <c r="J1143" s="15">
        <f t="shared" ref="J1143:J1177" si="1915">J1144</f>
        <v>0</v>
      </c>
      <c r="K1143" s="15">
        <f t="shared" ref="K1143:K1177" si="1916">K1144</f>
        <v>0</v>
      </c>
      <c r="L1143" s="15">
        <f t="shared" si="1909"/>
        <v>39000</v>
      </c>
      <c r="M1143" s="15">
        <f t="shared" si="1910"/>
        <v>0</v>
      </c>
      <c r="N1143" s="15">
        <f t="shared" si="1911"/>
        <v>0</v>
      </c>
      <c r="O1143" s="15">
        <f t="shared" ref="O1143:O1177" si="1917">O1144</f>
        <v>0</v>
      </c>
      <c r="P1143" s="15">
        <f t="shared" ref="P1143:P1177" si="1918">P1144</f>
        <v>0</v>
      </c>
      <c r="Q1143" s="15">
        <f t="shared" ref="Q1143:Q1177" si="1919">Q1144</f>
        <v>0</v>
      </c>
      <c r="R1143" s="15">
        <f t="shared" si="1838"/>
        <v>39000</v>
      </c>
      <c r="S1143" s="15">
        <f t="shared" si="1839"/>
        <v>0</v>
      </c>
      <c r="T1143" s="15">
        <f t="shared" si="1840"/>
        <v>0</v>
      </c>
      <c r="U1143" s="15">
        <f t="shared" ref="U1143:U1177" si="1920">U1144</f>
        <v>0</v>
      </c>
      <c r="V1143" s="15">
        <f t="shared" si="1830"/>
        <v>39000</v>
      </c>
      <c r="W1143" s="15">
        <f t="shared" si="1831"/>
        <v>0</v>
      </c>
      <c r="X1143" s="15">
        <f t="shared" si="1832"/>
        <v>0</v>
      </c>
      <c r="Y1143" s="15">
        <f t="shared" ref="Y1143:Y1177" si="1921">Y1144</f>
        <v>0</v>
      </c>
      <c r="Z1143" s="15">
        <f t="shared" ref="Z1143:Z1177" si="1922">Z1144</f>
        <v>0</v>
      </c>
      <c r="AA1143" s="15">
        <f t="shared" ref="AA1143:AA1177" si="1923">AA1144</f>
        <v>0</v>
      </c>
      <c r="AB1143" s="15">
        <f t="shared" si="1776"/>
        <v>39000</v>
      </c>
      <c r="AC1143" s="15">
        <f t="shared" si="1777"/>
        <v>0</v>
      </c>
      <c r="AD1143" s="15">
        <f t="shared" si="1778"/>
        <v>0</v>
      </c>
      <c r="AE1143" s="15">
        <f t="shared" ref="AE1143:AE1177" si="1924">AE1144</f>
        <v>0</v>
      </c>
      <c r="AF1143" s="15">
        <f t="shared" ref="AF1143:AF1177" si="1925">AF1144</f>
        <v>0</v>
      </c>
      <c r="AG1143" s="15">
        <f t="shared" ref="AG1143:AG1177" si="1926">AG1144</f>
        <v>0</v>
      </c>
      <c r="AH1143" s="15">
        <f t="shared" si="1779"/>
        <v>39000</v>
      </c>
      <c r="AI1143" s="15">
        <f t="shared" si="1780"/>
        <v>0</v>
      </c>
      <c r="AJ1143" s="15">
        <f t="shared" si="1781"/>
        <v>0</v>
      </c>
      <c r="AK1143" s="15">
        <f t="shared" ref="AK1143:AK1177" si="1927">AK1144</f>
        <v>0</v>
      </c>
      <c r="AL1143" s="15">
        <f t="shared" ref="AL1143:AL1177" si="1928">AL1144</f>
        <v>0</v>
      </c>
      <c r="AM1143" s="15">
        <f t="shared" ref="AM1143:AM1177" si="1929">AM1144</f>
        <v>0</v>
      </c>
      <c r="AN1143" s="15">
        <f t="shared" si="1889"/>
        <v>39000</v>
      </c>
      <c r="AO1143" s="15">
        <f t="shared" ref="AO1143:AO1177" si="1930">AO1144</f>
        <v>0</v>
      </c>
      <c r="AP1143" s="70">
        <f t="shared" si="1828"/>
        <v>39000</v>
      </c>
      <c r="AQ1143" s="15">
        <f t="shared" si="1890"/>
        <v>0</v>
      </c>
      <c r="AR1143" s="15">
        <f t="shared" ref="AR1143:AU1177" si="1931">AR1144</f>
        <v>0</v>
      </c>
      <c r="AS1143" s="70">
        <f t="shared" si="1829"/>
        <v>0</v>
      </c>
      <c r="AT1143" s="73">
        <f t="shared" si="1891"/>
        <v>0</v>
      </c>
      <c r="AU1143" s="15">
        <f t="shared" si="1931"/>
        <v>0</v>
      </c>
      <c r="AV1143" s="24"/>
    </row>
    <row r="1144" spans="1:48" ht="46.8" x14ac:dyDescent="0.3">
      <c r="A1144" s="61" t="s">
        <v>733</v>
      </c>
      <c r="B1144" s="62" t="s">
        <v>29</v>
      </c>
      <c r="C1144" s="61"/>
      <c r="D1144" s="61"/>
      <c r="E1144" s="63" t="s">
        <v>30</v>
      </c>
      <c r="F1144" s="15">
        <f t="shared" si="1893"/>
        <v>39000</v>
      </c>
      <c r="G1144" s="15">
        <f t="shared" si="1912"/>
        <v>0</v>
      </c>
      <c r="H1144" s="15">
        <f t="shared" si="1913"/>
        <v>0</v>
      </c>
      <c r="I1144" s="15">
        <f t="shared" si="1914"/>
        <v>0</v>
      </c>
      <c r="J1144" s="15">
        <f t="shared" si="1915"/>
        <v>0</v>
      </c>
      <c r="K1144" s="15">
        <f t="shared" si="1916"/>
        <v>0</v>
      </c>
      <c r="L1144" s="15">
        <f t="shared" si="1909"/>
        <v>39000</v>
      </c>
      <c r="M1144" s="15">
        <f t="shared" si="1910"/>
        <v>0</v>
      </c>
      <c r="N1144" s="15">
        <f t="shared" si="1911"/>
        <v>0</v>
      </c>
      <c r="O1144" s="15">
        <f t="shared" si="1917"/>
        <v>0</v>
      </c>
      <c r="P1144" s="15">
        <f t="shared" si="1918"/>
        <v>0</v>
      </c>
      <c r="Q1144" s="15">
        <f t="shared" si="1919"/>
        <v>0</v>
      </c>
      <c r="R1144" s="15">
        <f t="shared" si="1838"/>
        <v>39000</v>
      </c>
      <c r="S1144" s="15">
        <f t="shared" si="1839"/>
        <v>0</v>
      </c>
      <c r="T1144" s="15">
        <f t="shared" si="1840"/>
        <v>0</v>
      </c>
      <c r="U1144" s="15">
        <f t="shared" si="1920"/>
        <v>0</v>
      </c>
      <c r="V1144" s="15">
        <f t="shared" si="1830"/>
        <v>39000</v>
      </c>
      <c r="W1144" s="15">
        <f t="shared" si="1831"/>
        <v>0</v>
      </c>
      <c r="X1144" s="15">
        <f t="shared" si="1832"/>
        <v>0</v>
      </c>
      <c r="Y1144" s="15">
        <f t="shared" si="1921"/>
        <v>0</v>
      </c>
      <c r="Z1144" s="15">
        <f t="shared" si="1922"/>
        <v>0</v>
      </c>
      <c r="AA1144" s="15">
        <f t="shared" si="1923"/>
        <v>0</v>
      </c>
      <c r="AB1144" s="15">
        <f t="shared" ref="AB1144:AB1207" si="1932">V1144+Y1144</f>
        <v>39000</v>
      </c>
      <c r="AC1144" s="15">
        <f t="shared" ref="AC1144:AC1207" si="1933">W1144+Z1144</f>
        <v>0</v>
      </c>
      <c r="AD1144" s="15">
        <f t="shared" ref="AD1144:AD1207" si="1934">X1144+AA1144</f>
        <v>0</v>
      </c>
      <c r="AE1144" s="15">
        <f t="shared" si="1924"/>
        <v>0</v>
      </c>
      <c r="AF1144" s="15">
        <f t="shared" si="1925"/>
        <v>0</v>
      </c>
      <c r="AG1144" s="15">
        <f t="shared" si="1926"/>
        <v>0</v>
      </c>
      <c r="AH1144" s="15">
        <f t="shared" ref="AH1144:AH1207" si="1935">AB1144+AE1144</f>
        <v>39000</v>
      </c>
      <c r="AI1144" s="15">
        <f t="shared" ref="AI1144:AI1207" si="1936">AC1144+AF1144</f>
        <v>0</v>
      </c>
      <c r="AJ1144" s="15">
        <f t="shared" ref="AJ1144:AJ1207" si="1937">AD1144+AG1144</f>
        <v>0</v>
      </c>
      <c r="AK1144" s="15">
        <f t="shared" si="1927"/>
        <v>0</v>
      </c>
      <c r="AL1144" s="15">
        <f t="shared" si="1928"/>
        <v>0</v>
      </c>
      <c r="AM1144" s="15">
        <f t="shared" si="1929"/>
        <v>0</v>
      </c>
      <c r="AN1144" s="15">
        <f t="shared" si="1889"/>
        <v>39000</v>
      </c>
      <c r="AO1144" s="15">
        <f t="shared" si="1930"/>
        <v>0</v>
      </c>
      <c r="AP1144" s="70">
        <f t="shared" si="1828"/>
        <v>39000</v>
      </c>
      <c r="AQ1144" s="15">
        <f t="shared" si="1890"/>
        <v>0</v>
      </c>
      <c r="AR1144" s="15">
        <f t="shared" si="1931"/>
        <v>0</v>
      </c>
      <c r="AS1144" s="70">
        <f t="shared" si="1829"/>
        <v>0</v>
      </c>
      <c r="AT1144" s="73">
        <f t="shared" si="1891"/>
        <v>0</v>
      </c>
      <c r="AU1144" s="15">
        <f t="shared" si="1931"/>
        <v>0</v>
      </c>
      <c r="AV1144" s="24"/>
    </row>
    <row r="1145" spans="1:48" x14ac:dyDescent="0.3">
      <c r="A1145" s="61" t="s">
        <v>733</v>
      </c>
      <c r="B1145" s="62">
        <v>400</v>
      </c>
      <c r="C1145" s="61" t="s">
        <v>50</v>
      </c>
      <c r="D1145" s="61" t="s">
        <v>288</v>
      </c>
      <c r="E1145" s="63" t="s">
        <v>735</v>
      </c>
      <c r="F1145" s="15">
        <v>39000</v>
      </c>
      <c r="G1145" s="15"/>
      <c r="H1145" s="15"/>
      <c r="I1145" s="15"/>
      <c r="J1145" s="15"/>
      <c r="K1145" s="15"/>
      <c r="L1145" s="15">
        <f t="shared" si="1909"/>
        <v>39000</v>
      </c>
      <c r="M1145" s="15">
        <f t="shared" si="1910"/>
        <v>0</v>
      </c>
      <c r="N1145" s="15">
        <f t="shared" si="1911"/>
        <v>0</v>
      </c>
      <c r="O1145" s="15"/>
      <c r="P1145" s="15"/>
      <c r="Q1145" s="15"/>
      <c r="R1145" s="15">
        <f t="shared" si="1838"/>
        <v>39000</v>
      </c>
      <c r="S1145" s="15">
        <f t="shared" si="1839"/>
        <v>0</v>
      </c>
      <c r="T1145" s="15">
        <f t="shared" si="1840"/>
        <v>0</v>
      </c>
      <c r="U1145" s="15"/>
      <c r="V1145" s="15">
        <f t="shared" si="1830"/>
        <v>39000</v>
      </c>
      <c r="W1145" s="15">
        <f t="shared" si="1831"/>
        <v>0</v>
      </c>
      <c r="X1145" s="15">
        <f t="shared" si="1832"/>
        <v>0</v>
      </c>
      <c r="Y1145" s="15"/>
      <c r="Z1145" s="15"/>
      <c r="AA1145" s="15"/>
      <c r="AB1145" s="15">
        <f t="shared" si="1932"/>
        <v>39000</v>
      </c>
      <c r="AC1145" s="15">
        <f t="shared" si="1933"/>
        <v>0</v>
      </c>
      <c r="AD1145" s="15">
        <f t="shared" si="1934"/>
        <v>0</v>
      </c>
      <c r="AE1145" s="15"/>
      <c r="AF1145" s="15"/>
      <c r="AG1145" s="15"/>
      <c r="AH1145" s="15">
        <f t="shared" si="1935"/>
        <v>39000</v>
      </c>
      <c r="AI1145" s="15">
        <f t="shared" si="1936"/>
        <v>0</v>
      </c>
      <c r="AJ1145" s="15">
        <f t="shared" si="1937"/>
        <v>0</v>
      </c>
      <c r="AK1145" s="15"/>
      <c r="AL1145" s="15"/>
      <c r="AM1145" s="15"/>
      <c r="AN1145" s="15">
        <f t="shared" si="1889"/>
        <v>39000</v>
      </c>
      <c r="AO1145" s="15"/>
      <c r="AP1145" s="70">
        <f t="shared" si="1828"/>
        <v>39000</v>
      </c>
      <c r="AQ1145" s="15">
        <f t="shared" si="1890"/>
        <v>0</v>
      </c>
      <c r="AR1145" s="15"/>
      <c r="AS1145" s="70">
        <f t="shared" si="1829"/>
        <v>0</v>
      </c>
      <c r="AT1145" s="73">
        <f t="shared" si="1891"/>
        <v>0</v>
      </c>
      <c r="AU1145" s="15"/>
      <c r="AV1145" s="24"/>
    </row>
    <row r="1146" spans="1:48" x14ac:dyDescent="0.3">
      <c r="A1146" s="61" t="s">
        <v>736</v>
      </c>
      <c r="B1146" s="62"/>
      <c r="C1146" s="61"/>
      <c r="D1146" s="61"/>
      <c r="E1146" s="63" t="s">
        <v>737</v>
      </c>
      <c r="F1146" s="15">
        <f t="shared" si="1893"/>
        <v>0</v>
      </c>
      <c r="G1146" s="15">
        <f t="shared" si="1912"/>
        <v>55200</v>
      </c>
      <c r="H1146" s="15">
        <f t="shared" si="1913"/>
        <v>0</v>
      </c>
      <c r="I1146" s="15">
        <f t="shared" si="1914"/>
        <v>0</v>
      </c>
      <c r="J1146" s="15">
        <f t="shared" si="1915"/>
        <v>0</v>
      </c>
      <c r="K1146" s="15">
        <f t="shared" si="1916"/>
        <v>0</v>
      </c>
      <c r="L1146" s="15">
        <f t="shared" si="1909"/>
        <v>0</v>
      </c>
      <c r="M1146" s="15">
        <f t="shared" si="1910"/>
        <v>55200</v>
      </c>
      <c r="N1146" s="15">
        <f t="shared" si="1911"/>
        <v>0</v>
      </c>
      <c r="O1146" s="15">
        <f t="shared" si="1917"/>
        <v>0</v>
      </c>
      <c r="P1146" s="15">
        <f t="shared" si="1918"/>
        <v>0</v>
      </c>
      <c r="Q1146" s="15">
        <f t="shared" si="1919"/>
        <v>0</v>
      </c>
      <c r="R1146" s="15">
        <f t="shared" si="1838"/>
        <v>0</v>
      </c>
      <c r="S1146" s="15">
        <f t="shared" si="1839"/>
        <v>55200</v>
      </c>
      <c r="T1146" s="15">
        <f t="shared" si="1840"/>
        <v>0</v>
      </c>
      <c r="U1146" s="15">
        <f t="shared" si="1920"/>
        <v>0</v>
      </c>
      <c r="V1146" s="15">
        <f t="shared" si="1830"/>
        <v>0</v>
      </c>
      <c r="W1146" s="15">
        <f t="shared" si="1831"/>
        <v>55200</v>
      </c>
      <c r="X1146" s="15">
        <f t="shared" si="1832"/>
        <v>0</v>
      </c>
      <c r="Y1146" s="15">
        <f t="shared" si="1921"/>
        <v>0</v>
      </c>
      <c r="Z1146" s="15">
        <f t="shared" si="1922"/>
        <v>0</v>
      </c>
      <c r="AA1146" s="15">
        <f t="shared" si="1923"/>
        <v>0</v>
      </c>
      <c r="AB1146" s="15">
        <f t="shared" si="1932"/>
        <v>0</v>
      </c>
      <c r="AC1146" s="15">
        <f t="shared" si="1933"/>
        <v>55200</v>
      </c>
      <c r="AD1146" s="15">
        <f t="shared" si="1934"/>
        <v>0</v>
      </c>
      <c r="AE1146" s="15">
        <f t="shared" si="1924"/>
        <v>0</v>
      </c>
      <c r="AF1146" s="15">
        <f t="shared" si="1925"/>
        <v>0</v>
      </c>
      <c r="AG1146" s="15">
        <f t="shared" si="1926"/>
        <v>0</v>
      </c>
      <c r="AH1146" s="15">
        <f t="shared" si="1935"/>
        <v>0</v>
      </c>
      <c r="AI1146" s="15">
        <f t="shared" si="1936"/>
        <v>55200</v>
      </c>
      <c r="AJ1146" s="15">
        <f t="shared" si="1937"/>
        <v>0</v>
      </c>
      <c r="AK1146" s="15">
        <f t="shared" si="1927"/>
        <v>0</v>
      </c>
      <c r="AL1146" s="15">
        <f t="shared" si="1928"/>
        <v>0</v>
      </c>
      <c r="AM1146" s="15">
        <f t="shared" si="1929"/>
        <v>0</v>
      </c>
      <c r="AN1146" s="15">
        <f t="shared" si="1889"/>
        <v>0</v>
      </c>
      <c r="AO1146" s="15">
        <f t="shared" si="1930"/>
        <v>0</v>
      </c>
      <c r="AP1146" s="70">
        <f t="shared" si="1828"/>
        <v>0</v>
      </c>
      <c r="AQ1146" s="15">
        <f t="shared" si="1890"/>
        <v>55200</v>
      </c>
      <c r="AR1146" s="15">
        <f t="shared" si="1931"/>
        <v>0</v>
      </c>
      <c r="AS1146" s="70">
        <f t="shared" si="1829"/>
        <v>55200</v>
      </c>
      <c r="AT1146" s="73">
        <f t="shared" si="1891"/>
        <v>0</v>
      </c>
      <c r="AU1146" s="15">
        <f t="shared" si="1931"/>
        <v>0</v>
      </c>
      <c r="AV1146" s="24"/>
    </row>
    <row r="1147" spans="1:48" ht="46.8" x14ac:dyDescent="0.3">
      <c r="A1147" s="61" t="s">
        <v>736</v>
      </c>
      <c r="B1147" s="62" t="s">
        <v>29</v>
      </c>
      <c r="C1147" s="61"/>
      <c r="D1147" s="61"/>
      <c r="E1147" s="63" t="s">
        <v>30</v>
      </c>
      <c r="F1147" s="15">
        <f t="shared" si="1893"/>
        <v>0</v>
      </c>
      <c r="G1147" s="15">
        <f t="shared" si="1912"/>
        <v>55200</v>
      </c>
      <c r="H1147" s="15">
        <f t="shared" si="1913"/>
        <v>0</v>
      </c>
      <c r="I1147" s="15">
        <f t="shared" si="1914"/>
        <v>0</v>
      </c>
      <c r="J1147" s="15">
        <f t="shared" si="1915"/>
        <v>0</v>
      </c>
      <c r="K1147" s="15">
        <f t="shared" si="1916"/>
        <v>0</v>
      </c>
      <c r="L1147" s="15">
        <f t="shared" si="1909"/>
        <v>0</v>
      </c>
      <c r="M1147" s="15">
        <f t="shared" si="1910"/>
        <v>55200</v>
      </c>
      <c r="N1147" s="15">
        <f t="shared" si="1911"/>
        <v>0</v>
      </c>
      <c r="O1147" s="15">
        <f t="shared" si="1917"/>
        <v>0</v>
      </c>
      <c r="P1147" s="15">
        <f t="shared" si="1918"/>
        <v>0</v>
      </c>
      <c r="Q1147" s="15">
        <f t="shared" si="1919"/>
        <v>0</v>
      </c>
      <c r="R1147" s="15">
        <f t="shared" si="1838"/>
        <v>0</v>
      </c>
      <c r="S1147" s="15">
        <f t="shared" si="1839"/>
        <v>55200</v>
      </c>
      <c r="T1147" s="15">
        <f t="shared" si="1840"/>
        <v>0</v>
      </c>
      <c r="U1147" s="15">
        <f t="shared" si="1920"/>
        <v>0</v>
      </c>
      <c r="V1147" s="15">
        <f t="shared" si="1830"/>
        <v>0</v>
      </c>
      <c r="W1147" s="15">
        <f t="shared" si="1831"/>
        <v>55200</v>
      </c>
      <c r="X1147" s="15">
        <f t="shared" si="1832"/>
        <v>0</v>
      </c>
      <c r="Y1147" s="15">
        <f t="shared" si="1921"/>
        <v>0</v>
      </c>
      <c r="Z1147" s="15">
        <f t="shared" si="1922"/>
        <v>0</v>
      </c>
      <c r="AA1147" s="15">
        <f t="shared" si="1923"/>
        <v>0</v>
      </c>
      <c r="AB1147" s="15">
        <f t="shared" si="1932"/>
        <v>0</v>
      </c>
      <c r="AC1147" s="15">
        <f t="shared" si="1933"/>
        <v>55200</v>
      </c>
      <c r="AD1147" s="15">
        <f t="shared" si="1934"/>
        <v>0</v>
      </c>
      <c r="AE1147" s="15">
        <f t="shared" si="1924"/>
        <v>0</v>
      </c>
      <c r="AF1147" s="15">
        <f t="shared" si="1925"/>
        <v>0</v>
      </c>
      <c r="AG1147" s="15">
        <f t="shared" si="1926"/>
        <v>0</v>
      </c>
      <c r="AH1147" s="15">
        <f t="shared" si="1935"/>
        <v>0</v>
      </c>
      <c r="AI1147" s="15">
        <f t="shared" si="1936"/>
        <v>55200</v>
      </c>
      <c r="AJ1147" s="15">
        <f t="shared" si="1937"/>
        <v>0</v>
      </c>
      <c r="AK1147" s="15">
        <f t="shared" si="1927"/>
        <v>0</v>
      </c>
      <c r="AL1147" s="15">
        <f t="shared" si="1928"/>
        <v>0</v>
      </c>
      <c r="AM1147" s="15">
        <f t="shared" si="1929"/>
        <v>0</v>
      </c>
      <c r="AN1147" s="15">
        <f t="shared" si="1889"/>
        <v>0</v>
      </c>
      <c r="AO1147" s="15">
        <f t="shared" si="1930"/>
        <v>0</v>
      </c>
      <c r="AP1147" s="70">
        <f t="shared" si="1828"/>
        <v>0</v>
      </c>
      <c r="AQ1147" s="15">
        <f t="shared" si="1890"/>
        <v>55200</v>
      </c>
      <c r="AR1147" s="15">
        <f t="shared" si="1931"/>
        <v>0</v>
      </c>
      <c r="AS1147" s="70">
        <f t="shared" si="1829"/>
        <v>55200</v>
      </c>
      <c r="AT1147" s="73">
        <f t="shared" si="1891"/>
        <v>0</v>
      </c>
      <c r="AU1147" s="15">
        <f t="shared" si="1931"/>
        <v>0</v>
      </c>
      <c r="AV1147" s="24"/>
    </row>
    <row r="1148" spans="1:48" x14ac:dyDescent="0.3">
      <c r="A1148" s="61" t="s">
        <v>736</v>
      </c>
      <c r="B1148" s="62">
        <v>400</v>
      </c>
      <c r="C1148" s="61" t="s">
        <v>50</v>
      </c>
      <c r="D1148" s="61" t="s">
        <v>288</v>
      </c>
      <c r="E1148" s="63" t="s">
        <v>735</v>
      </c>
      <c r="F1148" s="15"/>
      <c r="G1148" s="15">
        <v>55200</v>
      </c>
      <c r="H1148" s="15"/>
      <c r="I1148" s="15"/>
      <c r="J1148" s="15"/>
      <c r="K1148" s="15"/>
      <c r="L1148" s="15">
        <f t="shared" si="1909"/>
        <v>0</v>
      </c>
      <c r="M1148" s="15">
        <f t="shared" si="1910"/>
        <v>55200</v>
      </c>
      <c r="N1148" s="15">
        <f t="shared" si="1911"/>
        <v>0</v>
      </c>
      <c r="O1148" s="15"/>
      <c r="P1148" s="15"/>
      <c r="Q1148" s="15"/>
      <c r="R1148" s="15">
        <f t="shared" si="1838"/>
        <v>0</v>
      </c>
      <c r="S1148" s="15">
        <f t="shared" si="1839"/>
        <v>55200</v>
      </c>
      <c r="T1148" s="15">
        <f t="shared" si="1840"/>
        <v>0</v>
      </c>
      <c r="U1148" s="15"/>
      <c r="V1148" s="15">
        <f t="shared" si="1830"/>
        <v>0</v>
      </c>
      <c r="W1148" s="15">
        <f t="shared" si="1831"/>
        <v>55200</v>
      </c>
      <c r="X1148" s="15">
        <f t="shared" si="1832"/>
        <v>0</v>
      </c>
      <c r="Y1148" s="15"/>
      <c r="Z1148" s="15"/>
      <c r="AA1148" s="15"/>
      <c r="AB1148" s="15">
        <f t="shared" si="1932"/>
        <v>0</v>
      </c>
      <c r="AC1148" s="15">
        <f t="shared" si="1933"/>
        <v>55200</v>
      </c>
      <c r="AD1148" s="15">
        <f t="shared" si="1934"/>
        <v>0</v>
      </c>
      <c r="AE1148" s="15"/>
      <c r="AF1148" s="15"/>
      <c r="AG1148" s="15"/>
      <c r="AH1148" s="15">
        <f t="shared" si="1935"/>
        <v>0</v>
      </c>
      <c r="AI1148" s="15">
        <f t="shared" si="1936"/>
        <v>55200</v>
      </c>
      <c r="AJ1148" s="15">
        <f t="shared" si="1937"/>
        <v>0</v>
      </c>
      <c r="AK1148" s="15"/>
      <c r="AL1148" s="15"/>
      <c r="AM1148" s="15"/>
      <c r="AN1148" s="15">
        <f t="shared" si="1889"/>
        <v>0</v>
      </c>
      <c r="AO1148" s="15"/>
      <c r="AP1148" s="70">
        <f t="shared" si="1828"/>
        <v>0</v>
      </c>
      <c r="AQ1148" s="15">
        <f t="shared" si="1890"/>
        <v>55200</v>
      </c>
      <c r="AR1148" s="15"/>
      <c r="AS1148" s="70">
        <f t="shared" si="1829"/>
        <v>55200</v>
      </c>
      <c r="AT1148" s="73">
        <f t="shared" si="1891"/>
        <v>0</v>
      </c>
      <c r="AU1148" s="15"/>
      <c r="AV1148" s="24"/>
    </row>
    <row r="1149" spans="1:48" ht="78" x14ac:dyDescent="0.3">
      <c r="A1149" s="61" t="s">
        <v>738</v>
      </c>
      <c r="B1149" s="62"/>
      <c r="C1149" s="61"/>
      <c r="D1149" s="61"/>
      <c r="E1149" s="63" t="s">
        <v>739</v>
      </c>
      <c r="F1149" s="15">
        <f t="shared" si="1893"/>
        <v>94706</v>
      </c>
      <c r="G1149" s="15">
        <f t="shared" si="1912"/>
        <v>0</v>
      </c>
      <c r="H1149" s="15">
        <f t="shared" si="1913"/>
        <v>0</v>
      </c>
      <c r="I1149" s="15">
        <f t="shared" si="1914"/>
        <v>0</v>
      </c>
      <c r="J1149" s="15">
        <f t="shared" si="1915"/>
        <v>0</v>
      </c>
      <c r="K1149" s="15">
        <f t="shared" si="1916"/>
        <v>0</v>
      </c>
      <c r="L1149" s="15">
        <f t="shared" si="1909"/>
        <v>94706</v>
      </c>
      <c r="M1149" s="15">
        <f t="shared" si="1910"/>
        <v>0</v>
      </c>
      <c r="N1149" s="15">
        <f t="shared" si="1911"/>
        <v>0</v>
      </c>
      <c r="O1149" s="15">
        <f t="shared" si="1917"/>
        <v>0</v>
      </c>
      <c r="P1149" s="15">
        <f t="shared" si="1918"/>
        <v>0</v>
      </c>
      <c r="Q1149" s="15">
        <f t="shared" si="1919"/>
        <v>0</v>
      </c>
      <c r="R1149" s="15">
        <f t="shared" si="1838"/>
        <v>94706</v>
      </c>
      <c r="S1149" s="15">
        <f t="shared" si="1839"/>
        <v>0</v>
      </c>
      <c r="T1149" s="15">
        <f t="shared" si="1840"/>
        <v>0</v>
      </c>
      <c r="U1149" s="15">
        <f t="shared" si="1920"/>
        <v>0</v>
      </c>
      <c r="V1149" s="15">
        <f t="shared" si="1830"/>
        <v>94706</v>
      </c>
      <c r="W1149" s="15">
        <f t="shared" si="1831"/>
        <v>0</v>
      </c>
      <c r="X1149" s="15">
        <f t="shared" si="1832"/>
        <v>0</v>
      </c>
      <c r="Y1149" s="15">
        <f t="shared" si="1921"/>
        <v>0</v>
      </c>
      <c r="Z1149" s="15">
        <f t="shared" si="1922"/>
        <v>0</v>
      </c>
      <c r="AA1149" s="15">
        <f t="shared" si="1923"/>
        <v>0</v>
      </c>
      <c r="AB1149" s="15">
        <f t="shared" si="1932"/>
        <v>94706</v>
      </c>
      <c r="AC1149" s="15">
        <f t="shared" si="1933"/>
        <v>0</v>
      </c>
      <c r="AD1149" s="15">
        <f t="shared" si="1934"/>
        <v>0</v>
      </c>
      <c r="AE1149" s="15">
        <f t="shared" si="1924"/>
        <v>0</v>
      </c>
      <c r="AF1149" s="15">
        <f t="shared" si="1925"/>
        <v>0</v>
      </c>
      <c r="AG1149" s="15">
        <f t="shared" si="1926"/>
        <v>0</v>
      </c>
      <c r="AH1149" s="15">
        <f t="shared" si="1935"/>
        <v>94706</v>
      </c>
      <c r="AI1149" s="15">
        <f t="shared" si="1936"/>
        <v>0</v>
      </c>
      <c r="AJ1149" s="15">
        <f t="shared" si="1937"/>
        <v>0</v>
      </c>
      <c r="AK1149" s="15">
        <f t="shared" si="1927"/>
        <v>0</v>
      </c>
      <c r="AL1149" s="15">
        <f t="shared" si="1928"/>
        <v>0</v>
      </c>
      <c r="AM1149" s="15">
        <f t="shared" si="1929"/>
        <v>0</v>
      </c>
      <c r="AN1149" s="15">
        <f t="shared" si="1889"/>
        <v>94706</v>
      </c>
      <c r="AO1149" s="15">
        <f t="shared" si="1930"/>
        <v>0</v>
      </c>
      <c r="AP1149" s="70">
        <f t="shared" si="1828"/>
        <v>94706</v>
      </c>
      <c r="AQ1149" s="15">
        <f t="shared" si="1890"/>
        <v>0</v>
      </c>
      <c r="AR1149" s="15">
        <f t="shared" si="1931"/>
        <v>0</v>
      </c>
      <c r="AS1149" s="70">
        <f t="shared" si="1829"/>
        <v>0</v>
      </c>
      <c r="AT1149" s="73">
        <f t="shared" si="1891"/>
        <v>0</v>
      </c>
      <c r="AU1149" s="15">
        <f t="shared" si="1931"/>
        <v>0</v>
      </c>
      <c r="AV1149" s="24"/>
    </row>
    <row r="1150" spans="1:48" ht="46.8" x14ac:dyDescent="0.3">
      <c r="A1150" s="61" t="s">
        <v>738</v>
      </c>
      <c r="B1150" s="62" t="s">
        <v>29</v>
      </c>
      <c r="C1150" s="61"/>
      <c r="D1150" s="61"/>
      <c r="E1150" s="63" t="s">
        <v>30</v>
      </c>
      <c r="F1150" s="15">
        <f t="shared" si="1893"/>
        <v>94706</v>
      </c>
      <c r="G1150" s="15">
        <f t="shared" si="1912"/>
        <v>0</v>
      </c>
      <c r="H1150" s="15">
        <f t="shared" si="1913"/>
        <v>0</v>
      </c>
      <c r="I1150" s="15">
        <f t="shared" si="1914"/>
        <v>0</v>
      </c>
      <c r="J1150" s="15">
        <f t="shared" si="1915"/>
        <v>0</v>
      </c>
      <c r="K1150" s="15">
        <f t="shared" si="1916"/>
        <v>0</v>
      </c>
      <c r="L1150" s="15">
        <f t="shared" si="1909"/>
        <v>94706</v>
      </c>
      <c r="M1150" s="15">
        <f t="shared" si="1910"/>
        <v>0</v>
      </c>
      <c r="N1150" s="15">
        <f t="shared" si="1911"/>
        <v>0</v>
      </c>
      <c r="O1150" s="15">
        <f t="shared" si="1917"/>
        <v>0</v>
      </c>
      <c r="P1150" s="15">
        <f t="shared" si="1918"/>
        <v>0</v>
      </c>
      <c r="Q1150" s="15">
        <f t="shared" si="1919"/>
        <v>0</v>
      </c>
      <c r="R1150" s="15">
        <f t="shared" si="1838"/>
        <v>94706</v>
      </c>
      <c r="S1150" s="15">
        <f t="shared" si="1839"/>
        <v>0</v>
      </c>
      <c r="T1150" s="15">
        <f t="shared" si="1840"/>
        <v>0</v>
      </c>
      <c r="U1150" s="15">
        <f t="shared" si="1920"/>
        <v>0</v>
      </c>
      <c r="V1150" s="15">
        <f t="shared" si="1830"/>
        <v>94706</v>
      </c>
      <c r="W1150" s="15">
        <f t="shared" si="1831"/>
        <v>0</v>
      </c>
      <c r="X1150" s="15">
        <f t="shared" si="1832"/>
        <v>0</v>
      </c>
      <c r="Y1150" s="15">
        <f t="shared" si="1921"/>
        <v>0</v>
      </c>
      <c r="Z1150" s="15">
        <f t="shared" si="1922"/>
        <v>0</v>
      </c>
      <c r="AA1150" s="15">
        <f t="shared" si="1923"/>
        <v>0</v>
      </c>
      <c r="AB1150" s="15">
        <f t="shared" si="1932"/>
        <v>94706</v>
      </c>
      <c r="AC1150" s="15">
        <f t="shared" si="1933"/>
        <v>0</v>
      </c>
      <c r="AD1150" s="15">
        <f t="shared" si="1934"/>
        <v>0</v>
      </c>
      <c r="AE1150" s="15">
        <f t="shared" si="1924"/>
        <v>0</v>
      </c>
      <c r="AF1150" s="15">
        <f t="shared" si="1925"/>
        <v>0</v>
      </c>
      <c r="AG1150" s="15">
        <f t="shared" si="1926"/>
        <v>0</v>
      </c>
      <c r="AH1150" s="15">
        <f t="shared" si="1935"/>
        <v>94706</v>
      </c>
      <c r="AI1150" s="15">
        <f t="shared" si="1936"/>
        <v>0</v>
      </c>
      <c r="AJ1150" s="15">
        <f t="shared" si="1937"/>
        <v>0</v>
      </c>
      <c r="AK1150" s="15">
        <f t="shared" si="1927"/>
        <v>0</v>
      </c>
      <c r="AL1150" s="15">
        <f t="shared" si="1928"/>
        <v>0</v>
      </c>
      <c r="AM1150" s="15">
        <f t="shared" si="1929"/>
        <v>0</v>
      </c>
      <c r="AN1150" s="15">
        <f t="shared" si="1889"/>
        <v>94706</v>
      </c>
      <c r="AO1150" s="15">
        <f t="shared" si="1930"/>
        <v>0</v>
      </c>
      <c r="AP1150" s="70">
        <f t="shared" si="1828"/>
        <v>94706</v>
      </c>
      <c r="AQ1150" s="15">
        <f t="shared" si="1890"/>
        <v>0</v>
      </c>
      <c r="AR1150" s="15">
        <f t="shared" si="1931"/>
        <v>0</v>
      </c>
      <c r="AS1150" s="70">
        <f t="shared" si="1829"/>
        <v>0</v>
      </c>
      <c r="AT1150" s="73">
        <f t="shared" si="1891"/>
        <v>0</v>
      </c>
      <c r="AU1150" s="15">
        <f t="shared" si="1931"/>
        <v>0</v>
      </c>
      <c r="AV1150" s="24"/>
    </row>
    <row r="1151" spans="1:48" x14ac:dyDescent="0.3">
      <c r="A1151" s="61" t="s">
        <v>738</v>
      </c>
      <c r="B1151" s="62">
        <v>400</v>
      </c>
      <c r="C1151" s="61" t="s">
        <v>50</v>
      </c>
      <c r="D1151" s="61" t="s">
        <v>288</v>
      </c>
      <c r="E1151" s="63" t="s">
        <v>735</v>
      </c>
      <c r="F1151" s="15">
        <v>94706</v>
      </c>
      <c r="G1151" s="15"/>
      <c r="H1151" s="15"/>
      <c r="I1151" s="15"/>
      <c r="J1151" s="15"/>
      <c r="K1151" s="15"/>
      <c r="L1151" s="15">
        <f t="shared" si="1909"/>
        <v>94706</v>
      </c>
      <c r="M1151" s="15">
        <f t="shared" si="1910"/>
        <v>0</v>
      </c>
      <c r="N1151" s="15">
        <f t="shared" si="1911"/>
        <v>0</v>
      </c>
      <c r="O1151" s="15"/>
      <c r="P1151" s="15"/>
      <c r="Q1151" s="15"/>
      <c r="R1151" s="15">
        <f t="shared" si="1838"/>
        <v>94706</v>
      </c>
      <c r="S1151" s="15">
        <f t="shared" si="1839"/>
        <v>0</v>
      </c>
      <c r="T1151" s="15">
        <f t="shared" si="1840"/>
        <v>0</v>
      </c>
      <c r="U1151" s="15"/>
      <c r="V1151" s="15">
        <f t="shared" si="1830"/>
        <v>94706</v>
      </c>
      <c r="W1151" s="15">
        <f t="shared" si="1831"/>
        <v>0</v>
      </c>
      <c r="X1151" s="15">
        <f t="shared" si="1832"/>
        <v>0</v>
      </c>
      <c r="Y1151" s="15"/>
      <c r="Z1151" s="15"/>
      <c r="AA1151" s="15"/>
      <c r="AB1151" s="15">
        <f t="shared" si="1932"/>
        <v>94706</v>
      </c>
      <c r="AC1151" s="15">
        <f t="shared" si="1933"/>
        <v>0</v>
      </c>
      <c r="AD1151" s="15">
        <f t="shared" si="1934"/>
        <v>0</v>
      </c>
      <c r="AE1151" s="15"/>
      <c r="AF1151" s="15"/>
      <c r="AG1151" s="15"/>
      <c r="AH1151" s="15">
        <f t="shared" si="1935"/>
        <v>94706</v>
      </c>
      <c r="AI1151" s="15">
        <f t="shared" si="1936"/>
        <v>0</v>
      </c>
      <c r="AJ1151" s="15">
        <f t="shared" si="1937"/>
        <v>0</v>
      </c>
      <c r="AK1151" s="15"/>
      <c r="AL1151" s="15"/>
      <c r="AM1151" s="15"/>
      <c r="AN1151" s="15">
        <f t="shared" si="1889"/>
        <v>94706</v>
      </c>
      <c r="AO1151" s="15"/>
      <c r="AP1151" s="70">
        <f t="shared" si="1828"/>
        <v>94706</v>
      </c>
      <c r="AQ1151" s="15">
        <f t="shared" si="1890"/>
        <v>0</v>
      </c>
      <c r="AR1151" s="15"/>
      <c r="AS1151" s="70">
        <f t="shared" si="1829"/>
        <v>0</v>
      </c>
      <c r="AT1151" s="73">
        <f t="shared" si="1891"/>
        <v>0</v>
      </c>
      <c r="AU1151" s="15"/>
      <c r="AV1151" s="24"/>
    </row>
    <row r="1152" spans="1:48" ht="46.8" x14ac:dyDescent="0.3">
      <c r="A1152" s="61" t="s">
        <v>740</v>
      </c>
      <c r="B1152" s="62"/>
      <c r="C1152" s="61"/>
      <c r="D1152" s="61"/>
      <c r="E1152" s="63" t="s">
        <v>741</v>
      </c>
      <c r="F1152" s="15">
        <f t="shared" si="1893"/>
        <v>38918</v>
      </c>
      <c r="G1152" s="15">
        <f t="shared" si="1912"/>
        <v>0</v>
      </c>
      <c r="H1152" s="15">
        <f t="shared" si="1913"/>
        <v>0</v>
      </c>
      <c r="I1152" s="15">
        <f t="shared" si="1914"/>
        <v>0</v>
      </c>
      <c r="J1152" s="15">
        <f t="shared" si="1915"/>
        <v>0</v>
      </c>
      <c r="K1152" s="15">
        <f t="shared" si="1916"/>
        <v>0</v>
      </c>
      <c r="L1152" s="15">
        <f t="shared" si="1909"/>
        <v>38918</v>
      </c>
      <c r="M1152" s="15">
        <f t="shared" si="1910"/>
        <v>0</v>
      </c>
      <c r="N1152" s="15">
        <f t="shared" si="1911"/>
        <v>0</v>
      </c>
      <c r="O1152" s="15">
        <f t="shared" si="1917"/>
        <v>0</v>
      </c>
      <c r="P1152" s="15">
        <f t="shared" si="1918"/>
        <v>0</v>
      </c>
      <c r="Q1152" s="15">
        <f t="shared" si="1919"/>
        <v>0</v>
      </c>
      <c r="R1152" s="15">
        <f t="shared" si="1838"/>
        <v>38918</v>
      </c>
      <c r="S1152" s="15">
        <f t="shared" si="1839"/>
        <v>0</v>
      </c>
      <c r="T1152" s="15">
        <f t="shared" si="1840"/>
        <v>0</v>
      </c>
      <c r="U1152" s="15">
        <f t="shared" si="1920"/>
        <v>0</v>
      </c>
      <c r="V1152" s="15">
        <f t="shared" si="1830"/>
        <v>38918</v>
      </c>
      <c r="W1152" s="15">
        <f t="shared" si="1831"/>
        <v>0</v>
      </c>
      <c r="X1152" s="15">
        <f t="shared" si="1832"/>
        <v>0</v>
      </c>
      <c r="Y1152" s="15">
        <f t="shared" si="1921"/>
        <v>0</v>
      </c>
      <c r="Z1152" s="15">
        <f t="shared" si="1922"/>
        <v>0</v>
      </c>
      <c r="AA1152" s="15">
        <f t="shared" si="1923"/>
        <v>0</v>
      </c>
      <c r="AB1152" s="15">
        <f t="shared" si="1932"/>
        <v>38918</v>
      </c>
      <c r="AC1152" s="15">
        <f t="shared" si="1933"/>
        <v>0</v>
      </c>
      <c r="AD1152" s="15">
        <f t="shared" si="1934"/>
        <v>0</v>
      </c>
      <c r="AE1152" s="15">
        <f t="shared" si="1924"/>
        <v>0</v>
      </c>
      <c r="AF1152" s="15">
        <f t="shared" si="1925"/>
        <v>0</v>
      </c>
      <c r="AG1152" s="15">
        <f t="shared" si="1926"/>
        <v>0</v>
      </c>
      <c r="AH1152" s="15">
        <f t="shared" si="1935"/>
        <v>38918</v>
      </c>
      <c r="AI1152" s="15">
        <f t="shared" si="1936"/>
        <v>0</v>
      </c>
      <c r="AJ1152" s="15">
        <f t="shared" si="1937"/>
        <v>0</v>
      </c>
      <c r="AK1152" s="15">
        <f t="shared" si="1927"/>
        <v>0</v>
      </c>
      <c r="AL1152" s="15">
        <f t="shared" si="1928"/>
        <v>0</v>
      </c>
      <c r="AM1152" s="15">
        <f t="shared" si="1929"/>
        <v>0</v>
      </c>
      <c r="AN1152" s="15">
        <f t="shared" si="1889"/>
        <v>38918</v>
      </c>
      <c r="AO1152" s="15">
        <f t="shared" si="1930"/>
        <v>0</v>
      </c>
      <c r="AP1152" s="70">
        <f t="shared" si="1828"/>
        <v>38918</v>
      </c>
      <c r="AQ1152" s="15">
        <f t="shared" si="1890"/>
        <v>0</v>
      </c>
      <c r="AR1152" s="15">
        <f t="shared" si="1931"/>
        <v>0</v>
      </c>
      <c r="AS1152" s="70">
        <f t="shared" si="1829"/>
        <v>0</v>
      </c>
      <c r="AT1152" s="73">
        <f t="shared" si="1891"/>
        <v>0</v>
      </c>
      <c r="AU1152" s="15">
        <f t="shared" si="1931"/>
        <v>0</v>
      </c>
      <c r="AV1152" s="24"/>
    </row>
    <row r="1153" spans="1:48" ht="46.8" x14ac:dyDescent="0.3">
      <c r="A1153" s="61" t="s">
        <v>740</v>
      </c>
      <c r="B1153" s="62" t="s">
        <v>29</v>
      </c>
      <c r="C1153" s="61"/>
      <c r="D1153" s="61"/>
      <c r="E1153" s="63" t="s">
        <v>30</v>
      </c>
      <c r="F1153" s="15">
        <f t="shared" si="1893"/>
        <v>38918</v>
      </c>
      <c r="G1153" s="15">
        <f t="shared" si="1912"/>
        <v>0</v>
      </c>
      <c r="H1153" s="15">
        <f t="shared" si="1913"/>
        <v>0</v>
      </c>
      <c r="I1153" s="15">
        <f t="shared" si="1914"/>
        <v>0</v>
      </c>
      <c r="J1153" s="15">
        <f t="shared" si="1915"/>
        <v>0</v>
      </c>
      <c r="K1153" s="15">
        <f t="shared" si="1916"/>
        <v>0</v>
      </c>
      <c r="L1153" s="15">
        <f t="shared" si="1909"/>
        <v>38918</v>
      </c>
      <c r="M1153" s="15">
        <f t="shared" si="1910"/>
        <v>0</v>
      </c>
      <c r="N1153" s="15">
        <f t="shared" si="1911"/>
        <v>0</v>
      </c>
      <c r="O1153" s="15">
        <f t="shared" si="1917"/>
        <v>0</v>
      </c>
      <c r="P1153" s="15">
        <f t="shared" si="1918"/>
        <v>0</v>
      </c>
      <c r="Q1153" s="15">
        <f t="shared" si="1919"/>
        <v>0</v>
      </c>
      <c r="R1153" s="15">
        <f t="shared" si="1838"/>
        <v>38918</v>
      </c>
      <c r="S1153" s="15">
        <f t="shared" si="1839"/>
        <v>0</v>
      </c>
      <c r="T1153" s="15">
        <f t="shared" si="1840"/>
        <v>0</v>
      </c>
      <c r="U1153" s="15">
        <f t="shared" si="1920"/>
        <v>0</v>
      </c>
      <c r="V1153" s="15">
        <f t="shared" si="1830"/>
        <v>38918</v>
      </c>
      <c r="W1153" s="15">
        <f t="shared" si="1831"/>
        <v>0</v>
      </c>
      <c r="X1153" s="15">
        <f t="shared" si="1832"/>
        <v>0</v>
      </c>
      <c r="Y1153" s="15">
        <f t="shared" si="1921"/>
        <v>0</v>
      </c>
      <c r="Z1153" s="15">
        <f t="shared" si="1922"/>
        <v>0</v>
      </c>
      <c r="AA1153" s="15">
        <f t="shared" si="1923"/>
        <v>0</v>
      </c>
      <c r="AB1153" s="15">
        <f t="shared" si="1932"/>
        <v>38918</v>
      </c>
      <c r="AC1153" s="15">
        <f t="shared" si="1933"/>
        <v>0</v>
      </c>
      <c r="AD1153" s="15">
        <f t="shared" si="1934"/>
        <v>0</v>
      </c>
      <c r="AE1153" s="15">
        <f t="shared" si="1924"/>
        <v>0</v>
      </c>
      <c r="AF1153" s="15">
        <f t="shared" si="1925"/>
        <v>0</v>
      </c>
      <c r="AG1153" s="15">
        <f t="shared" si="1926"/>
        <v>0</v>
      </c>
      <c r="AH1153" s="15">
        <f t="shared" si="1935"/>
        <v>38918</v>
      </c>
      <c r="AI1153" s="15">
        <f t="shared" si="1936"/>
        <v>0</v>
      </c>
      <c r="AJ1153" s="15">
        <f t="shared" si="1937"/>
        <v>0</v>
      </c>
      <c r="AK1153" s="15">
        <f t="shared" si="1927"/>
        <v>0</v>
      </c>
      <c r="AL1153" s="15">
        <f t="shared" si="1928"/>
        <v>0</v>
      </c>
      <c r="AM1153" s="15">
        <f t="shared" si="1929"/>
        <v>0</v>
      </c>
      <c r="AN1153" s="15">
        <f t="shared" si="1889"/>
        <v>38918</v>
      </c>
      <c r="AO1153" s="15">
        <f t="shared" si="1930"/>
        <v>0</v>
      </c>
      <c r="AP1153" s="70">
        <f t="shared" si="1828"/>
        <v>38918</v>
      </c>
      <c r="AQ1153" s="15">
        <f t="shared" si="1890"/>
        <v>0</v>
      </c>
      <c r="AR1153" s="15">
        <f t="shared" si="1931"/>
        <v>0</v>
      </c>
      <c r="AS1153" s="70">
        <f t="shared" si="1829"/>
        <v>0</v>
      </c>
      <c r="AT1153" s="73">
        <f t="shared" si="1891"/>
        <v>0</v>
      </c>
      <c r="AU1153" s="15">
        <f t="shared" si="1931"/>
        <v>0</v>
      </c>
      <c r="AV1153" s="24"/>
    </row>
    <row r="1154" spans="1:48" x14ac:dyDescent="0.3">
      <c r="A1154" s="61" t="s">
        <v>740</v>
      </c>
      <c r="B1154" s="62">
        <v>400</v>
      </c>
      <c r="C1154" s="61" t="s">
        <v>50</v>
      </c>
      <c r="D1154" s="61" t="s">
        <v>288</v>
      </c>
      <c r="E1154" s="63" t="s">
        <v>735</v>
      </c>
      <c r="F1154" s="15">
        <v>38918</v>
      </c>
      <c r="G1154" s="15"/>
      <c r="H1154" s="15"/>
      <c r="I1154" s="15"/>
      <c r="J1154" s="15"/>
      <c r="K1154" s="15"/>
      <c r="L1154" s="15">
        <f t="shared" si="1909"/>
        <v>38918</v>
      </c>
      <c r="M1154" s="15">
        <f t="shared" si="1910"/>
        <v>0</v>
      </c>
      <c r="N1154" s="15">
        <f t="shared" si="1911"/>
        <v>0</v>
      </c>
      <c r="O1154" s="15"/>
      <c r="P1154" s="15"/>
      <c r="Q1154" s="15"/>
      <c r="R1154" s="15">
        <f t="shared" si="1838"/>
        <v>38918</v>
      </c>
      <c r="S1154" s="15">
        <f t="shared" si="1839"/>
        <v>0</v>
      </c>
      <c r="T1154" s="15">
        <f t="shared" si="1840"/>
        <v>0</v>
      </c>
      <c r="U1154" s="15"/>
      <c r="V1154" s="15">
        <f t="shared" si="1830"/>
        <v>38918</v>
      </c>
      <c r="W1154" s="15">
        <f t="shared" si="1831"/>
        <v>0</v>
      </c>
      <c r="X1154" s="15">
        <f t="shared" si="1832"/>
        <v>0</v>
      </c>
      <c r="Y1154" s="15"/>
      <c r="Z1154" s="15"/>
      <c r="AA1154" s="15"/>
      <c r="AB1154" s="15">
        <f t="shared" si="1932"/>
        <v>38918</v>
      </c>
      <c r="AC1154" s="15">
        <f t="shared" si="1933"/>
        <v>0</v>
      </c>
      <c r="AD1154" s="15">
        <f t="shared" si="1934"/>
        <v>0</v>
      </c>
      <c r="AE1154" s="15"/>
      <c r="AF1154" s="15"/>
      <c r="AG1154" s="15"/>
      <c r="AH1154" s="15">
        <f t="shared" si="1935"/>
        <v>38918</v>
      </c>
      <c r="AI1154" s="15">
        <f t="shared" si="1936"/>
        <v>0</v>
      </c>
      <c r="AJ1154" s="15">
        <f t="shared" si="1937"/>
        <v>0</v>
      </c>
      <c r="AK1154" s="15"/>
      <c r="AL1154" s="15"/>
      <c r="AM1154" s="15"/>
      <c r="AN1154" s="15">
        <f t="shared" si="1889"/>
        <v>38918</v>
      </c>
      <c r="AO1154" s="15"/>
      <c r="AP1154" s="70">
        <f t="shared" si="1828"/>
        <v>38918</v>
      </c>
      <c r="AQ1154" s="15">
        <f t="shared" si="1890"/>
        <v>0</v>
      </c>
      <c r="AR1154" s="15"/>
      <c r="AS1154" s="70">
        <f t="shared" si="1829"/>
        <v>0</v>
      </c>
      <c r="AT1154" s="73">
        <f t="shared" si="1891"/>
        <v>0</v>
      </c>
      <c r="AU1154" s="15"/>
      <c r="AV1154" s="24"/>
    </row>
    <row r="1155" spans="1:48" ht="93.6" x14ac:dyDescent="0.3">
      <c r="A1155" s="61" t="s">
        <v>742</v>
      </c>
      <c r="B1155" s="62"/>
      <c r="C1155" s="61"/>
      <c r="D1155" s="61"/>
      <c r="E1155" s="63" t="s">
        <v>743</v>
      </c>
      <c r="F1155" s="15">
        <f t="shared" si="1893"/>
        <v>25020</v>
      </c>
      <c r="G1155" s="15">
        <f t="shared" si="1912"/>
        <v>0</v>
      </c>
      <c r="H1155" s="15">
        <f t="shared" si="1913"/>
        <v>0</v>
      </c>
      <c r="I1155" s="15">
        <f t="shared" si="1914"/>
        <v>0</v>
      </c>
      <c r="J1155" s="15">
        <f t="shared" si="1915"/>
        <v>0</v>
      </c>
      <c r="K1155" s="15">
        <f t="shared" si="1916"/>
        <v>0</v>
      </c>
      <c r="L1155" s="15">
        <f t="shared" si="1909"/>
        <v>25020</v>
      </c>
      <c r="M1155" s="15">
        <f t="shared" si="1910"/>
        <v>0</v>
      </c>
      <c r="N1155" s="15">
        <f t="shared" si="1911"/>
        <v>0</v>
      </c>
      <c r="O1155" s="15">
        <f t="shared" si="1917"/>
        <v>0</v>
      </c>
      <c r="P1155" s="15">
        <f t="shared" si="1918"/>
        <v>0</v>
      </c>
      <c r="Q1155" s="15">
        <f t="shared" si="1919"/>
        <v>0</v>
      </c>
      <c r="R1155" s="15">
        <f t="shared" si="1838"/>
        <v>25020</v>
      </c>
      <c r="S1155" s="15">
        <f t="shared" si="1839"/>
        <v>0</v>
      </c>
      <c r="T1155" s="15">
        <f t="shared" si="1840"/>
        <v>0</v>
      </c>
      <c r="U1155" s="15">
        <f t="shared" si="1920"/>
        <v>0</v>
      </c>
      <c r="V1155" s="15">
        <f t="shared" si="1830"/>
        <v>25020</v>
      </c>
      <c r="W1155" s="15">
        <f t="shared" si="1831"/>
        <v>0</v>
      </c>
      <c r="X1155" s="15">
        <f t="shared" si="1832"/>
        <v>0</v>
      </c>
      <c r="Y1155" s="15">
        <f t="shared" si="1921"/>
        <v>0</v>
      </c>
      <c r="Z1155" s="15">
        <f t="shared" si="1922"/>
        <v>0</v>
      </c>
      <c r="AA1155" s="15">
        <f t="shared" si="1923"/>
        <v>0</v>
      </c>
      <c r="AB1155" s="15">
        <f t="shared" si="1932"/>
        <v>25020</v>
      </c>
      <c r="AC1155" s="15">
        <f t="shared" si="1933"/>
        <v>0</v>
      </c>
      <c r="AD1155" s="15">
        <f t="shared" si="1934"/>
        <v>0</v>
      </c>
      <c r="AE1155" s="15">
        <f t="shared" si="1924"/>
        <v>0</v>
      </c>
      <c r="AF1155" s="15">
        <f t="shared" si="1925"/>
        <v>0</v>
      </c>
      <c r="AG1155" s="15">
        <f t="shared" si="1926"/>
        <v>0</v>
      </c>
      <c r="AH1155" s="15">
        <f t="shared" si="1935"/>
        <v>25020</v>
      </c>
      <c r="AI1155" s="15">
        <f t="shared" si="1936"/>
        <v>0</v>
      </c>
      <c r="AJ1155" s="15">
        <f t="shared" si="1937"/>
        <v>0</v>
      </c>
      <c r="AK1155" s="15">
        <f t="shared" si="1927"/>
        <v>0</v>
      </c>
      <c r="AL1155" s="15">
        <f t="shared" si="1928"/>
        <v>0</v>
      </c>
      <c r="AM1155" s="15">
        <f t="shared" si="1929"/>
        <v>0</v>
      </c>
      <c r="AN1155" s="15">
        <f t="shared" si="1889"/>
        <v>25020</v>
      </c>
      <c r="AO1155" s="15">
        <f t="shared" si="1930"/>
        <v>0</v>
      </c>
      <c r="AP1155" s="70">
        <f t="shared" si="1828"/>
        <v>25020</v>
      </c>
      <c r="AQ1155" s="15">
        <f t="shared" si="1890"/>
        <v>0</v>
      </c>
      <c r="AR1155" s="15">
        <f t="shared" si="1931"/>
        <v>0</v>
      </c>
      <c r="AS1155" s="70">
        <f t="shared" si="1829"/>
        <v>0</v>
      </c>
      <c r="AT1155" s="73">
        <f t="shared" si="1891"/>
        <v>0</v>
      </c>
      <c r="AU1155" s="15">
        <f t="shared" si="1931"/>
        <v>0</v>
      </c>
      <c r="AV1155" s="24"/>
    </row>
    <row r="1156" spans="1:48" ht="46.8" x14ac:dyDescent="0.3">
      <c r="A1156" s="61" t="s">
        <v>742</v>
      </c>
      <c r="B1156" s="62" t="s">
        <v>29</v>
      </c>
      <c r="C1156" s="61"/>
      <c r="D1156" s="61"/>
      <c r="E1156" s="63" t="s">
        <v>30</v>
      </c>
      <c r="F1156" s="15">
        <f t="shared" si="1893"/>
        <v>25020</v>
      </c>
      <c r="G1156" s="15">
        <f t="shared" si="1912"/>
        <v>0</v>
      </c>
      <c r="H1156" s="15">
        <f t="shared" si="1913"/>
        <v>0</v>
      </c>
      <c r="I1156" s="15">
        <f t="shared" si="1914"/>
        <v>0</v>
      </c>
      <c r="J1156" s="15">
        <f t="shared" si="1915"/>
        <v>0</v>
      </c>
      <c r="K1156" s="15">
        <f t="shared" si="1916"/>
        <v>0</v>
      </c>
      <c r="L1156" s="15">
        <f t="shared" si="1909"/>
        <v>25020</v>
      </c>
      <c r="M1156" s="15">
        <f t="shared" si="1910"/>
        <v>0</v>
      </c>
      <c r="N1156" s="15">
        <f t="shared" si="1911"/>
        <v>0</v>
      </c>
      <c r="O1156" s="15">
        <f t="shared" si="1917"/>
        <v>0</v>
      </c>
      <c r="P1156" s="15">
        <f t="shared" si="1918"/>
        <v>0</v>
      </c>
      <c r="Q1156" s="15">
        <f t="shared" si="1919"/>
        <v>0</v>
      </c>
      <c r="R1156" s="15">
        <f t="shared" si="1838"/>
        <v>25020</v>
      </c>
      <c r="S1156" s="15">
        <f t="shared" si="1839"/>
        <v>0</v>
      </c>
      <c r="T1156" s="15">
        <f t="shared" si="1840"/>
        <v>0</v>
      </c>
      <c r="U1156" s="15">
        <f t="shared" si="1920"/>
        <v>0</v>
      </c>
      <c r="V1156" s="15">
        <f t="shared" si="1830"/>
        <v>25020</v>
      </c>
      <c r="W1156" s="15">
        <f t="shared" si="1831"/>
        <v>0</v>
      </c>
      <c r="X1156" s="15">
        <f t="shared" si="1832"/>
        <v>0</v>
      </c>
      <c r="Y1156" s="15">
        <f t="shared" si="1921"/>
        <v>0</v>
      </c>
      <c r="Z1156" s="15">
        <f t="shared" si="1922"/>
        <v>0</v>
      </c>
      <c r="AA1156" s="15">
        <f t="shared" si="1923"/>
        <v>0</v>
      </c>
      <c r="AB1156" s="15">
        <f t="shared" si="1932"/>
        <v>25020</v>
      </c>
      <c r="AC1156" s="15">
        <f t="shared" si="1933"/>
        <v>0</v>
      </c>
      <c r="AD1156" s="15">
        <f t="shared" si="1934"/>
        <v>0</v>
      </c>
      <c r="AE1156" s="15">
        <f t="shared" si="1924"/>
        <v>0</v>
      </c>
      <c r="AF1156" s="15">
        <f t="shared" si="1925"/>
        <v>0</v>
      </c>
      <c r="AG1156" s="15">
        <f t="shared" si="1926"/>
        <v>0</v>
      </c>
      <c r="AH1156" s="15">
        <f t="shared" si="1935"/>
        <v>25020</v>
      </c>
      <c r="AI1156" s="15">
        <f t="shared" si="1936"/>
        <v>0</v>
      </c>
      <c r="AJ1156" s="15">
        <f t="shared" si="1937"/>
        <v>0</v>
      </c>
      <c r="AK1156" s="15">
        <f t="shared" si="1927"/>
        <v>0</v>
      </c>
      <c r="AL1156" s="15">
        <f t="shared" si="1928"/>
        <v>0</v>
      </c>
      <c r="AM1156" s="15">
        <f t="shared" si="1929"/>
        <v>0</v>
      </c>
      <c r="AN1156" s="15">
        <f t="shared" si="1889"/>
        <v>25020</v>
      </c>
      <c r="AO1156" s="15">
        <f t="shared" si="1930"/>
        <v>0</v>
      </c>
      <c r="AP1156" s="70">
        <f t="shared" si="1828"/>
        <v>25020</v>
      </c>
      <c r="AQ1156" s="15">
        <f t="shared" si="1890"/>
        <v>0</v>
      </c>
      <c r="AR1156" s="15">
        <f t="shared" si="1931"/>
        <v>0</v>
      </c>
      <c r="AS1156" s="70">
        <f t="shared" si="1829"/>
        <v>0</v>
      </c>
      <c r="AT1156" s="73">
        <f t="shared" si="1891"/>
        <v>0</v>
      </c>
      <c r="AU1156" s="15">
        <f t="shared" si="1931"/>
        <v>0</v>
      </c>
      <c r="AV1156" s="24"/>
    </row>
    <row r="1157" spans="1:48" x14ac:dyDescent="0.3">
      <c r="A1157" s="61" t="s">
        <v>742</v>
      </c>
      <c r="B1157" s="62">
        <v>400</v>
      </c>
      <c r="C1157" s="61" t="s">
        <v>50</v>
      </c>
      <c r="D1157" s="61" t="s">
        <v>288</v>
      </c>
      <c r="E1157" s="63" t="s">
        <v>735</v>
      </c>
      <c r="F1157" s="15">
        <v>25020</v>
      </c>
      <c r="G1157" s="15"/>
      <c r="H1157" s="15"/>
      <c r="I1157" s="15"/>
      <c r="J1157" s="15"/>
      <c r="K1157" s="15"/>
      <c r="L1157" s="15">
        <f t="shared" si="1909"/>
        <v>25020</v>
      </c>
      <c r="M1157" s="15">
        <f t="shared" si="1910"/>
        <v>0</v>
      </c>
      <c r="N1157" s="15">
        <f t="shared" si="1911"/>
        <v>0</v>
      </c>
      <c r="O1157" s="15"/>
      <c r="P1157" s="15"/>
      <c r="Q1157" s="15"/>
      <c r="R1157" s="15">
        <f t="shared" si="1838"/>
        <v>25020</v>
      </c>
      <c r="S1157" s="15">
        <f t="shared" si="1839"/>
        <v>0</v>
      </c>
      <c r="T1157" s="15">
        <f t="shared" si="1840"/>
        <v>0</v>
      </c>
      <c r="U1157" s="15"/>
      <c r="V1157" s="15">
        <f t="shared" si="1830"/>
        <v>25020</v>
      </c>
      <c r="W1157" s="15">
        <f t="shared" si="1831"/>
        <v>0</v>
      </c>
      <c r="X1157" s="15">
        <f t="shared" si="1832"/>
        <v>0</v>
      </c>
      <c r="Y1157" s="15"/>
      <c r="Z1157" s="15"/>
      <c r="AA1157" s="15"/>
      <c r="AB1157" s="15">
        <f t="shared" si="1932"/>
        <v>25020</v>
      </c>
      <c r="AC1157" s="15">
        <f t="shared" si="1933"/>
        <v>0</v>
      </c>
      <c r="AD1157" s="15">
        <f t="shared" si="1934"/>
        <v>0</v>
      </c>
      <c r="AE1157" s="15"/>
      <c r="AF1157" s="15"/>
      <c r="AG1157" s="15"/>
      <c r="AH1157" s="15">
        <f t="shared" si="1935"/>
        <v>25020</v>
      </c>
      <c r="AI1157" s="15">
        <f t="shared" si="1936"/>
        <v>0</v>
      </c>
      <c r="AJ1157" s="15">
        <f t="shared" si="1937"/>
        <v>0</v>
      </c>
      <c r="AK1157" s="15"/>
      <c r="AL1157" s="15"/>
      <c r="AM1157" s="15"/>
      <c r="AN1157" s="15">
        <f t="shared" si="1889"/>
        <v>25020</v>
      </c>
      <c r="AO1157" s="15"/>
      <c r="AP1157" s="70">
        <f t="shared" ref="AP1157:AP1169" si="1938">AN1157+AO1157</f>
        <v>25020</v>
      </c>
      <c r="AQ1157" s="15">
        <f t="shared" si="1890"/>
        <v>0</v>
      </c>
      <c r="AR1157" s="15"/>
      <c r="AS1157" s="70">
        <f t="shared" ref="AS1157:AS1169" si="1939">AQ1157+AR1157</f>
        <v>0</v>
      </c>
      <c r="AT1157" s="73">
        <f t="shared" si="1891"/>
        <v>0</v>
      </c>
      <c r="AU1157" s="15"/>
      <c r="AV1157" s="24"/>
    </row>
    <row r="1158" spans="1:48" ht="46.8" x14ac:dyDescent="0.3">
      <c r="A1158" s="61" t="s">
        <v>744</v>
      </c>
      <c r="B1158" s="62"/>
      <c r="C1158" s="61"/>
      <c r="D1158" s="61"/>
      <c r="E1158" s="63" t="s">
        <v>745</v>
      </c>
      <c r="F1158" s="15">
        <f t="shared" si="1893"/>
        <v>0</v>
      </c>
      <c r="G1158" s="15">
        <f t="shared" si="1912"/>
        <v>21844</v>
      </c>
      <c r="H1158" s="15">
        <f t="shared" si="1913"/>
        <v>0</v>
      </c>
      <c r="I1158" s="15">
        <f t="shared" si="1914"/>
        <v>0</v>
      </c>
      <c r="J1158" s="15">
        <f t="shared" si="1915"/>
        <v>0</v>
      </c>
      <c r="K1158" s="15">
        <f t="shared" si="1916"/>
        <v>0</v>
      </c>
      <c r="L1158" s="15">
        <f t="shared" si="1909"/>
        <v>0</v>
      </c>
      <c r="M1158" s="15">
        <f t="shared" si="1910"/>
        <v>21844</v>
      </c>
      <c r="N1158" s="15">
        <f t="shared" si="1911"/>
        <v>0</v>
      </c>
      <c r="O1158" s="15">
        <f t="shared" si="1917"/>
        <v>0</v>
      </c>
      <c r="P1158" s="15">
        <f t="shared" si="1918"/>
        <v>0</v>
      </c>
      <c r="Q1158" s="15">
        <f t="shared" si="1919"/>
        <v>0</v>
      </c>
      <c r="R1158" s="15">
        <f t="shared" si="1838"/>
        <v>0</v>
      </c>
      <c r="S1158" s="15">
        <f t="shared" si="1839"/>
        <v>21844</v>
      </c>
      <c r="T1158" s="15">
        <f t="shared" si="1840"/>
        <v>0</v>
      </c>
      <c r="U1158" s="15">
        <f t="shared" si="1920"/>
        <v>0</v>
      </c>
      <c r="V1158" s="15">
        <f t="shared" ref="V1158:V1221" si="1940">R1158+U1158</f>
        <v>0</v>
      </c>
      <c r="W1158" s="15">
        <f t="shared" ref="W1158:W1221" si="1941">S1158</f>
        <v>21844</v>
      </c>
      <c r="X1158" s="15">
        <f t="shared" ref="X1158:X1221" si="1942">T1158</f>
        <v>0</v>
      </c>
      <c r="Y1158" s="15">
        <f t="shared" si="1921"/>
        <v>0</v>
      </c>
      <c r="Z1158" s="15">
        <f t="shared" si="1922"/>
        <v>0</v>
      </c>
      <c r="AA1158" s="15">
        <f t="shared" si="1923"/>
        <v>0</v>
      </c>
      <c r="AB1158" s="15">
        <f t="shared" si="1932"/>
        <v>0</v>
      </c>
      <c r="AC1158" s="15">
        <f t="shared" si="1933"/>
        <v>21844</v>
      </c>
      <c r="AD1158" s="15">
        <f t="shared" si="1934"/>
        <v>0</v>
      </c>
      <c r="AE1158" s="15">
        <f t="shared" si="1924"/>
        <v>0</v>
      </c>
      <c r="AF1158" s="15">
        <f t="shared" si="1925"/>
        <v>0</v>
      </c>
      <c r="AG1158" s="15">
        <f t="shared" si="1926"/>
        <v>0</v>
      </c>
      <c r="AH1158" s="15">
        <f t="shared" si="1935"/>
        <v>0</v>
      </c>
      <c r="AI1158" s="15">
        <f t="shared" si="1936"/>
        <v>21844</v>
      </c>
      <c r="AJ1158" s="15">
        <f t="shared" si="1937"/>
        <v>0</v>
      </c>
      <c r="AK1158" s="15">
        <f t="shared" si="1927"/>
        <v>0</v>
      </c>
      <c r="AL1158" s="15">
        <f t="shared" si="1928"/>
        <v>0</v>
      </c>
      <c r="AM1158" s="15">
        <f t="shared" si="1929"/>
        <v>0</v>
      </c>
      <c r="AN1158" s="15">
        <f t="shared" si="1889"/>
        <v>0</v>
      </c>
      <c r="AO1158" s="15">
        <f t="shared" si="1930"/>
        <v>0</v>
      </c>
      <c r="AP1158" s="70">
        <f t="shared" si="1938"/>
        <v>0</v>
      </c>
      <c r="AQ1158" s="15">
        <f t="shared" si="1890"/>
        <v>21844</v>
      </c>
      <c r="AR1158" s="15">
        <f t="shared" si="1931"/>
        <v>0</v>
      </c>
      <c r="AS1158" s="70">
        <f t="shared" si="1939"/>
        <v>21844</v>
      </c>
      <c r="AT1158" s="73">
        <f t="shared" si="1891"/>
        <v>0</v>
      </c>
      <c r="AU1158" s="15">
        <f t="shared" si="1931"/>
        <v>0</v>
      </c>
      <c r="AV1158" s="24"/>
    </row>
    <row r="1159" spans="1:48" ht="46.8" x14ac:dyDescent="0.3">
      <c r="A1159" s="61" t="s">
        <v>744</v>
      </c>
      <c r="B1159" s="62" t="s">
        <v>29</v>
      </c>
      <c r="C1159" s="61"/>
      <c r="D1159" s="61"/>
      <c r="E1159" s="63" t="s">
        <v>30</v>
      </c>
      <c r="F1159" s="15">
        <f t="shared" si="1893"/>
        <v>0</v>
      </c>
      <c r="G1159" s="15">
        <f t="shared" si="1912"/>
        <v>21844</v>
      </c>
      <c r="H1159" s="15">
        <f t="shared" si="1913"/>
        <v>0</v>
      </c>
      <c r="I1159" s="15">
        <f t="shared" si="1914"/>
        <v>0</v>
      </c>
      <c r="J1159" s="15">
        <f t="shared" si="1915"/>
        <v>0</v>
      </c>
      <c r="K1159" s="15">
        <f t="shared" si="1916"/>
        <v>0</v>
      </c>
      <c r="L1159" s="15">
        <f t="shared" si="1909"/>
        <v>0</v>
      </c>
      <c r="M1159" s="15">
        <f t="shared" si="1910"/>
        <v>21844</v>
      </c>
      <c r="N1159" s="15">
        <f t="shared" si="1911"/>
        <v>0</v>
      </c>
      <c r="O1159" s="15">
        <f t="shared" si="1917"/>
        <v>0</v>
      </c>
      <c r="P1159" s="15">
        <f t="shared" si="1918"/>
        <v>0</v>
      </c>
      <c r="Q1159" s="15">
        <f t="shared" si="1919"/>
        <v>0</v>
      </c>
      <c r="R1159" s="15">
        <f t="shared" si="1838"/>
        <v>0</v>
      </c>
      <c r="S1159" s="15">
        <f t="shared" si="1839"/>
        <v>21844</v>
      </c>
      <c r="T1159" s="15">
        <f t="shared" si="1840"/>
        <v>0</v>
      </c>
      <c r="U1159" s="15">
        <f t="shared" si="1920"/>
        <v>0</v>
      </c>
      <c r="V1159" s="15">
        <f t="shared" si="1940"/>
        <v>0</v>
      </c>
      <c r="W1159" s="15">
        <f t="shared" si="1941"/>
        <v>21844</v>
      </c>
      <c r="X1159" s="15">
        <f t="shared" si="1942"/>
        <v>0</v>
      </c>
      <c r="Y1159" s="15">
        <f t="shared" si="1921"/>
        <v>0</v>
      </c>
      <c r="Z1159" s="15">
        <f t="shared" si="1922"/>
        <v>0</v>
      </c>
      <c r="AA1159" s="15">
        <f t="shared" si="1923"/>
        <v>0</v>
      </c>
      <c r="AB1159" s="15">
        <f t="shared" si="1932"/>
        <v>0</v>
      </c>
      <c r="AC1159" s="15">
        <f t="shared" si="1933"/>
        <v>21844</v>
      </c>
      <c r="AD1159" s="15">
        <f t="shared" si="1934"/>
        <v>0</v>
      </c>
      <c r="AE1159" s="15">
        <f t="shared" si="1924"/>
        <v>0</v>
      </c>
      <c r="AF1159" s="15">
        <f t="shared" si="1925"/>
        <v>0</v>
      </c>
      <c r="AG1159" s="15">
        <f t="shared" si="1926"/>
        <v>0</v>
      </c>
      <c r="AH1159" s="15">
        <f t="shared" si="1935"/>
        <v>0</v>
      </c>
      <c r="AI1159" s="15">
        <f t="shared" si="1936"/>
        <v>21844</v>
      </c>
      <c r="AJ1159" s="15">
        <f t="shared" si="1937"/>
        <v>0</v>
      </c>
      <c r="AK1159" s="15">
        <f t="shared" si="1927"/>
        <v>0</v>
      </c>
      <c r="AL1159" s="15">
        <f t="shared" si="1928"/>
        <v>0</v>
      </c>
      <c r="AM1159" s="15">
        <f t="shared" si="1929"/>
        <v>0</v>
      </c>
      <c r="AN1159" s="15">
        <f t="shared" si="1889"/>
        <v>0</v>
      </c>
      <c r="AO1159" s="15">
        <f t="shared" si="1930"/>
        <v>0</v>
      </c>
      <c r="AP1159" s="70">
        <f t="shared" si="1938"/>
        <v>0</v>
      </c>
      <c r="AQ1159" s="15">
        <f t="shared" si="1890"/>
        <v>21844</v>
      </c>
      <c r="AR1159" s="15">
        <f t="shared" si="1931"/>
        <v>0</v>
      </c>
      <c r="AS1159" s="70">
        <f t="shared" si="1939"/>
        <v>21844</v>
      </c>
      <c r="AT1159" s="73">
        <f t="shared" si="1891"/>
        <v>0</v>
      </c>
      <c r="AU1159" s="15">
        <f t="shared" si="1931"/>
        <v>0</v>
      </c>
      <c r="AV1159" s="24"/>
    </row>
    <row r="1160" spans="1:48" x14ac:dyDescent="0.3">
      <c r="A1160" s="61" t="s">
        <v>744</v>
      </c>
      <c r="B1160" s="62">
        <v>400</v>
      </c>
      <c r="C1160" s="61" t="s">
        <v>50</v>
      </c>
      <c r="D1160" s="61" t="s">
        <v>288</v>
      </c>
      <c r="E1160" s="63" t="s">
        <v>735</v>
      </c>
      <c r="F1160" s="15"/>
      <c r="G1160" s="15">
        <v>21844</v>
      </c>
      <c r="H1160" s="15"/>
      <c r="I1160" s="15"/>
      <c r="J1160" s="15"/>
      <c r="K1160" s="15"/>
      <c r="L1160" s="15">
        <f t="shared" si="1909"/>
        <v>0</v>
      </c>
      <c r="M1160" s="15">
        <f t="shared" si="1910"/>
        <v>21844</v>
      </c>
      <c r="N1160" s="15">
        <f t="shared" si="1911"/>
        <v>0</v>
      </c>
      <c r="O1160" s="15"/>
      <c r="P1160" s="15"/>
      <c r="Q1160" s="15"/>
      <c r="R1160" s="15">
        <f t="shared" si="1838"/>
        <v>0</v>
      </c>
      <c r="S1160" s="15">
        <f t="shared" si="1839"/>
        <v>21844</v>
      </c>
      <c r="T1160" s="15">
        <f t="shared" si="1840"/>
        <v>0</v>
      </c>
      <c r="U1160" s="15"/>
      <c r="V1160" s="15">
        <f t="shared" si="1940"/>
        <v>0</v>
      </c>
      <c r="W1160" s="15">
        <f t="shared" si="1941"/>
        <v>21844</v>
      </c>
      <c r="X1160" s="15">
        <f t="shared" si="1942"/>
        <v>0</v>
      </c>
      <c r="Y1160" s="15"/>
      <c r="Z1160" s="15"/>
      <c r="AA1160" s="15"/>
      <c r="AB1160" s="15">
        <f t="shared" si="1932"/>
        <v>0</v>
      </c>
      <c r="AC1160" s="15">
        <f t="shared" si="1933"/>
        <v>21844</v>
      </c>
      <c r="AD1160" s="15">
        <f t="shared" si="1934"/>
        <v>0</v>
      </c>
      <c r="AE1160" s="15"/>
      <c r="AF1160" s="15"/>
      <c r="AG1160" s="15"/>
      <c r="AH1160" s="15">
        <f t="shared" si="1935"/>
        <v>0</v>
      </c>
      <c r="AI1160" s="15">
        <f t="shared" si="1936"/>
        <v>21844</v>
      </c>
      <c r="AJ1160" s="15">
        <f t="shared" si="1937"/>
        <v>0</v>
      </c>
      <c r="AK1160" s="15"/>
      <c r="AL1160" s="15"/>
      <c r="AM1160" s="15"/>
      <c r="AN1160" s="15">
        <f t="shared" si="1889"/>
        <v>0</v>
      </c>
      <c r="AO1160" s="15"/>
      <c r="AP1160" s="70">
        <f t="shared" si="1938"/>
        <v>0</v>
      </c>
      <c r="AQ1160" s="15">
        <f t="shared" si="1890"/>
        <v>21844</v>
      </c>
      <c r="AR1160" s="15"/>
      <c r="AS1160" s="70">
        <f t="shared" si="1939"/>
        <v>21844</v>
      </c>
      <c r="AT1160" s="73">
        <f t="shared" si="1891"/>
        <v>0</v>
      </c>
      <c r="AU1160" s="15"/>
      <c r="AV1160" s="24"/>
    </row>
    <row r="1161" spans="1:48" ht="31.2" x14ac:dyDescent="0.3">
      <c r="A1161" s="61" t="s">
        <v>746</v>
      </c>
      <c r="B1161" s="62"/>
      <c r="C1161" s="61"/>
      <c r="D1161" s="61"/>
      <c r="E1161" s="64" t="s">
        <v>747</v>
      </c>
      <c r="F1161" s="15"/>
      <c r="G1161" s="15"/>
      <c r="H1161" s="15"/>
      <c r="I1161" s="15">
        <f t="shared" si="1914"/>
        <v>0</v>
      </c>
      <c r="J1161" s="15">
        <f t="shared" si="1915"/>
        <v>15093.6</v>
      </c>
      <c r="K1161" s="15">
        <f t="shared" si="1916"/>
        <v>0</v>
      </c>
      <c r="L1161" s="15">
        <f t="shared" si="1909"/>
        <v>0</v>
      </c>
      <c r="M1161" s="15">
        <f t="shared" si="1910"/>
        <v>15093.6</v>
      </c>
      <c r="N1161" s="15">
        <f t="shared" si="1911"/>
        <v>0</v>
      </c>
      <c r="O1161" s="15">
        <f t="shared" si="1917"/>
        <v>0</v>
      </c>
      <c r="P1161" s="15">
        <f t="shared" si="1918"/>
        <v>0</v>
      </c>
      <c r="Q1161" s="15">
        <f t="shared" si="1919"/>
        <v>0</v>
      </c>
      <c r="R1161" s="15">
        <f t="shared" si="1838"/>
        <v>0</v>
      </c>
      <c r="S1161" s="15">
        <f t="shared" si="1839"/>
        <v>15093.6</v>
      </c>
      <c r="T1161" s="15">
        <f t="shared" si="1840"/>
        <v>0</v>
      </c>
      <c r="U1161" s="15">
        <f t="shared" si="1920"/>
        <v>0</v>
      </c>
      <c r="V1161" s="15">
        <f t="shared" si="1940"/>
        <v>0</v>
      </c>
      <c r="W1161" s="15">
        <f t="shared" si="1941"/>
        <v>15093.6</v>
      </c>
      <c r="X1161" s="15">
        <f t="shared" si="1942"/>
        <v>0</v>
      </c>
      <c r="Y1161" s="15">
        <f t="shared" si="1921"/>
        <v>0</v>
      </c>
      <c r="Z1161" s="15">
        <f t="shared" si="1922"/>
        <v>0</v>
      </c>
      <c r="AA1161" s="15">
        <f t="shared" si="1923"/>
        <v>0</v>
      </c>
      <c r="AB1161" s="15">
        <f t="shared" si="1932"/>
        <v>0</v>
      </c>
      <c r="AC1161" s="15">
        <f t="shared" si="1933"/>
        <v>15093.6</v>
      </c>
      <c r="AD1161" s="15">
        <f t="shared" si="1934"/>
        <v>0</v>
      </c>
      <c r="AE1161" s="15">
        <f t="shared" si="1924"/>
        <v>0</v>
      </c>
      <c r="AF1161" s="15">
        <f t="shared" si="1925"/>
        <v>0</v>
      </c>
      <c r="AG1161" s="15">
        <f t="shared" si="1926"/>
        <v>0</v>
      </c>
      <c r="AH1161" s="15">
        <f t="shared" si="1935"/>
        <v>0</v>
      </c>
      <c r="AI1161" s="15">
        <f t="shared" si="1936"/>
        <v>15093.6</v>
      </c>
      <c r="AJ1161" s="15">
        <f t="shared" si="1937"/>
        <v>0</v>
      </c>
      <c r="AK1161" s="15">
        <f t="shared" si="1927"/>
        <v>0</v>
      </c>
      <c r="AL1161" s="15">
        <f t="shared" si="1928"/>
        <v>-311.16300000000001</v>
      </c>
      <c r="AM1161" s="15">
        <f t="shared" si="1929"/>
        <v>0</v>
      </c>
      <c r="AN1161" s="15">
        <f t="shared" si="1889"/>
        <v>0</v>
      </c>
      <c r="AO1161" s="15">
        <f t="shared" si="1930"/>
        <v>0</v>
      </c>
      <c r="AP1161" s="70">
        <f t="shared" si="1938"/>
        <v>0</v>
      </c>
      <c r="AQ1161" s="15">
        <f t="shared" si="1890"/>
        <v>14782.437</v>
      </c>
      <c r="AR1161" s="15">
        <f t="shared" si="1931"/>
        <v>0</v>
      </c>
      <c r="AS1161" s="70">
        <f t="shared" si="1939"/>
        <v>14782.437</v>
      </c>
      <c r="AT1161" s="73">
        <f t="shared" si="1891"/>
        <v>0</v>
      </c>
      <c r="AU1161" s="15">
        <f t="shared" si="1931"/>
        <v>0</v>
      </c>
      <c r="AV1161" s="24"/>
    </row>
    <row r="1162" spans="1:48" ht="46.8" x14ac:dyDescent="0.3">
      <c r="A1162" s="61" t="s">
        <v>746</v>
      </c>
      <c r="B1162" s="62" t="s">
        <v>29</v>
      </c>
      <c r="C1162" s="61"/>
      <c r="D1162" s="61"/>
      <c r="E1162" s="63" t="s">
        <v>30</v>
      </c>
      <c r="F1162" s="15"/>
      <c r="G1162" s="15"/>
      <c r="H1162" s="15"/>
      <c r="I1162" s="15">
        <f t="shared" si="1914"/>
        <v>0</v>
      </c>
      <c r="J1162" s="15">
        <f t="shared" si="1915"/>
        <v>15093.6</v>
      </c>
      <c r="K1162" s="15">
        <f t="shared" si="1916"/>
        <v>0</v>
      </c>
      <c r="L1162" s="15">
        <f t="shared" si="1909"/>
        <v>0</v>
      </c>
      <c r="M1162" s="15">
        <f t="shared" si="1910"/>
        <v>15093.6</v>
      </c>
      <c r="N1162" s="15">
        <f t="shared" si="1911"/>
        <v>0</v>
      </c>
      <c r="O1162" s="15">
        <f t="shared" si="1917"/>
        <v>0</v>
      </c>
      <c r="P1162" s="15">
        <f t="shared" si="1918"/>
        <v>0</v>
      </c>
      <c r="Q1162" s="15">
        <f t="shared" si="1919"/>
        <v>0</v>
      </c>
      <c r="R1162" s="15">
        <f t="shared" si="1838"/>
        <v>0</v>
      </c>
      <c r="S1162" s="15">
        <f t="shared" si="1839"/>
        <v>15093.6</v>
      </c>
      <c r="T1162" s="15">
        <f t="shared" si="1840"/>
        <v>0</v>
      </c>
      <c r="U1162" s="15">
        <f t="shared" si="1920"/>
        <v>0</v>
      </c>
      <c r="V1162" s="15">
        <f t="shared" si="1940"/>
        <v>0</v>
      </c>
      <c r="W1162" s="15">
        <f t="shared" si="1941"/>
        <v>15093.6</v>
      </c>
      <c r="X1162" s="15">
        <f t="shared" si="1942"/>
        <v>0</v>
      </c>
      <c r="Y1162" s="15">
        <f t="shared" si="1921"/>
        <v>0</v>
      </c>
      <c r="Z1162" s="15">
        <f t="shared" si="1922"/>
        <v>0</v>
      </c>
      <c r="AA1162" s="15">
        <f t="shared" si="1923"/>
        <v>0</v>
      </c>
      <c r="AB1162" s="15">
        <f t="shared" si="1932"/>
        <v>0</v>
      </c>
      <c r="AC1162" s="15">
        <f t="shared" si="1933"/>
        <v>15093.6</v>
      </c>
      <c r="AD1162" s="15">
        <f t="shared" si="1934"/>
        <v>0</v>
      </c>
      <c r="AE1162" s="15">
        <f t="shared" si="1924"/>
        <v>0</v>
      </c>
      <c r="AF1162" s="15">
        <f t="shared" si="1925"/>
        <v>0</v>
      </c>
      <c r="AG1162" s="15">
        <f t="shared" si="1926"/>
        <v>0</v>
      </c>
      <c r="AH1162" s="15">
        <f t="shared" si="1935"/>
        <v>0</v>
      </c>
      <c r="AI1162" s="15">
        <f t="shared" si="1936"/>
        <v>15093.6</v>
      </c>
      <c r="AJ1162" s="15">
        <f t="shared" si="1937"/>
        <v>0</v>
      </c>
      <c r="AK1162" s="15">
        <f t="shared" si="1927"/>
        <v>0</v>
      </c>
      <c r="AL1162" s="15">
        <f t="shared" si="1928"/>
        <v>-311.16300000000001</v>
      </c>
      <c r="AM1162" s="15">
        <f t="shared" si="1929"/>
        <v>0</v>
      </c>
      <c r="AN1162" s="15">
        <f t="shared" si="1889"/>
        <v>0</v>
      </c>
      <c r="AO1162" s="15">
        <f t="shared" si="1930"/>
        <v>0</v>
      </c>
      <c r="AP1162" s="70">
        <f t="shared" si="1938"/>
        <v>0</v>
      </c>
      <c r="AQ1162" s="15">
        <f t="shared" si="1890"/>
        <v>14782.437</v>
      </c>
      <c r="AR1162" s="15">
        <f t="shared" si="1931"/>
        <v>0</v>
      </c>
      <c r="AS1162" s="70">
        <f t="shared" si="1939"/>
        <v>14782.437</v>
      </c>
      <c r="AT1162" s="73">
        <f t="shared" si="1891"/>
        <v>0</v>
      </c>
      <c r="AU1162" s="15">
        <f t="shared" si="1931"/>
        <v>0</v>
      </c>
      <c r="AV1162" s="24"/>
    </row>
    <row r="1163" spans="1:48" x14ac:dyDescent="0.3">
      <c r="A1163" s="61" t="s">
        <v>746</v>
      </c>
      <c r="B1163" s="62">
        <v>400</v>
      </c>
      <c r="C1163" s="61" t="s">
        <v>50</v>
      </c>
      <c r="D1163" s="61" t="s">
        <v>288</v>
      </c>
      <c r="E1163" s="63" t="s">
        <v>735</v>
      </c>
      <c r="F1163" s="15"/>
      <c r="G1163" s="15"/>
      <c r="H1163" s="15"/>
      <c r="I1163" s="15"/>
      <c r="J1163" s="15">
        <v>15093.6</v>
      </c>
      <c r="K1163" s="15"/>
      <c r="L1163" s="15">
        <f t="shared" si="1909"/>
        <v>0</v>
      </c>
      <c r="M1163" s="15">
        <f t="shared" si="1910"/>
        <v>15093.6</v>
      </c>
      <c r="N1163" s="15">
        <f t="shared" si="1911"/>
        <v>0</v>
      </c>
      <c r="O1163" s="15"/>
      <c r="P1163" s="15"/>
      <c r="Q1163" s="15"/>
      <c r="R1163" s="15">
        <f t="shared" ref="R1163:R1226" si="1943">L1163+O1163</f>
        <v>0</v>
      </c>
      <c r="S1163" s="15">
        <f t="shared" ref="S1163:S1226" si="1944">M1163+P1163</f>
        <v>15093.6</v>
      </c>
      <c r="T1163" s="15">
        <f t="shared" ref="T1163:T1226" si="1945">N1163+Q1163</f>
        <v>0</v>
      </c>
      <c r="U1163" s="15"/>
      <c r="V1163" s="15">
        <f t="shared" si="1940"/>
        <v>0</v>
      </c>
      <c r="W1163" s="15">
        <f t="shared" si="1941"/>
        <v>15093.6</v>
      </c>
      <c r="X1163" s="15">
        <f t="shared" si="1942"/>
        <v>0</v>
      </c>
      <c r="Y1163" s="15"/>
      <c r="Z1163" s="15"/>
      <c r="AA1163" s="15"/>
      <c r="AB1163" s="15">
        <f t="shared" si="1932"/>
        <v>0</v>
      </c>
      <c r="AC1163" s="15">
        <f t="shared" si="1933"/>
        <v>15093.6</v>
      </c>
      <c r="AD1163" s="15">
        <f t="shared" si="1934"/>
        <v>0</v>
      </c>
      <c r="AE1163" s="15"/>
      <c r="AF1163" s="15"/>
      <c r="AG1163" s="15"/>
      <c r="AH1163" s="15">
        <f t="shared" si="1935"/>
        <v>0</v>
      </c>
      <c r="AI1163" s="15">
        <f t="shared" si="1936"/>
        <v>15093.6</v>
      </c>
      <c r="AJ1163" s="15">
        <f t="shared" si="1937"/>
        <v>0</v>
      </c>
      <c r="AK1163" s="15"/>
      <c r="AL1163" s="15">
        <v>-311.16300000000001</v>
      </c>
      <c r="AM1163" s="15"/>
      <c r="AN1163" s="15">
        <f t="shared" si="1889"/>
        <v>0</v>
      </c>
      <c r="AO1163" s="15"/>
      <c r="AP1163" s="70">
        <f t="shared" si="1938"/>
        <v>0</v>
      </c>
      <c r="AQ1163" s="15">
        <f t="shared" si="1890"/>
        <v>14782.437</v>
      </c>
      <c r="AR1163" s="15"/>
      <c r="AS1163" s="70">
        <f t="shared" si="1939"/>
        <v>14782.437</v>
      </c>
      <c r="AT1163" s="73">
        <f t="shared" si="1891"/>
        <v>0</v>
      </c>
      <c r="AU1163" s="15"/>
      <c r="AV1163" s="24"/>
    </row>
    <row r="1164" spans="1:48" ht="31.2" x14ac:dyDescent="0.3">
      <c r="A1164" s="61" t="s">
        <v>748</v>
      </c>
      <c r="B1164" s="62"/>
      <c r="C1164" s="61"/>
      <c r="D1164" s="61"/>
      <c r="E1164" s="64" t="s">
        <v>749</v>
      </c>
      <c r="F1164" s="15"/>
      <c r="G1164" s="15"/>
      <c r="H1164" s="15"/>
      <c r="I1164" s="15">
        <f t="shared" si="1914"/>
        <v>0</v>
      </c>
      <c r="J1164" s="15">
        <f t="shared" si="1915"/>
        <v>4069.7</v>
      </c>
      <c r="K1164" s="15">
        <f t="shared" si="1916"/>
        <v>0</v>
      </c>
      <c r="L1164" s="15">
        <f t="shared" si="1909"/>
        <v>0</v>
      </c>
      <c r="M1164" s="15">
        <f t="shared" si="1910"/>
        <v>4069.7</v>
      </c>
      <c r="N1164" s="15">
        <f t="shared" si="1911"/>
        <v>0</v>
      </c>
      <c r="O1164" s="15">
        <f t="shared" si="1917"/>
        <v>0</v>
      </c>
      <c r="P1164" s="15">
        <f t="shared" si="1918"/>
        <v>0</v>
      </c>
      <c r="Q1164" s="15">
        <f t="shared" si="1919"/>
        <v>0</v>
      </c>
      <c r="R1164" s="15">
        <f t="shared" si="1943"/>
        <v>0</v>
      </c>
      <c r="S1164" s="15">
        <f t="shared" si="1944"/>
        <v>4069.7</v>
      </c>
      <c r="T1164" s="15">
        <f t="shared" si="1945"/>
        <v>0</v>
      </c>
      <c r="U1164" s="15">
        <f t="shared" si="1920"/>
        <v>0</v>
      </c>
      <c r="V1164" s="15">
        <f t="shared" si="1940"/>
        <v>0</v>
      </c>
      <c r="W1164" s="15">
        <f t="shared" si="1941"/>
        <v>4069.7</v>
      </c>
      <c r="X1164" s="15">
        <f t="shared" si="1942"/>
        <v>0</v>
      </c>
      <c r="Y1164" s="15">
        <f t="shared" si="1921"/>
        <v>0</v>
      </c>
      <c r="Z1164" s="15">
        <f t="shared" si="1922"/>
        <v>0</v>
      </c>
      <c r="AA1164" s="15">
        <f t="shared" si="1923"/>
        <v>0</v>
      </c>
      <c r="AB1164" s="15">
        <f t="shared" si="1932"/>
        <v>0</v>
      </c>
      <c r="AC1164" s="15">
        <f t="shared" si="1933"/>
        <v>4069.7</v>
      </c>
      <c r="AD1164" s="15">
        <f t="shared" si="1934"/>
        <v>0</v>
      </c>
      <c r="AE1164" s="15">
        <f t="shared" si="1924"/>
        <v>0</v>
      </c>
      <c r="AF1164" s="15">
        <f t="shared" si="1925"/>
        <v>0</v>
      </c>
      <c r="AG1164" s="15">
        <f t="shared" si="1926"/>
        <v>0</v>
      </c>
      <c r="AH1164" s="15">
        <f t="shared" si="1935"/>
        <v>0</v>
      </c>
      <c r="AI1164" s="15">
        <f t="shared" si="1936"/>
        <v>4069.7</v>
      </c>
      <c r="AJ1164" s="15">
        <f t="shared" si="1937"/>
        <v>0</v>
      </c>
      <c r="AK1164" s="15">
        <f t="shared" si="1927"/>
        <v>0</v>
      </c>
      <c r="AL1164" s="15">
        <f t="shared" si="1928"/>
        <v>-1319.7</v>
      </c>
      <c r="AM1164" s="15">
        <f t="shared" si="1929"/>
        <v>0</v>
      </c>
      <c r="AN1164" s="15">
        <f t="shared" si="1889"/>
        <v>0</v>
      </c>
      <c r="AO1164" s="15">
        <f t="shared" si="1930"/>
        <v>0</v>
      </c>
      <c r="AP1164" s="70">
        <f t="shared" si="1938"/>
        <v>0</v>
      </c>
      <c r="AQ1164" s="15">
        <f t="shared" si="1890"/>
        <v>2750</v>
      </c>
      <c r="AR1164" s="15">
        <f t="shared" si="1931"/>
        <v>0</v>
      </c>
      <c r="AS1164" s="70">
        <f t="shared" si="1939"/>
        <v>2750</v>
      </c>
      <c r="AT1164" s="73">
        <f t="shared" si="1891"/>
        <v>0</v>
      </c>
      <c r="AU1164" s="15">
        <f t="shared" si="1931"/>
        <v>0</v>
      </c>
      <c r="AV1164" s="24"/>
    </row>
    <row r="1165" spans="1:48" ht="46.8" x14ac:dyDescent="0.3">
      <c r="A1165" s="61" t="s">
        <v>748</v>
      </c>
      <c r="B1165" s="62" t="s">
        <v>29</v>
      </c>
      <c r="C1165" s="61"/>
      <c r="D1165" s="61"/>
      <c r="E1165" s="63" t="s">
        <v>30</v>
      </c>
      <c r="F1165" s="15"/>
      <c r="G1165" s="15"/>
      <c r="H1165" s="15"/>
      <c r="I1165" s="15">
        <f t="shared" si="1914"/>
        <v>0</v>
      </c>
      <c r="J1165" s="15">
        <f t="shared" si="1915"/>
        <v>4069.7</v>
      </c>
      <c r="K1165" s="15">
        <f t="shared" si="1916"/>
        <v>0</v>
      </c>
      <c r="L1165" s="15">
        <f t="shared" si="1909"/>
        <v>0</v>
      </c>
      <c r="M1165" s="15">
        <f t="shared" si="1910"/>
        <v>4069.7</v>
      </c>
      <c r="N1165" s="15">
        <f t="shared" si="1911"/>
        <v>0</v>
      </c>
      <c r="O1165" s="15">
        <f t="shared" si="1917"/>
        <v>0</v>
      </c>
      <c r="P1165" s="15">
        <f t="shared" si="1918"/>
        <v>0</v>
      </c>
      <c r="Q1165" s="15">
        <f t="shared" si="1919"/>
        <v>0</v>
      </c>
      <c r="R1165" s="15">
        <f t="shared" si="1943"/>
        <v>0</v>
      </c>
      <c r="S1165" s="15">
        <f t="shared" si="1944"/>
        <v>4069.7</v>
      </c>
      <c r="T1165" s="15">
        <f t="shared" si="1945"/>
        <v>0</v>
      </c>
      <c r="U1165" s="15">
        <f t="shared" si="1920"/>
        <v>0</v>
      </c>
      <c r="V1165" s="15">
        <f t="shared" si="1940"/>
        <v>0</v>
      </c>
      <c r="W1165" s="15">
        <f t="shared" si="1941"/>
        <v>4069.7</v>
      </c>
      <c r="X1165" s="15">
        <f t="shared" si="1942"/>
        <v>0</v>
      </c>
      <c r="Y1165" s="15">
        <f t="shared" si="1921"/>
        <v>0</v>
      </c>
      <c r="Z1165" s="15">
        <f t="shared" si="1922"/>
        <v>0</v>
      </c>
      <c r="AA1165" s="15">
        <f t="shared" si="1923"/>
        <v>0</v>
      </c>
      <c r="AB1165" s="15">
        <f t="shared" si="1932"/>
        <v>0</v>
      </c>
      <c r="AC1165" s="15">
        <f t="shared" si="1933"/>
        <v>4069.7</v>
      </c>
      <c r="AD1165" s="15">
        <f t="shared" si="1934"/>
        <v>0</v>
      </c>
      <c r="AE1165" s="15">
        <f t="shared" si="1924"/>
        <v>0</v>
      </c>
      <c r="AF1165" s="15">
        <f t="shared" si="1925"/>
        <v>0</v>
      </c>
      <c r="AG1165" s="15">
        <f t="shared" si="1926"/>
        <v>0</v>
      </c>
      <c r="AH1165" s="15">
        <f t="shared" si="1935"/>
        <v>0</v>
      </c>
      <c r="AI1165" s="15">
        <f t="shared" si="1936"/>
        <v>4069.7</v>
      </c>
      <c r="AJ1165" s="15">
        <f t="shared" si="1937"/>
        <v>0</v>
      </c>
      <c r="AK1165" s="15">
        <f t="shared" si="1927"/>
        <v>0</v>
      </c>
      <c r="AL1165" s="15">
        <f t="shared" si="1928"/>
        <v>-1319.7</v>
      </c>
      <c r="AM1165" s="15">
        <f t="shared" si="1929"/>
        <v>0</v>
      </c>
      <c r="AN1165" s="15">
        <f t="shared" si="1889"/>
        <v>0</v>
      </c>
      <c r="AO1165" s="15">
        <f t="shared" si="1930"/>
        <v>0</v>
      </c>
      <c r="AP1165" s="70">
        <f t="shared" si="1938"/>
        <v>0</v>
      </c>
      <c r="AQ1165" s="15">
        <f t="shared" si="1890"/>
        <v>2750</v>
      </c>
      <c r="AR1165" s="15">
        <f t="shared" si="1931"/>
        <v>0</v>
      </c>
      <c r="AS1165" s="70">
        <f t="shared" si="1939"/>
        <v>2750</v>
      </c>
      <c r="AT1165" s="73">
        <f t="shared" si="1891"/>
        <v>0</v>
      </c>
      <c r="AU1165" s="15">
        <f t="shared" si="1931"/>
        <v>0</v>
      </c>
      <c r="AV1165" s="24"/>
    </row>
    <row r="1166" spans="1:48" x14ac:dyDescent="0.3">
      <c r="A1166" s="61" t="s">
        <v>748</v>
      </c>
      <c r="B1166" s="62">
        <v>400</v>
      </c>
      <c r="C1166" s="61" t="s">
        <v>50</v>
      </c>
      <c r="D1166" s="61" t="s">
        <v>288</v>
      </c>
      <c r="E1166" s="63" t="s">
        <v>735</v>
      </c>
      <c r="F1166" s="15"/>
      <c r="G1166" s="15"/>
      <c r="H1166" s="15"/>
      <c r="I1166" s="15"/>
      <c r="J1166" s="15">
        <v>4069.7</v>
      </c>
      <c r="K1166" s="15"/>
      <c r="L1166" s="15">
        <f t="shared" si="1909"/>
        <v>0</v>
      </c>
      <c r="M1166" s="15">
        <f t="shared" si="1910"/>
        <v>4069.7</v>
      </c>
      <c r="N1166" s="15">
        <f t="shared" si="1911"/>
        <v>0</v>
      </c>
      <c r="O1166" s="15"/>
      <c r="P1166" s="15"/>
      <c r="Q1166" s="15"/>
      <c r="R1166" s="15">
        <f t="shared" si="1943"/>
        <v>0</v>
      </c>
      <c r="S1166" s="15">
        <f t="shared" si="1944"/>
        <v>4069.7</v>
      </c>
      <c r="T1166" s="15">
        <f t="shared" si="1945"/>
        <v>0</v>
      </c>
      <c r="U1166" s="15"/>
      <c r="V1166" s="15">
        <f t="shared" si="1940"/>
        <v>0</v>
      </c>
      <c r="W1166" s="15">
        <f t="shared" si="1941"/>
        <v>4069.7</v>
      </c>
      <c r="X1166" s="15">
        <f t="shared" si="1942"/>
        <v>0</v>
      </c>
      <c r="Y1166" s="15"/>
      <c r="Z1166" s="15"/>
      <c r="AA1166" s="15"/>
      <c r="AB1166" s="15">
        <f t="shared" si="1932"/>
        <v>0</v>
      </c>
      <c r="AC1166" s="15">
        <f t="shared" si="1933"/>
        <v>4069.7</v>
      </c>
      <c r="AD1166" s="15">
        <f t="shared" si="1934"/>
        <v>0</v>
      </c>
      <c r="AE1166" s="15"/>
      <c r="AF1166" s="15"/>
      <c r="AG1166" s="15"/>
      <c r="AH1166" s="15">
        <f t="shared" si="1935"/>
        <v>0</v>
      </c>
      <c r="AI1166" s="15">
        <f t="shared" si="1936"/>
        <v>4069.7</v>
      </c>
      <c r="AJ1166" s="15">
        <f t="shared" si="1937"/>
        <v>0</v>
      </c>
      <c r="AK1166" s="15"/>
      <c r="AL1166" s="15">
        <v>-1319.7</v>
      </c>
      <c r="AM1166" s="15"/>
      <c r="AN1166" s="15">
        <f t="shared" si="1889"/>
        <v>0</v>
      </c>
      <c r="AO1166" s="15"/>
      <c r="AP1166" s="70">
        <f t="shared" si="1938"/>
        <v>0</v>
      </c>
      <c r="AQ1166" s="15">
        <f t="shared" si="1890"/>
        <v>2750</v>
      </c>
      <c r="AR1166" s="15"/>
      <c r="AS1166" s="70">
        <f t="shared" si="1939"/>
        <v>2750</v>
      </c>
      <c r="AT1166" s="73">
        <f t="shared" si="1891"/>
        <v>0</v>
      </c>
      <c r="AU1166" s="15"/>
      <c r="AV1166" s="24"/>
    </row>
    <row r="1167" spans="1:48" ht="46.8" x14ac:dyDescent="0.3">
      <c r="A1167" s="61" t="s">
        <v>750</v>
      </c>
      <c r="B1167" s="62"/>
      <c r="C1167" s="61"/>
      <c r="D1167" s="61"/>
      <c r="E1167" s="64" t="s">
        <v>751</v>
      </c>
      <c r="F1167" s="15"/>
      <c r="G1167" s="15"/>
      <c r="H1167" s="15"/>
      <c r="I1167" s="15">
        <f t="shared" si="1914"/>
        <v>16139.5</v>
      </c>
      <c r="J1167" s="15">
        <f t="shared" si="1915"/>
        <v>0</v>
      </c>
      <c r="K1167" s="15">
        <f t="shared" si="1916"/>
        <v>0</v>
      </c>
      <c r="L1167" s="15">
        <f t="shared" si="1909"/>
        <v>16139.5</v>
      </c>
      <c r="M1167" s="15">
        <f t="shared" si="1910"/>
        <v>0</v>
      </c>
      <c r="N1167" s="15">
        <f t="shared" si="1911"/>
        <v>0</v>
      </c>
      <c r="O1167" s="15">
        <f t="shared" si="1917"/>
        <v>0</v>
      </c>
      <c r="P1167" s="15">
        <f t="shared" si="1918"/>
        <v>0</v>
      </c>
      <c r="Q1167" s="15">
        <f t="shared" si="1919"/>
        <v>0</v>
      </c>
      <c r="R1167" s="15">
        <f t="shared" si="1943"/>
        <v>16139.5</v>
      </c>
      <c r="S1167" s="15">
        <f t="shared" si="1944"/>
        <v>0</v>
      </c>
      <c r="T1167" s="15">
        <f t="shared" si="1945"/>
        <v>0</v>
      </c>
      <c r="U1167" s="15">
        <f t="shared" si="1920"/>
        <v>0</v>
      </c>
      <c r="V1167" s="15">
        <f t="shared" si="1940"/>
        <v>16139.5</v>
      </c>
      <c r="W1167" s="15">
        <f t="shared" si="1941"/>
        <v>0</v>
      </c>
      <c r="X1167" s="15">
        <f t="shared" si="1942"/>
        <v>0</v>
      </c>
      <c r="Y1167" s="15">
        <f t="shared" si="1921"/>
        <v>0</v>
      </c>
      <c r="Z1167" s="15">
        <f t="shared" si="1922"/>
        <v>0</v>
      </c>
      <c r="AA1167" s="15">
        <f t="shared" si="1923"/>
        <v>0</v>
      </c>
      <c r="AB1167" s="15">
        <f t="shared" si="1932"/>
        <v>16139.5</v>
      </c>
      <c r="AC1167" s="15">
        <f t="shared" si="1933"/>
        <v>0</v>
      </c>
      <c r="AD1167" s="15">
        <f t="shared" si="1934"/>
        <v>0</v>
      </c>
      <c r="AE1167" s="15">
        <f t="shared" si="1924"/>
        <v>-16139.5</v>
      </c>
      <c r="AF1167" s="15">
        <f t="shared" si="1925"/>
        <v>16139.5</v>
      </c>
      <c r="AG1167" s="15">
        <f t="shared" si="1926"/>
        <v>0</v>
      </c>
      <c r="AH1167" s="15">
        <f t="shared" si="1935"/>
        <v>0</v>
      </c>
      <c r="AI1167" s="15">
        <f t="shared" si="1936"/>
        <v>16139.5</v>
      </c>
      <c r="AJ1167" s="15">
        <f t="shared" si="1937"/>
        <v>0</v>
      </c>
      <c r="AK1167" s="15">
        <f t="shared" si="1927"/>
        <v>0</v>
      </c>
      <c r="AL1167" s="15">
        <f t="shared" si="1928"/>
        <v>-6198.6149999999998</v>
      </c>
      <c r="AM1167" s="15">
        <f t="shared" si="1929"/>
        <v>0</v>
      </c>
      <c r="AN1167" s="15">
        <f t="shared" si="1889"/>
        <v>0</v>
      </c>
      <c r="AO1167" s="15">
        <f t="shared" si="1930"/>
        <v>0</v>
      </c>
      <c r="AP1167" s="70">
        <f t="shared" si="1938"/>
        <v>0</v>
      </c>
      <c r="AQ1167" s="15">
        <f t="shared" si="1890"/>
        <v>9940.8850000000002</v>
      </c>
      <c r="AR1167" s="15">
        <f t="shared" si="1931"/>
        <v>0</v>
      </c>
      <c r="AS1167" s="70">
        <f t="shared" si="1939"/>
        <v>9940.8850000000002</v>
      </c>
      <c r="AT1167" s="73">
        <f t="shared" si="1891"/>
        <v>0</v>
      </c>
      <c r="AU1167" s="15">
        <f t="shared" si="1931"/>
        <v>0</v>
      </c>
      <c r="AV1167" s="24"/>
    </row>
    <row r="1168" spans="1:48" ht="46.8" x14ac:dyDescent="0.3">
      <c r="A1168" s="61" t="s">
        <v>750</v>
      </c>
      <c r="B1168" s="62" t="s">
        <v>29</v>
      </c>
      <c r="C1168" s="61"/>
      <c r="D1168" s="61"/>
      <c r="E1168" s="63" t="s">
        <v>30</v>
      </c>
      <c r="F1168" s="15"/>
      <c r="G1168" s="15"/>
      <c r="H1168" s="15"/>
      <c r="I1168" s="15">
        <f t="shared" si="1914"/>
        <v>16139.5</v>
      </c>
      <c r="J1168" s="15">
        <f t="shared" si="1915"/>
        <v>0</v>
      </c>
      <c r="K1168" s="15">
        <f t="shared" si="1916"/>
        <v>0</v>
      </c>
      <c r="L1168" s="15">
        <f t="shared" si="1909"/>
        <v>16139.5</v>
      </c>
      <c r="M1168" s="15">
        <f t="shared" si="1910"/>
        <v>0</v>
      </c>
      <c r="N1168" s="15">
        <f t="shared" si="1911"/>
        <v>0</v>
      </c>
      <c r="O1168" s="15">
        <f t="shared" si="1917"/>
        <v>0</v>
      </c>
      <c r="P1168" s="15">
        <f t="shared" si="1918"/>
        <v>0</v>
      </c>
      <c r="Q1168" s="15">
        <f t="shared" si="1919"/>
        <v>0</v>
      </c>
      <c r="R1168" s="15">
        <f t="shared" si="1943"/>
        <v>16139.5</v>
      </c>
      <c r="S1168" s="15">
        <f t="shared" si="1944"/>
        <v>0</v>
      </c>
      <c r="T1168" s="15">
        <f t="shared" si="1945"/>
        <v>0</v>
      </c>
      <c r="U1168" s="15">
        <f t="shared" si="1920"/>
        <v>0</v>
      </c>
      <c r="V1168" s="15">
        <f t="shared" si="1940"/>
        <v>16139.5</v>
      </c>
      <c r="W1168" s="15">
        <f t="shared" si="1941"/>
        <v>0</v>
      </c>
      <c r="X1168" s="15">
        <f t="shared" si="1942"/>
        <v>0</v>
      </c>
      <c r="Y1168" s="15">
        <f t="shared" si="1921"/>
        <v>0</v>
      </c>
      <c r="Z1168" s="15">
        <f t="shared" si="1922"/>
        <v>0</v>
      </c>
      <c r="AA1168" s="15">
        <f t="shared" si="1923"/>
        <v>0</v>
      </c>
      <c r="AB1168" s="15">
        <f t="shared" si="1932"/>
        <v>16139.5</v>
      </c>
      <c r="AC1168" s="15">
        <f t="shared" si="1933"/>
        <v>0</v>
      </c>
      <c r="AD1168" s="15">
        <f t="shared" si="1934"/>
        <v>0</v>
      </c>
      <c r="AE1168" s="15">
        <f t="shared" si="1924"/>
        <v>-16139.5</v>
      </c>
      <c r="AF1168" s="15">
        <f t="shared" si="1925"/>
        <v>16139.5</v>
      </c>
      <c r="AG1168" s="15">
        <f t="shared" si="1926"/>
        <v>0</v>
      </c>
      <c r="AH1168" s="15">
        <f t="shared" si="1935"/>
        <v>0</v>
      </c>
      <c r="AI1168" s="15">
        <f t="shared" si="1936"/>
        <v>16139.5</v>
      </c>
      <c r="AJ1168" s="15">
        <f t="shared" si="1937"/>
        <v>0</v>
      </c>
      <c r="AK1168" s="15">
        <f t="shared" si="1927"/>
        <v>0</v>
      </c>
      <c r="AL1168" s="15">
        <f t="shared" si="1928"/>
        <v>-6198.6149999999998</v>
      </c>
      <c r="AM1168" s="15">
        <f t="shared" si="1929"/>
        <v>0</v>
      </c>
      <c r="AN1168" s="15">
        <f t="shared" si="1889"/>
        <v>0</v>
      </c>
      <c r="AO1168" s="15">
        <f t="shared" si="1930"/>
        <v>0</v>
      </c>
      <c r="AP1168" s="70">
        <f t="shared" si="1938"/>
        <v>0</v>
      </c>
      <c r="AQ1168" s="15">
        <f t="shared" si="1890"/>
        <v>9940.8850000000002</v>
      </c>
      <c r="AR1168" s="15">
        <f t="shared" si="1931"/>
        <v>0</v>
      </c>
      <c r="AS1168" s="70">
        <f t="shared" si="1939"/>
        <v>9940.8850000000002</v>
      </c>
      <c r="AT1168" s="73">
        <f t="shared" si="1891"/>
        <v>0</v>
      </c>
      <c r="AU1168" s="15">
        <f t="shared" si="1931"/>
        <v>0</v>
      </c>
      <c r="AV1168" s="24"/>
    </row>
    <row r="1169" spans="1:49" x14ac:dyDescent="0.3">
      <c r="A1169" s="61" t="s">
        <v>750</v>
      </c>
      <c r="B1169" s="62">
        <v>400</v>
      </c>
      <c r="C1169" s="61" t="s">
        <v>50</v>
      </c>
      <c r="D1169" s="61" t="s">
        <v>288</v>
      </c>
      <c r="E1169" s="63" t="s">
        <v>735</v>
      </c>
      <c r="F1169" s="15"/>
      <c r="G1169" s="15"/>
      <c r="H1169" s="15"/>
      <c r="I1169" s="15">
        <v>16139.5</v>
      </c>
      <c r="J1169" s="15"/>
      <c r="K1169" s="15"/>
      <c r="L1169" s="15">
        <f t="shared" si="1909"/>
        <v>16139.5</v>
      </c>
      <c r="M1169" s="15">
        <f t="shared" si="1910"/>
        <v>0</v>
      </c>
      <c r="N1169" s="15">
        <f t="shared" si="1911"/>
        <v>0</v>
      </c>
      <c r="O1169" s="15"/>
      <c r="P1169" s="15"/>
      <c r="Q1169" s="15"/>
      <c r="R1169" s="15">
        <f t="shared" si="1943"/>
        <v>16139.5</v>
      </c>
      <c r="S1169" s="15">
        <f t="shared" si="1944"/>
        <v>0</v>
      </c>
      <c r="T1169" s="15">
        <f t="shared" si="1945"/>
        <v>0</v>
      </c>
      <c r="U1169" s="15"/>
      <c r="V1169" s="15">
        <f t="shared" si="1940"/>
        <v>16139.5</v>
      </c>
      <c r="W1169" s="15">
        <f t="shared" si="1941"/>
        <v>0</v>
      </c>
      <c r="X1169" s="15">
        <f t="shared" si="1942"/>
        <v>0</v>
      </c>
      <c r="Y1169" s="15"/>
      <c r="Z1169" s="15"/>
      <c r="AA1169" s="15"/>
      <c r="AB1169" s="15">
        <f t="shared" si="1932"/>
        <v>16139.5</v>
      </c>
      <c r="AC1169" s="15">
        <f t="shared" si="1933"/>
        <v>0</v>
      </c>
      <c r="AD1169" s="15">
        <f t="shared" si="1934"/>
        <v>0</v>
      </c>
      <c r="AE1169" s="15">
        <v>-16139.5</v>
      </c>
      <c r="AF1169" s="15">
        <v>16139.5</v>
      </c>
      <c r="AG1169" s="15"/>
      <c r="AH1169" s="15">
        <f t="shared" si="1935"/>
        <v>0</v>
      </c>
      <c r="AI1169" s="15">
        <f t="shared" si="1936"/>
        <v>16139.5</v>
      </c>
      <c r="AJ1169" s="15">
        <f t="shared" si="1937"/>
        <v>0</v>
      </c>
      <c r="AK1169" s="15"/>
      <c r="AL1169" s="15">
        <v>-6198.6149999999998</v>
      </c>
      <c r="AM1169" s="15"/>
      <c r="AN1169" s="15">
        <f t="shared" si="1889"/>
        <v>0</v>
      </c>
      <c r="AO1169" s="15"/>
      <c r="AP1169" s="70">
        <f t="shared" si="1938"/>
        <v>0</v>
      </c>
      <c r="AQ1169" s="15">
        <f t="shared" si="1890"/>
        <v>9940.8850000000002</v>
      </c>
      <c r="AR1169" s="15"/>
      <c r="AS1169" s="70">
        <f t="shared" si="1939"/>
        <v>9940.8850000000002</v>
      </c>
      <c r="AT1169" s="73">
        <f t="shared" si="1891"/>
        <v>0</v>
      </c>
      <c r="AU1169" s="15"/>
      <c r="AV1169" s="24"/>
    </row>
    <row r="1170" spans="1:49" s="1" customFormat="1" ht="31.2" hidden="1" x14ac:dyDescent="0.3">
      <c r="A1170" s="10" t="s">
        <v>752</v>
      </c>
      <c r="B1170" s="11"/>
      <c r="C1170" s="10"/>
      <c r="D1170" s="10"/>
      <c r="E1170" s="25" t="s">
        <v>753</v>
      </c>
      <c r="F1170" s="15"/>
      <c r="G1170" s="15"/>
      <c r="H1170" s="15"/>
      <c r="I1170" s="15">
        <f t="shared" si="1914"/>
        <v>29143.8</v>
      </c>
      <c r="J1170" s="15">
        <f t="shared" si="1915"/>
        <v>0</v>
      </c>
      <c r="K1170" s="15">
        <f t="shared" si="1916"/>
        <v>0</v>
      </c>
      <c r="L1170" s="15">
        <f t="shared" si="1909"/>
        <v>29143.8</v>
      </c>
      <c r="M1170" s="15">
        <f t="shared" si="1910"/>
        <v>0</v>
      </c>
      <c r="N1170" s="15">
        <f t="shared" si="1911"/>
        <v>0</v>
      </c>
      <c r="O1170" s="15">
        <f t="shared" si="1917"/>
        <v>0</v>
      </c>
      <c r="P1170" s="15">
        <f t="shared" si="1918"/>
        <v>0</v>
      </c>
      <c r="Q1170" s="15">
        <f t="shared" si="1919"/>
        <v>0</v>
      </c>
      <c r="R1170" s="15">
        <f t="shared" si="1943"/>
        <v>29143.8</v>
      </c>
      <c r="S1170" s="15">
        <f t="shared" si="1944"/>
        <v>0</v>
      </c>
      <c r="T1170" s="15">
        <f t="shared" si="1945"/>
        <v>0</v>
      </c>
      <c r="U1170" s="15">
        <f t="shared" si="1920"/>
        <v>0</v>
      </c>
      <c r="V1170" s="15">
        <f t="shared" si="1940"/>
        <v>29143.8</v>
      </c>
      <c r="W1170" s="15">
        <f t="shared" si="1941"/>
        <v>0</v>
      </c>
      <c r="X1170" s="15">
        <f t="shared" si="1942"/>
        <v>0</v>
      </c>
      <c r="Y1170" s="15">
        <f t="shared" si="1921"/>
        <v>0</v>
      </c>
      <c r="Z1170" s="15">
        <f t="shared" si="1922"/>
        <v>0</v>
      </c>
      <c r="AA1170" s="15">
        <f t="shared" si="1923"/>
        <v>0</v>
      </c>
      <c r="AB1170" s="15">
        <f t="shared" si="1932"/>
        <v>29143.8</v>
      </c>
      <c r="AC1170" s="15">
        <f t="shared" si="1933"/>
        <v>0</v>
      </c>
      <c r="AD1170" s="15">
        <f t="shared" si="1934"/>
        <v>0</v>
      </c>
      <c r="AE1170" s="15">
        <f t="shared" si="1924"/>
        <v>-29143.8</v>
      </c>
      <c r="AF1170" s="15">
        <f t="shared" si="1925"/>
        <v>29143.8</v>
      </c>
      <c r="AG1170" s="15">
        <f t="shared" si="1926"/>
        <v>0</v>
      </c>
      <c r="AH1170" s="15">
        <f t="shared" si="1935"/>
        <v>0</v>
      </c>
      <c r="AI1170" s="15">
        <f t="shared" si="1936"/>
        <v>29143.8</v>
      </c>
      <c r="AJ1170" s="15">
        <f t="shared" si="1937"/>
        <v>0</v>
      </c>
      <c r="AK1170" s="15">
        <f t="shared" si="1927"/>
        <v>0</v>
      </c>
      <c r="AL1170" s="15">
        <f t="shared" si="1928"/>
        <v>-29143.8</v>
      </c>
      <c r="AM1170" s="15">
        <f t="shared" si="1929"/>
        <v>0</v>
      </c>
      <c r="AN1170" s="15">
        <f t="shared" si="1889"/>
        <v>0</v>
      </c>
      <c r="AO1170" s="15">
        <f t="shared" si="1930"/>
        <v>0</v>
      </c>
      <c r="AP1170" s="15"/>
      <c r="AQ1170" s="15">
        <f t="shared" si="1890"/>
        <v>0</v>
      </c>
      <c r="AR1170" s="15">
        <f t="shared" si="1931"/>
        <v>0</v>
      </c>
      <c r="AS1170" s="15"/>
      <c r="AT1170" s="15">
        <f t="shared" si="1891"/>
        <v>0</v>
      </c>
      <c r="AU1170" s="15">
        <f t="shared" si="1931"/>
        <v>0</v>
      </c>
      <c r="AV1170" s="22">
        <v>0</v>
      </c>
    </row>
    <row r="1171" spans="1:49" s="1" customFormat="1" ht="46.8" hidden="1" x14ac:dyDescent="0.3">
      <c r="A1171" s="10" t="s">
        <v>752</v>
      </c>
      <c r="B1171" s="11" t="s">
        <v>29</v>
      </c>
      <c r="C1171" s="10"/>
      <c r="D1171" s="10"/>
      <c r="E1171" s="23" t="s">
        <v>30</v>
      </c>
      <c r="F1171" s="15"/>
      <c r="G1171" s="15"/>
      <c r="H1171" s="15"/>
      <c r="I1171" s="15">
        <f t="shared" si="1914"/>
        <v>29143.8</v>
      </c>
      <c r="J1171" s="15">
        <f t="shared" si="1915"/>
        <v>0</v>
      </c>
      <c r="K1171" s="15">
        <f t="shared" si="1916"/>
        <v>0</v>
      </c>
      <c r="L1171" s="15">
        <f t="shared" si="1909"/>
        <v>29143.8</v>
      </c>
      <c r="M1171" s="15">
        <f t="shared" si="1910"/>
        <v>0</v>
      </c>
      <c r="N1171" s="15">
        <f t="shared" si="1911"/>
        <v>0</v>
      </c>
      <c r="O1171" s="15">
        <f t="shared" si="1917"/>
        <v>0</v>
      </c>
      <c r="P1171" s="15">
        <f t="shared" si="1918"/>
        <v>0</v>
      </c>
      <c r="Q1171" s="15">
        <f t="shared" si="1919"/>
        <v>0</v>
      </c>
      <c r="R1171" s="15">
        <f t="shared" si="1943"/>
        <v>29143.8</v>
      </c>
      <c r="S1171" s="15">
        <f t="shared" si="1944"/>
        <v>0</v>
      </c>
      <c r="T1171" s="15">
        <f t="shared" si="1945"/>
        <v>0</v>
      </c>
      <c r="U1171" s="15">
        <f t="shared" si="1920"/>
        <v>0</v>
      </c>
      <c r="V1171" s="15">
        <f t="shared" si="1940"/>
        <v>29143.8</v>
      </c>
      <c r="W1171" s="15">
        <f t="shared" si="1941"/>
        <v>0</v>
      </c>
      <c r="X1171" s="15">
        <f t="shared" si="1942"/>
        <v>0</v>
      </c>
      <c r="Y1171" s="15">
        <f t="shared" si="1921"/>
        <v>0</v>
      </c>
      <c r="Z1171" s="15">
        <f t="shared" si="1922"/>
        <v>0</v>
      </c>
      <c r="AA1171" s="15">
        <f t="shared" si="1923"/>
        <v>0</v>
      </c>
      <c r="AB1171" s="15">
        <f t="shared" si="1932"/>
        <v>29143.8</v>
      </c>
      <c r="AC1171" s="15">
        <f t="shared" si="1933"/>
        <v>0</v>
      </c>
      <c r="AD1171" s="15">
        <f t="shared" si="1934"/>
        <v>0</v>
      </c>
      <c r="AE1171" s="15">
        <f t="shared" si="1924"/>
        <v>-29143.8</v>
      </c>
      <c r="AF1171" s="15">
        <f t="shared" si="1925"/>
        <v>29143.8</v>
      </c>
      <c r="AG1171" s="15">
        <f t="shared" si="1926"/>
        <v>0</v>
      </c>
      <c r="AH1171" s="15">
        <f t="shared" si="1935"/>
        <v>0</v>
      </c>
      <c r="AI1171" s="15">
        <f t="shared" si="1936"/>
        <v>29143.8</v>
      </c>
      <c r="AJ1171" s="15">
        <f t="shared" si="1937"/>
        <v>0</v>
      </c>
      <c r="AK1171" s="15">
        <f t="shared" si="1927"/>
        <v>0</v>
      </c>
      <c r="AL1171" s="15">
        <f t="shared" si="1928"/>
        <v>-29143.8</v>
      </c>
      <c r="AM1171" s="15">
        <f t="shared" si="1929"/>
        <v>0</v>
      </c>
      <c r="AN1171" s="15">
        <f t="shared" si="1889"/>
        <v>0</v>
      </c>
      <c r="AO1171" s="15">
        <f t="shared" si="1930"/>
        <v>0</v>
      </c>
      <c r="AP1171" s="15"/>
      <c r="AQ1171" s="15">
        <f t="shared" si="1890"/>
        <v>0</v>
      </c>
      <c r="AR1171" s="15">
        <f t="shared" si="1931"/>
        <v>0</v>
      </c>
      <c r="AS1171" s="15"/>
      <c r="AT1171" s="15">
        <f t="shared" si="1891"/>
        <v>0</v>
      </c>
      <c r="AU1171" s="15">
        <f t="shared" si="1931"/>
        <v>0</v>
      </c>
      <c r="AV1171" s="22">
        <v>0</v>
      </c>
    </row>
    <row r="1172" spans="1:49" s="1" customFormat="1" hidden="1" x14ac:dyDescent="0.3">
      <c r="A1172" s="10" t="s">
        <v>752</v>
      </c>
      <c r="B1172" s="11">
        <v>400</v>
      </c>
      <c r="C1172" s="10" t="s">
        <v>50</v>
      </c>
      <c r="D1172" s="10" t="s">
        <v>288</v>
      </c>
      <c r="E1172" s="23" t="s">
        <v>735</v>
      </c>
      <c r="F1172" s="15"/>
      <c r="G1172" s="15"/>
      <c r="H1172" s="15"/>
      <c r="I1172" s="15">
        <v>29143.8</v>
      </c>
      <c r="J1172" s="15"/>
      <c r="K1172" s="15"/>
      <c r="L1172" s="15">
        <f t="shared" si="1909"/>
        <v>29143.8</v>
      </c>
      <c r="M1172" s="15">
        <f t="shared" si="1910"/>
        <v>0</v>
      </c>
      <c r="N1172" s="15">
        <f t="shared" si="1911"/>
        <v>0</v>
      </c>
      <c r="O1172" s="15"/>
      <c r="P1172" s="15"/>
      <c r="Q1172" s="15"/>
      <c r="R1172" s="15">
        <f t="shared" si="1943"/>
        <v>29143.8</v>
      </c>
      <c r="S1172" s="15">
        <f t="shared" si="1944"/>
        <v>0</v>
      </c>
      <c r="T1172" s="15">
        <f t="shared" si="1945"/>
        <v>0</v>
      </c>
      <c r="U1172" s="15"/>
      <c r="V1172" s="15">
        <f t="shared" si="1940"/>
        <v>29143.8</v>
      </c>
      <c r="W1172" s="15">
        <f t="shared" si="1941"/>
        <v>0</v>
      </c>
      <c r="X1172" s="15">
        <f t="shared" si="1942"/>
        <v>0</v>
      </c>
      <c r="Y1172" s="15"/>
      <c r="Z1172" s="15"/>
      <c r="AA1172" s="15"/>
      <c r="AB1172" s="15">
        <f t="shared" si="1932"/>
        <v>29143.8</v>
      </c>
      <c r="AC1172" s="15">
        <f t="shared" si="1933"/>
        <v>0</v>
      </c>
      <c r="AD1172" s="15">
        <f t="shared" si="1934"/>
        <v>0</v>
      </c>
      <c r="AE1172" s="15">
        <v>-29143.8</v>
      </c>
      <c r="AF1172" s="15">
        <v>29143.8</v>
      </c>
      <c r="AG1172" s="15"/>
      <c r="AH1172" s="15">
        <f t="shared" si="1935"/>
        <v>0</v>
      </c>
      <c r="AI1172" s="15">
        <f t="shared" si="1936"/>
        <v>29143.8</v>
      </c>
      <c r="AJ1172" s="15">
        <f t="shared" si="1937"/>
        <v>0</v>
      </c>
      <c r="AK1172" s="15"/>
      <c r="AL1172" s="15">
        <v>-29143.8</v>
      </c>
      <c r="AM1172" s="15"/>
      <c r="AN1172" s="15">
        <f t="shared" si="1889"/>
        <v>0</v>
      </c>
      <c r="AO1172" s="15"/>
      <c r="AP1172" s="15"/>
      <c r="AQ1172" s="15">
        <f t="shared" si="1890"/>
        <v>0</v>
      </c>
      <c r="AR1172" s="15"/>
      <c r="AS1172" s="15"/>
      <c r="AT1172" s="15">
        <f t="shared" si="1891"/>
        <v>0</v>
      </c>
      <c r="AU1172" s="15"/>
      <c r="AV1172" s="22">
        <v>0</v>
      </c>
    </row>
    <row r="1173" spans="1:49" ht="46.8" x14ac:dyDescent="0.3">
      <c r="A1173" s="61" t="s">
        <v>754</v>
      </c>
      <c r="B1173" s="62"/>
      <c r="C1173" s="61"/>
      <c r="D1173" s="61"/>
      <c r="E1173" s="64" t="s">
        <v>755</v>
      </c>
      <c r="F1173" s="15"/>
      <c r="G1173" s="15"/>
      <c r="H1173" s="15"/>
      <c r="I1173" s="15">
        <f t="shared" si="1914"/>
        <v>16257</v>
      </c>
      <c r="J1173" s="15">
        <f t="shared" si="1915"/>
        <v>0</v>
      </c>
      <c r="K1173" s="15">
        <f t="shared" si="1916"/>
        <v>0</v>
      </c>
      <c r="L1173" s="15">
        <f t="shared" si="1909"/>
        <v>16257</v>
      </c>
      <c r="M1173" s="15">
        <f t="shared" si="1910"/>
        <v>0</v>
      </c>
      <c r="N1173" s="15">
        <f t="shared" si="1911"/>
        <v>0</v>
      </c>
      <c r="O1173" s="15">
        <f t="shared" si="1917"/>
        <v>0</v>
      </c>
      <c r="P1173" s="15">
        <f t="shared" si="1918"/>
        <v>0</v>
      </c>
      <c r="Q1173" s="15">
        <f t="shared" si="1919"/>
        <v>0</v>
      </c>
      <c r="R1173" s="15">
        <f t="shared" si="1943"/>
        <v>16257</v>
      </c>
      <c r="S1173" s="15">
        <f t="shared" si="1944"/>
        <v>0</v>
      </c>
      <c r="T1173" s="15">
        <f t="shared" si="1945"/>
        <v>0</v>
      </c>
      <c r="U1173" s="15">
        <f t="shared" si="1920"/>
        <v>0</v>
      </c>
      <c r="V1173" s="15">
        <f t="shared" si="1940"/>
        <v>16257</v>
      </c>
      <c r="W1173" s="15">
        <f t="shared" si="1941"/>
        <v>0</v>
      </c>
      <c r="X1173" s="15">
        <f t="shared" si="1942"/>
        <v>0</v>
      </c>
      <c r="Y1173" s="15">
        <f t="shared" si="1921"/>
        <v>0</v>
      </c>
      <c r="Z1173" s="15">
        <f t="shared" si="1922"/>
        <v>0</v>
      </c>
      <c r="AA1173" s="15">
        <f t="shared" si="1923"/>
        <v>0</v>
      </c>
      <c r="AB1173" s="15">
        <f t="shared" si="1932"/>
        <v>16257</v>
      </c>
      <c r="AC1173" s="15">
        <f t="shared" si="1933"/>
        <v>0</v>
      </c>
      <c r="AD1173" s="15">
        <f t="shared" si="1934"/>
        <v>0</v>
      </c>
      <c r="AE1173" s="15">
        <f t="shared" si="1924"/>
        <v>-16257</v>
      </c>
      <c r="AF1173" s="15">
        <f t="shared" si="1925"/>
        <v>16257</v>
      </c>
      <c r="AG1173" s="15">
        <f t="shared" si="1926"/>
        <v>0</v>
      </c>
      <c r="AH1173" s="15">
        <f t="shared" si="1935"/>
        <v>0</v>
      </c>
      <c r="AI1173" s="15">
        <f t="shared" si="1936"/>
        <v>16257</v>
      </c>
      <c r="AJ1173" s="15">
        <f t="shared" si="1937"/>
        <v>0</v>
      </c>
      <c r="AK1173" s="15">
        <f t="shared" si="1927"/>
        <v>0</v>
      </c>
      <c r="AL1173" s="15">
        <f t="shared" si="1928"/>
        <v>-6807</v>
      </c>
      <c r="AM1173" s="15">
        <f t="shared" si="1929"/>
        <v>0</v>
      </c>
      <c r="AN1173" s="15">
        <f t="shared" si="1889"/>
        <v>0</v>
      </c>
      <c r="AO1173" s="15">
        <f t="shared" si="1930"/>
        <v>0</v>
      </c>
      <c r="AP1173" s="70">
        <f t="shared" ref="AP1173:AP1225" si="1946">AN1173+AO1173</f>
        <v>0</v>
      </c>
      <c r="AQ1173" s="15">
        <f t="shared" si="1890"/>
        <v>9450</v>
      </c>
      <c r="AR1173" s="15">
        <f t="shared" si="1931"/>
        <v>0</v>
      </c>
      <c r="AS1173" s="70">
        <f t="shared" ref="AS1173:AS1225" si="1947">AQ1173+AR1173</f>
        <v>9450</v>
      </c>
      <c r="AT1173" s="73">
        <f t="shared" si="1891"/>
        <v>0</v>
      </c>
      <c r="AU1173" s="15">
        <f t="shared" si="1931"/>
        <v>0</v>
      </c>
      <c r="AV1173" s="24"/>
    </row>
    <row r="1174" spans="1:49" ht="46.8" x14ac:dyDescent="0.3">
      <c r="A1174" s="61" t="s">
        <v>754</v>
      </c>
      <c r="B1174" s="62" t="s">
        <v>29</v>
      </c>
      <c r="C1174" s="61"/>
      <c r="D1174" s="61"/>
      <c r="E1174" s="63" t="s">
        <v>30</v>
      </c>
      <c r="F1174" s="15"/>
      <c r="G1174" s="15"/>
      <c r="H1174" s="15"/>
      <c r="I1174" s="15">
        <f t="shared" si="1914"/>
        <v>16257</v>
      </c>
      <c r="J1174" s="15">
        <f t="shared" si="1915"/>
        <v>0</v>
      </c>
      <c r="K1174" s="15">
        <f t="shared" si="1916"/>
        <v>0</v>
      </c>
      <c r="L1174" s="15">
        <f t="shared" si="1909"/>
        <v>16257</v>
      </c>
      <c r="M1174" s="15">
        <f t="shared" si="1910"/>
        <v>0</v>
      </c>
      <c r="N1174" s="15">
        <f t="shared" si="1911"/>
        <v>0</v>
      </c>
      <c r="O1174" s="15">
        <f t="shared" si="1917"/>
        <v>0</v>
      </c>
      <c r="P1174" s="15">
        <f t="shared" si="1918"/>
        <v>0</v>
      </c>
      <c r="Q1174" s="15">
        <f t="shared" si="1919"/>
        <v>0</v>
      </c>
      <c r="R1174" s="15">
        <f t="shared" si="1943"/>
        <v>16257</v>
      </c>
      <c r="S1174" s="15">
        <f t="shared" si="1944"/>
        <v>0</v>
      </c>
      <c r="T1174" s="15">
        <f t="shared" si="1945"/>
        <v>0</v>
      </c>
      <c r="U1174" s="15">
        <f t="shared" si="1920"/>
        <v>0</v>
      </c>
      <c r="V1174" s="15">
        <f t="shared" si="1940"/>
        <v>16257</v>
      </c>
      <c r="W1174" s="15">
        <f t="shared" si="1941"/>
        <v>0</v>
      </c>
      <c r="X1174" s="15">
        <f t="shared" si="1942"/>
        <v>0</v>
      </c>
      <c r="Y1174" s="15">
        <f t="shared" si="1921"/>
        <v>0</v>
      </c>
      <c r="Z1174" s="15">
        <f t="shared" si="1922"/>
        <v>0</v>
      </c>
      <c r="AA1174" s="15">
        <f t="shared" si="1923"/>
        <v>0</v>
      </c>
      <c r="AB1174" s="15">
        <f t="shared" si="1932"/>
        <v>16257</v>
      </c>
      <c r="AC1174" s="15">
        <f t="shared" si="1933"/>
        <v>0</v>
      </c>
      <c r="AD1174" s="15">
        <f t="shared" si="1934"/>
        <v>0</v>
      </c>
      <c r="AE1174" s="15">
        <f t="shared" si="1924"/>
        <v>-16257</v>
      </c>
      <c r="AF1174" s="15">
        <f t="shared" si="1925"/>
        <v>16257</v>
      </c>
      <c r="AG1174" s="15">
        <f t="shared" si="1926"/>
        <v>0</v>
      </c>
      <c r="AH1174" s="15">
        <f t="shared" si="1935"/>
        <v>0</v>
      </c>
      <c r="AI1174" s="15">
        <f t="shared" si="1936"/>
        <v>16257</v>
      </c>
      <c r="AJ1174" s="15">
        <f t="shared" si="1937"/>
        <v>0</v>
      </c>
      <c r="AK1174" s="15">
        <f t="shared" si="1927"/>
        <v>0</v>
      </c>
      <c r="AL1174" s="15">
        <f t="shared" si="1928"/>
        <v>-6807</v>
      </c>
      <c r="AM1174" s="15">
        <f t="shared" si="1929"/>
        <v>0</v>
      </c>
      <c r="AN1174" s="15">
        <f t="shared" si="1889"/>
        <v>0</v>
      </c>
      <c r="AO1174" s="15">
        <f t="shared" si="1930"/>
        <v>0</v>
      </c>
      <c r="AP1174" s="70">
        <f t="shared" si="1946"/>
        <v>0</v>
      </c>
      <c r="AQ1174" s="15">
        <f t="shared" si="1890"/>
        <v>9450</v>
      </c>
      <c r="AR1174" s="15">
        <f t="shared" si="1931"/>
        <v>0</v>
      </c>
      <c r="AS1174" s="70">
        <f t="shared" si="1947"/>
        <v>9450</v>
      </c>
      <c r="AT1174" s="73">
        <f t="shared" si="1891"/>
        <v>0</v>
      </c>
      <c r="AU1174" s="15">
        <f t="shared" si="1931"/>
        <v>0</v>
      </c>
      <c r="AV1174" s="24"/>
    </row>
    <row r="1175" spans="1:49" x14ac:dyDescent="0.3">
      <c r="A1175" s="61" t="s">
        <v>754</v>
      </c>
      <c r="B1175" s="62">
        <v>400</v>
      </c>
      <c r="C1175" s="61" t="s">
        <v>50</v>
      </c>
      <c r="D1175" s="61" t="s">
        <v>288</v>
      </c>
      <c r="E1175" s="63" t="s">
        <v>735</v>
      </c>
      <c r="F1175" s="15"/>
      <c r="G1175" s="15"/>
      <c r="H1175" s="15"/>
      <c r="I1175" s="15">
        <v>16257</v>
      </c>
      <c r="J1175" s="15"/>
      <c r="K1175" s="15"/>
      <c r="L1175" s="15">
        <f t="shared" si="1909"/>
        <v>16257</v>
      </c>
      <c r="M1175" s="15">
        <f t="shared" si="1910"/>
        <v>0</v>
      </c>
      <c r="N1175" s="15">
        <f t="shared" si="1911"/>
        <v>0</v>
      </c>
      <c r="O1175" s="15"/>
      <c r="P1175" s="15"/>
      <c r="Q1175" s="15"/>
      <c r="R1175" s="15">
        <f t="shared" si="1943"/>
        <v>16257</v>
      </c>
      <c r="S1175" s="15">
        <f t="shared" si="1944"/>
        <v>0</v>
      </c>
      <c r="T1175" s="15">
        <f t="shared" si="1945"/>
        <v>0</v>
      </c>
      <c r="U1175" s="15"/>
      <c r="V1175" s="15">
        <f t="shared" si="1940"/>
        <v>16257</v>
      </c>
      <c r="W1175" s="15">
        <f t="shared" si="1941"/>
        <v>0</v>
      </c>
      <c r="X1175" s="15">
        <f t="shared" si="1942"/>
        <v>0</v>
      </c>
      <c r="Y1175" s="15"/>
      <c r="Z1175" s="15"/>
      <c r="AA1175" s="15"/>
      <c r="AB1175" s="15">
        <f t="shared" si="1932"/>
        <v>16257</v>
      </c>
      <c r="AC1175" s="15">
        <f t="shared" si="1933"/>
        <v>0</v>
      </c>
      <c r="AD1175" s="15">
        <f t="shared" si="1934"/>
        <v>0</v>
      </c>
      <c r="AE1175" s="15">
        <v>-16257</v>
      </c>
      <c r="AF1175" s="15">
        <v>16257</v>
      </c>
      <c r="AG1175" s="15"/>
      <c r="AH1175" s="15">
        <f t="shared" si="1935"/>
        <v>0</v>
      </c>
      <c r="AI1175" s="15">
        <f t="shared" si="1936"/>
        <v>16257</v>
      </c>
      <c r="AJ1175" s="15">
        <f t="shared" si="1937"/>
        <v>0</v>
      </c>
      <c r="AK1175" s="15"/>
      <c r="AL1175" s="15">
        <v>-6807</v>
      </c>
      <c r="AM1175" s="15"/>
      <c r="AN1175" s="15">
        <f t="shared" si="1889"/>
        <v>0</v>
      </c>
      <c r="AO1175" s="15"/>
      <c r="AP1175" s="70">
        <f t="shared" si="1946"/>
        <v>0</v>
      </c>
      <c r="AQ1175" s="15">
        <f t="shared" si="1890"/>
        <v>9450</v>
      </c>
      <c r="AR1175" s="15"/>
      <c r="AS1175" s="70">
        <f t="shared" si="1947"/>
        <v>9450</v>
      </c>
      <c r="AT1175" s="73">
        <f t="shared" si="1891"/>
        <v>0</v>
      </c>
      <c r="AU1175" s="15"/>
      <c r="AV1175" s="24"/>
    </row>
    <row r="1176" spans="1:49" ht="46.8" x14ac:dyDescent="0.3">
      <c r="A1176" s="61" t="s">
        <v>756</v>
      </c>
      <c r="B1176" s="62"/>
      <c r="C1176" s="61"/>
      <c r="D1176" s="61"/>
      <c r="E1176" s="64" t="s">
        <v>757</v>
      </c>
      <c r="F1176" s="15"/>
      <c r="G1176" s="15"/>
      <c r="H1176" s="15"/>
      <c r="I1176" s="15">
        <f t="shared" si="1914"/>
        <v>0</v>
      </c>
      <c r="J1176" s="15">
        <f t="shared" si="1915"/>
        <v>24394.7</v>
      </c>
      <c r="K1176" s="15">
        <f t="shared" si="1916"/>
        <v>0</v>
      </c>
      <c r="L1176" s="15">
        <f t="shared" si="1909"/>
        <v>0</v>
      </c>
      <c r="M1176" s="15">
        <f t="shared" si="1910"/>
        <v>24394.7</v>
      </c>
      <c r="N1176" s="15">
        <f t="shared" si="1911"/>
        <v>0</v>
      </c>
      <c r="O1176" s="15">
        <f t="shared" si="1917"/>
        <v>0</v>
      </c>
      <c r="P1176" s="15">
        <f t="shared" si="1918"/>
        <v>0</v>
      </c>
      <c r="Q1176" s="15">
        <f t="shared" si="1919"/>
        <v>0</v>
      </c>
      <c r="R1176" s="15">
        <f t="shared" si="1943"/>
        <v>0</v>
      </c>
      <c r="S1176" s="15">
        <f t="shared" si="1944"/>
        <v>24394.7</v>
      </c>
      <c r="T1176" s="15">
        <f t="shared" si="1945"/>
        <v>0</v>
      </c>
      <c r="U1176" s="15">
        <f t="shared" si="1920"/>
        <v>0</v>
      </c>
      <c r="V1176" s="15">
        <f t="shared" si="1940"/>
        <v>0</v>
      </c>
      <c r="W1176" s="15">
        <f t="shared" si="1941"/>
        <v>24394.7</v>
      </c>
      <c r="X1176" s="15">
        <f t="shared" si="1942"/>
        <v>0</v>
      </c>
      <c r="Y1176" s="15">
        <f t="shared" si="1921"/>
        <v>0</v>
      </c>
      <c r="Z1176" s="15">
        <f t="shared" si="1922"/>
        <v>0</v>
      </c>
      <c r="AA1176" s="15">
        <f t="shared" si="1923"/>
        <v>0</v>
      </c>
      <c r="AB1176" s="15">
        <f t="shared" si="1932"/>
        <v>0</v>
      </c>
      <c r="AC1176" s="15">
        <f t="shared" si="1933"/>
        <v>24394.7</v>
      </c>
      <c r="AD1176" s="15">
        <f t="shared" si="1934"/>
        <v>0</v>
      </c>
      <c r="AE1176" s="15">
        <f t="shared" si="1924"/>
        <v>0</v>
      </c>
      <c r="AF1176" s="15">
        <f t="shared" si="1925"/>
        <v>0</v>
      </c>
      <c r="AG1176" s="15">
        <f t="shared" si="1926"/>
        <v>0</v>
      </c>
      <c r="AH1176" s="15">
        <f t="shared" si="1935"/>
        <v>0</v>
      </c>
      <c r="AI1176" s="15">
        <f t="shared" si="1936"/>
        <v>24394.7</v>
      </c>
      <c r="AJ1176" s="15">
        <f t="shared" si="1937"/>
        <v>0</v>
      </c>
      <c r="AK1176" s="15">
        <f t="shared" si="1927"/>
        <v>0</v>
      </c>
      <c r="AL1176" s="15">
        <f t="shared" si="1928"/>
        <v>-6798.2</v>
      </c>
      <c r="AM1176" s="15">
        <f t="shared" si="1929"/>
        <v>0</v>
      </c>
      <c r="AN1176" s="15">
        <f t="shared" si="1889"/>
        <v>0</v>
      </c>
      <c r="AO1176" s="15">
        <f t="shared" si="1930"/>
        <v>0</v>
      </c>
      <c r="AP1176" s="70">
        <f t="shared" si="1946"/>
        <v>0</v>
      </c>
      <c r="AQ1176" s="15">
        <f t="shared" si="1890"/>
        <v>17596.5</v>
      </c>
      <c r="AR1176" s="15">
        <f t="shared" si="1931"/>
        <v>0</v>
      </c>
      <c r="AS1176" s="70">
        <f t="shared" si="1947"/>
        <v>17596.5</v>
      </c>
      <c r="AT1176" s="73">
        <f t="shared" si="1891"/>
        <v>0</v>
      </c>
      <c r="AU1176" s="15">
        <f t="shared" si="1931"/>
        <v>0</v>
      </c>
      <c r="AV1176" s="24"/>
    </row>
    <row r="1177" spans="1:49" ht="46.8" x14ac:dyDescent="0.3">
      <c r="A1177" s="61" t="s">
        <v>756</v>
      </c>
      <c r="B1177" s="62" t="s">
        <v>29</v>
      </c>
      <c r="C1177" s="61"/>
      <c r="D1177" s="61"/>
      <c r="E1177" s="63" t="s">
        <v>30</v>
      </c>
      <c r="F1177" s="15"/>
      <c r="G1177" s="15"/>
      <c r="H1177" s="15"/>
      <c r="I1177" s="15">
        <f t="shared" si="1914"/>
        <v>0</v>
      </c>
      <c r="J1177" s="15">
        <f t="shared" si="1915"/>
        <v>24394.7</v>
      </c>
      <c r="K1177" s="15">
        <f t="shared" si="1916"/>
        <v>0</v>
      </c>
      <c r="L1177" s="15">
        <f t="shared" si="1909"/>
        <v>0</v>
      </c>
      <c r="M1177" s="15">
        <f t="shared" si="1910"/>
        <v>24394.7</v>
      </c>
      <c r="N1177" s="15">
        <f t="shared" si="1911"/>
        <v>0</v>
      </c>
      <c r="O1177" s="15">
        <f t="shared" si="1917"/>
        <v>0</v>
      </c>
      <c r="P1177" s="15">
        <f t="shared" si="1918"/>
        <v>0</v>
      </c>
      <c r="Q1177" s="15">
        <f t="shared" si="1919"/>
        <v>0</v>
      </c>
      <c r="R1177" s="15">
        <f t="shared" si="1943"/>
        <v>0</v>
      </c>
      <c r="S1177" s="15">
        <f t="shared" si="1944"/>
        <v>24394.7</v>
      </c>
      <c r="T1177" s="15">
        <f t="shared" si="1945"/>
        <v>0</v>
      </c>
      <c r="U1177" s="15">
        <f t="shared" si="1920"/>
        <v>0</v>
      </c>
      <c r="V1177" s="15">
        <f t="shared" si="1940"/>
        <v>0</v>
      </c>
      <c r="W1177" s="15">
        <f t="shared" si="1941"/>
        <v>24394.7</v>
      </c>
      <c r="X1177" s="15">
        <f t="shared" si="1942"/>
        <v>0</v>
      </c>
      <c r="Y1177" s="15">
        <f t="shared" si="1921"/>
        <v>0</v>
      </c>
      <c r="Z1177" s="15">
        <f t="shared" si="1922"/>
        <v>0</v>
      </c>
      <c r="AA1177" s="15">
        <f t="shared" si="1923"/>
        <v>0</v>
      </c>
      <c r="AB1177" s="15">
        <f t="shared" si="1932"/>
        <v>0</v>
      </c>
      <c r="AC1177" s="15">
        <f t="shared" si="1933"/>
        <v>24394.7</v>
      </c>
      <c r="AD1177" s="15">
        <f t="shared" si="1934"/>
        <v>0</v>
      </c>
      <c r="AE1177" s="15">
        <f t="shared" si="1924"/>
        <v>0</v>
      </c>
      <c r="AF1177" s="15">
        <f t="shared" si="1925"/>
        <v>0</v>
      </c>
      <c r="AG1177" s="15">
        <f t="shared" si="1926"/>
        <v>0</v>
      </c>
      <c r="AH1177" s="15">
        <f t="shared" si="1935"/>
        <v>0</v>
      </c>
      <c r="AI1177" s="15">
        <f t="shared" si="1936"/>
        <v>24394.7</v>
      </c>
      <c r="AJ1177" s="15">
        <f t="shared" si="1937"/>
        <v>0</v>
      </c>
      <c r="AK1177" s="15">
        <f t="shared" si="1927"/>
        <v>0</v>
      </c>
      <c r="AL1177" s="15">
        <f t="shared" si="1928"/>
        <v>-6798.2</v>
      </c>
      <c r="AM1177" s="15">
        <f t="shared" si="1929"/>
        <v>0</v>
      </c>
      <c r="AN1177" s="15">
        <f t="shared" si="1889"/>
        <v>0</v>
      </c>
      <c r="AO1177" s="15">
        <f t="shared" si="1930"/>
        <v>0</v>
      </c>
      <c r="AP1177" s="70">
        <f t="shared" si="1946"/>
        <v>0</v>
      </c>
      <c r="AQ1177" s="15">
        <f t="shared" si="1890"/>
        <v>17596.5</v>
      </c>
      <c r="AR1177" s="15">
        <f t="shared" si="1931"/>
        <v>0</v>
      </c>
      <c r="AS1177" s="70">
        <f t="shared" si="1947"/>
        <v>17596.5</v>
      </c>
      <c r="AT1177" s="73">
        <f t="shared" si="1891"/>
        <v>0</v>
      </c>
      <c r="AU1177" s="15">
        <f t="shared" si="1931"/>
        <v>0</v>
      </c>
      <c r="AV1177" s="24"/>
    </row>
    <row r="1178" spans="1:49" x14ac:dyDescent="0.3">
      <c r="A1178" s="61" t="s">
        <v>756</v>
      </c>
      <c r="B1178" s="62">
        <v>400</v>
      </c>
      <c r="C1178" s="61" t="s">
        <v>50</v>
      </c>
      <c r="D1178" s="61" t="s">
        <v>288</v>
      </c>
      <c r="E1178" s="63" t="s">
        <v>735</v>
      </c>
      <c r="F1178" s="15"/>
      <c r="G1178" s="15"/>
      <c r="H1178" s="15"/>
      <c r="I1178" s="15"/>
      <c r="J1178" s="15">
        <v>24394.7</v>
      </c>
      <c r="K1178" s="15"/>
      <c r="L1178" s="15">
        <f t="shared" si="1909"/>
        <v>0</v>
      </c>
      <c r="M1178" s="15">
        <f t="shared" si="1910"/>
        <v>24394.7</v>
      </c>
      <c r="N1178" s="15">
        <f t="shared" si="1911"/>
        <v>0</v>
      </c>
      <c r="O1178" s="15"/>
      <c r="P1178" s="15"/>
      <c r="Q1178" s="15"/>
      <c r="R1178" s="15">
        <f t="shared" si="1943"/>
        <v>0</v>
      </c>
      <c r="S1178" s="15">
        <f t="shared" si="1944"/>
        <v>24394.7</v>
      </c>
      <c r="T1178" s="15">
        <f t="shared" si="1945"/>
        <v>0</v>
      </c>
      <c r="U1178" s="15"/>
      <c r="V1178" s="15">
        <f t="shared" si="1940"/>
        <v>0</v>
      </c>
      <c r="W1178" s="15">
        <f t="shared" si="1941"/>
        <v>24394.7</v>
      </c>
      <c r="X1178" s="15">
        <f t="shared" si="1942"/>
        <v>0</v>
      </c>
      <c r="Y1178" s="15"/>
      <c r="Z1178" s="15"/>
      <c r="AA1178" s="15"/>
      <c r="AB1178" s="15">
        <f t="shared" si="1932"/>
        <v>0</v>
      </c>
      <c r="AC1178" s="15">
        <f t="shared" si="1933"/>
        <v>24394.7</v>
      </c>
      <c r="AD1178" s="15">
        <f t="shared" si="1934"/>
        <v>0</v>
      </c>
      <c r="AE1178" s="15"/>
      <c r="AF1178" s="15"/>
      <c r="AG1178" s="15"/>
      <c r="AH1178" s="15">
        <f t="shared" si="1935"/>
        <v>0</v>
      </c>
      <c r="AI1178" s="15">
        <f t="shared" si="1936"/>
        <v>24394.7</v>
      </c>
      <c r="AJ1178" s="15">
        <f t="shared" si="1937"/>
        <v>0</v>
      </c>
      <c r="AK1178" s="15"/>
      <c r="AL1178" s="15">
        <v>-6798.2</v>
      </c>
      <c r="AM1178" s="15"/>
      <c r="AN1178" s="15">
        <f t="shared" si="1889"/>
        <v>0</v>
      </c>
      <c r="AO1178" s="15"/>
      <c r="AP1178" s="70">
        <f t="shared" si="1946"/>
        <v>0</v>
      </c>
      <c r="AQ1178" s="15">
        <f t="shared" si="1890"/>
        <v>17596.5</v>
      </c>
      <c r="AR1178" s="15"/>
      <c r="AS1178" s="70">
        <f t="shared" si="1947"/>
        <v>17596.5</v>
      </c>
      <c r="AT1178" s="73">
        <f t="shared" si="1891"/>
        <v>0</v>
      </c>
      <c r="AU1178" s="15"/>
      <c r="AV1178" s="24"/>
    </row>
    <row r="1179" spans="1:49" s="75" customFormat="1" x14ac:dyDescent="0.3">
      <c r="A1179" s="58" t="s">
        <v>758</v>
      </c>
      <c r="B1179" s="59"/>
      <c r="C1179" s="58"/>
      <c r="D1179" s="58"/>
      <c r="E1179" s="60" t="s">
        <v>24</v>
      </c>
      <c r="F1179" s="21">
        <f>F1180+F1235</f>
        <v>639381.5</v>
      </c>
      <c r="G1179" s="21">
        <f>G1180+G1235</f>
        <v>970669.7</v>
      </c>
      <c r="H1179" s="21">
        <f>H1180+H1235</f>
        <v>247000</v>
      </c>
      <c r="I1179" s="21">
        <f>I1180+I1235+I1242</f>
        <v>101340</v>
      </c>
      <c r="J1179" s="21">
        <f>J1180+J1235+J1242</f>
        <v>10000</v>
      </c>
      <c r="K1179" s="21">
        <f>K1180+K1235+K1242</f>
        <v>10000</v>
      </c>
      <c r="L1179" s="21">
        <f t="shared" si="1909"/>
        <v>740721.5</v>
      </c>
      <c r="M1179" s="21">
        <f t="shared" si="1910"/>
        <v>980669.7</v>
      </c>
      <c r="N1179" s="21">
        <f t="shared" si="1911"/>
        <v>257000</v>
      </c>
      <c r="O1179" s="21">
        <f>O1180+O1235+O1242</f>
        <v>-118401.73299999998</v>
      </c>
      <c r="P1179" s="21">
        <f>P1180+P1235+P1242</f>
        <v>56397.069000000003</v>
      </c>
      <c r="Q1179" s="21">
        <f>Q1180+Q1235+Q1242</f>
        <v>213972.367</v>
      </c>
      <c r="R1179" s="21">
        <f t="shared" si="1943"/>
        <v>622319.76699999999</v>
      </c>
      <c r="S1179" s="21">
        <f t="shared" si="1944"/>
        <v>1037066.769</v>
      </c>
      <c r="T1179" s="21">
        <f t="shared" si="1945"/>
        <v>470972.36699999997</v>
      </c>
      <c r="U1179" s="21">
        <f>U1180+U1235+U1242</f>
        <v>0</v>
      </c>
      <c r="V1179" s="21">
        <f t="shared" si="1940"/>
        <v>622319.76699999999</v>
      </c>
      <c r="W1179" s="21">
        <f t="shared" si="1941"/>
        <v>1037066.769</v>
      </c>
      <c r="X1179" s="21">
        <f t="shared" si="1942"/>
        <v>470972.36699999997</v>
      </c>
      <c r="Y1179" s="21">
        <f>Y1180+Y1235+Y1242</f>
        <v>-15303.067000000003</v>
      </c>
      <c r="Z1179" s="21">
        <f>Z1180+Z1235+Z1242</f>
        <v>19751.561000000002</v>
      </c>
      <c r="AA1179" s="21">
        <f>AA1180+AA1235+AA1242</f>
        <v>0</v>
      </c>
      <c r="AB1179" s="21">
        <f t="shared" si="1932"/>
        <v>607016.69999999995</v>
      </c>
      <c r="AC1179" s="21">
        <f t="shared" si="1933"/>
        <v>1056818.33</v>
      </c>
      <c r="AD1179" s="21">
        <f t="shared" si="1934"/>
        <v>470972.36699999997</v>
      </c>
      <c r="AE1179" s="21">
        <f>AE1180+AE1235+AE1242</f>
        <v>0</v>
      </c>
      <c r="AF1179" s="21">
        <f>AF1180+AF1235+AF1242</f>
        <v>-88369.956999999995</v>
      </c>
      <c r="AG1179" s="21">
        <f>AG1180+AG1235+AG1242</f>
        <v>41639.83</v>
      </c>
      <c r="AH1179" s="21">
        <f t="shared" si="1935"/>
        <v>607016.69999999995</v>
      </c>
      <c r="AI1179" s="21">
        <f t="shared" si="1936"/>
        <v>968448.37300000014</v>
      </c>
      <c r="AJ1179" s="21">
        <f t="shared" si="1937"/>
        <v>512612.19699999999</v>
      </c>
      <c r="AK1179" s="21">
        <f>AK1180+AK1235+AK1242</f>
        <v>0</v>
      </c>
      <c r="AL1179" s="21">
        <f>AL1180+AL1235+AL1242</f>
        <v>-188180.55300000001</v>
      </c>
      <c r="AM1179" s="21">
        <f>AM1180+AM1235+AM1242</f>
        <v>162018.4</v>
      </c>
      <c r="AN1179" s="21">
        <f t="shared" si="1889"/>
        <v>607016.69999999995</v>
      </c>
      <c r="AO1179" s="21">
        <f>AO1180+AO1235+AO1242</f>
        <v>0</v>
      </c>
      <c r="AP1179" s="69">
        <f t="shared" si="1946"/>
        <v>607016.69999999995</v>
      </c>
      <c r="AQ1179" s="21">
        <f t="shared" si="1890"/>
        <v>780267.82000000007</v>
      </c>
      <c r="AR1179" s="21">
        <f>AR1180+AR1235+AR1242</f>
        <v>0</v>
      </c>
      <c r="AS1179" s="69">
        <f t="shared" si="1947"/>
        <v>780267.82000000007</v>
      </c>
      <c r="AT1179" s="72">
        <f t="shared" si="1891"/>
        <v>674630.59699999995</v>
      </c>
      <c r="AU1179" s="21">
        <f>AU1180+AU1235+AU1242</f>
        <v>0</v>
      </c>
      <c r="AV1179" s="22"/>
      <c r="AW1179" s="17"/>
    </row>
    <row r="1180" spans="1:49" ht="62.4" x14ac:dyDescent="0.3">
      <c r="A1180" s="61" t="s">
        <v>759</v>
      </c>
      <c r="B1180" s="62"/>
      <c r="C1180" s="61"/>
      <c r="D1180" s="61"/>
      <c r="E1180" s="63" t="s">
        <v>760</v>
      </c>
      <c r="F1180" s="15">
        <f t="shared" ref="F1180:K1180" si="1948">F1181+F1184+F1187+F1193+F1196+F1229+F1232+F1205+F1208+F1211+F1214+F1217+F1223+F1226</f>
        <v>392381.49999999994</v>
      </c>
      <c r="G1180" s="15">
        <f t="shared" si="1948"/>
        <v>723669.7</v>
      </c>
      <c r="H1180" s="15">
        <f t="shared" si="1948"/>
        <v>0</v>
      </c>
      <c r="I1180" s="15">
        <f t="shared" si="1948"/>
        <v>-3660</v>
      </c>
      <c r="J1180" s="15">
        <f t="shared" si="1948"/>
        <v>0</v>
      </c>
      <c r="K1180" s="15">
        <f t="shared" si="1948"/>
        <v>0</v>
      </c>
      <c r="L1180" s="15">
        <f t="shared" si="1909"/>
        <v>388721.49999999994</v>
      </c>
      <c r="M1180" s="15">
        <f t="shared" si="1910"/>
        <v>723669.7</v>
      </c>
      <c r="N1180" s="15">
        <f t="shared" si="1911"/>
        <v>0</v>
      </c>
      <c r="O1180" s="15">
        <f>O1181+O1184+O1187+O1193+O1196+O1229+O1232+O1205+O1208+O1211+O1214+O1217+O1223+O1226+O1199+O1220+O1190</f>
        <v>-138401.73299999998</v>
      </c>
      <c r="P1180" s="15">
        <f>P1181+P1184+P1187+P1193+P1196+P1229+P1232+P1205+P1208+P1211+P1214+P1217+P1223+P1226+P1199+P1220+P1190</f>
        <v>11397.069000000003</v>
      </c>
      <c r="Q1180" s="15">
        <f>Q1181+Q1184+Q1187+Q1193+Q1196+Q1229+Q1232+Q1205+Q1208+Q1211+Q1214+Q1217+Q1223+Q1226+Q1199+Q1220+Q1190</f>
        <v>171972.367</v>
      </c>
      <c r="R1180" s="15">
        <f t="shared" si="1943"/>
        <v>250319.76699999996</v>
      </c>
      <c r="S1180" s="15">
        <f t="shared" si="1944"/>
        <v>735066.76899999997</v>
      </c>
      <c r="T1180" s="15">
        <f t="shared" si="1945"/>
        <v>171972.367</v>
      </c>
      <c r="U1180" s="15">
        <f>U1181+U1184+U1187+U1193+U1196+U1229+U1232+U1205+U1208+U1211+U1214+U1217+U1223+U1226+U1199+U1220+U1190</f>
        <v>0</v>
      </c>
      <c r="V1180" s="15">
        <f t="shared" si="1940"/>
        <v>250319.76699999996</v>
      </c>
      <c r="W1180" s="15">
        <f t="shared" si="1941"/>
        <v>735066.76899999997</v>
      </c>
      <c r="X1180" s="15">
        <f t="shared" si="1942"/>
        <v>171972.367</v>
      </c>
      <c r="Y1180" s="15">
        <f>Y1181+Y1184+Y1187+Y1193+Y1196+Y1229+Y1232+Y1205+Y1208+Y1211+Y1214+Y1217+Y1223+Y1226+Y1199+Y1220+Y1190+Y1202</f>
        <v>-15303.067000000003</v>
      </c>
      <c r="Z1180" s="15">
        <f>Z1181+Z1184+Z1187+Z1193+Z1196+Z1229+Z1232+Z1205+Z1208+Z1211+Z1214+Z1217+Z1223+Z1226+Z1199+Z1220+Z1190+Z1202</f>
        <v>19751.561000000002</v>
      </c>
      <c r="AA1180" s="15">
        <f>AA1181+AA1184+AA1187+AA1193+AA1196+AA1229+AA1232+AA1205+AA1208+AA1211+AA1214+AA1217+AA1223+AA1226+AA1199+AA1220+AA1190+AA1202</f>
        <v>0</v>
      </c>
      <c r="AB1180" s="15">
        <f t="shared" si="1932"/>
        <v>235016.69999999995</v>
      </c>
      <c r="AC1180" s="15">
        <f t="shared" si="1933"/>
        <v>754818.33</v>
      </c>
      <c r="AD1180" s="15">
        <f t="shared" si="1934"/>
        <v>171972.367</v>
      </c>
      <c r="AE1180" s="15">
        <f>AE1181+AE1184+AE1187+AE1193+AE1196+AE1229+AE1232+AE1205+AE1208+AE1211+AE1214+AE1217+AE1223+AE1226+AE1199+AE1220+AE1190+AE1202</f>
        <v>0</v>
      </c>
      <c r="AF1180" s="15">
        <f>AF1181+AF1184+AF1187+AF1193+AF1196+AF1229+AF1232+AF1205+AF1208+AF1211+AF1214+AF1217+AF1223+AF1226+AF1199+AF1220+AF1190+AF1202</f>
        <v>-88369.956999999995</v>
      </c>
      <c r="AG1180" s="15">
        <f>AG1181+AG1184+AG1187+AG1193+AG1196+AG1229+AG1232+AG1205+AG1208+AG1211+AG1214+AG1217+AG1223+AG1226+AG1199+AG1220+AG1190+AG1202</f>
        <v>41639.83</v>
      </c>
      <c r="AH1180" s="15">
        <f t="shared" si="1935"/>
        <v>235016.69999999995</v>
      </c>
      <c r="AI1180" s="15">
        <f t="shared" si="1936"/>
        <v>666448.37299999991</v>
      </c>
      <c r="AJ1180" s="15">
        <f t="shared" si="1937"/>
        <v>213612.19699999999</v>
      </c>
      <c r="AK1180" s="15">
        <f>AK1181+AK1184+AK1187+AK1193+AK1196+AK1229+AK1232+AK1205+AK1208+AK1211+AK1214+AK1217+AK1223+AK1226+AK1199+AK1220+AK1190+AK1202</f>
        <v>0</v>
      </c>
      <c r="AL1180" s="15">
        <f>AL1181+AL1184+AL1187+AL1193+AL1196+AL1229+AL1232+AL1205+AL1208+AL1211+AL1214+AL1217+AL1223+AL1226+AL1199+AL1220+AL1190+AL1202</f>
        <v>-188180.55300000001</v>
      </c>
      <c r="AM1180" s="15">
        <f>AM1181+AM1184+AM1187+AM1193+AM1196+AM1229+AM1232+AM1205+AM1208+AM1211+AM1214+AM1217+AM1223+AM1226+AM1199+AM1220+AM1190+AM1202</f>
        <v>162018.4</v>
      </c>
      <c r="AN1180" s="15">
        <f t="shared" si="1889"/>
        <v>235016.69999999995</v>
      </c>
      <c r="AO1180" s="15">
        <f>AO1181+AO1184+AO1187+AO1193+AO1196+AO1229+AO1232+AO1205+AO1208+AO1211+AO1214+AO1217+AO1223+AO1226+AO1199+AO1220+AO1190+AO1202</f>
        <v>0</v>
      </c>
      <c r="AP1180" s="70">
        <f t="shared" si="1946"/>
        <v>235016.69999999995</v>
      </c>
      <c r="AQ1180" s="15">
        <f t="shared" si="1890"/>
        <v>478267.81999999989</v>
      </c>
      <c r="AR1180" s="15">
        <f>AR1181+AR1184+AR1187+AR1193+AR1196+AR1229+AR1232+AR1205+AR1208+AR1211+AR1214+AR1217+AR1223+AR1226+AR1199+AR1220+AR1190+AR1202</f>
        <v>0</v>
      </c>
      <c r="AS1180" s="70">
        <f t="shared" si="1947"/>
        <v>478267.81999999989</v>
      </c>
      <c r="AT1180" s="73">
        <f t="shared" si="1891"/>
        <v>375630.59699999995</v>
      </c>
      <c r="AU1180" s="15">
        <f>AU1181+AU1184+AU1187+AU1193+AU1196+AU1229+AU1232+AU1205+AU1208+AU1211+AU1214+AU1217+AU1223+AU1226+AU1199+AU1220+AU1190+AU1202</f>
        <v>0</v>
      </c>
      <c r="AV1180" s="24"/>
    </row>
    <row r="1181" spans="1:49" ht="46.8" x14ac:dyDescent="0.3">
      <c r="A1181" s="61" t="s">
        <v>761</v>
      </c>
      <c r="B1181" s="62"/>
      <c r="C1181" s="61"/>
      <c r="D1181" s="61"/>
      <c r="E1181" s="63" t="s">
        <v>762</v>
      </c>
      <c r="F1181" s="15">
        <f t="shared" ref="F1181:F1233" si="1949">F1182</f>
        <v>33851.199999999997</v>
      </c>
      <c r="G1181" s="15">
        <f t="shared" ref="G1181:G1233" si="1950">G1182</f>
        <v>364663.6</v>
      </c>
      <c r="H1181" s="15">
        <f t="shared" ref="H1181:H1233" si="1951">H1182</f>
        <v>0</v>
      </c>
      <c r="I1181" s="15">
        <f t="shared" ref="I1181:I1233" si="1952">I1182</f>
        <v>0</v>
      </c>
      <c r="J1181" s="15">
        <f t="shared" ref="J1181:J1233" si="1953">J1182</f>
        <v>0</v>
      </c>
      <c r="K1181" s="15">
        <f t="shared" ref="K1181:K1233" si="1954">K1182</f>
        <v>0</v>
      </c>
      <c r="L1181" s="15">
        <f t="shared" si="1909"/>
        <v>33851.199999999997</v>
      </c>
      <c r="M1181" s="15">
        <f t="shared" si="1910"/>
        <v>364663.6</v>
      </c>
      <c r="N1181" s="15">
        <f t="shared" si="1911"/>
        <v>0</v>
      </c>
      <c r="O1181" s="15">
        <f t="shared" ref="O1181:O1233" si="1955">O1182</f>
        <v>-33851.199999999997</v>
      </c>
      <c r="P1181" s="15">
        <f t="shared" ref="P1181:P1233" si="1956">P1182</f>
        <v>-32367.231</v>
      </c>
      <c r="Q1181" s="15">
        <f t="shared" ref="Q1181:Q1233" si="1957">Q1182</f>
        <v>66218.430999999997</v>
      </c>
      <c r="R1181" s="15">
        <f t="shared" si="1943"/>
        <v>0</v>
      </c>
      <c r="S1181" s="15">
        <f t="shared" si="1944"/>
        <v>332296.36899999995</v>
      </c>
      <c r="T1181" s="15">
        <f t="shared" si="1945"/>
        <v>66218.430999999997</v>
      </c>
      <c r="U1181" s="15">
        <f t="shared" ref="U1181:U1233" si="1958">U1182</f>
        <v>0</v>
      </c>
      <c r="V1181" s="15">
        <f t="shared" si="1940"/>
        <v>0</v>
      </c>
      <c r="W1181" s="15">
        <f t="shared" si="1941"/>
        <v>332296.36899999995</v>
      </c>
      <c r="X1181" s="15">
        <f t="shared" si="1942"/>
        <v>66218.430999999997</v>
      </c>
      <c r="Y1181" s="15">
        <f t="shared" ref="Y1181:Y1233" si="1959">Y1182</f>
        <v>0</v>
      </c>
      <c r="Z1181" s="15">
        <f t="shared" ref="Z1181:Z1233" si="1960">Z1182</f>
        <v>0</v>
      </c>
      <c r="AA1181" s="15">
        <f t="shared" ref="AA1181:AA1233" si="1961">AA1182</f>
        <v>0</v>
      </c>
      <c r="AB1181" s="15">
        <f t="shared" si="1932"/>
        <v>0</v>
      </c>
      <c r="AC1181" s="15">
        <f t="shared" si="1933"/>
        <v>332296.36899999995</v>
      </c>
      <c r="AD1181" s="15">
        <f t="shared" si="1934"/>
        <v>66218.430999999997</v>
      </c>
      <c r="AE1181" s="15">
        <f t="shared" ref="AE1181:AE1233" si="1962">AE1182</f>
        <v>0</v>
      </c>
      <c r="AF1181" s="15">
        <f t="shared" ref="AF1181:AF1233" si="1963">AF1182</f>
        <v>0</v>
      </c>
      <c r="AG1181" s="15">
        <f t="shared" ref="AG1181:AG1233" si="1964">AG1182</f>
        <v>0</v>
      </c>
      <c r="AH1181" s="15">
        <f t="shared" si="1935"/>
        <v>0</v>
      </c>
      <c r="AI1181" s="15">
        <f t="shared" si="1936"/>
        <v>332296.36899999995</v>
      </c>
      <c r="AJ1181" s="15">
        <f t="shared" si="1937"/>
        <v>66218.430999999997</v>
      </c>
      <c r="AK1181" s="15">
        <f t="shared" ref="AK1181:AK1233" si="1965">AK1182</f>
        <v>0</v>
      </c>
      <c r="AL1181" s="15">
        <f t="shared" ref="AL1181:AL1233" si="1966">AL1182</f>
        <v>-89500.790000000008</v>
      </c>
      <c r="AM1181" s="15">
        <f t="shared" ref="AM1181:AM1233" si="1967">AM1182</f>
        <v>80000</v>
      </c>
      <c r="AN1181" s="15">
        <f t="shared" si="1889"/>
        <v>0</v>
      </c>
      <c r="AO1181" s="15">
        <f t="shared" ref="AO1181:AO1233" si="1968">AO1182</f>
        <v>0</v>
      </c>
      <c r="AP1181" s="70">
        <f t="shared" si="1946"/>
        <v>0</v>
      </c>
      <c r="AQ1181" s="15">
        <f t="shared" si="1890"/>
        <v>242795.57899999994</v>
      </c>
      <c r="AR1181" s="15">
        <f t="shared" ref="AR1181:AU1233" si="1969">AR1182</f>
        <v>0</v>
      </c>
      <c r="AS1181" s="70">
        <f t="shared" si="1947"/>
        <v>242795.57899999994</v>
      </c>
      <c r="AT1181" s="73">
        <f t="shared" si="1891"/>
        <v>146218.43099999998</v>
      </c>
      <c r="AU1181" s="15">
        <f t="shared" si="1969"/>
        <v>0</v>
      </c>
      <c r="AV1181" s="24"/>
    </row>
    <row r="1182" spans="1:49" ht="46.8" x14ac:dyDescent="0.3">
      <c r="A1182" s="61" t="s">
        <v>761</v>
      </c>
      <c r="B1182" s="62" t="s">
        <v>29</v>
      </c>
      <c r="C1182" s="61"/>
      <c r="D1182" s="61"/>
      <c r="E1182" s="63" t="s">
        <v>30</v>
      </c>
      <c r="F1182" s="15">
        <f t="shared" si="1949"/>
        <v>33851.199999999997</v>
      </c>
      <c r="G1182" s="15">
        <f t="shared" si="1950"/>
        <v>364663.6</v>
      </c>
      <c r="H1182" s="15">
        <f t="shared" si="1951"/>
        <v>0</v>
      </c>
      <c r="I1182" s="15">
        <f t="shared" si="1952"/>
        <v>0</v>
      </c>
      <c r="J1182" s="15">
        <f t="shared" si="1953"/>
        <v>0</v>
      </c>
      <c r="K1182" s="15">
        <f t="shared" si="1954"/>
        <v>0</v>
      </c>
      <c r="L1182" s="15">
        <f t="shared" si="1909"/>
        <v>33851.199999999997</v>
      </c>
      <c r="M1182" s="15">
        <f t="shared" si="1910"/>
        <v>364663.6</v>
      </c>
      <c r="N1182" s="15">
        <f t="shared" si="1911"/>
        <v>0</v>
      </c>
      <c r="O1182" s="15">
        <f t="shared" si="1955"/>
        <v>-33851.199999999997</v>
      </c>
      <c r="P1182" s="15">
        <f t="shared" si="1956"/>
        <v>-32367.231</v>
      </c>
      <c r="Q1182" s="15">
        <f t="shared" si="1957"/>
        <v>66218.430999999997</v>
      </c>
      <c r="R1182" s="15">
        <f t="shared" si="1943"/>
        <v>0</v>
      </c>
      <c r="S1182" s="15">
        <f t="shared" si="1944"/>
        <v>332296.36899999995</v>
      </c>
      <c r="T1182" s="15">
        <f t="shared" si="1945"/>
        <v>66218.430999999997</v>
      </c>
      <c r="U1182" s="15">
        <f t="shared" si="1958"/>
        <v>0</v>
      </c>
      <c r="V1182" s="15">
        <f t="shared" si="1940"/>
        <v>0</v>
      </c>
      <c r="W1182" s="15">
        <f t="shared" si="1941"/>
        <v>332296.36899999995</v>
      </c>
      <c r="X1182" s="15">
        <f t="shared" si="1942"/>
        <v>66218.430999999997</v>
      </c>
      <c r="Y1182" s="15">
        <f t="shared" si="1959"/>
        <v>0</v>
      </c>
      <c r="Z1182" s="15">
        <f t="shared" si="1960"/>
        <v>0</v>
      </c>
      <c r="AA1182" s="15">
        <f t="shared" si="1961"/>
        <v>0</v>
      </c>
      <c r="AB1182" s="15">
        <f t="shared" si="1932"/>
        <v>0</v>
      </c>
      <c r="AC1182" s="15">
        <f t="shared" si="1933"/>
        <v>332296.36899999995</v>
      </c>
      <c r="AD1182" s="15">
        <f t="shared" si="1934"/>
        <v>66218.430999999997</v>
      </c>
      <c r="AE1182" s="15">
        <f t="shared" si="1962"/>
        <v>0</v>
      </c>
      <c r="AF1182" s="15">
        <f t="shared" si="1963"/>
        <v>0</v>
      </c>
      <c r="AG1182" s="15">
        <f t="shared" si="1964"/>
        <v>0</v>
      </c>
      <c r="AH1182" s="15">
        <f t="shared" si="1935"/>
        <v>0</v>
      </c>
      <c r="AI1182" s="15">
        <f t="shared" si="1936"/>
        <v>332296.36899999995</v>
      </c>
      <c r="AJ1182" s="15">
        <f t="shared" si="1937"/>
        <v>66218.430999999997</v>
      </c>
      <c r="AK1182" s="15">
        <f t="shared" si="1965"/>
        <v>0</v>
      </c>
      <c r="AL1182" s="15">
        <f t="shared" si="1966"/>
        <v>-89500.790000000008</v>
      </c>
      <c r="AM1182" s="15">
        <f t="shared" si="1967"/>
        <v>80000</v>
      </c>
      <c r="AN1182" s="15">
        <f t="shared" si="1889"/>
        <v>0</v>
      </c>
      <c r="AO1182" s="15">
        <f t="shared" si="1968"/>
        <v>0</v>
      </c>
      <c r="AP1182" s="70">
        <f t="shared" si="1946"/>
        <v>0</v>
      </c>
      <c r="AQ1182" s="15">
        <f t="shared" si="1890"/>
        <v>242795.57899999994</v>
      </c>
      <c r="AR1182" s="15">
        <f t="shared" si="1969"/>
        <v>0</v>
      </c>
      <c r="AS1182" s="70">
        <f t="shared" si="1947"/>
        <v>242795.57899999994</v>
      </c>
      <c r="AT1182" s="73">
        <f t="shared" si="1891"/>
        <v>146218.43099999998</v>
      </c>
      <c r="AU1182" s="15">
        <f t="shared" si="1969"/>
        <v>0</v>
      </c>
      <c r="AV1182" s="24"/>
    </row>
    <row r="1183" spans="1:49" x14ac:dyDescent="0.3">
      <c r="A1183" s="61" t="s">
        <v>761</v>
      </c>
      <c r="B1183" s="62">
        <v>400</v>
      </c>
      <c r="C1183" s="61" t="s">
        <v>50</v>
      </c>
      <c r="D1183" s="61" t="s">
        <v>288</v>
      </c>
      <c r="E1183" s="63" t="s">
        <v>735</v>
      </c>
      <c r="F1183" s="15">
        <v>33851.199999999997</v>
      </c>
      <c r="G1183" s="15">
        <v>364663.6</v>
      </c>
      <c r="H1183" s="15"/>
      <c r="I1183" s="15"/>
      <c r="J1183" s="15"/>
      <c r="K1183" s="15"/>
      <c r="L1183" s="15">
        <f t="shared" si="1909"/>
        <v>33851.199999999997</v>
      </c>
      <c r="M1183" s="15">
        <f t="shared" si="1910"/>
        <v>364663.6</v>
      </c>
      <c r="N1183" s="15">
        <f t="shared" si="1911"/>
        <v>0</v>
      </c>
      <c r="O1183" s="15">
        <v>-33851.199999999997</v>
      </c>
      <c r="P1183" s="15">
        <v>-32367.231</v>
      </c>
      <c r="Q1183" s="15">
        <v>66218.430999999997</v>
      </c>
      <c r="R1183" s="15">
        <f t="shared" si="1943"/>
        <v>0</v>
      </c>
      <c r="S1183" s="15">
        <f t="shared" si="1944"/>
        <v>332296.36899999995</v>
      </c>
      <c r="T1183" s="15">
        <f t="shared" si="1945"/>
        <v>66218.430999999997</v>
      </c>
      <c r="U1183" s="15"/>
      <c r="V1183" s="15">
        <f t="shared" si="1940"/>
        <v>0</v>
      </c>
      <c r="W1183" s="15">
        <f t="shared" si="1941"/>
        <v>332296.36899999995</v>
      </c>
      <c r="X1183" s="15">
        <f t="shared" si="1942"/>
        <v>66218.430999999997</v>
      </c>
      <c r="Y1183" s="15"/>
      <c r="Z1183" s="15"/>
      <c r="AA1183" s="15"/>
      <c r="AB1183" s="15">
        <f t="shared" si="1932"/>
        <v>0</v>
      </c>
      <c r="AC1183" s="15">
        <f t="shared" si="1933"/>
        <v>332296.36899999995</v>
      </c>
      <c r="AD1183" s="15">
        <f t="shared" si="1934"/>
        <v>66218.430999999997</v>
      </c>
      <c r="AE1183" s="15"/>
      <c r="AF1183" s="15"/>
      <c r="AG1183" s="15"/>
      <c r="AH1183" s="15">
        <f t="shared" si="1935"/>
        <v>0</v>
      </c>
      <c r="AI1183" s="15">
        <f t="shared" si="1936"/>
        <v>332296.36899999995</v>
      </c>
      <c r="AJ1183" s="15">
        <f t="shared" si="1937"/>
        <v>66218.430999999997</v>
      </c>
      <c r="AK1183" s="15"/>
      <c r="AL1183" s="15">
        <f>-80000-9500.79</f>
        <v>-89500.790000000008</v>
      </c>
      <c r="AM1183" s="15">
        <v>80000</v>
      </c>
      <c r="AN1183" s="15">
        <f t="shared" si="1889"/>
        <v>0</v>
      </c>
      <c r="AO1183" s="15"/>
      <c r="AP1183" s="70">
        <f t="shared" si="1946"/>
        <v>0</v>
      </c>
      <c r="AQ1183" s="15">
        <f t="shared" si="1890"/>
        <v>242795.57899999994</v>
      </c>
      <c r="AR1183" s="15"/>
      <c r="AS1183" s="70">
        <f t="shared" si="1947"/>
        <v>242795.57899999994</v>
      </c>
      <c r="AT1183" s="73">
        <f t="shared" si="1891"/>
        <v>146218.43099999998</v>
      </c>
      <c r="AU1183" s="15"/>
      <c r="AV1183" s="24"/>
    </row>
    <row r="1184" spans="1:49" ht="46.8" x14ac:dyDescent="0.3">
      <c r="A1184" s="61" t="s">
        <v>763</v>
      </c>
      <c r="B1184" s="62"/>
      <c r="C1184" s="61"/>
      <c r="D1184" s="61"/>
      <c r="E1184" s="63" t="s">
        <v>764</v>
      </c>
      <c r="F1184" s="15">
        <f t="shared" si="1949"/>
        <v>52115.8</v>
      </c>
      <c r="G1184" s="15">
        <f t="shared" si="1950"/>
        <v>0</v>
      </c>
      <c r="H1184" s="15">
        <f t="shared" si="1951"/>
        <v>0</v>
      </c>
      <c r="I1184" s="15">
        <f t="shared" si="1952"/>
        <v>0</v>
      </c>
      <c r="J1184" s="15">
        <f t="shared" si="1953"/>
        <v>0</v>
      </c>
      <c r="K1184" s="15">
        <f t="shared" si="1954"/>
        <v>0</v>
      </c>
      <c r="L1184" s="15">
        <f t="shared" si="1909"/>
        <v>52115.8</v>
      </c>
      <c r="M1184" s="15">
        <f t="shared" si="1910"/>
        <v>0</v>
      </c>
      <c r="N1184" s="15">
        <f t="shared" si="1911"/>
        <v>0</v>
      </c>
      <c r="O1184" s="15">
        <f t="shared" si="1955"/>
        <v>0</v>
      </c>
      <c r="P1184" s="15">
        <f t="shared" si="1956"/>
        <v>0</v>
      </c>
      <c r="Q1184" s="15">
        <f t="shared" si="1957"/>
        <v>0</v>
      </c>
      <c r="R1184" s="15">
        <f t="shared" si="1943"/>
        <v>52115.8</v>
      </c>
      <c r="S1184" s="15">
        <f t="shared" si="1944"/>
        <v>0</v>
      </c>
      <c r="T1184" s="15">
        <f t="shared" si="1945"/>
        <v>0</v>
      </c>
      <c r="U1184" s="15">
        <f t="shared" si="1958"/>
        <v>0</v>
      </c>
      <c r="V1184" s="15">
        <f t="shared" si="1940"/>
        <v>52115.8</v>
      </c>
      <c r="W1184" s="15">
        <f t="shared" si="1941"/>
        <v>0</v>
      </c>
      <c r="X1184" s="15">
        <f t="shared" si="1942"/>
        <v>0</v>
      </c>
      <c r="Y1184" s="15">
        <f t="shared" si="1959"/>
        <v>0</v>
      </c>
      <c r="Z1184" s="15">
        <f t="shared" si="1960"/>
        <v>0</v>
      </c>
      <c r="AA1184" s="15">
        <f t="shared" si="1961"/>
        <v>0</v>
      </c>
      <c r="AB1184" s="15">
        <f t="shared" si="1932"/>
        <v>52115.8</v>
      </c>
      <c r="AC1184" s="15">
        <f t="shared" si="1933"/>
        <v>0</v>
      </c>
      <c r="AD1184" s="15">
        <f t="shared" si="1934"/>
        <v>0</v>
      </c>
      <c r="AE1184" s="15">
        <f t="shared" si="1962"/>
        <v>0</v>
      </c>
      <c r="AF1184" s="15">
        <f t="shared" si="1963"/>
        <v>0</v>
      </c>
      <c r="AG1184" s="15">
        <f t="shared" si="1964"/>
        <v>0</v>
      </c>
      <c r="AH1184" s="15">
        <f t="shared" si="1935"/>
        <v>52115.8</v>
      </c>
      <c r="AI1184" s="15">
        <f t="shared" si="1936"/>
        <v>0</v>
      </c>
      <c r="AJ1184" s="15">
        <f t="shared" si="1937"/>
        <v>0</v>
      </c>
      <c r="AK1184" s="15">
        <f t="shared" si="1965"/>
        <v>0</v>
      </c>
      <c r="AL1184" s="15">
        <f t="shared" si="1966"/>
        <v>14721.3</v>
      </c>
      <c r="AM1184" s="15">
        <f t="shared" si="1967"/>
        <v>0</v>
      </c>
      <c r="AN1184" s="15">
        <f t="shared" si="1889"/>
        <v>52115.8</v>
      </c>
      <c r="AO1184" s="15">
        <f t="shared" si="1968"/>
        <v>0</v>
      </c>
      <c r="AP1184" s="70">
        <f t="shared" si="1946"/>
        <v>52115.8</v>
      </c>
      <c r="AQ1184" s="15">
        <f t="shared" si="1890"/>
        <v>14721.3</v>
      </c>
      <c r="AR1184" s="15">
        <f t="shared" si="1969"/>
        <v>0</v>
      </c>
      <c r="AS1184" s="70">
        <f t="shared" si="1947"/>
        <v>14721.3</v>
      </c>
      <c r="AT1184" s="73">
        <f t="shared" si="1891"/>
        <v>0</v>
      </c>
      <c r="AU1184" s="15">
        <f t="shared" si="1969"/>
        <v>0</v>
      </c>
      <c r="AV1184" s="24"/>
    </row>
    <row r="1185" spans="1:48" ht="46.8" x14ac:dyDescent="0.3">
      <c r="A1185" s="61" t="s">
        <v>763</v>
      </c>
      <c r="B1185" s="62" t="s">
        <v>29</v>
      </c>
      <c r="C1185" s="61"/>
      <c r="D1185" s="61"/>
      <c r="E1185" s="63" t="s">
        <v>30</v>
      </c>
      <c r="F1185" s="15">
        <f t="shared" si="1949"/>
        <v>52115.8</v>
      </c>
      <c r="G1185" s="15">
        <f t="shared" si="1950"/>
        <v>0</v>
      </c>
      <c r="H1185" s="15">
        <f t="shared" si="1951"/>
        <v>0</v>
      </c>
      <c r="I1185" s="15">
        <f t="shared" si="1952"/>
        <v>0</v>
      </c>
      <c r="J1185" s="15">
        <f t="shared" si="1953"/>
        <v>0</v>
      </c>
      <c r="K1185" s="15">
        <f t="shared" si="1954"/>
        <v>0</v>
      </c>
      <c r="L1185" s="15">
        <f t="shared" si="1909"/>
        <v>52115.8</v>
      </c>
      <c r="M1185" s="15">
        <f t="shared" si="1910"/>
        <v>0</v>
      </c>
      <c r="N1185" s="15">
        <f t="shared" si="1911"/>
        <v>0</v>
      </c>
      <c r="O1185" s="15">
        <f t="shared" si="1955"/>
        <v>0</v>
      </c>
      <c r="P1185" s="15">
        <f t="shared" si="1956"/>
        <v>0</v>
      </c>
      <c r="Q1185" s="15">
        <f t="shared" si="1957"/>
        <v>0</v>
      </c>
      <c r="R1185" s="15">
        <f t="shared" si="1943"/>
        <v>52115.8</v>
      </c>
      <c r="S1185" s="15">
        <f t="shared" si="1944"/>
        <v>0</v>
      </c>
      <c r="T1185" s="15">
        <f t="shared" si="1945"/>
        <v>0</v>
      </c>
      <c r="U1185" s="15">
        <f t="shared" si="1958"/>
        <v>0</v>
      </c>
      <c r="V1185" s="15">
        <f t="shared" si="1940"/>
        <v>52115.8</v>
      </c>
      <c r="W1185" s="15">
        <f t="shared" si="1941"/>
        <v>0</v>
      </c>
      <c r="X1185" s="15">
        <f t="shared" si="1942"/>
        <v>0</v>
      </c>
      <c r="Y1185" s="15">
        <f t="shared" si="1959"/>
        <v>0</v>
      </c>
      <c r="Z1185" s="15">
        <f t="shared" si="1960"/>
        <v>0</v>
      </c>
      <c r="AA1185" s="15">
        <f t="shared" si="1961"/>
        <v>0</v>
      </c>
      <c r="AB1185" s="15">
        <f t="shared" si="1932"/>
        <v>52115.8</v>
      </c>
      <c r="AC1185" s="15">
        <f t="shared" si="1933"/>
        <v>0</v>
      </c>
      <c r="AD1185" s="15">
        <f t="shared" si="1934"/>
        <v>0</v>
      </c>
      <c r="AE1185" s="15">
        <f t="shared" si="1962"/>
        <v>0</v>
      </c>
      <c r="AF1185" s="15">
        <f t="shared" si="1963"/>
        <v>0</v>
      </c>
      <c r="AG1185" s="15">
        <f t="shared" si="1964"/>
        <v>0</v>
      </c>
      <c r="AH1185" s="15">
        <f t="shared" si="1935"/>
        <v>52115.8</v>
      </c>
      <c r="AI1185" s="15">
        <f t="shared" si="1936"/>
        <v>0</v>
      </c>
      <c r="AJ1185" s="15">
        <f t="shared" si="1937"/>
        <v>0</v>
      </c>
      <c r="AK1185" s="15">
        <f t="shared" si="1965"/>
        <v>0</v>
      </c>
      <c r="AL1185" s="15">
        <f t="shared" si="1966"/>
        <v>14721.3</v>
      </c>
      <c r="AM1185" s="15">
        <f t="shared" si="1967"/>
        <v>0</v>
      </c>
      <c r="AN1185" s="15">
        <f t="shared" si="1889"/>
        <v>52115.8</v>
      </c>
      <c r="AO1185" s="15">
        <f t="shared" si="1968"/>
        <v>0</v>
      </c>
      <c r="AP1185" s="70">
        <f t="shared" si="1946"/>
        <v>52115.8</v>
      </c>
      <c r="AQ1185" s="15">
        <f t="shared" si="1890"/>
        <v>14721.3</v>
      </c>
      <c r="AR1185" s="15">
        <f t="shared" si="1969"/>
        <v>0</v>
      </c>
      <c r="AS1185" s="70">
        <f t="shared" si="1947"/>
        <v>14721.3</v>
      </c>
      <c r="AT1185" s="73">
        <f t="shared" si="1891"/>
        <v>0</v>
      </c>
      <c r="AU1185" s="15">
        <f t="shared" si="1969"/>
        <v>0</v>
      </c>
      <c r="AV1185" s="24"/>
    </row>
    <row r="1186" spans="1:48" x14ac:dyDescent="0.3">
      <c r="A1186" s="61" t="s">
        <v>763</v>
      </c>
      <c r="B1186" s="62">
        <v>400</v>
      </c>
      <c r="C1186" s="61" t="s">
        <v>50</v>
      </c>
      <c r="D1186" s="61" t="s">
        <v>288</v>
      </c>
      <c r="E1186" s="63" t="s">
        <v>735</v>
      </c>
      <c r="F1186" s="15">
        <v>52115.8</v>
      </c>
      <c r="G1186" s="15"/>
      <c r="H1186" s="15"/>
      <c r="I1186" s="15"/>
      <c r="J1186" s="15"/>
      <c r="K1186" s="15"/>
      <c r="L1186" s="15">
        <f t="shared" si="1909"/>
        <v>52115.8</v>
      </c>
      <c r="M1186" s="15">
        <f t="shared" si="1910"/>
        <v>0</v>
      </c>
      <c r="N1186" s="15">
        <f t="shared" si="1911"/>
        <v>0</v>
      </c>
      <c r="O1186" s="15"/>
      <c r="P1186" s="15"/>
      <c r="Q1186" s="15"/>
      <c r="R1186" s="15">
        <f t="shared" si="1943"/>
        <v>52115.8</v>
      </c>
      <c r="S1186" s="15">
        <f t="shared" si="1944"/>
        <v>0</v>
      </c>
      <c r="T1186" s="15">
        <f t="shared" si="1945"/>
        <v>0</v>
      </c>
      <c r="U1186" s="15"/>
      <c r="V1186" s="15">
        <f t="shared" si="1940"/>
        <v>52115.8</v>
      </c>
      <c r="W1186" s="15">
        <f t="shared" si="1941"/>
        <v>0</v>
      </c>
      <c r="X1186" s="15">
        <f t="shared" si="1942"/>
        <v>0</v>
      </c>
      <c r="Y1186" s="15"/>
      <c r="Z1186" s="15"/>
      <c r="AA1186" s="15"/>
      <c r="AB1186" s="15">
        <f t="shared" si="1932"/>
        <v>52115.8</v>
      </c>
      <c r="AC1186" s="15">
        <f t="shared" si="1933"/>
        <v>0</v>
      </c>
      <c r="AD1186" s="15">
        <f t="shared" si="1934"/>
        <v>0</v>
      </c>
      <c r="AE1186" s="15"/>
      <c r="AF1186" s="15"/>
      <c r="AG1186" s="15"/>
      <c r="AH1186" s="15">
        <f t="shared" si="1935"/>
        <v>52115.8</v>
      </c>
      <c r="AI1186" s="15">
        <f t="shared" si="1936"/>
        <v>0</v>
      </c>
      <c r="AJ1186" s="15">
        <f t="shared" si="1937"/>
        <v>0</v>
      </c>
      <c r="AK1186" s="15"/>
      <c r="AL1186" s="15">
        <v>14721.3</v>
      </c>
      <c r="AM1186" s="15"/>
      <c r="AN1186" s="15">
        <f t="shared" si="1889"/>
        <v>52115.8</v>
      </c>
      <c r="AO1186" s="15"/>
      <c r="AP1186" s="70">
        <f t="shared" si="1946"/>
        <v>52115.8</v>
      </c>
      <c r="AQ1186" s="15">
        <f t="shared" si="1890"/>
        <v>14721.3</v>
      </c>
      <c r="AR1186" s="15"/>
      <c r="AS1186" s="70">
        <f t="shared" si="1947"/>
        <v>14721.3</v>
      </c>
      <c r="AT1186" s="73">
        <f t="shared" si="1891"/>
        <v>0</v>
      </c>
      <c r="AU1186" s="15"/>
      <c r="AV1186" s="24"/>
    </row>
    <row r="1187" spans="1:48" ht="31.2" x14ac:dyDescent="0.3">
      <c r="A1187" s="61" t="s">
        <v>765</v>
      </c>
      <c r="B1187" s="62"/>
      <c r="C1187" s="61"/>
      <c r="D1187" s="61"/>
      <c r="E1187" s="63" t="s">
        <v>766</v>
      </c>
      <c r="F1187" s="15">
        <f t="shared" si="1949"/>
        <v>4784.3</v>
      </c>
      <c r="G1187" s="15">
        <f t="shared" si="1950"/>
        <v>0</v>
      </c>
      <c r="H1187" s="15">
        <f t="shared" si="1951"/>
        <v>0</v>
      </c>
      <c r="I1187" s="15">
        <f t="shared" si="1952"/>
        <v>0</v>
      </c>
      <c r="J1187" s="15">
        <f t="shared" si="1953"/>
        <v>0</v>
      </c>
      <c r="K1187" s="15">
        <f t="shared" si="1954"/>
        <v>0</v>
      </c>
      <c r="L1187" s="15">
        <f t="shared" si="1909"/>
        <v>4784.3</v>
      </c>
      <c r="M1187" s="15">
        <f t="shared" si="1910"/>
        <v>0</v>
      </c>
      <c r="N1187" s="15">
        <f t="shared" si="1911"/>
        <v>0</v>
      </c>
      <c r="O1187" s="15">
        <f t="shared" si="1955"/>
        <v>0</v>
      </c>
      <c r="P1187" s="15">
        <f t="shared" si="1956"/>
        <v>0</v>
      </c>
      <c r="Q1187" s="15">
        <f t="shared" si="1957"/>
        <v>0</v>
      </c>
      <c r="R1187" s="15">
        <f t="shared" si="1943"/>
        <v>4784.3</v>
      </c>
      <c r="S1187" s="15">
        <f t="shared" si="1944"/>
        <v>0</v>
      </c>
      <c r="T1187" s="15">
        <f t="shared" si="1945"/>
        <v>0</v>
      </c>
      <c r="U1187" s="15">
        <f t="shared" si="1958"/>
        <v>0</v>
      </c>
      <c r="V1187" s="15">
        <f t="shared" si="1940"/>
        <v>4784.3</v>
      </c>
      <c r="W1187" s="15">
        <f t="shared" si="1941"/>
        <v>0</v>
      </c>
      <c r="X1187" s="15">
        <f t="shared" si="1942"/>
        <v>0</v>
      </c>
      <c r="Y1187" s="15">
        <f t="shared" si="1959"/>
        <v>0</v>
      </c>
      <c r="Z1187" s="15">
        <f t="shared" si="1960"/>
        <v>0</v>
      </c>
      <c r="AA1187" s="15">
        <f t="shared" si="1961"/>
        <v>0</v>
      </c>
      <c r="AB1187" s="15">
        <f t="shared" si="1932"/>
        <v>4784.3</v>
      </c>
      <c r="AC1187" s="15">
        <f t="shared" si="1933"/>
        <v>0</v>
      </c>
      <c r="AD1187" s="15">
        <f t="shared" si="1934"/>
        <v>0</v>
      </c>
      <c r="AE1187" s="15">
        <f t="shared" si="1962"/>
        <v>0</v>
      </c>
      <c r="AF1187" s="15">
        <f t="shared" si="1963"/>
        <v>0</v>
      </c>
      <c r="AG1187" s="15">
        <f t="shared" si="1964"/>
        <v>0</v>
      </c>
      <c r="AH1187" s="15">
        <f t="shared" si="1935"/>
        <v>4784.3</v>
      </c>
      <c r="AI1187" s="15">
        <f t="shared" si="1936"/>
        <v>0</v>
      </c>
      <c r="AJ1187" s="15">
        <f t="shared" si="1937"/>
        <v>0</v>
      </c>
      <c r="AK1187" s="15">
        <f t="shared" si="1965"/>
        <v>0</v>
      </c>
      <c r="AL1187" s="15">
        <f t="shared" si="1966"/>
        <v>0</v>
      </c>
      <c r="AM1187" s="15">
        <f t="shared" si="1967"/>
        <v>0</v>
      </c>
      <c r="AN1187" s="15">
        <f t="shared" si="1889"/>
        <v>4784.3</v>
      </c>
      <c r="AO1187" s="15">
        <f t="shared" si="1968"/>
        <v>0</v>
      </c>
      <c r="AP1187" s="70">
        <f t="shared" si="1946"/>
        <v>4784.3</v>
      </c>
      <c r="AQ1187" s="15">
        <f t="shared" si="1890"/>
        <v>0</v>
      </c>
      <c r="AR1187" s="15">
        <f t="shared" si="1969"/>
        <v>0</v>
      </c>
      <c r="AS1187" s="70">
        <f t="shared" si="1947"/>
        <v>0</v>
      </c>
      <c r="AT1187" s="73">
        <f t="shared" si="1891"/>
        <v>0</v>
      </c>
      <c r="AU1187" s="15">
        <f t="shared" si="1969"/>
        <v>0</v>
      </c>
      <c r="AV1187" s="24"/>
    </row>
    <row r="1188" spans="1:48" ht="46.8" x14ac:dyDescent="0.3">
      <c r="A1188" s="61" t="s">
        <v>765</v>
      </c>
      <c r="B1188" s="62" t="s">
        <v>29</v>
      </c>
      <c r="C1188" s="61"/>
      <c r="D1188" s="61"/>
      <c r="E1188" s="63" t="s">
        <v>30</v>
      </c>
      <c r="F1188" s="15">
        <f t="shared" si="1949"/>
        <v>4784.3</v>
      </c>
      <c r="G1188" s="15">
        <f t="shared" si="1950"/>
        <v>0</v>
      </c>
      <c r="H1188" s="15">
        <f t="shared" si="1951"/>
        <v>0</v>
      </c>
      <c r="I1188" s="15">
        <f t="shared" si="1952"/>
        <v>0</v>
      </c>
      <c r="J1188" s="15">
        <f t="shared" si="1953"/>
        <v>0</v>
      </c>
      <c r="K1188" s="15">
        <f t="shared" si="1954"/>
        <v>0</v>
      </c>
      <c r="L1188" s="15">
        <f t="shared" si="1909"/>
        <v>4784.3</v>
      </c>
      <c r="M1188" s="15">
        <f t="shared" si="1910"/>
        <v>0</v>
      </c>
      <c r="N1188" s="15">
        <f t="shared" si="1911"/>
        <v>0</v>
      </c>
      <c r="O1188" s="15">
        <f t="shared" si="1955"/>
        <v>0</v>
      </c>
      <c r="P1188" s="15">
        <f t="shared" si="1956"/>
        <v>0</v>
      </c>
      <c r="Q1188" s="15">
        <f t="shared" si="1957"/>
        <v>0</v>
      </c>
      <c r="R1188" s="15">
        <f t="shared" si="1943"/>
        <v>4784.3</v>
      </c>
      <c r="S1188" s="15">
        <f t="shared" si="1944"/>
        <v>0</v>
      </c>
      <c r="T1188" s="15">
        <f t="shared" si="1945"/>
        <v>0</v>
      </c>
      <c r="U1188" s="15">
        <f t="shared" si="1958"/>
        <v>0</v>
      </c>
      <c r="V1188" s="15">
        <f t="shared" si="1940"/>
        <v>4784.3</v>
      </c>
      <c r="W1188" s="15">
        <f t="shared" si="1941"/>
        <v>0</v>
      </c>
      <c r="X1188" s="15">
        <f t="shared" si="1942"/>
        <v>0</v>
      </c>
      <c r="Y1188" s="15">
        <f t="shared" si="1959"/>
        <v>0</v>
      </c>
      <c r="Z1188" s="15">
        <f t="shared" si="1960"/>
        <v>0</v>
      </c>
      <c r="AA1188" s="15">
        <f t="shared" si="1961"/>
        <v>0</v>
      </c>
      <c r="AB1188" s="15">
        <f t="shared" si="1932"/>
        <v>4784.3</v>
      </c>
      <c r="AC1188" s="15">
        <f t="shared" si="1933"/>
        <v>0</v>
      </c>
      <c r="AD1188" s="15">
        <f t="shared" si="1934"/>
        <v>0</v>
      </c>
      <c r="AE1188" s="15">
        <f t="shared" si="1962"/>
        <v>0</v>
      </c>
      <c r="AF1188" s="15">
        <f t="shared" si="1963"/>
        <v>0</v>
      </c>
      <c r="AG1188" s="15">
        <f t="shared" si="1964"/>
        <v>0</v>
      </c>
      <c r="AH1188" s="15">
        <f t="shared" si="1935"/>
        <v>4784.3</v>
      </c>
      <c r="AI1188" s="15">
        <f t="shared" si="1936"/>
        <v>0</v>
      </c>
      <c r="AJ1188" s="15">
        <f t="shared" si="1937"/>
        <v>0</v>
      </c>
      <c r="AK1188" s="15">
        <f t="shared" si="1965"/>
        <v>0</v>
      </c>
      <c r="AL1188" s="15">
        <f t="shared" si="1966"/>
        <v>0</v>
      </c>
      <c r="AM1188" s="15">
        <f t="shared" si="1967"/>
        <v>0</v>
      </c>
      <c r="AN1188" s="15">
        <f t="shared" si="1889"/>
        <v>4784.3</v>
      </c>
      <c r="AO1188" s="15">
        <f t="shared" si="1968"/>
        <v>0</v>
      </c>
      <c r="AP1188" s="70">
        <f t="shared" si="1946"/>
        <v>4784.3</v>
      </c>
      <c r="AQ1188" s="15">
        <f t="shared" si="1890"/>
        <v>0</v>
      </c>
      <c r="AR1188" s="15">
        <f t="shared" si="1969"/>
        <v>0</v>
      </c>
      <c r="AS1188" s="70">
        <f t="shared" si="1947"/>
        <v>0</v>
      </c>
      <c r="AT1188" s="73">
        <f t="shared" si="1891"/>
        <v>0</v>
      </c>
      <c r="AU1188" s="15">
        <f t="shared" si="1969"/>
        <v>0</v>
      </c>
      <c r="AV1188" s="24"/>
    </row>
    <row r="1189" spans="1:48" x14ac:dyDescent="0.3">
      <c r="A1189" s="61" t="s">
        <v>765</v>
      </c>
      <c r="B1189" s="62">
        <v>400</v>
      </c>
      <c r="C1189" s="61" t="s">
        <v>50</v>
      </c>
      <c r="D1189" s="61" t="s">
        <v>288</v>
      </c>
      <c r="E1189" s="63" t="s">
        <v>735</v>
      </c>
      <c r="F1189" s="15">
        <v>4784.3</v>
      </c>
      <c r="G1189" s="15"/>
      <c r="H1189" s="15"/>
      <c r="I1189" s="15"/>
      <c r="J1189" s="15"/>
      <c r="K1189" s="15"/>
      <c r="L1189" s="15">
        <f t="shared" si="1909"/>
        <v>4784.3</v>
      </c>
      <c r="M1189" s="15">
        <f t="shared" si="1910"/>
        <v>0</v>
      </c>
      <c r="N1189" s="15">
        <f t="shared" si="1911"/>
        <v>0</v>
      </c>
      <c r="O1189" s="15"/>
      <c r="P1189" s="15"/>
      <c r="Q1189" s="15"/>
      <c r="R1189" s="15">
        <f t="shared" si="1943"/>
        <v>4784.3</v>
      </c>
      <c r="S1189" s="15">
        <f t="shared" si="1944"/>
        <v>0</v>
      </c>
      <c r="T1189" s="15">
        <f t="shared" si="1945"/>
        <v>0</v>
      </c>
      <c r="U1189" s="15"/>
      <c r="V1189" s="15">
        <f t="shared" si="1940"/>
        <v>4784.3</v>
      </c>
      <c r="W1189" s="15">
        <f t="shared" si="1941"/>
        <v>0</v>
      </c>
      <c r="X1189" s="15">
        <f t="shared" si="1942"/>
        <v>0</v>
      </c>
      <c r="Y1189" s="15"/>
      <c r="Z1189" s="15"/>
      <c r="AA1189" s="15"/>
      <c r="AB1189" s="15">
        <f t="shared" si="1932"/>
        <v>4784.3</v>
      </c>
      <c r="AC1189" s="15">
        <f t="shared" si="1933"/>
        <v>0</v>
      </c>
      <c r="AD1189" s="15">
        <f t="shared" si="1934"/>
        <v>0</v>
      </c>
      <c r="AE1189" s="15"/>
      <c r="AF1189" s="15"/>
      <c r="AG1189" s="15"/>
      <c r="AH1189" s="15">
        <f t="shared" si="1935"/>
        <v>4784.3</v>
      </c>
      <c r="AI1189" s="15">
        <f t="shared" si="1936"/>
        <v>0</v>
      </c>
      <c r="AJ1189" s="15">
        <f t="shared" si="1937"/>
        <v>0</v>
      </c>
      <c r="AK1189" s="15"/>
      <c r="AL1189" s="15"/>
      <c r="AM1189" s="15"/>
      <c r="AN1189" s="15">
        <f t="shared" si="1889"/>
        <v>4784.3</v>
      </c>
      <c r="AO1189" s="15"/>
      <c r="AP1189" s="70">
        <f t="shared" si="1946"/>
        <v>4784.3</v>
      </c>
      <c r="AQ1189" s="15">
        <f t="shared" si="1890"/>
        <v>0</v>
      </c>
      <c r="AR1189" s="15"/>
      <c r="AS1189" s="70">
        <f t="shared" si="1947"/>
        <v>0</v>
      </c>
      <c r="AT1189" s="73">
        <f t="shared" si="1891"/>
        <v>0</v>
      </c>
      <c r="AU1189" s="15"/>
      <c r="AV1189" s="24"/>
    </row>
    <row r="1190" spans="1:48" ht="31.2" x14ac:dyDescent="0.3">
      <c r="A1190" s="61" t="s">
        <v>767</v>
      </c>
      <c r="B1190" s="62"/>
      <c r="C1190" s="61"/>
      <c r="D1190" s="61"/>
      <c r="E1190" s="64" t="s">
        <v>768</v>
      </c>
      <c r="F1190" s="15"/>
      <c r="G1190" s="15"/>
      <c r="H1190" s="15"/>
      <c r="I1190" s="15"/>
      <c r="J1190" s="15"/>
      <c r="K1190" s="15"/>
      <c r="L1190" s="15"/>
      <c r="M1190" s="15"/>
      <c r="N1190" s="15"/>
      <c r="O1190" s="15">
        <f t="shared" si="1955"/>
        <v>25131.63</v>
      </c>
      <c r="P1190" s="15">
        <f t="shared" si="1956"/>
        <v>0</v>
      </c>
      <c r="Q1190" s="15">
        <f t="shared" si="1957"/>
        <v>0</v>
      </c>
      <c r="R1190" s="15">
        <f t="shared" si="1943"/>
        <v>25131.63</v>
      </c>
      <c r="S1190" s="15">
        <f t="shared" si="1944"/>
        <v>0</v>
      </c>
      <c r="T1190" s="15">
        <f t="shared" si="1945"/>
        <v>0</v>
      </c>
      <c r="U1190" s="15">
        <f t="shared" si="1958"/>
        <v>0</v>
      </c>
      <c r="V1190" s="15">
        <f t="shared" si="1940"/>
        <v>25131.63</v>
      </c>
      <c r="W1190" s="15">
        <f t="shared" si="1941"/>
        <v>0</v>
      </c>
      <c r="X1190" s="15">
        <f t="shared" si="1942"/>
        <v>0</v>
      </c>
      <c r="Y1190" s="15">
        <f t="shared" si="1959"/>
        <v>0</v>
      </c>
      <c r="Z1190" s="15">
        <f t="shared" si="1960"/>
        <v>0</v>
      </c>
      <c r="AA1190" s="15">
        <f t="shared" si="1961"/>
        <v>0</v>
      </c>
      <c r="AB1190" s="15">
        <f t="shared" si="1932"/>
        <v>25131.63</v>
      </c>
      <c r="AC1190" s="15">
        <f t="shared" si="1933"/>
        <v>0</v>
      </c>
      <c r="AD1190" s="15">
        <f t="shared" si="1934"/>
        <v>0</v>
      </c>
      <c r="AE1190" s="15">
        <f t="shared" si="1962"/>
        <v>0</v>
      </c>
      <c r="AF1190" s="15">
        <f t="shared" si="1963"/>
        <v>0</v>
      </c>
      <c r="AG1190" s="15">
        <f t="shared" si="1964"/>
        <v>0</v>
      </c>
      <c r="AH1190" s="15">
        <f t="shared" si="1935"/>
        <v>25131.63</v>
      </c>
      <c r="AI1190" s="15">
        <f t="shared" si="1936"/>
        <v>0</v>
      </c>
      <c r="AJ1190" s="15">
        <f t="shared" si="1937"/>
        <v>0</v>
      </c>
      <c r="AK1190" s="15">
        <f t="shared" si="1965"/>
        <v>0</v>
      </c>
      <c r="AL1190" s="15">
        <f t="shared" si="1966"/>
        <v>0</v>
      </c>
      <c r="AM1190" s="15">
        <f t="shared" si="1967"/>
        <v>0</v>
      </c>
      <c r="AN1190" s="15">
        <f t="shared" si="1889"/>
        <v>25131.63</v>
      </c>
      <c r="AO1190" s="15">
        <f t="shared" si="1968"/>
        <v>0</v>
      </c>
      <c r="AP1190" s="70">
        <f t="shared" si="1946"/>
        <v>25131.63</v>
      </c>
      <c r="AQ1190" s="15">
        <f t="shared" si="1890"/>
        <v>0</v>
      </c>
      <c r="AR1190" s="15">
        <f t="shared" si="1969"/>
        <v>0</v>
      </c>
      <c r="AS1190" s="70">
        <f t="shared" si="1947"/>
        <v>0</v>
      </c>
      <c r="AT1190" s="73">
        <f t="shared" si="1891"/>
        <v>0</v>
      </c>
      <c r="AU1190" s="15">
        <f t="shared" si="1969"/>
        <v>0</v>
      </c>
      <c r="AV1190" s="24"/>
    </row>
    <row r="1191" spans="1:48" ht="46.8" x14ac:dyDescent="0.3">
      <c r="A1191" s="61" t="s">
        <v>767</v>
      </c>
      <c r="B1191" s="62" t="s">
        <v>29</v>
      </c>
      <c r="C1191" s="61"/>
      <c r="D1191" s="61"/>
      <c r="E1191" s="63" t="s">
        <v>30</v>
      </c>
      <c r="F1191" s="15"/>
      <c r="G1191" s="15"/>
      <c r="H1191" s="15"/>
      <c r="I1191" s="15"/>
      <c r="J1191" s="15"/>
      <c r="K1191" s="15"/>
      <c r="L1191" s="15"/>
      <c r="M1191" s="15"/>
      <c r="N1191" s="15"/>
      <c r="O1191" s="15">
        <f t="shared" si="1955"/>
        <v>25131.63</v>
      </c>
      <c r="P1191" s="15">
        <f t="shared" si="1956"/>
        <v>0</v>
      </c>
      <c r="Q1191" s="15">
        <f t="shared" si="1957"/>
        <v>0</v>
      </c>
      <c r="R1191" s="15">
        <f t="shared" si="1943"/>
        <v>25131.63</v>
      </c>
      <c r="S1191" s="15">
        <f t="shared" si="1944"/>
        <v>0</v>
      </c>
      <c r="T1191" s="15">
        <f t="shared" si="1945"/>
        <v>0</v>
      </c>
      <c r="U1191" s="15">
        <f t="shared" si="1958"/>
        <v>0</v>
      </c>
      <c r="V1191" s="15">
        <f t="shared" si="1940"/>
        <v>25131.63</v>
      </c>
      <c r="W1191" s="15">
        <f t="shared" si="1941"/>
        <v>0</v>
      </c>
      <c r="X1191" s="15">
        <f t="shared" si="1942"/>
        <v>0</v>
      </c>
      <c r="Y1191" s="15">
        <f t="shared" si="1959"/>
        <v>0</v>
      </c>
      <c r="Z1191" s="15">
        <f t="shared" si="1960"/>
        <v>0</v>
      </c>
      <c r="AA1191" s="15">
        <f t="shared" si="1961"/>
        <v>0</v>
      </c>
      <c r="AB1191" s="15">
        <f t="shared" si="1932"/>
        <v>25131.63</v>
      </c>
      <c r="AC1191" s="15">
        <f t="shared" si="1933"/>
        <v>0</v>
      </c>
      <c r="AD1191" s="15">
        <f t="shared" si="1934"/>
        <v>0</v>
      </c>
      <c r="AE1191" s="15">
        <f t="shared" si="1962"/>
        <v>0</v>
      </c>
      <c r="AF1191" s="15">
        <f t="shared" si="1963"/>
        <v>0</v>
      </c>
      <c r="AG1191" s="15">
        <f t="shared" si="1964"/>
        <v>0</v>
      </c>
      <c r="AH1191" s="15">
        <f t="shared" si="1935"/>
        <v>25131.63</v>
      </c>
      <c r="AI1191" s="15">
        <f t="shared" si="1936"/>
        <v>0</v>
      </c>
      <c r="AJ1191" s="15">
        <f t="shared" si="1937"/>
        <v>0</v>
      </c>
      <c r="AK1191" s="15">
        <f t="shared" si="1965"/>
        <v>0</v>
      </c>
      <c r="AL1191" s="15">
        <f t="shared" si="1966"/>
        <v>0</v>
      </c>
      <c r="AM1191" s="15">
        <f t="shared" si="1967"/>
        <v>0</v>
      </c>
      <c r="AN1191" s="15">
        <f t="shared" si="1889"/>
        <v>25131.63</v>
      </c>
      <c r="AO1191" s="15">
        <f t="shared" si="1968"/>
        <v>0</v>
      </c>
      <c r="AP1191" s="70">
        <f t="shared" si="1946"/>
        <v>25131.63</v>
      </c>
      <c r="AQ1191" s="15">
        <f t="shared" si="1890"/>
        <v>0</v>
      </c>
      <c r="AR1191" s="15">
        <f t="shared" si="1969"/>
        <v>0</v>
      </c>
      <c r="AS1191" s="70">
        <f t="shared" si="1947"/>
        <v>0</v>
      </c>
      <c r="AT1191" s="73">
        <f t="shared" si="1891"/>
        <v>0</v>
      </c>
      <c r="AU1191" s="15">
        <f t="shared" si="1969"/>
        <v>0</v>
      </c>
      <c r="AV1191" s="24"/>
    </row>
    <row r="1192" spans="1:48" x14ac:dyDescent="0.3">
      <c r="A1192" s="61" t="s">
        <v>767</v>
      </c>
      <c r="B1192" s="62">
        <v>400</v>
      </c>
      <c r="C1192" s="61" t="s">
        <v>50</v>
      </c>
      <c r="D1192" s="61" t="s">
        <v>288</v>
      </c>
      <c r="E1192" s="63" t="s">
        <v>735</v>
      </c>
      <c r="F1192" s="15"/>
      <c r="G1192" s="15"/>
      <c r="H1192" s="15"/>
      <c r="I1192" s="15"/>
      <c r="J1192" s="15"/>
      <c r="K1192" s="15"/>
      <c r="L1192" s="15"/>
      <c r="M1192" s="15"/>
      <c r="N1192" s="15"/>
      <c r="O1192" s="15">
        <v>25131.63</v>
      </c>
      <c r="P1192" s="15"/>
      <c r="Q1192" s="15"/>
      <c r="R1192" s="15">
        <f t="shared" si="1943"/>
        <v>25131.63</v>
      </c>
      <c r="S1192" s="15">
        <f t="shared" si="1944"/>
        <v>0</v>
      </c>
      <c r="T1192" s="15">
        <f t="shared" si="1945"/>
        <v>0</v>
      </c>
      <c r="U1192" s="15"/>
      <c r="V1192" s="15">
        <f t="shared" si="1940"/>
        <v>25131.63</v>
      </c>
      <c r="W1192" s="15">
        <f t="shared" si="1941"/>
        <v>0</v>
      </c>
      <c r="X1192" s="15">
        <f t="shared" si="1942"/>
        <v>0</v>
      </c>
      <c r="Y1192" s="15"/>
      <c r="Z1192" s="15"/>
      <c r="AA1192" s="15"/>
      <c r="AB1192" s="15">
        <f t="shared" si="1932"/>
        <v>25131.63</v>
      </c>
      <c r="AC1192" s="15">
        <f t="shared" si="1933"/>
        <v>0</v>
      </c>
      <c r="AD1192" s="15">
        <f t="shared" si="1934"/>
        <v>0</v>
      </c>
      <c r="AE1192" s="15"/>
      <c r="AF1192" s="15"/>
      <c r="AG1192" s="15"/>
      <c r="AH1192" s="15">
        <f t="shared" si="1935"/>
        <v>25131.63</v>
      </c>
      <c r="AI1192" s="15">
        <f t="shared" si="1936"/>
        <v>0</v>
      </c>
      <c r="AJ1192" s="15">
        <f t="shared" si="1937"/>
        <v>0</v>
      </c>
      <c r="AK1192" s="15"/>
      <c r="AL1192" s="15"/>
      <c r="AM1192" s="15"/>
      <c r="AN1192" s="15">
        <f t="shared" si="1889"/>
        <v>25131.63</v>
      </c>
      <c r="AO1192" s="15"/>
      <c r="AP1192" s="70">
        <f t="shared" si="1946"/>
        <v>25131.63</v>
      </c>
      <c r="AQ1192" s="15">
        <f t="shared" si="1890"/>
        <v>0</v>
      </c>
      <c r="AR1192" s="15"/>
      <c r="AS1192" s="70">
        <f t="shared" si="1947"/>
        <v>0</v>
      </c>
      <c r="AT1192" s="73">
        <f t="shared" si="1891"/>
        <v>0</v>
      </c>
      <c r="AU1192" s="15"/>
      <c r="AV1192" s="24"/>
    </row>
    <row r="1193" spans="1:48" ht="31.2" x14ac:dyDescent="0.3">
      <c r="A1193" s="61" t="s">
        <v>769</v>
      </c>
      <c r="B1193" s="62"/>
      <c r="C1193" s="61"/>
      <c r="D1193" s="61"/>
      <c r="E1193" s="63" t="s">
        <v>770</v>
      </c>
      <c r="F1193" s="15">
        <f t="shared" si="1949"/>
        <v>34485.800000000003</v>
      </c>
      <c r="G1193" s="15">
        <f t="shared" si="1950"/>
        <v>0</v>
      </c>
      <c r="H1193" s="15">
        <f t="shared" si="1951"/>
        <v>0</v>
      </c>
      <c r="I1193" s="15">
        <f t="shared" si="1952"/>
        <v>0</v>
      </c>
      <c r="J1193" s="15">
        <f t="shared" si="1953"/>
        <v>0</v>
      </c>
      <c r="K1193" s="15">
        <f t="shared" si="1954"/>
        <v>0</v>
      </c>
      <c r="L1193" s="15">
        <f t="shared" si="1909"/>
        <v>34485.800000000003</v>
      </c>
      <c r="M1193" s="15">
        <f t="shared" si="1910"/>
        <v>0</v>
      </c>
      <c r="N1193" s="15">
        <f t="shared" si="1911"/>
        <v>0</v>
      </c>
      <c r="O1193" s="15">
        <f t="shared" si="1955"/>
        <v>0.437</v>
      </c>
      <c r="P1193" s="15">
        <f t="shared" si="1956"/>
        <v>0</v>
      </c>
      <c r="Q1193" s="15">
        <f t="shared" si="1957"/>
        <v>0</v>
      </c>
      <c r="R1193" s="15">
        <f t="shared" si="1943"/>
        <v>34486.237000000001</v>
      </c>
      <c r="S1193" s="15">
        <f t="shared" si="1944"/>
        <v>0</v>
      </c>
      <c r="T1193" s="15">
        <f t="shared" si="1945"/>
        <v>0</v>
      </c>
      <c r="U1193" s="15">
        <f t="shared" si="1958"/>
        <v>0</v>
      </c>
      <c r="V1193" s="15">
        <f t="shared" si="1940"/>
        <v>34486.237000000001</v>
      </c>
      <c r="W1193" s="15">
        <f t="shared" si="1941"/>
        <v>0</v>
      </c>
      <c r="X1193" s="15">
        <f t="shared" si="1942"/>
        <v>0</v>
      </c>
      <c r="Y1193" s="15">
        <f t="shared" si="1959"/>
        <v>0</v>
      </c>
      <c r="Z1193" s="15">
        <f t="shared" si="1960"/>
        <v>0</v>
      </c>
      <c r="AA1193" s="15">
        <f t="shared" si="1961"/>
        <v>0</v>
      </c>
      <c r="AB1193" s="15">
        <f t="shared" si="1932"/>
        <v>34486.237000000001</v>
      </c>
      <c r="AC1193" s="15">
        <f t="shared" si="1933"/>
        <v>0</v>
      </c>
      <c r="AD1193" s="15">
        <f t="shared" si="1934"/>
        <v>0</v>
      </c>
      <c r="AE1193" s="15">
        <f t="shared" si="1962"/>
        <v>0</v>
      </c>
      <c r="AF1193" s="15">
        <f t="shared" si="1963"/>
        <v>0</v>
      </c>
      <c r="AG1193" s="15">
        <f t="shared" si="1964"/>
        <v>0</v>
      </c>
      <c r="AH1193" s="15">
        <f t="shared" si="1935"/>
        <v>34486.237000000001</v>
      </c>
      <c r="AI1193" s="15">
        <f t="shared" si="1936"/>
        <v>0</v>
      </c>
      <c r="AJ1193" s="15">
        <f t="shared" si="1937"/>
        <v>0</v>
      </c>
      <c r="AK1193" s="15">
        <f t="shared" si="1965"/>
        <v>0</v>
      </c>
      <c r="AL1193" s="15">
        <f t="shared" si="1966"/>
        <v>0</v>
      </c>
      <c r="AM1193" s="15">
        <f t="shared" si="1967"/>
        <v>0</v>
      </c>
      <c r="AN1193" s="15">
        <f t="shared" si="1889"/>
        <v>34486.237000000001</v>
      </c>
      <c r="AO1193" s="15">
        <f t="shared" si="1968"/>
        <v>0</v>
      </c>
      <c r="AP1193" s="70">
        <f t="shared" si="1946"/>
        <v>34486.237000000001</v>
      </c>
      <c r="AQ1193" s="15">
        <f t="shared" si="1890"/>
        <v>0</v>
      </c>
      <c r="AR1193" s="15">
        <f t="shared" si="1969"/>
        <v>0</v>
      </c>
      <c r="AS1193" s="70">
        <f t="shared" si="1947"/>
        <v>0</v>
      </c>
      <c r="AT1193" s="73">
        <f t="shared" si="1891"/>
        <v>0</v>
      </c>
      <c r="AU1193" s="15">
        <f t="shared" si="1969"/>
        <v>0</v>
      </c>
      <c r="AV1193" s="24"/>
    </row>
    <row r="1194" spans="1:48" ht="46.8" x14ac:dyDescent="0.3">
      <c r="A1194" s="61" t="s">
        <v>769</v>
      </c>
      <c r="B1194" s="62" t="s">
        <v>29</v>
      </c>
      <c r="C1194" s="61"/>
      <c r="D1194" s="61"/>
      <c r="E1194" s="63" t="s">
        <v>30</v>
      </c>
      <c r="F1194" s="15">
        <f t="shared" si="1949"/>
        <v>34485.800000000003</v>
      </c>
      <c r="G1194" s="15">
        <f t="shared" si="1950"/>
        <v>0</v>
      </c>
      <c r="H1194" s="15">
        <f t="shared" si="1951"/>
        <v>0</v>
      </c>
      <c r="I1194" s="15">
        <f t="shared" si="1952"/>
        <v>0</v>
      </c>
      <c r="J1194" s="15">
        <f t="shared" si="1953"/>
        <v>0</v>
      </c>
      <c r="K1194" s="15">
        <f t="shared" si="1954"/>
        <v>0</v>
      </c>
      <c r="L1194" s="15">
        <f t="shared" si="1909"/>
        <v>34485.800000000003</v>
      </c>
      <c r="M1194" s="15">
        <f t="shared" si="1910"/>
        <v>0</v>
      </c>
      <c r="N1194" s="15">
        <f t="shared" si="1911"/>
        <v>0</v>
      </c>
      <c r="O1194" s="15">
        <f t="shared" si="1955"/>
        <v>0.437</v>
      </c>
      <c r="P1194" s="15">
        <f t="shared" si="1956"/>
        <v>0</v>
      </c>
      <c r="Q1194" s="15">
        <f t="shared" si="1957"/>
        <v>0</v>
      </c>
      <c r="R1194" s="15">
        <f t="shared" si="1943"/>
        <v>34486.237000000001</v>
      </c>
      <c r="S1194" s="15">
        <f t="shared" si="1944"/>
        <v>0</v>
      </c>
      <c r="T1194" s="15">
        <f t="shared" si="1945"/>
        <v>0</v>
      </c>
      <c r="U1194" s="15">
        <f t="shared" si="1958"/>
        <v>0</v>
      </c>
      <c r="V1194" s="15">
        <f t="shared" si="1940"/>
        <v>34486.237000000001</v>
      </c>
      <c r="W1194" s="15">
        <f t="shared" si="1941"/>
        <v>0</v>
      </c>
      <c r="X1194" s="15">
        <f t="shared" si="1942"/>
        <v>0</v>
      </c>
      <c r="Y1194" s="15">
        <f t="shared" si="1959"/>
        <v>0</v>
      </c>
      <c r="Z1194" s="15">
        <f t="shared" si="1960"/>
        <v>0</v>
      </c>
      <c r="AA1194" s="15">
        <f t="shared" si="1961"/>
        <v>0</v>
      </c>
      <c r="AB1194" s="15">
        <f t="shared" si="1932"/>
        <v>34486.237000000001</v>
      </c>
      <c r="AC1194" s="15">
        <f t="shared" si="1933"/>
        <v>0</v>
      </c>
      <c r="AD1194" s="15">
        <f t="shared" si="1934"/>
        <v>0</v>
      </c>
      <c r="AE1194" s="15">
        <f t="shared" si="1962"/>
        <v>0</v>
      </c>
      <c r="AF1194" s="15">
        <f t="shared" si="1963"/>
        <v>0</v>
      </c>
      <c r="AG1194" s="15">
        <f t="shared" si="1964"/>
        <v>0</v>
      </c>
      <c r="AH1194" s="15">
        <f t="shared" si="1935"/>
        <v>34486.237000000001</v>
      </c>
      <c r="AI1194" s="15">
        <f t="shared" si="1936"/>
        <v>0</v>
      </c>
      <c r="AJ1194" s="15">
        <f t="shared" si="1937"/>
        <v>0</v>
      </c>
      <c r="AK1194" s="15">
        <f t="shared" si="1965"/>
        <v>0</v>
      </c>
      <c r="AL1194" s="15">
        <f t="shared" si="1966"/>
        <v>0</v>
      </c>
      <c r="AM1194" s="15">
        <f t="shared" si="1967"/>
        <v>0</v>
      </c>
      <c r="AN1194" s="15">
        <f t="shared" si="1889"/>
        <v>34486.237000000001</v>
      </c>
      <c r="AO1194" s="15">
        <f t="shared" si="1968"/>
        <v>0</v>
      </c>
      <c r="AP1194" s="70">
        <f t="shared" si="1946"/>
        <v>34486.237000000001</v>
      </c>
      <c r="AQ1194" s="15">
        <f t="shared" si="1890"/>
        <v>0</v>
      </c>
      <c r="AR1194" s="15">
        <f t="shared" si="1969"/>
        <v>0</v>
      </c>
      <c r="AS1194" s="70">
        <f t="shared" si="1947"/>
        <v>0</v>
      </c>
      <c r="AT1194" s="73">
        <f t="shared" si="1891"/>
        <v>0</v>
      </c>
      <c r="AU1194" s="15">
        <f t="shared" si="1969"/>
        <v>0</v>
      </c>
      <c r="AV1194" s="24"/>
    </row>
    <row r="1195" spans="1:48" x14ac:dyDescent="0.3">
      <c r="A1195" s="61" t="s">
        <v>769</v>
      </c>
      <c r="B1195" s="62">
        <v>400</v>
      </c>
      <c r="C1195" s="61" t="s">
        <v>50</v>
      </c>
      <c r="D1195" s="61" t="s">
        <v>288</v>
      </c>
      <c r="E1195" s="63" t="s">
        <v>735</v>
      </c>
      <c r="F1195" s="15">
        <v>34485.800000000003</v>
      </c>
      <c r="G1195" s="15"/>
      <c r="H1195" s="15"/>
      <c r="I1195" s="15"/>
      <c r="J1195" s="15"/>
      <c r="K1195" s="15"/>
      <c r="L1195" s="15">
        <f t="shared" si="1909"/>
        <v>34485.800000000003</v>
      </c>
      <c r="M1195" s="15">
        <f t="shared" si="1910"/>
        <v>0</v>
      </c>
      <c r="N1195" s="15">
        <f t="shared" si="1911"/>
        <v>0</v>
      </c>
      <c r="O1195" s="15">
        <v>0.437</v>
      </c>
      <c r="P1195" s="15"/>
      <c r="Q1195" s="15"/>
      <c r="R1195" s="15">
        <f t="shared" si="1943"/>
        <v>34486.237000000001</v>
      </c>
      <c r="S1195" s="15">
        <f t="shared" si="1944"/>
        <v>0</v>
      </c>
      <c r="T1195" s="15">
        <f t="shared" si="1945"/>
        <v>0</v>
      </c>
      <c r="U1195" s="15"/>
      <c r="V1195" s="15">
        <f t="shared" si="1940"/>
        <v>34486.237000000001</v>
      </c>
      <c r="W1195" s="15">
        <f t="shared" si="1941"/>
        <v>0</v>
      </c>
      <c r="X1195" s="15">
        <f t="shared" si="1942"/>
        <v>0</v>
      </c>
      <c r="Y1195" s="15"/>
      <c r="Z1195" s="15"/>
      <c r="AA1195" s="15"/>
      <c r="AB1195" s="15">
        <f t="shared" si="1932"/>
        <v>34486.237000000001</v>
      </c>
      <c r="AC1195" s="15">
        <f t="shared" si="1933"/>
        <v>0</v>
      </c>
      <c r="AD1195" s="15">
        <f t="shared" si="1934"/>
        <v>0</v>
      </c>
      <c r="AE1195" s="15"/>
      <c r="AF1195" s="15"/>
      <c r="AG1195" s="15"/>
      <c r="AH1195" s="15">
        <f t="shared" si="1935"/>
        <v>34486.237000000001</v>
      </c>
      <c r="AI1195" s="15">
        <f t="shared" si="1936"/>
        <v>0</v>
      </c>
      <c r="AJ1195" s="15">
        <f t="shared" si="1937"/>
        <v>0</v>
      </c>
      <c r="AK1195" s="15"/>
      <c r="AL1195" s="15"/>
      <c r="AM1195" s="15"/>
      <c r="AN1195" s="15">
        <f t="shared" si="1889"/>
        <v>34486.237000000001</v>
      </c>
      <c r="AO1195" s="15"/>
      <c r="AP1195" s="70">
        <f t="shared" si="1946"/>
        <v>34486.237000000001</v>
      </c>
      <c r="AQ1195" s="15">
        <f t="shared" si="1890"/>
        <v>0</v>
      </c>
      <c r="AR1195" s="15"/>
      <c r="AS1195" s="70">
        <f t="shared" si="1947"/>
        <v>0</v>
      </c>
      <c r="AT1195" s="73">
        <f t="shared" si="1891"/>
        <v>0</v>
      </c>
      <c r="AU1195" s="15"/>
      <c r="AV1195" s="24"/>
    </row>
    <row r="1196" spans="1:48" ht="31.2" x14ac:dyDescent="0.3">
      <c r="A1196" s="61" t="s">
        <v>771</v>
      </c>
      <c r="B1196" s="62"/>
      <c r="C1196" s="61"/>
      <c r="D1196" s="61"/>
      <c r="E1196" s="63" t="s">
        <v>772</v>
      </c>
      <c r="F1196" s="15">
        <f t="shared" si="1949"/>
        <v>30453.8</v>
      </c>
      <c r="G1196" s="15">
        <f t="shared" si="1950"/>
        <v>0</v>
      </c>
      <c r="H1196" s="15">
        <f t="shared" si="1951"/>
        <v>0</v>
      </c>
      <c r="I1196" s="15">
        <f t="shared" si="1952"/>
        <v>0</v>
      </c>
      <c r="J1196" s="15">
        <f t="shared" si="1953"/>
        <v>0</v>
      </c>
      <c r="K1196" s="15">
        <f t="shared" si="1954"/>
        <v>0</v>
      </c>
      <c r="L1196" s="15">
        <f t="shared" si="1909"/>
        <v>30453.8</v>
      </c>
      <c r="M1196" s="15">
        <f t="shared" si="1910"/>
        <v>0</v>
      </c>
      <c r="N1196" s="15">
        <f t="shared" si="1911"/>
        <v>0</v>
      </c>
      <c r="O1196" s="15">
        <f t="shared" si="1955"/>
        <v>1E-3</v>
      </c>
      <c r="P1196" s="15">
        <f t="shared" si="1956"/>
        <v>0</v>
      </c>
      <c r="Q1196" s="15">
        <f t="shared" si="1957"/>
        <v>0</v>
      </c>
      <c r="R1196" s="15">
        <f t="shared" si="1943"/>
        <v>30453.800999999999</v>
      </c>
      <c r="S1196" s="15">
        <f t="shared" si="1944"/>
        <v>0</v>
      </c>
      <c r="T1196" s="15">
        <f t="shared" si="1945"/>
        <v>0</v>
      </c>
      <c r="U1196" s="15">
        <f t="shared" si="1958"/>
        <v>0</v>
      </c>
      <c r="V1196" s="15">
        <f t="shared" si="1940"/>
        <v>30453.800999999999</v>
      </c>
      <c r="W1196" s="15">
        <f t="shared" si="1941"/>
        <v>0</v>
      </c>
      <c r="X1196" s="15">
        <f t="shared" si="1942"/>
        <v>0</v>
      </c>
      <c r="Y1196" s="15">
        <f t="shared" si="1959"/>
        <v>0</v>
      </c>
      <c r="Z1196" s="15">
        <f t="shared" si="1960"/>
        <v>0</v>
      </c>
      <c r="AA1196" s="15">
        <f t="shared" si="1961"/>
        <v>0</v>
      </c>
      <c r="AB1196" s="15">
        <f t="shared" si="1932"/>
        <v>30453.800999999999</v>
      </c>
      <c r="AC1196" s="15">
        <f t="shared" si="1933"/>
        <v>0</v>
      </c>
      <c r="AD1196" s="15">
        <f t="shared" si="1934"/>
        <v>0</v>
      </c>
      <c r="AE1196" s="15">
        <f t="shared" si="1962"/>
        <v>0</v>
      </c>
      <c r="AF1196" s="15">
        <f t="shared" si="1963"/>
        <v>0</v>
      </c>
      <c r="AG1196" s="15">
        <f t="shared" si="1964"/>
        <v>0</v>
      </c>
      <c r="AH1196" s="15">
        <f t="shared" si="1935"/>
        <v>30453.800999999999</v>
      </c>
      <c r="AI1196" s="15">
        <f t="shared" si="1936"/>
        <v>0</v>
      </c>
      <c r="AJ1196" s="15">
        <f t="shared" si="1937"/>
        <v>0</v>
      </c>
      <c r="AK1196" s="15">
        <f t="shared" si="1965"/>
        <v>0</v>
      </c>
      <c r="AL1196" s="15">
        <f t="shared" si="1966"/>
        <v>0</v>
      </c>
      <c r="AM1196" s="15">
        <f t="shared" si="1967"/>
        <v>0</v>
      </c>
      <c r="AN1196" s="15">
        <f t="shared" si="1889"/>
        <v>30453.800999999999</v>
      </c>
      <c r="AO1196" s="15">
        <f t="shared" si="1968"/>
        <v>0</v>
      </c>
      <c r="AP1196" s="70">
        <f t="shared" si="1946"/>
        <v>30453.800999999999</v>
      </c>
      <c r="AQ1196" s="15">
        <f t="shared" si="1890"/>
        <v>0</v>
      </c>
      <c r="AR1196" s="15">
        <f t="shared" si="1969"/>
        <v>0</v>
      </c>
      <c r="AS1196" s="70">
        <f t="shared" si="1947"/>
        <v>0</v>
      </c>
      <c r="AT1196" s="73">
        <f t="shared" si="1891"/>
        <v>0</v>
      </c>
      <c r="AU1196" s="15">
        <f t="shared" si="1969"/>
        <v>0</v>
      </c>
      <c r="AV1196" s="24"/>
    </row>
    <row r="1197" spans="1:48" ht="46.8" x14ac:dyDescent="0.3">
      <c r="A1197" s="61" t="s">
        <v>771</v>
      </c>
      <c r="B1197" s="62" t="s">
        <v>29</v>
      </c>
      <c r="C1197" s="61"/>
      <c r="D1197" s="61"/>
      <c r="E1197" s="63" t="s">
        <v>30</v>
      </c>
      <c r="F1197" s="15">
        <f t="shared" si="1949"/>
        <v>30453.8</v>
      </c>
      <c r="G1197" s="15">
        <f t="shared" si="1950"/>
        <v>0</v>
      </c>
      <c r="H1197" s="15">
        <f t="shared" si="1951"/>
        <v>0</v>
      </c>
      <c r="I1197" s="15">
        <f t="shared" si="1952"/>
        <v>0</v>
      </c>
      <c r="J1197" s="15">
        <f t="shared" si="1953"/>
        <v>0</v>
      </c>
      <c r="K1197" s="15">
        <f t="shared" si="1954"/>
        <v>0</v>
      </c>
      <c r="L1197" s="15">
        <f t="shared" si="1909"/>
        <v>30453.8</v>
      </c>
      <c r="M1197" s="15">
        <f t="shared" si="1910"/>
        <v>0</v>
      </c>
      <c r="N1197" s="15">
        <f t="shared" si="1911"/>
        <v>0</v>
      </c>
      <c r="O1197" s="15">
        <f t="shared" si="1955"/>
        <v>1E-3</v>
      </c>
      <c r="P1197" s="15">
        <f t="shared" si="1956"/>
        <v>0</v>
      </c>
      <c r="Q1197" s="15">
        <f t="shared" si="1957"/>
        <v>0</v>
      </c>
      <c r="R1197" s="15">
        <f t="shared" si="1943"/>
        <v>30453.800999999999</v>
      </c>
      <c r="S1197" s="15">
        <f t="shared" si="1944"/>
        <v>0</v>
      </c>
      <c r="T1197" s="15">
        <f t="shared" si="1945"/>
        <v>0</v>
      </c>
      <c r="U1197" s="15">
        <f t="shared" si="1958"/>
        <v>0</v>
      </c>
      <c r="V1197" s="15">
        <f t="shared" si="1940"/>
        <v>30453.800999999999</v>
      </c>
      <c r="W1197" s="15">
        <f t="shared" si="1941"/>
        <v>0</v>
      </c>
      <c r="X1197" s="15">
        <f t="shared" si="1942"/>
        <v>0</v>
      </c>
      <c r="Y1197" s="15">
        <f t="shared" si="1959"/>
        <v>0</v>
      </c>
      <c r="Z1197" s="15">
        <f t="shared" si="1960"/>
        <v>0</v>
      </c>
      <c r="AA1197" s="15">
        <f t="shared" si="1961"/>
        <v>0</v>
      </c>
      <c r="AB1197" s="15">
        <f t="shared" si="1932"/>
        <v>30453.800999999999</v>
      </c>
      <c r="AC1197" s="15">
        <f t="shared" si="1933"/>
        <v>0</v>
      </c>
      <c r="AD1197" s="15">
        <f t="shared" si="1934"/>
        <v>0</v>
      </c>
      <c r="AE1197" s="15">
        <f t="shared" si="1962"/>
        <v>0</v>
      </c>
      <c r="AF1197" s="15">
        <f t="shared" si="1963"/>
        <v>0</v>
      </c>
      <c r="AG1197" s="15">
        <f t="shared" si="1964"/>
        <v>0</v>
      </c>
      <c r="AH1197" s="15">
        <f t="shared" si="1935"/>
        <v>30453.800999999999</v>
      </c>
      <c r="AI1197" s="15">
        <f t="shared" si="1936"/>
        <v>0</v>
      </c>
      <c r="AJ1197" s="15">
        <f t="shared" si="1937"/>
        <v>0</v>
      </c>
      <c r="AK1197" s="15">
        <f t="shared" si="1965"/>
        <v>0</v>
      </c>
      <c r="AL1197" s="15">
        <f t="shared" si="1966"/>
        <v>0</v>
      </c>
      <c r="AM1197" s="15">
        <f t="shared" si="1967"/>
        <v>0</v>
      </c>
      <c r="AN1197" s="15">
        <f t="shared" ref="AN1197:AN1260" si="1970">AH1197+AK1197</f>
        <v>30453.800999999999</v>
      </c>
      <c r="AO1197" s="15">
        <f t="shared" si="1968"/>
        <v>0</v>
      </c>
      <c r="AP1197" s="70">
        <f t="shared" si="1946"/>
        <v>30453.800999999999</v>
      </c>
      <c r="AQ1197" s="15">
        <f t="shared" ref="AQ1197:AQ1260" si="1971">AI1197+AL1197</f>
        <v>0</v>
      </c>
      <c r="AR1197" s="15">
        <f t="shared" si="1969"/>
        <v>0</v>
      </c>
      <c r="AS1197" s="70">
        <f t="shared" si="1947"/>
        <v>0</v>
      </c>
      <c r="AT1197" s="73">
        <f t="shared" ref="AT1197:AT1260" si="1972">AJ1197+AM1197</f>
        <v>0</v>
      </c>
      <c r="AU1197" s="15">
        <f t="shared" si="1969"/>
        <v>0</v>
      </c>
      <c r="AV1197" s="24"/>
    </row>
    <row r="1198" spans="1:48" x14ac:dyDescent="0.3">
      <c r="A1198" s="61" t="s">
        <v>771</v>
      </c>
      <c r="B1198" s="62">
        <v>400</v>
      </c>
      <c r="C1198" s="61" t="s">
        <v>50</v>
      </c>
      <c r="D1198" s="61" t="s">
        <v>288</v>
      </c>
      <c r="E1198" s="63" t="s">
        <v>735</v>
      </c>
      <c r="F1198" s="15">
        <v>30453.8</v>
      </c>
      <c r="G1198" s="15"/>
      <c r="H1198" s="15"/>
      <c r="I1198" s="15"/>
      <c r="J1198" s="15"/>
      <c r="K1198" s="15"/>
      <c r="L1198" s="15">
        <f t="shared" si="1909"/>
        <v>30453.8</v>
      </c>
      <c r="M1198" s="15">
        <f t="shared" si="1910"/>
        <v>0</v>
      </c>
      <c r="N1198" s="15">
        <f t="shared" si="1911"/>
        <v>0</v>
      </c>
      <c r="O1198" s="15">
        <v>1E-3</v>
      </c>
      <c r="P1198" s="15"/>
      <c r="Q1198" s="15"/>
      <c r="R1198" s="15">
        <f t="shared" si="1943"/>
        <v>30453.800999999999</v>
      </c>
      <c r="S1198" s="15">
        <f t="shared" si="1944"/>
        <v>0</v>
      </c>
      <c r="T1198" s="15">
        <f t="shared" si="1945"/>
        <v>0</v>
      </c>
      <c r="U1198" s="15"/>
      <c r="V1198" s="15">
        <f t="shared" si="1940"/>
        <v>30453.800999999999</v>
      </c>
      <c r="W1198" s="15">
        <f t="shared" si="1941"/>
        <v>0</v>
      </c>
      <c r="X1198" s="15">
        <f t="shared" si="1942"/>
        <v>0</v>
      </c>
      <c r="Y1198" s="15"/>
      <c r="Z1198" s="15"/>
      <c r="AA1198" s="15"/>
      <c r="AB1198" s="15">
        <f t="shared" si="1932"/>
        <v>30453.800999999999</v>
      </c>
      <c r="AC1198" s="15">
        <f t="shared" si="1933"/>
        <v>0</v>
      </c>
      <c r="AD1198" s="15">
        <f t="shared" si="1934"/>
        <v>0</v>
      </c>
      <c r="AE1198" s="15"/>
      <c r="AF1198" s="15"/>
      <c r="AG1198" s="15"/>
      <c r="AH1198" s="15">
        <f t="shared" si="1935"/>
        <v>30453.800999999999</v>
      </c>
      <c r="AI1198" s="15">
        <f t="shared" si="1936"/>
        <v>0</v>
      </c>
      <c r="AJ1198" s="15">
        <f t="shared" si="1937"/>
        <v>0</v>
      </c>
      <c r="AK1198" s="15"/>
      <c r="AL1198" s="15"/>
      <c r="AM1198" s="15"/>
      <c r="AN1198" s="15">
        <f t="shared" si="1970"/>
        <v>30453.800999999999</v>
      </c>
      <c r="AO1198" s="15"/>
      <c r="AP1198" s="70">
        <f t="shared" si="1946"/>
        <v>30453.800999999999</v>
      </c>
      <c r="AQ1198" s="15">
        <f t="shared" si="1971"/>
        <v>0</v>
      </c>
      <c r="AR1198" s="15"/>
      <c r="AS1198" s="70">
        <f t="shared" si="1947"/>
        <v>0</v>
      </c>
      <c r="AT1198" s="73">
        <f t="shared" si="1972"/>
        <v>0</v>
      </c>
      <c r="AU1198" s="15"/>
      <c r="AV1198" s="24"/>
    </row>
    <row r="1199" spans="1:48" ht="31.2" x14ac:dyDescent="0.3">
      <c r="A1199" s="61" t="s">
        <v>773</v>
      </c>
      <c r="B1199" s="62"/>
      <c r="C1199" s="61"/>
      <c r="D1199" s="61"/>
      <c r="E1199" s="64" t="s">
        <v>774</v>
      </c>
      <c r="F1199" s="15"/>
      <c r="G1199" s="15"/>
      <c r="H1199" s="15"/>
      <c r="I1199" s="15"/>
      <c r="J1199" s="15"/>
      <c r="K1199" s="15"/>
      <c r="L1199" s="15"/>
      <c r="M1199" s="15"/>
      <c r="N1199" s="15"/>
      <c r="O1199" s="15">
        <f t="shared" si="1955"/>
        <v>0</v>
      </c>
      <c r="P1199" s="15">
        <f t="shared" si="1956"/>
        <v>0</v>
      </c>
      <c r="Q1199" s="15">
        <f t="shared" si="1957"/>
        <v>19672.275000000001</v>
      </c>
      <c r="R1199" s="15">
        <f t="shared" si="1943"/>
        <v>0</v>
      </c>
      <c r="S1199" s="15">
        <f t="shared" si="1944"/>
        <v>0</v>
      </c>
      <c r="T1199" s="15">
        <f t="shared" si="1945"/>
        <v>19672.275000000001</v>
      </c>
      <c r="U1199" s="15">
        <f t="shared" si="1958"/>
        <v>0</v>
      </c>
      <c r="V1199" s="15">
        <f t="shared" si="1940"/>
        <v>0</v>
      </c>
      <c r="W1199" s="15">
        <f t="shared" si="1941"/>
        <v>0</v>
      </c>
      <c r="X1199" s="15">
        <f t="shared" si="1942"/>
        <v>19672.275000000001</v>
      </c>
      <c r="Y1199" s="15">
        <f t="shared" si="1959"/>
        <v>0</v>
      </c>
      <c r="Z1199" s="15">
        <f t="shared" si="1960"/>
        <v>0</v>
      </c>
      <c r="AA1199" s="15">
        <f t="shared" si="1961"/>
        <v>0</v>
      </c>
      <c r="AB1199" s="15">
        <f t="shared" si="1932"/>
        <v>0</v>
      </c>
      <c r="AC1199" s="15">
        <f t="shared" si="1933"/>
        <v>0</v>
      </c>
      <c r="AD1199" s="15">
        <f t="shared" si="1934"/>
        <v>19672.275000000001</v>
      </c>
      <c r="AE1199" s="15">
        <f t="shared" si="1962"/>
        <v>0</v>
      </c>
      <c r="AF1199" s="15">
        <f t="shared" si="1963"/>
        <v>0</v>
      </c>
      <c r="AG1199" s="15">
        <f t="shared" si="1964"/>
        <v>0</v>
      </c>
      <c r="AH1199" s="15">
        <f t="shared" si="1935"/>
        <v>0</v>
      </c>
      <c r="AI1199" s="15">
        <f t="shared" si="1936"/>
        <v>0</v>
      </c>
      <c r="AJ1199" s="15">
        <f t="shared" si="1937"/>
        <v>19672.275000000001</v>
      </c>
      <c r="AK1199" s="15">
        <f t="shared" si="1965"/>
        <v>0</v>
      </c>
      <c r="AL1199" s="15">
        <f t="shared" si="1966"/>
        <v>0</v>
      </c>
      <c r="AM1199" s="15">
        <f t="shared" si="1967"/>
        <v>0</v>
      </c>
      <c r="AN1199" s="15">
        <f t="shared" si="1970"/>
        <v>0</v>
      </c>
      <c r="AO1199" s="15">
        <f t="shared" si="1968"/>
        <v>0</v>
      </c>
      <c r="AP1199" s="70">
        <f t="shared" si="1946"/>
        <v>0</v>
      </c>
      <c r="AQ1199" s="15">
        <f t="shared" si="1971"/>
        <v>0</v>
      </c>
      <c r="AR1199" s="15">
        <f t="shared" si="1969"/>
        <v>0</v>
      </c>
      <c r="AS1199" s="70">
        <f t="shared" si="1947"/>
        <v>0</v>
      </c>
      <c r="AT1199" s="73">
        <f t="shared" si="1972"/>
        <v>19672.275000000001</v>
      </c>
      <c r="AU1199" s="15">
        <f t="shared" si="1969"/>
        <v>0</v>
      </c>
      <c r="AV1199" s="24"/>
    </row>
    <row r="1200" spans="1:48" ht="46.8" x14ac:dyDescent="0.3">
      <c r="A1200" s="61" t="s">
        <v>773</v>
      </c>
      <c r="B1200" s="62" t="s">
        <v>29</v>
      </c>
      <c r="C1200" s="61"/>
      <c r="D1200" s="61"/>
      <c r="E1200" s="63" t="s">
        <v>30</v>
      </c>
      <c r="F1200" s="15"/>
      <c r="G1200" s="15"/>
      <c r="H1200" s="15"/>
      <c r="I1200" s="15"/>
      <c r="J1200" s="15"/>
      <c r="K1200" s="15"/>
      <c r="L1200" s="15"/>
      <c r="M1200" s="15"/>
      <c r="N1200" s="15"/>
      <c r="O1200" s="15">
        <f t="shared" si="1955"/>
        <v>0</v>
      </c>
      <c r="P1200" s="15">
        <f t="shared" si="1956"/>
        <v>0</v>
      </c>
      <c r="Q1200" s="15">
        <f t="shared" si="1957"/>
        <v>19672.275000000001</v>
      </c>
      <c r="R1200" s="15">
        <f t="shared" si="1943"/>
        <v>0</v>
      </c>
      <c r="S1200" s="15">
        <f t="shared" si="1944"/>
        <v>0</v>
      </c>
      <c r="T1200" s="15">
        <f t="shared" si="1945"/>
        <v>19672.275000000001</v>
      </c>
      <c r="U1200" s="15">
        <f t="shared" si="1958"/>
        <v>0</v>
      </c>
      <c r="V1200" s="15">
        <f t="shared" si="1940"/>
        <v>0</v>
      </c>
      <c r="W1200" s="15">
        <f t="shared" si="1941"/>
        <v>0</v>
      </c>
      <c r="X1200" s="15">
        <f t="shared" si="1942"/>
        <v>19672.275000000001</v>
      </c>
      <c r="Y1200" s="15">
        <f t="shared" si="1959"/>
        <v>0</v>
      </c>
      <c r="Z1200" s="15">
        <f t="shared" si="1960"/>
        <v>0</v>
      </c>
      <c r="AA1200" s="15">
        <f t="shared" si="1961"/>
        <v>0</v>
      </c>
      <c r="AB1200" s="15">
        <f t="shared" si="1932"/>
        <v>0</v>
      </c>
      <c r="AC1200" s="15">
        <f t="shared" si="1933"/>
        <v>0</v>
      </c>
      <c r="AD1200" s="15">
        <f t="shared" si="1934"/>
        <v>19672.275000000001</v>
      </c>
      <c r="AE1200" s="15">
        <f t="shared" si="1962"/>
        <v>0</v>
      </c>
      <c r="AF1200" s="15">
        <f t="shared" si="1963"/>
        <v>0</v>
      </c>
      <c r="AG1200" s="15">
        <f t="shared" si="1964"/>
        <v>0</v>
      </c>
      <c r="AH1200" s="15">
        <f t="shared" si="1935"/>
        <v>0</v>
      </c>
      <c r="AI1200" s="15">
        <f t="shared" si="1936"/>
        <v>0</v>
      </c>
      <c r="AJ1200" s="15">
        <f t="shared" si="1937"/>
        <v>19672.275000000001</v>
      </c>
      <c r="AK1200" s="15">
        <f t="shared" si="1965"/>
        <v>0</v>
      </c>
      <c r="AL1200" s="15">
        <f t="shared" si="1966"/>
        <v>0</v>
      </c>
      <c r="AM1200" s="15">
        <f t="shared" si="1967"/>
        <v>0</v>
      </c>
      <c r="AN1200" s="15">
        <f t="shared" si="1970"/>
        <v>0</v>
      </c>
      <c r="AO1200" s="15">
        <f t="shared" si="1968"/>
        <v>0</v>
      </c>
      <c r="AP1200" s="70">
        <f t="shared" si="1946"/>
        <v>0</v>
      </c>
      <c r="AQ1200" s="15">
        <f t="shared" si="1971"/>
        <v>0</v>
      </c>
      <c r="AR1200" s="15">
        <f t="shared" si="1969"/>
        <v>0</v>
      </c>
      <c r="AS1200" s="70">
        <f t="shared" si="1947"/>
        <v>0</v>
      </c>
      <c r="AT1200" s="73">
        <f t="shared" si="1972"/>
        <v>19672.275000000001</v>
      </c>
      <c r="AU1200" s="15">
        <f t="shared" si="1969"/>
        <v>0</v>
      </c>
      <c r="AV1200" s="24"/>
    </row>
    <row r="1201" spans="1:48" x14ac:dyDescent="0.3">
      <c r="A1201" s="61" t="s">
        <v>773</v>
      </c>
      <c r="B1201" s="62">
        <v>400</v>
      </c>
      <c r="C1201" s="61" t="s">
        <v>50</v>
      </c>
      <c r="D1201" s="61" t="s">
        <v>288</v>
      </c>
      <c r="E1201" s="63" t="s">
        <v>735</v>
      </c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>
        <v>19672.275000000001</v>
      </c>
      <c r="R1201" s="15">
        <f t="shared" si="1943"/>
        <v>0</v>
      </c>
      <c r="S1201" s="15">
        <f t="shared" si="1944"/>
        <v>0</v>
      </c>
      <c r="T1201" s="15">
        <f t="shared" si="1945"/>
        <v>19672.275000000001</v>
      </c>
      <c r="U1201" s="15"/>
      <c r="V1201" s="15">
        <f t="shared" si="1940"/>
        <v>0</v>
      </c>
      <c r="W1201" s="15">
        <f t="shared" si="1941"/>
        <v>0</v>
      </c>
      <c r="X1201" s="15">
        <f t="shared" si="1942"/>
        <v>19672.275000000001</v>
      </c>
      <c r="Y1201" s="15"/>
      <c r="Z1201" s="15"/>
      <c r="AA1201" s="15"/>
      <c r="AB1201" s="15">
        <f t="shared" si="1932"/>
        <v>0</v>
      </c>
      <c r="AC1201" s="15">
        <f t="shared" si="1933"/>
        <v>0</v>
      </c>
      <c r="AD1201" s="15">
        <f t="shared" si="1934"/>
        <v>19672.275000000001</v>
      </c>
      <c r="AE1201" s="15"/>
      <c r="AF1201" s="15"/>
      <c r="AG1201" s="15"/>
      <c r="AH1201" s="15">
        <f t="shared" si="1935"/>
        <v>0</v>
      </c>
      <c r="AI1201" s="15">
        <f t="shared" si="1936"/>
        <v>0</v>
      </c>
      <c r="AJ1201" s="15">
        <f t="shared" si="1937"/>
        <v>19672.275000000001</v>
      </c>
      <c r="AK1201" s="15"/>
      <c r="AL1201" s="15"/>
      <c r="AM1201" s="15"/>
      <c r="AN1201" s="15">
        <f t="shared" si="1970"/>
        <v>0</v>
      </c>
      <c r="AO1201" s="15"/>
      <c r="AP1201" s="70">
        <f t="shared" si="1946"/>
        <v>0</v>
      </c>
      <c r="AQ1201" s="15">
        <f t="shared" si="1971"/>
        <v>0</v>
      </c>
      <c r="AR1201" s="15"/>
      <c r="AS1201" s="70">
        <f t="shared" si="1947"/>
        <v>0</v>
      </c>
      <c r="AT1201" s="73">
        <f t="shared" si="1972"/>
        <v>19672.275000000001</v>
      </c>
      <c r="AU1201" s="15"/>
      <c r="AV1201" s="24"/>
    </row>
    <row r="1202" spans="1:48" ht="31.2" x14ac:dyDescent="0.3">
      <c r="A1202" s="61" t="s">
        <v>775</v>
      </c>
      <c r="B1202" s="62"/>
      <c r="C1202" s="61"/>
      <c r="D1202" s="61"/>
      <c r="E1202" s="64" t="s">
        <v>776</v>
      </c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>
        <f t="shared" si="1959"/>
        <v>4448.4939999999997</v>
      </c>
      <c r="Z1202" s="15">
        <f t="shared" si="1960"/>
        <v>0</v>
      </c>
      <c r="AA1202" s="15">
        <f t="shared" si="1961"/>
        <v>0</v>
      </c>
      <c r="AB1202" s="15">
        <f t="shared" si="1932"/>
        <v>4448.4939999999997</v>
      </c>
      <c r="AC1202" s="15">
        <f t="shared" si="1933"/>
        <v>0</v>
      </c>
      <c r="AD1202" s="15">
        <f t="shared" si="1934"/>
        <v>0</v>
      </c>
      <c r="AE1202" s="15">
        <f t="shared" si="1962"/>
        <v>0</v>
      </c>
      <c r="AF1202" s="15">
        <f t="shared" si="1963"/>
        <v>0</v>
      </c>
      <c r="AG1202" s="15">
        <f t="shared" si="1964"/>
        <v>0</v>
      </c>
      <c r="AH1202" s="15">
        <f t="shared" si="1935"/>
        <v>4448.4939999999997</v>
      </c>
      <c r="AI1202" s="15">
        <f t="shared" si="1936"/>
        <v>0</v>
      </c>
      <c r="AJ1202" s="15">
        <f t="shared" si="1937"/>
        <v>0</v>
      </c>
      <c r="AK1202" s="15">
        <f t="shared" si="1965"/>
        <v>0</v>
      </c>
      <c r="AL1202" s="15">
        <f t="shared" si="1966"/>
        <v>0</v>
      </c>
      <c r="AM1202" s="15">
        <f t="shared" si="1967"/>
        <v>0</v>
      </c>
      <c r="AN1202" s="15">
        <f t="shared" si="1970"/>
        <v>4448.4939999999997</v>
      </c>
      <c r="AO1202" s="15">
        <f t="shared" si="1968"/>
        <v>0</v>
      </c>
      <c r="AP1202" s="70">
        <f t="shared" si="1946"/>
        <v>4448.4939999999997</v>
      </c>
      <c r="AQ1202" s="15">
        <f t="shared" si="1971"/>
        <v>0</v>
      </c>
      <c r="AR1202" s="15">
        <f t="shared" si="1969"/>
        <v>0</v>
      </c>
      <c r="AS1202" s="70">
        <f t="shared" si="1947"/>
        <v>0</v>
      </c>
      <c r="AT1202" s="73">
        <f t="shared" si="1972"/>
        <v>0</v>
      </c>
      <c r="AU1202" s="15">
        <f t="shared" si="1969"/>
        <v>0</v>
      </c>
      <c r="AV1202" s="24"/>
    </row>
    <row r="1203" spans="1:48" ht="46.8" x14ac:dyDescent="0.3">
      <c r="A1203" s="61" t="s">
        <v>775</v>
      </c>
      <c r="B1203" s="62" t="s">
        <v>29</v>
      </c>
      <c r="C1203" s="61"/>
      <c r="D1203" s="61"/>
      <c r="E1203" s="63" t="s">
        <v>30</v>
      </c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>
        <f t="shared" si="1959"/>
        <v>4448.4939999999997</v>
      </c>
      <c r="Z1203" s="15">
        <f t="shared" si="1960"/>
        <v>0</v>
      </c>
      <c r="AA1203" s="15">
        <f t="shared" si="1961"/>
        <v>0</v>
      </c>
      <c r="AB1203" s="15">
        <f t="shared" si="1932"/>
        <v>4448.4939999999997</v>
      </c>
      <c r="AC1203" s="15">
        <f t="shared" si="1933"/>
        <v>0</v>
      </c>
      <c r="AD1203" s="15">
        <f t="shared" si="1934"/>
        <v>0</v>
      </c>
      <c r="AE1203" s="15">
        <f t="shared" si="1962"/>
        <v>0</v>
      </c>
      <c r="AF1203" s="15">
        <f t="shared" si="1963"/>
        <v>0</v>
      </c>
      <c r="AG1203" s="15">
        <f t="shared" si="1964"/>
        <v>0</v>
      </c>
      <c r="AH1203" s="15">
        <f t="shared" si="1935"/>
        <v>4448.4939999999997</v>
      </c>
      <c r="AI1203" s="15">
        <f t="shared" si="1936"/>
        <v>0</v>
      </c>
      <c r="AJ1203" s="15">
        <f t="shared" si="1937"/>
        <v>0</v>
      </c>
      <c r="AK1203" s="15">
        <f t="shared" si="1965"/>
        <v>0</v>
      </c>
      <c r="AL1203" s="15">
        <f t="shared" si="1966"/>
        <v>0</v>
      </c>
      <c r="AM1203" s="15">
        <f t="shared" si="1967"/>
        <v>0</v>
      </c>
      <c r="AN1203" s="15">
        <f t="shared" si="1970"/>
        <v>4448.4939999999997</v>
      </c>
      <c r="AO1203" s="15">
        <f t="shared" si="1968"/>
        <v>0</v>
      </c>
      <c r="AP1203" s="70">
        <f t="shared" si="1946"/>
        <v>4448.4939999999997</v>
      </c>
      <c r="AQ1203" s="15">
        <f t="shared" si="1971"/>
        <v>0</v>
      </c>
      <c r="AR1203" s="15">
        <f t="shared" si="1969"/>
        <v>0</v>
      </c>
      <c r="AS1203" s="70">
        <f t="shared" si="1947"/>
        <v>0</v>
      </c>
      <c r="AT1203" s="73">
        <f t="shared" si="1972"/>
        <v>0</v>
      </c>
      <c r="AU1203" s="15">
        <f t="shared" si="1969"/>
        <v>0</v>
      </c>
      <c r="AV1203" s="24"/>
    </row>
    <row r="1204" spans="1:48" x14ac:dyDescent="0.3">
      <c r="A1204" s="61" t="s">
        <v>775</v>
      </c>
      <c r="B1204" s="62">
        <v>400</v>
      </c>
      <c r="C1204" s="61" t="s">
        <v>50</v>
      </c>
      <c r="D1204" s="61" t="s">
        <v>51</v>
      </c>
      <c r="E1204" s="63" t="s">
        <v>52</v>
      </c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>
        <v>4448.4939999999997</v>
      </c>
      <c r="Z1204" s="15"/>
      <c r="AA1204" s="15"/>
      <c r="AB1204" s="15">
        <f t="shared" si="1932"/>
        <v>4448.4939999999997</v>
      </c>
      <c r="AC1204" s="15">
        <f t="shared" si="1933"/>
        <v>0</v>
      </c>
      <c r="AD1204" s="15">
        <f t="shared" si="1934"/>
        <v>0</v>
      </c>
      <c r="AE1204" s="15"/>
      <c r="AF1204" s="15"/>
      <c r="AG1204" s="15"/>
      <c r="AH1204" s="15">
        <f t="shared" si="1935"/>
        <v>4448.4939999999997</v>
      </c>
      <c r="AI1204" s="15">
        <f t="shared" si="1936"/>
        <v>0</v>
      </c>
      <c r="AJ1204" s="15">
        <f t="shared" si="1937"/>
        <v>0</v>
      </c>
      <c r="AK1204" s="15"/>
      <c r="AL1204" s="15"/>
      <c r="AM1204" s="15"/>
      <c r="AN1204" s="15">
        <f t="shared" si="1970"/>
        <v>4448.4939999999997</v>
      </c>
      <c r="AO1204" s="15"/>
      <c r="AP1204" s="70">
        <f t="shared" si="1946"/>
        <v>4448.4939999999997</v>
      </c>
      <c r="AQ1204" s="15">
        <f t="shared" si="1971"/>
        <v>0</v>
      </c>
      <c r="AR1204" s="15"/>
      <c r="AS1204" s="70">
        <f t="shared" si="1947"/>
        <v>0</v>
      </c>
      <c r="AT1204" s="73">
        <f t="shared" si="1972"/>
        <v>0</v>
      </c>
      <c r="AU1204" s="15"/>
      <c r="AV1204" s="24"/>
    </row>
    <row r="1205" spans="1:48" ht="31.2" x14ac:dyDescent="0.3">
      <c r="A1205" s="61" t="s">
        <v>777</v>
      </c>
      <c r="B1205" s="62"/>
      <c r="C1205" s="61"/>
      <c r="D1205" s="61"/>
      <c r="E1205" s="63" t="s">
        <v>778</v>
      </c>
      <c r="F1205" s="15">
        <f t="shared" si="1949"/>
        <v>26789.5</v>
      </c>
      <c r="G1205" s="15">
        <f t="shared" si="1950"/>
        <v>0</v>
      </c>
      <c r="H1205" s="15">
        <f t="shared" si="1951"/>
        <v>0</v>
      </c>
      <c r="I1205" s="15">
        <f t="shared" si="1952"/>
        <v>0</v>
      </c>
      <c r="J1205" s="15">
        <f t="shared" si="1953"/>
        <v>0</v>
      </c>
      <c r="K1205" s="15">
        <f t="shared" si="1954"/>
        <v>0</v>
      </c>
      <c r="L1205" s="15">
        <f t="shared" ref="L1205:L1266" si="1973">F1205+I1205</f>
        <v>26789.5</v>
      </c>
      <c r="M1205" s="15">
        <f t="shared" ref="M1205:M1266" si="1974">G1205+J1205</f>
        <v>0</v>
      </c>
      <c r="N1205" s="15">
        <f t="shared" ref="N1205:N1266" si="1975">H1205+K1205</f>
        <v>0</v>
      </c>
      <c r="O1205" s="15">
        <f t="shared" si="1955"/>
        <v>0</v>
      </c>
      <c r="P1205" s="15">
        <f t="shared" si="1956"/>
        <v>0</v>
      </c>
      <c r="Q1205" s="15">
        <f t="shared" si="1957"/>
        <v>0</v>
      </c>
      <c r="R1205" s="15">
        <f t="shared" si="1943"/>
        <v>26789.5</v>
      </c>
      <c r="S1205" s="15">
        <f t="shared" si="1944"/>
        <v>0</v>
      </c>
      <c r="T1205" s="15">
        <f t="shared" si="1945"/>
        <v>0</v>
      </c>
      <c r="U1205" s="15">
        <f t="shared" si="1958"/>
        <v>0</v>
      </c>
      <c r="V1205" s="15">
        <f t="shared" si="1940"/>
        <v>26789.5</v>
      </c>
      <c r="W1205" s="15">
        <f t="shared" si="1941"/>
        <v>0</v>
      </c>
      <c r="X1205" s="15">
        <f t="shared" si="1942"/>
        <v>0</v>
      </c>
      <c r="Y1205" s="15">
        <f t="shared" si="1959"/>
        <v>-19751.561000000002</v>
      </c>
      <c r="Z1205" s="15">
        <f t="shared" si="1960"/>
        <v>19751.561000000002</v>
      </c>
      <c r="AA1205" s="15">
        <f t="shared" si="1961"/>
        <v>0</v>
      </c>
      <c r="AB1205" s="15">
        <f t="shared" si="1932"/>
        <v>7037.9389999999985</v>
      </c>
      <c r="AC1205" s="15">
        <f t="shared" si="1933"/>
        <v>19751.561000000002</v>
      </c>
      <c r="AD1205" s="15">
        <f t="shared" si="1934"/>
        <v>0</v>
      </c>
      <c r="AE1205" s="15">
        <f t="shared" si="1962"/>
        <v>0</v>
      </c>
      <c r="AF1205" s="15">
        <f t="shared" si="1963"/>
        <v>0</v>
      </c>
      <c r="AG1205" s="15">
        <f t="shared" si="1964"/>
        <v>0</v>
      </c>
      <c r="AH1205" s="15">
        <f t="shared" si="1935"/>
        <v>7037.9389999999985</v>
      </c>
      <c r="AI1205" s="15">
        <f t="shared" si="1936"/>
        <v>19751.561000000002</v>
      </c>
      <c r="AJ1205" s="15">
        <f t="shared" si="1937"/>
        <v>0</v>
      </c>
      <c r="AK1205" s="15">
        <f t="shared" si="1965"/>
        <v>0</v>
      </c>
      <c r="AL1205" s="15">
        <f t="shared" si="1966"/>
        <v>0</v>
      </c>
      <c r="AM1205" s="15">
        <f t="shared" si="1967"/>
        <v>0</v>
      </c>
      <c r="AN1205" s="15">
        <f t="shared" si="1970"/>
        <v>7037.9389999999985</v>
      </c>
      <c r="AO1205" s="15">
        <f t="shared" si="1968"/>
        <v>0</v>
      </c>
      <c r="AP1205" s="70">
        <f t="shared" si="1946"/>
        <v>7037.9389999999985</v>
      </c>
      <c r="AQ1205" s="15">
        <f t="shared" si="1971"/>
        <v>19751.561000000002</v>
      </c>
      <c r="AR1205" s="15">
        <f t="shared" si="1969"/>
        <v>0</v>
      </c>
      <c r="AS1205" s="70">
        <f t="shared" si="1947"/>
        <v>19751.561000000002</v>
      </c>
      <c r="AT1205" s="73">
        <f t="shared" si="1972"/>
        <v>0</v>
      </c>
      <c r="AU1205" s="15">
        <f t="shared" si="1969"/>
        <v>0</v>
      </c>
      <c r="AV1205" s="24"/>
    </row>
    <row r="1206" spans="1:48" ht="46.8" x14ac:dyDescent="0.3">
      <c r="A1206" s="61" t="s">
        <v>777</v>
      </c>
      <c r="B1206" s="62" t="s">
        <v>29</v>
      </c>
      <c r="C1206" s="61"/>
      <c r="D1206" s="61"/>
      <c r="E1206" s="63" t="s">
        <v>30</v>
      </c>
      <c r="F1206" s="15">
        <f t="shared" si="1949"/>
        <v>26789.5</v>
      </c>
      <c r="G1206" s="15">
        <f t="shared" si="1950"/>
        <v>0</v>
      </c>
      <c r="H1206" s="15">
        <f t="shared" si="1951"/>
        <v>0</v>
      </c>
      <c r="I1206" s="15">
        <f t="shared" si="1952"/>
        <v>0</v>
      </c>
      <c r="J1206" s="15">
        <f t="shared" si="1953"/>
        <v>0</v>
      </c>
      <c r="K1206" s="15">
        <f t="shared" si="1954"/>
        <v>0</v>
      </c>
      <c r="L1206" s="15">
        <f t="shared" si="1973"/>
        <v>26789.5</v>
      </c>
      <c r="M1206" s="15">
        <f t="shared" si="1974"/>
        <v>0</v>
      </c>
      <c r="N1206" s="15">
        <f t="shared" si="1975"/>
        <v>0</v>
      </c>
      <c r="O1206" s="15">
        <f t="shared" si="1955"/>
        <v>0</v>
      </c>
      <c r="P1206" s="15">
        <f t="shared" si="1956"/>
        <v>0</v>
      </c>
      <c r="Q1206" s="15">
        <f t="shared" si="1957"/>
        <v>0</v>
      </c>
      <c r="R1206" s="15">
        <f t="shared" si="1943"/>
        <v>26789.5</v>
      </c>
      <c r="S1206" s="15">
        <f t="shared" si="1944"/>
        <v>0</v>
      </c>
      <c r="T1206" s="15">
        <f t="shared" si="1945"/>
        <v>0</v>
      </c>
      <c r="U1206" s="15">
        <f t="shared" si="1958"/>
        <v>0</v>
      </c>
      <c r="V1206" s="15">
        <f t="shared" si="1940"/>
        <v>26789.5</v>
      </c>
      <c r="W1206" s="15">
        <f t="shared" si="1941"/>
        <v>0</v>
      </c>
      <c r="X1206" s="15">
        <f t="shared" si="1942"/>
        <v>0</v>
      </c>
      <c r="Y1206" s="15">
        <f t="shared" si="1959"/>
        <v>-19751.561000000002</v>
      </c>
      <c r="Z1206" s="15">
        <f t="shared" si="1960"/>
        <v>19751.561000000002</v>
      </c>
      <c r="AA1206" s="15">
        <f t="shared" si="1961"/>
        <v>0</v>
      </c>
      <c r="AB1206" s="15">
        <f t="shared" si="1932"/>
        <v>7037.9389999999985</v>
      </c>
      <c r="AC1206" s="15">
        <f t="shared" si="1933"/>
        <v>19751.561000000002</v>
      </c>
      <c r="AD1206" s="15">
        <f t="shared" si="1934"/>
        <v>0</v>
      </c>
      <c r="AE1206" s="15">
        <f t="shared" si="1962"/>
        <v>0</v>
      </c>
      <c r="AF1206" s="15">
        <f t="shared" si="1963"/>
        <v>0</v>
      </c>
      <c r="AG1206" s="15">
        <f t="shared" si="1964"/>
        <v>0</v>
      </c>
      <c r="AH1206" s="15">
        <f t="shared" si="1935"/>
        <v>7037.9389999999985</v>
      </c>
      <c r="AI1206" s="15">
        <f t="shared" si="1936"/>
        <v>19751.561000000002</v>
      </c>
      <c r="AJ1206" s="15">
        <f t="shared" si="1937"/>
        <v>0</v>
      </c>
      <c r="AK1206" s="15">
        <f t="shared" si="1965"/>
        <v>0</v>
      </c>
      <c r="AL1206" s="15">
        <f t="shared" si="1966"/>
        <v>0</v>
      </c>
      <c r="AM1206" s="15">
        <f t="shared" si="1967"/>
        <v>0</v>
      </c>
      <c r="AN1206" s="15">
        <f t="shared" si="1970"/>
        <v>7037.9389999999985</v>
      </c>
      <c r="AO1206" s="15">
        <f t="shared" si="1968"/>
        <v>0</v>
      </c>
      <c r="AP1206" s="70">
        <f t="shared" si="1946"/>
        <v>7037.9389999999985</v>
      </c>
      <c r="AQ1206" s="15">
        <f t="shared" si="1971"/>
        <v>19751.561000000002</v>
      </c>
      <c r="AR1206" s="15">
        <f t="shared" si="1969"/>
        <v>0</v>
      </c>
      <c r="AS1206" s="70">
        <f t="shared" si="1947"/>
        <v>19751.561000000002</v>
      </c>
      <c r="AT1206" s="73">
        <f t="shared" si="1972"/>
        <v>0</v>
      </c>
      <c r="AU1206" s="15">
        <f t="shared" si="1969"/>
        <v>0</v>
      </c>
      <c r="AV1206" s="24"/>
    </row>
    <row r="1207" spans="1:48" x14ac:dyDescent="0.3">
      <c r="A1207" s="61" t="s">
        <v>777</v>
      </c>
      <c r="B1207" s="62">
        <v>400</v>
      </c>
      <c r="C1207" s="61" t="s">
        <v>50</v>
      </c>
      <c r="D1207" s="61" t="s">
        <v>288</v>
      </c>
      <c r="E1207" s="63" t="s">
        <v>735</v>
      </c>
      <c r="F1207" s="15">
        <v>26789.5</v>
      </c>
      <c r="G1207" s="15"/>
      <c r="H1207" s="15"/>
      <c r="I1207" s="15"/>
      <c r="J1207" s="15"/>
      <c r="K1207" s="15"/>
      <c r="L1207" s="15">
        <f t="shared" si="1973"/>
        <v>26789.5</v>
      </c>
      <c r="M1207" s="15">
        <f t="shared" si="1974"/>
        <v>0</v>
      </c>
      <c r="N1207" s="15">
        <f t="shared" si="1975"/>
        <v>0</v>
      </c>
      <c r="O1207" s="15"/>
      <c r="P1207" s="15"/>
      <c r="Q1207" s="15"/>
      <c r="R1207" s="15">
        <f t="shared" si="1943"/>
        <v>26789.5</v>
      </c>
      <c r="S1207" s="15">
        <f t="shared" si="1944"/>
        <v>0</v>
      </c>
      <c r="T1207" s="15">
        <f t="shared" si="1945"/>
        <v>0</v>
      </c>
      <c r="U1207" s="15"/>
      <c r="V1207" s="15">
        <f t="shared" si="1940"/>
        <v>26789.5</v>
      </c>
      <c r="W1207" s="15">
        <f t="shared" si="1941"/>
        <v>0</v>
      </c>
      <c r="X1207" s="15">
        <f t="shared" si="1942"/>
        <v>0</v>
      </c>
      <c r="Y1207" s="15">
        <v>-19751.561000000002</v>
      </c>
      <c r="Z1207" s="15">
        <v>19751.561000000002</v>
      </c>
      <c r="AA1207" s="15"/>
      <c r="AB1207" s="15">
        <f t="shared" si="1932"/>
        <v>7037.9389999999985</v>
      </c>
      <c r="AC1207" s="15">
        <f t="shared" si="1933"/>
        <v>19751.561000000002</v>
      </c>
      <c r="AD1207" s="15">
        <f t="shared" si="1934"/>
        <v>0</v>
      </c>
      <c r="AE1207" s="15"/>
      <c r="AF1207" s="15"/>
      <c r="AG1207" s="15"/>
      <c r="AH1207" s="15">
        <f t="shared" si="1935"/>
        <v>7037.9389999999985</v>
      </c>
      <c r="AI1207" s="15">
        <f t="shared" si="1936"/>
        <v>19751.561000000002</v>
      </c>
      <c r="AJ1207" s="15">
        <f t="shared" si="1937"/>
        <v>0</v>
      </c>
      <c r="AK1207" s="15"/>
      <c r="AL1207" s="15"/>
      <c r="AM1207" s="15"/>
      <c r="AN1207" s="15">
        <f t="shared" si="1970"/>
        <v>7037.9389999999985</v>
      </c>
      <c r="AO1207" s="15"/>
      <c r="AP1207" s="70">
        <f t="shared" si="1946"/>
        <v>7037.9389999999985</v>
      </c>
      <c r="AQ1207" s="15">
        <f t="shared" si="1971"/>
        <v>19751.561000000002</v>
      </c>
      <c r="AR1207" s="15"/>
      <c r="AS1207" s="70">
        <f t="shared" si="1947"/>
        <v>19751.561000000002</v>
      </c>
      <c r="AT1207" s="73">
        <f t="shared" si="1972"/>
        <v>0</v>
      </c>
      <c r="AU1207" s="15"/>
      <c r="AV1207" s="24"/>
    </row>
    <row r="1208" spans="1:48" ht="46.8" x14ac:dyDescent="0.3">
      <c r="A1208" s="61" t="s">
        <v>779</v>
      </c>
      <c r="B1208" s="62"/>
      <c r="C1208" s="61"/>
      <c r="D1208" s="61"/>
      <c r="E1208" s="63" t="s">
        <v>780</v>
      </c>
      <c r="F1208" s="15">
        <f t="shared" si="1949"/>
        <v>11334.1</v>
      </c>
      <c r="G1208" s="15">
        <f t="shared" si="1950"/>
        <v>0</v>
      </c>
      <c r="H1208" s="15">
        <f t="shared" si="1951"/>
        <v>0</v>
      </c>
      <c r="I1208" s="15">
        <f t="shared" si="1952"/>
        <v>0</v>
      </c>
      <c r="J1208" s="15">
        <f t="shared" si="1953"/>
        <v>0</v>
      </c>
      <c r="K1208" s="15">
        <f t="shared" si="1954"/>
        <v>0</v>
      </c>
      <c r="L1208" s="15">
        <f t="shared" si="1973"/>
        <v>11334.1</v>
      </c>
      <c r="M1208" s="15">
        <f t="shared" si="1974"/>
        <v>0</v>
      </c>
      <c r="N1208" s="15">
        <f t="shared" si="1975"/>
        <v>0</v>
      </c>
      <c r="O1208" s="15">
        <f t="shared" si="1955"/>
        <v>-266.8</v>
      </c>
      <c r="P1208" s="15">
        <f t="shared" si="1956"/>
        <v>0</v>
      </c>
      <c r="Q1208" s="15">
        <f t="shared" si="1957"/>
        <v>0</v>
      </c>
      <c r="R1208" s="15">
        <f t="shared" si="1943"/>
        <v>11067.300000000001</v>
      </c>
      <c r="S1208" s="15">
        <f t="shared" si="1944"/>
        <v>0</v>
      </c>
      <c r="T1208" s="15">
        <f t="shared" si="1945"/>
        <v>0</v>
      </c>
      <c r="U1208" s="15">
        <f t="shared" si="1958"/>
        <v>0</v>
      </c>
      <c r="V1208" s="15">
        <f t="shared" si="1940"/>
        <v>11067.300000000001</v>
      </c>
      <c r="W1208" s="15">
        <f t="shared" si="1941"/>
        <v>0</v>
      </c>
      <c r="X1208" s="15">
        <f t="shared" si="1942"/>
        <v>0</v>
      </c>
      <c r="Y1208" s="15">
        <f t="shared" si="1959"/>
        <v>0</v>
      </c>
      <c r="Z1208" s="15">
        <f t="shared" si="1960"/>
        <v>0</v>
      </c>
      <c r="AA1208" s="15">
        <f t="shared" si="1961"/>
        <v>0</v>
      </c>
      <c r="AB1208" s="15">
        <f t="shared" ref="AB1208:AB1271" si="1976">V1208+Y1208</f>
        <v>11067.300000000001</v>
      </c>
      <c r="AC1208" s="15">
        <f t="shared" ref="AC1208:AC1271" si="1977">W1208+Z1208</f>
        <v>0</v>
      </c>
      <c r="AD1208" s="15">
        <f t="shared" ref="AD1208:AD1271" si="1978">X1208+AA1208</f>
        <v>0</v>
      </c>
      <c r="AE1208" s="15">
        <f t="shared" si="1962"/>
        <v>0</v>
      </c>
      <c r="AF1208" s="15">
        <f t="shared" si="1963"/>
        <v>0</v>
      </c>
      <c r="AG1208" s="15">
        <f t="shared" si="1964"/>
        <v>0</v>
      </c>
      <c r="AH1208" s="15">
        <f t="shared" ref="AH1208:AH1271" si="1979">AB1208+AE1208</f>
        <v>11067.300000000001</v>
      </c>
      <c r="AI1208" s="15">
        <f t="shared" ref="AI1208:AI1271" si="1980">AC1208+AF1208</f>
        <v>0</v>
      </c>
      <c r="AJ1208" s="15">
        <f t="shared" ref="AJ1208:AJ1271" si="1981">AD1208+AG1208</f>
        <v>0</v>
      </c>
      <c r="AK1208" s="15">
        <f t="shared" si="1965"/>
        <v>0</v>
      </c>
      <c r="AL1208" s="15">
        <f t="shared" si="1966"/>
        <v>0</v>
      </c>
      <c r="AM1208" s="15">
        <f t="shared" si="1967"/>
        <v>0</v>
      </c>
      <c r="AN1208" s="15">
        <f t="shared" si="1970"/>
        <v>11067.300000000001</v>
      </c>
      <c r="AO1208" s="15">
        <f t="shared" si="1968"/>
        <v>0</v>
      </c>
      <c r="AP1208" s="70">
        <f t="shared" si="1946"/>
        <v>11067.300000000001</v>
      </c>
      <c r="AQ1208" s="15">
        <f t="shared" si="1971"/>
        <v>0</v>
      </c>
      <c r="AR1208" s="15">
        <f t="shared" si="1969"/>
        <v>0</v>
      </c>
      <c r="AS1208" s="70">
        <f t="shared" si="1947"/>
        <v>0</v>
      </c>
      <c r="AT1208" s="73">
        <f t="shared" si="1972"/>
        <v>0</v>
      </c>
      <c r="AU1208" s="15">
        <f t="shared" si="1969"/>
        <v>0</v>
      </c>
      <c r="AV1208" s="24"/>
    </row>
    <row r="1209" spans="1:48" ht="46.8" x14ac:dyDescent="0.3">
      <c r="A1209" s="61" t="s">
        <v>779</v>
      </c>
      <c r="B1209" s="62" t="s">
        <v>29</v>
      </c>
      <c r="C1209" s="61"/>
      <c r="D1209" s="61"/>
      <c r="E1209" s="63" t="s">
        <v>30</v>
      </c>
      <c r="F1209" s="15">
        <f t="shared" si="1949"/>
        <v>11334.1</v>
      </c>
      <c r="G1209" s="15"/>
      <c r="H1209" s="15"/>
      <c r="I1209" s="15"/>
      <c r="J1209" s="15"/>
      <c r="K1209" s="15"/>
      <c r="L1209" s="15">
        <f t="shared" si="1973"/>
        <v>11334.1</v>
      </c>
      <c r="M1209" s="15">
        <f t="shared" si="1974"/>
        <v>0</v>
      </c>
      <c r="N1209" s="15">
        <f t="shared" si="1975"/>
        <v>0</v>
      </c>
      <c r="O1209" s="15">
        <f t="shared" si="1955"/>
        <v>-266.8</v>
      </c>
      <c r="P1209" s="15"/>
      <c r="Q1209" s="15"/>
      <c r="R1209" s="15">
        <f t="shared" si="1943"/>
        <v>11067.300000000001</v>
      </c>
      <c r="S1209" s="15">
        <f t="shared" si="1944"/>
        <v>0</v>
      </c>
      <c r="T1209" s="15">
        <f t="shared" si="1945"/>
        <v>0</v>
      </c>
      <c r="U1209" s="15">
        <f t="shared" si="1958"/>
        <v>0</v>
      </c>
      <c r="V1209" s="15">
        <f t="shared" si="1940"/>
        <v>11067.300000000001</v>
      </c>
      <c r="W1209" s="15">
        <f t="shared" si="1941"/>
        <v>0</v>
      </c>
      <c r="X1209" s="15">
        <f t="shared" si="1942"/>
        <v>0</v>
      </c>
      <c r="Y1209" s="15">
        <f t="shared" si="1959"/>
        <v>0</v>
      </c>
      <c r="Z1209" s="15">
        <f t="shared" si="1960"/>
        <v>0</v>
      </c>
      <c r="AA1209" s="15">
        <f t="shared" si="1961"/>
        <v>0</v>
      </c>
      <c r="AB1209" s="15">
        <f t="shared" si="1976"/>
        <v>11067.300000000001</v>
      </c>
      <c r="AC1209" s="15">
        <f t="shared" si="1977"/>
        <v>0</v>
      </c>
      <c r="AD1209" s="15">
        <f t="shared" si="1978"/>
        <v>0</v>
      </c>
      <c r="AE1209" s="15">
        <f t="shared" si="1962"/>
        <v>0</v>
      </c>
      <c r="AF1209" s="15">
        <f t="shared" si="1963"/>
        <v>0</v>
      </c>
      <c r="AG1209" s="15">
        <f t="shared" si="1964"/>
        <v>0</v>
      </c>
      <c r="AH1209" s="15">
        <f t="shared" si="1979"/>
        <v>11067.300000000001</v>
      </c>
      <c r="AI1209" s="15">
        <f t="shared" si="1980"/>
        <v>0</v>
      </c>
      <c r="AJ1209" s="15">
        <f t="shared" si="1981"/>
        <v>0</v>
      </c>
      <c r="AK1209" s="15">
        <f t="shared" si="1965"/>
        <v>0</v>
      </c>
      <c r="AL1209" s="15">
        <f t="shared" si="1966"/>
        <v>0</v>
      </c>
      <c r="AM1209" s="15">
        <f t="shared" si="1967"/>
        <v>0</v>
      </c>
      <c r="AN1209" s="15">
        <f t="shared" si="1970"/>
        <v>11067.300000000001</v>
      </c>
      <c r="AO1209" s="15">
        <f t="shared" si="1968"/>
        <v>0</v>
      </c>
      <c r="AP1209" s="70">
        <f t="shared" si="1946"/>
        <v>11067.300000000001</v>
      </c>
      <c r="AQ1209" s="15">
        <f t="shared" si="1971"/>
        <v>0</v>
      </c>
      <c r="AR1209" s="15">
        <f t="shared" si="1969"/>
        <v>0</v>
      </c>
      <c r="AS1209" s="70">
        <f t="shared" si="1947"/>
        <v>0</v>
      </c>
      <c r="AT1209" s="73">
        <f t="shared" si="1972"/>
        <v>0</v>
      </c>
      <c r="AU1209" s="15">
        <f t="shared" si="1969"/>
        <v>0</v>
      </c>
      <c r="AV1209" s="24"/>
    </row>
    <row r="1210" spans="1:48" x14ac:dyDescent="0.3">
      <c r="A1210" s="61" t="s">
        <v>779</v>
      </c>
      <c r="B1210" s="62">
        <v>400</v>
      </c>
      <c r="C1210" s="61" t="s">
        <v>50</v>
      </c>
      <c r="D1210" s="61" t="s">
        <v>288</v>
      </c>
      <c r="E1210" s="63" t="s">
        <v>735</v>
      </c>
      <c r="F1210" s="15">
        <v>11334.1</v>
      </c>
      <c r="G1210" s="15"/>
      <c r="H1210" s="15"/>
      <c r="I1210" s="15"/>
      <c r="J1210" s="15"/>
      <c r="K1210" s="15"/>
      <c r="L1210" s="15">
        <f t="shared" si="1973"/>
        <v>11334.1</v>
      </c>
      <c r="M1210" s="15">
        <f t="shared" si="1974"/>
        <v>0</v>
      </c>
      <c r="N1210" s="15">
        <f t="shared" si="1975"/>
        <v>0</v>
      </c>
      <c r="O1210" s="15">
        <v>-266.8</v>
      </c>
      <c r="P1210" s="15"/>
      <c r="Q1210" s="15"/>
      <c r="R1210" s="15">
        <f t="shared" si="1943"/>
        <v>11067.300000000001</v>
      </c>
      <c r="S1210" s="15">
        <f t="shared" si="1944"/>
        <v>0</v>
      </c>
      <c r="T1210" s="15">
        <f t="shared" si="1945"/>
        <v>0</v>
      </c>
      <c r="U1210" s="15"/>
      <c r="V1210" s="15">
        <f t="shared" si="1940"/>
        <v>11067.300000000001</v>
      </c>
      <c r="W1210" s="15">
        <f t="shared" si="1941"/>
        <v>0</v>
      </c>
      <c r="X1210" s="15">
        <f t="shared" si="1942"/>
        <v>0</v>
      </c>
      <c r="Y1210" s="15"/>
      <c r="Z1210" s="15"/>
      <c r="AA1210" s="15"/>
      <c r="AB1210" s="15">
        <f t="shared" si="1976"/>
        <v>11067.300000000001</v>
      </c>
      <c r="AC1210" s="15">
        <f t="shared" si="1977"/>
        <v>0</v>
      </c>
      <c r="AD1210" s="15">
        <f t="shared" si="1978"/>
        <v>0</v>
      </c>
      <c r="AE1210" s="15"/>
      <c r="AF1210" s="15"/>
      <c r="AG1210" s="15"/>
      <c r="AH1210" s="15">
        <f t="shared" si="1979"/>
        <v>11067.300000000001</v>
      </c>
      <c r="AI1210" s="15">
        <f t="shared" si="1980"/>
        <v>0</v>
      </c>
      <c r="AJ1210" s="15">
        <f t="shared" si="1981"/>
        <v>0</v>
      </c>
      <c r="AK1210" s="15"/>
      <c r="AL1210" s="15"/>
      <c r="AM1210" s="15"/>
      <c r="AN1210" s="15">
        <f t="shared" si="1970"/>
        <v>11067.300000000001</v>
      </c>
      <c r="AO1210" s="15"/>
      <c r="AP1210" s="70">
        <f t="shared" si="1946"/>
        <v>11067.300000000001</v>
      </c>
      <c r="AQ1210" s="15">
        <f t="shared" si="1971"/>
        <v>0</v>
      </c>
      <c r="AR1210" s="15"/>
      <c r="AS1210" s="70">
        <f t="shared" si="1947"/>
        <v>0</v>
      </c>
      <c r="AT1210" s="73">
        <f t="shared" si="1972"/>
        <v>0</v>
      </c>
      <c r="AU1210" s="15"/>
      <c r="AV1210" s="24"/>
    </row>
    <row r="1211" spans="1:48" ht="31.2" x14ac:dyDescent="0.3">
      <c r="A1211" s="61" t="s">
        <v>781</v>
      </c>
      <c r="B1211" s="62"/>
      <c r="C1211" s="61"/>
      <c r="D1211" s="61"/>
      <c r="E1211" s="63" t="s">
        <v>782</v>
      </c>
      <c r="F1211" s="15">
        <f t="shared" si="1949"/>
        <v>4115.1000000000004</v>
      </c>
      <c r="G1211" s="15">
        <f t="shared" si="1950"/>
        <v>168427.6</v>
      </c>
      <c r="H1211" s="15">
        <f t="shared" si="1951"/>
        <v>0</v>
      </c>
      <c r="I1211" s="15">
        <f t="shared" si="1952"/>
        <v>0</v>
      </c>
      <c r="J1211" s="15">
        <f t="shared" si="1953"/>
        <v>0</v>
      </c>
      <c r="K1211" s="15">
        <f t="shared" si="1954"/>
        <v>0</v>
      </c>
      <c r="L1211" s="15">
        <f t="shared" si="1973"/>
        <v>4115.1000000000004</v>
      </c>
      <c r="M1211" s="15">
        <f t="shared" si="1974"/>
        <v>168427.6</v>
      </c>
      <c r="N1211" s="15">
        <f t="shared" si="1975"/>
        <v>0</v>
      </c>
      <c r="O1211" s="15">
        <f t="shared" si="1955"/>
        <v>0</v>
      </c>
      <c r="P1211" s="15">
        <f t="shared" si="1956"/>
        <v>0</v>
      </c>
      <c r="Q1211" s="15">
        <f t="shared" si="1957"/>
        <v>0</v>
      </c>
      <c r="R1211" s="15">
        <f t="shared" si="1943"/>
        <v>4115.1000000000004</v>
      </c>
      <c r="S1211" s="15">
        <f t="shared" si="1944"/>
        <v>168427.6</v>
      </c>
      <c r="T1211" s="15">
        <f t="shared" si="1945"/>
        <v>0</v>
      </c>
      <c r="U1211" s="15">
        <f t="shared" si="1958"/>
        <v>0</v>
      </c>
      <c r="V1211" s="15">
        <f t="shared" si="1940"/>
        <v>4115.1000000000004</v>
      </c>
      <c r="W1211" s="15">
        <f t="shared" si="1941"/>
        <v>168427.6</v>
      </c>
      <c r="X1211" s="15">
        <f t="shared" si="1942"/>
        <v>0</v>
      </c>
      <c r="Y1211" s="15">
        <f t="shared" si="1959"/>
        <v>0</v>
      </c>
      <c r="Z1211" s="15">
        <f t="shared" si="1960"/>
        <v>0</v>
      </c>
      <c r="AA1211" s="15">
        <f t="shared" si="1961"/>
        <v>0</v>
      </c>
      <c r="AB1211" s="15">
        <f t="shared" si="1976"/>
        <v>4115.1000000000004</v>
      </c>
      <c r="AC1211" s="15">
        <f t="shared" si="1977"/>
        <v>168427.6</v>
      </c>
      <c r="AD1211" s="15">
        <f t="shared" si="1978"/>
        <v>0</v>
      </c>
      <c r="AE1211" s="15">
        <f t="shared" si="1962"/>
        <v>0</v>
      </c>
      <c r="AF1211" s="15">
        <f t="shared" si="1963"/>
        <v>0</v>
      </c>
      <c r="AG1211" s="15">
        <f t="shared" si="1964"/>
        <v>0</v>
      </c>
      <c r="AH1211" s="15">
        <f t="shared" si="1979"/>
        <v>4115.1000000000004</v>
      </c>
      <c r="AI1211" s="15">
        <f t="shared" si="1980"/>
        <v>168427.6</v>
      </c>
      <c r="AJ1211" s="15">
        <f t="shared" si="1981"/>
        <v>0</v>
      </c>
      <c r="AK1211" s="15">
        <f t="shared" si="1965"/>
        <v>0</v>
      </c>
      <c r="AL1211" s="15">
        <f t="shared" si="1966"/>
        <v>-82018.399999999994</v>
      </c>
      <c r="AM1211" s="15">
        <f t="shared" si="1967"/>
        <v>82018.399999999994</v>
      </c>
      <c r="AN1211" s="15">
        <f t="shared" si="1970"/>
        <v>4115.1000000000004</v>
      </c>
      <c r="AO1211" s="15">
        <f t="shared" si="1968"/>
        <v>0</v>
      </c>
      <c r="AP1211" s="70">
        <f t="shared" si="1946"/>
        <v>4115.1000000000004</v>
      </c>
      <c r="AQ1211" s="15">
        <f t="shared" si="1971"/>
        <v>86409.200000000012</v>
      </c>
      <c r="AR1211" s="15">
        <f t="shared" si="1969"/>
        <v>0</v>
      </c>
      <c r="AS1211" s="70">
        <f t="shared" si="1947"/>
        <v>86409.200000000012</v>
      </c>
      <c r="AT1211" s="73">
        <f t="shared" si="1972"/>
        <v>82018.399999999994</v>
      </c>
      <c r="AU1211" s="15">
        <f t="shared" si="1969"/>
        <v>0</v>
      </c>
      <c r="AV1211" s="24"/>
    </row>
    <row r="1212" spans="1:48" ht="46.8" x14ac:dyDescent="0.3">
      <c r="A1212" s="61" t="s">
        <v>781</v>
      </c>
      <c r="B1212" s="62" t="s">
        <v>29</v>
      </c>
      <c r="C1212" s="61"/>
      <c r="D1212" s="61"/>
      <c r="E1212" s="63" t="s">
        <v>30</v>
      </c>
      <c r="F1212" s="15">
        <f t="shared" si="1949"/>
        <v>4115.1000000000004</v>
      </c>
      <c r="G1212" s="15">
        <f t="shared" si="1950"/>
        <v>168427.6</v>
      </c>
      <c r="H1212" s="15">
        <f t="shared" si="1951"/>
        <v>0</v>
      </c>
      <c r="I1212" s="15">
        <f t="shared" si="1952"/>
        <v>0</v>
      </c>
      <c r="J1212" s="15">
        <f t="shared" si="1953"/>
        <v>0</v>
      </c>
      <c r="K1212" s="15">
        <f t="shared" si="1954"/>
        <v>0</v>
      </c>
      <c r="L1212" s="15">
        <f t="shared" si="1973"/>
        <v>4115.1000000000004</v>
      </c>
      <c r="M1212" s="15">
        <f t="shared" si="1974"/>
        <v>168427.6</v>
      </c>
      <c r="N1212" s="15">
        <f t="shared" si="1975"/>
        <v>0</v>
      </c>
      <c r="O1212" s="15">
        <f t="shared" si="1955"/>
        <v>0</v>
      </c>
      <c r="P1212" s="15">
        <f t="shared" si="1956"/>
        <v>0</v>
      </c>
      <c r="Q1212" s="15">
        <f t="shared" si="1957"/>
        <v>0</v>
      </c>
      <c r="R1212" s="15">
        <f t="shared" si="1943"/>
        <v>4115.1000000000004</v>
      </c>
      <c r="S1212" s="15">
        <f t="shared" si="1944"/>
        <v>168427.6</v>
      </c>
      <c r="T1212" s="15">
        <f t="shared" si="1945"/>
        <v>0</v>
      </c>
      <c r="U1212" s="15">
        <f t="shared" si="1958"/>
        <v>0</v>
      </c>
      <c r="V1212" s="15">
        <f t="shared" si="1940"/>
        <v>4115.1000000000004</v>
      </c>
      <c r="W1212" s="15">
        <f t="shared" si="1941"/>
        <v>168427.6</v>
      </c>
      <c r="X1212" s="15">
        <f t="shared" si="1942"/>
        <v>0</v>
      </c>
      <c r="Y1212" s="15">
        <f t="shared" si="1959"/>
        <v>0</v>
      </c>
      <c r="Z1212" s="15">
        <f t="shared" si="1960"/>
        <v>0</v>
      </c>
      <c r="AA1212" s="15">
        <f t="shared" si="1961"/>
        <v>0</v>
      </c>
      <c r="AB1212" s="15">
        <f t="shared" si="1976"/>
        <v>4115.1000000000004</v>
      </c>
      <c r="AC1212" s="15">
        <f t="shared" si="1977"/>
        <v>168427.6</v>
      </c>
      <c r="AD1212" s="15">
        <f t="shared" si="1978"/>
        <v>0</v>
      </c>
      <c r="AE1212" s="15">
        <f t="shared" si="1962"/>
        <v>0</v>
      </c>
      <c r="AF1212" s="15">
        <f t="shared" si="1963"/>
        <v>0</v>
      </c>
      <c r="AG1212" s="15">
        <f t="shared" si="1964"/>
        <v>0</v>
      </c>
      <c r="AH1212" s="15">
        <f t="shared" si="1979"/>
        <v>4115.1000000000004</v>
      </c>
      <c r="AI1212" s="15">
        <f t="shared" si="1980"/>
        <v>168427.6</v>
      </c>
      <c r="AJ1212" s="15">
        <f t="shared" si="1981"/>
        <v>0</v>
      </c>
      <c r="AK1212" s="15">
        <f t="shared" si="1965"/>
        <v>0</v>
      </c>
      <c r="AL1212" s="15">
        <f t="shared" si="1966"/>
        <v>-82018.399999999994</v>
      </c>
      <c r="AM1212" s="15">
        <f t="shared" si="1967"/>
        <v>82018.399999999994</v>
      </c>
      <c r="AN1212" s="15">
        <f t="shared" si="1970"/>
        <v>4115.1000000000004</v>
      </c>
      <c r="AO1212" s="15">
        <f t="shared" si="1968"/>
        <v>0</v>
      </c>
      <c r="AP1212" s="70">
        <f t="shared" si="1946"/>
        <v>4115.1000000000004</v>
      </c>
      <c r="AQ1212" s="15">
        <f t="shared" si="1971"/>
        <v>86409.200000000012</v>
      </c>
      <c r="AR1212" s="15">
        <f t="shared" si="1969"/>
        <v>0</v>
      </c>
      <c r="AS1212" s="70">
        <f t="shared" si="1947"/>
        <v>86409.200000000012</v>
      </c>
      <c r="AT1212" s="73">
        <f t="shared" si="1972"/>
        <v>82018.399999999994</v>
      </c>
      <c r="AU1212" s="15">
        <f t="shared" si="1969"/>
        <v>0</v>
      </c>
      <c r="AV1212" s="24"/>
    </row>
    <row r="1213" spans="1:48" x14ac:dyDescent="0.3">
      <c r="A1213" s="61" t="s">
        <v>781</v>
      </c>
      <c r="B1213" s="62">
        <v>400</v>
      </c>
      <c r="C1213" s="61" t="s">
        <v>50</v>
      </c>
      <c r="D1213" s="61" t="s">
        <v>288</v>
      </c>
      <c r="E1213" s="63" t="s">
        <v>735</v>
      </c>
      <c r="F1213" s="15">
        <v>4115.1000000000004</v>
      </c>
      <c r="G1213" s="15">
        <v>168427.6</v>
      </c>
      <c r="H1213" s="15"/>
      <c r="I1213" s="15"/>
      <c r="J1213" s="15"/>
      <c r="K1213" s="15"/>
      <c r="L1213" s="15">
        <f t="shared" si="1973"/>
        <v>4115.1000000000004</v>
      </c>
      <c r="M1213" s="15">
        <f t="shared" si="1974"/>
        <v>168427.6</v>
      </c>
      <c r="N1213" s="15">
        <f t="shared" si="1975"/>
        <v>0</v>
      </c>
      <c r="O1213" s="15"/>
      <c r="P1213" s="15"/>
      <c r="Q1213" s="15"/>
      <c r="R1213" s="15">
        <f t="shared" si="1943"/>
        <v>4115.1000000000004</v>
      </c>
      <c r="S1213" s="15">
        <f t="shared" si="1944"/>
        <v>168427.6</v>
      </c>
      <c r="T1213" s="15">
        <f t="shared" si="1945"/>
        <v>0</v>
      </c>
      <c r="U1213" s="15"/>
      <c r="V1213" s="15">
        <f t="shared" si="1940"/>
        <v>4115.1000000000004</v>
      </c>
      <c r="W1213" s="15">
        <f t="shared" si="1941"/>
        <v>168427.6</v>
      </c>
      <c r="X1213" s="15">
        <f t="shared" si="1942"/>
        <v>0</v>
      </c>
      <c r="Y1213" s="15"/>
      <c r="Z1213" s="15"/>
      <c r="AA1213" s="15"/>
      <c r="AB1213" s="15">
        <f t="shared" si="1976"/>
        <v>4115.1000000000004</v>
      </c>
      <c r="AC1213" s="15">
        <f t="shared" si="1977"/>
        <v>168427.6</v>
      </c>
      <c r="AD1213" s="15">
        <f t="shared" si="1978"/>
        <v>0</v>
      </c>
      <c r="AE1213" s="15"/>
      <c r="AF1213" s="15"/>
      <c r="AG1213" s="15"/>
      <c r="AH1213" s="15">
        <f t="shared" si="1979"/>
        <v>4115.1000000000004</v>
      </c>
      <c r="AI1213" s="15">
        <f t="shared" si="1980"/>
        <v>168427.6</v>
      </c>
      <c r="AJ1213" s="15">
        <f t="shared" si="1981"/>
        <v>0</v>
      </c>
      <c r="AK1213" s="15"/>
      <c r="AL1213" s="15">
        <v>-82018.399999999994</v>
      </c>
      <c r="AM1213" s="15">
        <v>82018.399999999994</v>
      </c>
      <c r="AN1213" s="15">
        <f t="shared" si="1970"/>
        <v>4115.1000000000004</v>
      </c>
      <c r="AO1213" s="15"/>
      <c r="AP1213" s="70">
        <f t="shared" si="1946"/>
        <v>4115.1000000000004</v>
      </c>
      <c r="AQ1213" s="15">
        <f t="shared" si="1971"/>
        <v>86409.200000000012</v>
      </c>
      <c r="AR1213" s="15"/>
      <c r="AS1213" s="70">
        <f t="shared" si="1947"/>
        <v>86409.200000000012</v>
      </c>
      <c r="AT1213" s="73">
        <f t="shared" si="1972"/>
        <v>82018.399999999994</v>
      </c>
      <c r="AU1213" s="15"/>
      <c r="AV1213" s="24"/>
    </row>
    <row r="1214" spans="1:48" ht="31.2" x14ac:dyDescent="0.3">
      <c r="A1214" s="61" t="s">
        <v>783</v>
      </c>
      <c r="B1214" s="62"/>
      <c r="C1214" s="61"/>
      <c r="D1214" s="61"/>
      <c r="E1214" s="63" t="s">
        <v>784</v>
      </c>
      <c r="F1214" s="15">
        <f t="shared" si="1949"/>
        <v>1711.3</v>
      </c>
      <c r="G1214" s="15">
        <f t="shared" si="1950"/>
        <v>0</v>
      </c>
      <c r="H1214" s="15">
        <f t="shared" si="1951"/>
        <v>0</v>
      </c>
      <c r="I1214" s="15">
        <f t="shared" si="1952"/>
        <v>0</v>
      </c>
      <c r="J1214" s="15">
        <f t="shared" si="1953"/>
        <v>0</v>
      </c>
      <c r="K1214" s="15">
        <f t="shared" si="1954"/>
        <v>0</v>
      </c>
      <c r="L1214" s="15">
        <f t="shared" si="1973"/>
        <v>1711.3</v>
      </c>
      <c r="M1214" s="15">
        <f t="shared" si="1974"/>
        <v>0</v>
      </c>
      <c r="N1214" s="15">
        <f t="shared" si="1975"/>
        <v>0</v>
      </c>
      <c r="O1214" s="15">
        <f t="shared" si="1955"/>
        <v>0</v>
      </c>
      <c r="P1214" s="15">
        <f t="shared" si="1956"/>
        <v>0</v>
      </c>
      <c r="Q1214" s="15">
        <f t="shared" si="1957"/>
        <v>0</v>
      </c>
      <c r="R1214" s="15">
        <f t="shared" si="1943"/>
        <v>1711.3</v>
      </c>
      <c r="S1214" s="15">
        <f t="shared" si="1944"/>
        <v>0</v>
      </c>
      <c r="T1214" s="15">
        <f t="shared" si="1945"/>
        <v>0</v>
      </c>
      <c r="U1214" s="15">
        <f t="shared" si="1958"/>
        <v>0</v>
      </c>
      <c r="V1214" s="15">
        <f t="shared" si="1940"/>
        <v>1711.3</v>
      </c>
      <c r="W1214" s="15">
        <f t="shared" si="1941"/>
        <v>0</v>
      </c>
      <c r="X1214" s="15">
        <f t="shared" si="1942"/>
        <v>0</v>
      </c>
      <c r="Y1214" s="15">
        <f t="shared" si="1959"/>
        <v>0</v>
      </c>
      <c r="Z1214" s="15">
        <f t="shared" si="1960"/>
        <v>0</v>
      </c>
      <c r="AA1214" s="15">
        <f t="shared" si="1961"/>
        <v>0</v>
      </c>
      <c r="AB1214" s="15">
        <f t="shared" si="1976"/>
        <v>1711.3</v>
      </c>
      <c r="AC1214" s="15">
        <f t="shared" si="1977"/>
        <v>0</v>
      </c>
      <c r="AD1214" s="15">
        <f t="shared" si="1978"/>
        <v>0</v>
      </c>
      <c r="AE1214" s="15">
        <f t="shared" si="1962"/>
        <v>0</v>
      </c>
      <c r="AF1214" s="15">
        <f t="shared" si="1963"/>
        <v>0</v>
      </c>
      <c r="AG1214" s="15">
        <f t="shared" si="1964"/>
        <v>0</v>
      </c>
      <c r="AH1214" s="15">
        <f t="shared" si="1979"/>
        <v>1711.3</v>
      </c>
      <c r="AI1214" s="15">
        <f t="shared" si="1980"/>
        <v>0</v>
      </c>
      <c r="AJ1214" s="15">
        <f t="shared" si="1981"/>
        <v>0</v>
      </c>
      <c r="AK1214" s="15">
        <f t="shared" si="1965"/>
        <v>0</v>
      </c>
      <c r="AL1214" s="15">
        <f t="shared" si="1966"/>
        <v>0</v>
      </c>
      <c r="AM1214" s="15">
        <f t="shared" si="1967"/>
        <v>0</v>
      </c>
      <c r="AN1214" s="15">
        <f t="shared" si="1970"/>
        <v>1711.3</v>
      </c>
      <c r="AO1214" s="15">
        <f t="shared" si="1968"/>
        <v>0</v>
      </c>
      <c r="AP1214" s="70">
        <f t="shared" si="1946"/>
        <v>1711.3</v>
      </c>
      <c r="AQ1214" s="15">
        <f t="shared" si="1971"/>
        <v>0</v>
      </c>
      <c r="AR1214" s="15">
        <f t="shared" si="1969"/>
        <v>0</v>
      </c>
      <c r="AS1214" s="70">
        <f t="shared" si="1947"/>
        <v>0</v>
      </c>
      <c r="AT1214" s="73">
        <f t="shared" si="1972"/>
        <v>0</v>
      </c>
      <c r="AU1214" s="15">
        <f t="shared" si="1969"/>
        <v>0</v>
      </c>
      <c r="AV1214" s="24"/>
    </row>
    <row r="1215" spans="1:48" ht="46.8" x14ac:dyDescent="0.3">
      <c r="A1215" s="61" t="s">
        <v>783</v>
      </c>
      <c r="B1215" s="62" t="s">
        <v>29</v>
      </c>
      <c r="C1215" s="61"/>
      <c r="D1215" s="61"/>
      <c r="E1215" s="63" t="s">
        <v>30</v>
      </c>
      <c r="F1215" s="15">
        <f t="shared" si="1949"/>
        <v>1711.3</v>
      </c>
      <c r="G1215" s="15">
        <f t="shared" si="1950"/>
        <v>0</v>
      </c>
      <c r="H1215" s="15">
        <f t="shared" si="1951"/>
        <v>0</v>
      </c>
      <c r="I1215" s="15">
        <f t="shared" si="1952"/>
        <v>0</v>
      </c>
      <c r="J1215" s="15">
        <f t="shared" si="1953"/>
        <v>0</v>
      </c>
      <c r="K1215" s="15">
        <f t="shared" si="1954"/>
        <v>0</v>
      </c>
      <c r="L1215" s="15">
        <f t="shared" si="1973"/>
        <v>1711.3</v>
      </c>
      <c r="M1215" s="15">
        <f t="shared" si="1974"/>
        <v>0</v>
      </c>
      <c r="N1215" s="15">
        <f t="shared" si="1975"/>
        <v>0</v>
      </c>
      <c r="O1215" s="15">
        <f t="shared" si="1955"/>
        <v>0</v>
      </c>
      <c r="P1215" s="15">
        <f t="shared" si="1956"/>
        <v>0</v>
      </c>
      <c r="Q1215" s="15">
        <f t="shared" si="1957"/>
        <v>0</v>
      </c>
      <c r="R1215" s="15">
        <f t="shared" si="1943"/>
        <v>1711.3</v>
      </c>
      <c r="S1215" s="15">
        <f t="shared" si="1944"/>
        <v>0</v>
      </c>
      <c r="T1215" s="15">
        <f t="shared" si="1945"/>
        <v>0</v>
      </c>
      <c r="U1215" s="15">
        <f t="shared" si="1958"/>
        <v>0</v>
      </c>
      <c r="V1215" s="15">
        <f t="shared" si="1940"/>
        <v>1711.3</v>
      </c>
      <c r="W1215" s="15">
        <f t="shared" si="1941"/>
        <v>0</v>
      </c>
      <c r="X1215" s="15">
        <f t="shared" si="1942"/>
        <v>0</v>
      </c>
      <c r="Y1215" s="15">
        <f t="shared" si="1959"/>
        <v>0</v>
      </c>
      <c r="Z1215" s="15">
        <f t="shared" si="1960"/>
        <v>0</v>
      </c>
      <c r="AA1215" s="15">
        <f t="shared" si="1961"/>
        <v>0</v>
      </c>
      <c r="AB1215" s="15">
        <f t="shared" si="1976"/>
        <v>1711.3</v>
      </c>
      <c r="AC1215" s="15">
        <f t="shared" si="1977"/>
        <v>0</v>
      </c>
      <c r="AD1215" s="15">
        <f t="shared" si="1978"/>
        <v>0</v>
      </c>
      <c r="AE1215" s="15">
        <f t="shared" si="1962"/>
        <v>0</v>
      </c>
      <c r="AF1215" s="15">
        <f t="shared" si="1963"/>
        <v>0</v>
      </c>
      <c r="AG1215" s="15">
        <f t="shared" si="1964"/>
        <v>0</v>
      </c>
      <c r="AH1215" s="15">
        <f t="shared" si="1979"/>
        <v>1711.3</v>
      </c>
      <c r="AI1215" s="15">
        <f t="shared" si="1980"/>
        <v>0</v>
      </c>
      <c r="AJ1215" s="15">
        <f t="shared" si="1981"/>
        <v>0</v>
      </c>
      <c r="AK1215" s="15">
        <f t="shared" si="1965"/>
        <v>0</v>
      </c>
      <c r="AL1215" s="15">
        <f t="shared" si="1966"/>
        <v>0</v>
      </c>
      <c r="AM1215" s="15">
        <f t="shared" si="1967"/>
        <v>0</v>
      </c>
      <c r="AN1215" s="15">
        <f t="shared" si="1970"/>
        <v>1711.3</v>
      </c>
      <c r="AO1215" s="15">
        <f t="shared" si="1968"/>
        <v>0</v>
      </c>
      <c r="AP1215" s="70">
        <f t="shared" si="1946"/>
        <v>1711.3</v>
      </c>
      <c r="AQ1215" s="15">
        <f t="shared" si="1971"/>
        <v>0</v>
      </c>
      <c r="AR1215" s="15">
        <f t="shared" si="1969"/>
        <v>0</v>
      </c>
      <c r="AS1215" s="70">
        <f t="shared" si="1947"/>
        <v>0</v>
      </c>
      <c r="AT1215" s="73">
        <f t="shared" si="1972"/>
        <v>0</v>
      </c>
      <c r="AU1215" s="15">
        <f t="shared" si="1969"/>
        <v>0</v>
      </c>
      <c r="AV1215" s="24"/>
    </row>
    <row r="1216" spans="1:48" x14ac:dyDescent="0.3">
      <c r="A1216" s="61" t="s">
        <v>783</v>
      </c>
      <c r="B1216" s="62">
        <v>400</v>
      </c>
      <c r="C1216" s="61" t="s">
        <v>50</v>
      </c>
      <c r="D1216" s="61" t="s">
        <v>288</v>
      </c>
      <c r="E1216" s="63" t="s">
        <v>735</v>
      </c>
      <c r="F1216" s="15">
        <v>1711.3</v>
      </c>
      <c r="G1216" s="15"/>
      <c r="H1216" s="15"/>
      <c r="I1216" s="15"/>
      <c r="J1216" s="15"/>
      <c r="K1216" s="15"/>
      <c r="L1216" s="15">
        <f t="shared" si="1973"/>
        <v>1711.3</v>
      </c>
      <c r="M1216" s="15">
        <f t="shared" si="1974"/>
        <v>0</v>
      </c>
      <c r="N1216" s="15">
        <f t="shared" si="1975"/>
        <v>0</v>
      </c>
      <c r="O1216" s="15"/>
      <c r="P1216" s="15"/>
      <c r="Q1216" s="15"/>
      <c r="R1216" s="15">
        <f t="shared" si="1943"/>
        <v>1711.3</v>
      </c>
      <c r="S1216" s="15">
        <f t="shared" si="1944"/>
        <v>0</v>
      </c>
      <c r="T1216" s="15">
        <f t="shared" si="1945"/>
        <v>0</v>
      </c>
      <c r="U1216" s="15"/>
      <c r="V1216" s="15">
        <f t="shared" si="1940"/>
        <v>1711.3</v>
      </c>
      <c r="W1216" s="15">
        <f t="shared" si="1941"/>
        <v>0</v>
      </c>
      <c r="X1216" s="15">
        <f t="shared" si="1942"/>
        <v>0</v>
      </c>
      <c r="Y1216" s="15"/>
      <c r="Z1216" s="15"/>
      <c r="AA1216" s="15"/>
      <c r="AB1216" s="15">
        <f t="shared" si="1976"/>
        <v>1711.3</v>
      </c>
      <c r="AC1216" s="15">
        <f t="shared" si="1977"/>
        <v>0</v>
      </c>
      <c r="AD1216" s="15">
        <f t="shared" si="1978"/>
        <v>0</v>
      </c>
      <c r="AE1216" s="15"/>
      <c r="AF1216" s="15"/>
      <c r="AG1216" s="15"/>
      <c r="AH1216" s="15">
        <f t="shared" si="1979"/>
        <v>1711.3</v>
      </c>
      <c r="AI1216" s="15">
        <f t="shared" si="1980"/>
        <v>0</v>
      </c>
      <c r="AJ1216" s="15">
        <f t="shared" si="1981"/>
        <v>0</v>
      </c>
      <c r="AK1216" s="15"/>
      <c r="AL1216" s="15"/>
      <c r="AM1216" s="15"/>
      <c r="AN1216" s="15">
        <f t="shared" si="1970"/>
        <v>1711.3</v>
      </c>
      <c r="AO1216" s="15"/>
      <c r="AP1216" s="70">
        <f t="shared" si="1946"/>
        <v>1711.3</v>
      </c>
      <c r="AQ1216" s="15">
        <f t="shared" si="1971"/>
        <v>0</v>
      </c>
      <c r="AR1216" s="15"/>
      <c r="AS1216" s="70">
        <f t="shared" si="1947"/>
        <v>0</v>
      </c>
      <c r="AT1216" s="73">
        <f t="shared" si="1972"/>
        <v>0</v>
      </c>
      <c r="AU1216" s="15"/>
      <c r="AV1216" s="24"/>
    </row>
    <row r="1217" spans="1:48" ht="78" x14ac:dyDescent="0.3">
      <c r="A1217" s="61" t="s">
        <v>785</v>
      </c>
      <c r="B1217" s="62"/>
      <c r="C1217" s="61"/>
      <c r="D1217" s="61"/>
      <c r="E1217" s="63" t="s">
        <v>786</v>
      </c>
      <c r="F1217" s="15">
        <f t="shared" si="1949"/>
        <v>35550.6</v>
      </c>
      <c r="G1217" s="15">
        <f t="shared" si="1950"/>
        <v>0</v>
      </c>
      <c r="H1217" s="15">
        <f t="shared" si="1951"/>
        <v>0</v>
      </c>
      <c r="I1217" s="15">
        <f t="shared" si="1952"/>
        <v>0</v>
      </c>
      <c r="J1217" s="15">
        <f t="shared" si="1953"/>
        <v>0</v>
      </c>
      <c r="K1217" s="15">
        <f t="shared" si="1954"/>
        <v>0</v>
      </c>
      <c r="L1217" s="15">
        <f t="shared" si="1973"/>
        <v>35550.6</v>
      </c>
      <c r="M1217" s="15">
        <f t="shared" si="1974"/>
        <v>0</v>
      </c>
      <c r="N1217" s="15">
        <f t="shared" si="1975"/>
        <v>0</v>
      </c>
      <c r="O1217" s="15">
        <f t="shared" si="1955"/>
        <v>0</v>
      </c>
      <c r="P1217" s="15">
        <f t="shared" si="1956"/>
        <v>0</v>
      </c>
      <c r="Q1217" s="15">
        <f t="shared" si="1957"/>
        <v>0</v>
      </c>
      <c r="R1217" s="15">
        <f t="shared" si="1943"/>
        <v>35550.6</v>
      </c>
      <c r="S1217" s="15">
        <f t="shared" si="1944"/>
        <v>0</v>
      </c>
      <c r="T1217" s="15">
        <f t="shared" si="1945"/>
        <v>0</v>
      </c>
      <c r="U1217" s="15">
        <f t="shared" si="1958"/>
        <v>0</v>
      </c>
      <c r="V1217" s="15">
        <f t="shared" si="1940"/>
        <v>35550.6</v>
      </c>
      <c r="W1217" s="15">
        <f t="shared" si="1941"/>
        <v>0</v>
      </c>
      <c r="X1217" s="15">
        <f t="shared" si="1942"/>
        <v>0</v>
      </c>
      <c r="Y1217" s="15">
        <f t="shared" si="1959"/>
        <v>0</v>
      </c>
      <c r="Z1217" s="15">
        <f t="shared" si="1960"/>
        <v>0</v>
      </c>
      <c r="AA1217" s="15">
        <f t="shared" si="1961"/>
        <v>0</v>
      </c>
      <c r="AB1217" s="15">
        <f t="shared" si="1976"/>
        <v>35550.6</v>
      </c>
      <c r="AC1217" s="15">
        <f t="shared" si="1977"/>
        <v>0</v>
      </c>
      <c r="AD1217" s="15">
        <f t="shared" si="1978"/>
        <v>0</v>
      </c>
      <c r="AE1217" s="15">
        <f t="shared" si="1962"/>
        <v>0</v>
      </c>
      <c r="AF1217" s="15">
        <f t="shared" si="1963"/>
        <v>0</v>
      </c>
      <c r="AG1217" s="15">
        <f t="shared" si="1964"/>
        <v>0</v>
      </c>
      <c r="AH1217" s="15">
        <f t="shared" si="1979"/>
        <v>35550.6</v>
      </c>
      <c r="AI1217" s="15">
        <f t="shared" si="1980"/>
        <v>0</v>
      </c>
      <c r="AJ1217" s="15">
        <f t="shared" si="1981"/>
        <v>0</v>
      </c>
      <c r="AK1217" s="15">
        <f t="shared" si="1965"/>
        <v>0</v>
      </c>
      <c r="AL1217" s="15">
        <f t="shared" si="1966"/>
        <v>0</v>
      </c>
      <c r="AM1217" s="15">
        <f t="shared" si="1967"/>
        <v>0</v>
      </c>
      <c r="AN1217" s="15">
        <f t="shared" si="1970"/>
        <v>35550.6</v>
      </c>
      <c r="AO1217" s="15">
        <f t="shared" si="1968"/>
        <v>0</v>
      </c>
      <c r="AP1217" s="70">
        <f t="shared" si="1946"/>
        <v>35550.6</v>
      </c>
      <c r="AQ1217" s="15">
        <f t="shared" si="1971"/>
        <v>0</v>
      </c>
      <c r="AR1217" s="15">
        <f t="shared" si="1969"/>
        <v>0</v>
      </c>
      <c r="AS1217" s="70">
        <f t="shared" si="1947"/>
        <v>0</v>
      </c>
      <c r="AT1217" s="73">
        <f t="shared" si="1972"/>
        <v>0</v>
      </c>
      <c r="AU1217" s="15">
        <f t="shared" si="1969"/>
        <v>0</v>
      </c>
      <c r="AV1217" s="24"/>
    </row>
    <row r="1218" spans="1:48" ht="46.8" x14ac:dyDescent="0.3">
      <c r="A1218" s="61" t="s">
        <v>785</v>
      </c>
      <c r="B1218" s="62" t="s">
        <v>29</v>
      </c>
      <c r="C1218" s="61"/>
      <c r="D1218" s="61"/>
      <c r="E1218" s="63" t="s">
        <v>30</v>
      </c>
      <c r="F1218" s="15">
        <f t="shared" si="1949"/>
        <v>35550.6</v>
      </c>
      <c r="G1218" s="15">
        <f t="shared" si="1950"/>
        <v>0</v>
      </c>
      <c r="H1218" s="15">
        <f t="shared" si="1951"/>
        <v>0</v>
      </c>
      <c r="I1218" s="15">
        <f t="shared" si="1952"/>
        <v>0</v>
      </c>
      <c r="J1218" s="15">
        <f t="shared" si="1953"/>
        <v>0</v>
      </c>
      <c r="K1218" s="15">
        <f t="shared" si="1954"/>
        <v>0</v>
      </c>
      <c r="L1218" s="15">
        <f t="shared" si="1973"/>
        <v>35550.6</v>
      </c>
      <c r="M1218" s="15">
        <f t="shared" si="1974"/>
        <v>0</v>
      </c>
      <c r="N1218" s="15">
        <f t="shared" si="1975"/>
        <v>0</v>
      </c>
      <c r="O1218" s="15">
        <f t="shared" si="1955"/>
        <v>0</v>
      </c>
      <c r="P1218" s="15">
        <f t="shared" si="1956"/>
        <v>0</v>
      </c>
      <c r="Q1218" s="15">
        <f t="shared" si="1957"/>
        <v>0</v>
      </c>
      <c r="R1218" s="15">
        <f t="shared" si="1943"/>
        <v>35550.6</v>
      </c>
      <c r="S1218" s="15">
        <f t="shared" si="1944"/>
        <v>0</v>
      </c>
      <c r="T1218" s="15">
        <f t="shared" si="1945"/>
        <v>0</v>
      </c>
      <c r="U1218" s="15">
        <f t="shared" si="1958"/>
        <v>0</v>
      </c>
      <c r="V1218" s="15">
        <f t="shared" si="1940"/>
        <v>35550.6</v>
      </c>
      <c r="W1218" s="15">
        <f t="shared" si="1941"/>
        <v>0</v>
      </c>
      <c r="X1218" s="15">
        <f t="shared" si="1942"/>
        <v>0</v>
      </c>
      <c r="Y1218" s="15">
        <f t="shared" si="1959"/>
        <v>0</v>
      </c>
      <c r="Z1218" s="15">
        <f t="shared" si="1960"/>
        <v>0</v>
      </c>
      <c r="AA1218" s="15">
        <f t="shared" si="1961"/>
        <v>0</v>
      </c>
      <c r="AB1218" s="15">
        <f t="shared" si="1976"/>
        <v>35550.6</v>
      </c>
      <c r="AC1218" s="15">
        <f t="shared" si="1977"/>
        <v>0</v>
      </c>
      <c r="AD1218" s="15">
        <f t="shared" si="1978"/>
        <v>0</v>
      </c>
      <c r="AE1218" s="15">
        <f t="shared" si="1962"/>
        <v>0</v>
      </c>
      <c r="AF1218" s="15">
        <f t="shared" si="1963"/>
        <v>0</v>
      </c>
      <c r="AG1218" s="15">
        <f t="shared" si="1964"/>
        <v>0</v>
      </c>
      <c r="AH1218" s="15">
        <f t="shared" si="1979"/>
        <v>35550.6</v>
      </c>
      <c r="AI1218" s="15">
        <f t="shared" si="1980"/>
        <v>0</v>
      </c>
      <c r="AJ1218" s="15">
        <f t="shared" si="1981"/>
        <v>0</v>
      </c>
      <c r="AK1218" s="15">
        <f t="shared" si="1965"/>
        <v>0</v>
      </c>
      <c r="AL1218" s="15">
        <f t="shared" si="1966"/>
        <v>0</v>
      </c>
      <c r="AM1218" s="15">
        <f t="shared" si="1967"/>
        <v>0</v>
      </c>
      <c r="AN1218" s="15">
        <f t="shared" si="1970"/>
        <v>35550.6</v>
      </c>
      <c r="AO1218" s="15">
        <f t="shared" si="1968"/>
        <v>0</v>
      </c>
      <c r="AP1218" s="70">
        <f t="shared" si="1946"/>
        <v>35550.6</v>
      </c>
      <c r="AQ1218" s="15">
        <f t="shared" si="1971"/>
        <v>0</v>
      </c>
      <c r="AR1218" s="15">
        <f t="shared" si="1969"/>
        <v>0</v>
      </c>
      <c r="AS1218" s="70">
        <f t="shared" si="1947"/>
        <v>0</v>
      </c>
      <c r="AT1218" s="73">
        <f t="shared" si="1972"/>
        <v>0</v>
      </c>
      <c r="AU1218" s="15">
        <f t="shared" si="1969"/>
        <v>0</v>
      </c>
      <c r="AV1218" s="24"/>
    </row>
    <row r="1219" spans="1:48" x14ac:dyDescent="0.3">
      <c r="A1219" s="61" t="s">
        <v>785</v>
      </c>
      <c r="B1219" s="62">
        <v>400</v>
      </c>
      <c r="C1219" s="61" t="s">
        <v>50</v>
      </c>
      <c r="D1219" s="61" t="s">
        <v>288</v>
      </c>
      <c r="E1219" s="63" t="s">
        <v>735</v>
      </c>
      <c r="F1219" s="15">
        <v>35550.6</v>
      </c>
      <c r="G1219" s="15"/>
      <c r="H1219" s="15"/>
      <c r="I1219" s="15"/>
      <c r="J1219" s="15"/>
      <c r="K1219" s="15"/>
      <c r="L1219" s="15">
        <f t="shared" si="1973"/>
        <v>35550.6</v>
      </c>
      <c r="M1219" s="15">
        <f t="shared" si="1974"/>
        <v>0</v>
      </c>
      <c r="N1219" s="15">
        <f t="shared" si="1975"/>
        <v>0</v>
      </c>
      <c r="O1219" s="15"/>
      <c r="P1219" s="15"/>
      <c r="Q1219" s="15"/>
      <c r="R1219" s="15">
        <f t="shared" si="1943"/>
        <v>35550.6</v>
      </c>
      <c r="S1219" s="15">
        <f t="shared" si="1944"/>
        <v>0</v>
      </c>
      <c r="T1219" s="15">
        <f t="shared" si="1945"/>
        <v>0</v>
      </c>
      <c r="U1219" s="15"/>
      <c r="V1219" s="15">
        <f t="shared" si="1940"/>
        <v>35550.6</v>
      </c>
      <c r="W1219" s="15">
        <f t="shared" si="1941"/>
        <v>0</v>
      </c>
      <c r="X1219" s="15">
        <f t="shared" si="1942"/>
        <v>0</v>
      </c>
      <c r="Y1219" s="15"/>
      <c r="Z1219" s="15"/>
      <c r="AA1219" s="15"/>
      <c r="AB1219" s="15">
        <f t="shared" si="1976"/>
        <v>35550.6</v>
      </c>
      <c r="AC1219" s="15">
        <f t="shared" si="1977"/>
        <v>0</v>
      </c>
      <c r="AD1219" s="15">
        <f t="shared" si="1978"/>
        <v>0</v>
      </c>
      <c r="AE1219" s="15"/>
      <c r="AF1219" s="15"/>
      <c r="AG1219" s="15"/>
      <c r="AH1219" s="15">
        <f t="shared" si="1979"/>
        <v>35550.6</v>
      </c>
      <c r="AI1219" s="15">
        <f t="shared" si="1980"/>
        <v>0</v>
      </c>
      <c r="AJ1219" s="15">
        <f t="shared" si="1981"/>
        <v>0</v>
      </c>
      <c r="AK1219" s="15"/>
      <c r="AL1219" s="15"/>
      <c r="AM1219" s="15"/>
      <c r="AN1219" s="15">
        <f t="shared" si="1970"/>
        <v>35550.6</v>
      </c>
      <c r="AO1219" s="15"/>
      <c r="AP1219" s="70">
        <f t="shared" si="1946"/>
        <v>35550.6</v>
      </c>
      <c r="AQ1219" s="15">
        <f t="shared" si="1971"/>
        <v>0</v>
      </c>
      <c r="AR1219" s="15"/>
      <c r="AS1219" s="70">
        <f t="shared" si="1947"/>
        <v>0</v>
      </c>
      <c r="AT1219" s="73">
        <f t="shared" si="1972"/>
        <v>0</v>
      </c>
      <c r="AU1219" s="15"/>
      <c r="AV1219" s="24"/>
    </row>
    <row r="1220" spans="1:48" ht="109.2" x14ac:dyDescent="0.3">
      <c r="A1220" s="61" t="s">
        <v>787</v>
      </c>
      <c r="B1220" s="62"/>
      <c r="C1220" s="61"/>
      <c r="D1220" s="61"/>
      <c r="E1220" s="64" t="s">
        <v>788</v>
      </c>
      <c r="F1220" s="15"/>
      <c r="G1220" s="15"/>
      <c r="H1220" s="15"/>
      <c r="I1220" s="15"/>
      <c r="J1220" s="15"/>
      <c r="K1220" s="15"/>
      <c r="L1220" s="15"/>
      <c r="M1220" s="15"/>
      <c r="N1220" s="15"/>
      <c r="O1220" s="15">
        <f t="shared" si="1955"/>
        <v>430.16</v>
      </c>
      <c r="P1220" s="15">
        <f t="shared" si="1956"/>
        <v>0</v>
      </c>
      <c r="Q1220" s="15">
        <f t="shared" si="1957"/>
        <v>0</v>
      </c>
      <c r="R1220" s="15">
        <f t="shared" si="1943"/>
        <v>430.16</v>
      </c>
      <c r="S1220" s="15">
        <f t="shared" si="1944"/>
        <v>0</v>
      </c>
      <c r="T1220" s="15">
        <f t="shared" si="1945"/>
        <v>0</v>
      </c>
      <c r="U1220" s="15">
        <f t="shared" si="1958"/>
        <v>0</v>
      </c>
      <c r="V1220" s="15">
        <f t="shared" si="1940"/>
        <v>430.16</v>
      </c>
      <c r="W1220" s="15">
        <f t="shared" si="1941"/>
        <v>0</v>
      </c>
      <c r="X1220" s="15">
        <f t="shared" si="1942"/>
        <v>0</v>
      </c>
      <c r="Y1220" s="15">
        <f t="shared" si="1959"/>
        <v>0</v>
      </c>
      <c r="Z1220" s="15">
        <f t="shared" si="1960"/>
        <v>0</v>
      </c>
      <c r="AA1220" s="15">
        <f t="shared" si="1961"/>
        <v>0</v>
      </c>
      <c r="AB1220" s="15">
        <f t="shared" si="1976"/>
        <v>430.16</v>
      </c>
      <c r="AC1220" s="15">
        <f t="shared" si="1977"/>
        <v>0</v>
      </c>
      <c r="AD1220" s="15">
        <f t="shared" si="1978"/>
        <v>0</v>
      </c>
      <c r="AE1220" s="15">
        <f t="shared" si="1962"/>
        <v>0</v>
      </c>
      <c r="AF1220" s="15">
        <f t="shared" si="1963"/>
        <v>0</v>
      </c>
      <c r="AG1220" s="15">
        <f t="shared" si="1964"/>
        <v>0</v>
      </c>
      <c r="AH1220" s="15">
        <f t="shared" si="1979"/>
        <v>430.16</v>
      </c>
      <c r="AI1220" s="15">
        <f t="shared" si="1980"/>
        <v>0</v>
      </c>
      <c r="AJ1220" s="15">
        <f t="shared" si="1981"/>
        <v>0</v>
      </c>
      <c r="AK1220" s="15">
        <f t="shared" si="1965"/>
        <v>0</v>
      </c>
      <c r="AL1220" s="15">
        <f t="shared" si="1966"/>
        <v>0</v>
      </c>
      <c r="AM1220" s="15">
        <f t="shared" si="1967"/>
        <v>0</v>
      </c>
      <c r="AN1220" s="15">
        <f t="shared" si="1970"/>
        <v>430.16</v>
      </c>
      <c r="AO1220" s="15">
        <f t="shared" si="1968"/>
        <v>0</v>
      </c>
      <c r="AP1220" s="70">
        <f t="shared" si="1946"/>
        <v>430.16</v>
      </c>
      <c r="AQ1220" s="15">
        <f t="shared" si="1971"/>
        <v>0</v>
      </c>
      <c r="AR1220" s="15">
        <f t="shared" si="1969"/>
        <v>0</v>
      </c>
      <c r="AS1220" s="70">
        <f t="shared" si="1947"/>
        <v>0</v>
      </c>
      <c r="AT1220" s="73">
        <f t="shared" si="1972"/>
        <v>0</v>
      </c>
      <c r="AU1220" s="15">
        <f t="shared" si="1969"/>
        <v>0</v>
      </c>
      <c r="AV1220" s="24"/>
    </row>
    <row r="1221" spans="1:48" ht="46.8" x14ac:dyDescent="0.3">
      <c r="A1221" s="61" t="s">
        <v>787</v>
      </c>
      <c r="B1221" s="62" t="s">
        <v>29</v>
      </c>
      <c r="C1221" s="61"/>
      <c r="D1221" s="61"/>
      <c r="E1221" s="63" t="s">
        <v>30</v>
      </c>
      <c r="F1221" s="15"/>
      <c r="G1221" s="15"/>
      <c r="H1221" s="15"/>
      <c r="I1221" s="15"/>
      <c r="J1221" s="15"/>
      <c r="K1221" s="15"/>
      <c r="L1221" s="15"/>
      <c r="M1221" s="15"/>
      <c r="N1221" s="15"/>
      <c r="O1221" s="15">
        <f t="shared" si="1955"/>
        <v>430.16</v>
      </c>
      <c r="P1221" s="15">
        <f t="shared" si="1956"/>
        <v>0</v>
      </c>
      <c r="Q1221" s="15">
        <f t="shared" si="1957"/>
        <v>0</v>
      </c>
      <c r="R1221" s="15">
        <f t="shared" si="1943"/>
        <v>430.16</v>
      </c>
      <c r="S1221" s="15">
        <f t="shared" si="1944"/>
        <v>0</v>
      </c>
      <c r="T1221" s="15">
        <f t="shared" si="1945"/>
        <v>0</v>
      </c>
      <c r="U1221" s="15">
        <f t="shared" si="1958"/>
        <v>0</v>
      </c>
      <c r="V1221" s="15">
        <f t="shared" si="1940"/>
        <v>430.16</v>
      </c>
      <c r="W1221" s="15">
        <f t="shared" si="1941"/>
        <v>0</v>
      </c>
      <c r="X1221" s="15">
        <f t="shared" si="1942"/>
        <v>0</v>
      </c>
      <c r="Y1221" s="15">
        <f t="shared" si="1959"/>
        <v>0</v>
      </c>
      <c r="Z1221" s="15">
        <f t="shared" si="1960"/>
        <v>0</v>
      </c>
      <c r="AA1221" s="15">
        <f t="shared" si="1961"/>
        <v>0</v>
      </c>
      <c r="AB1221" s="15">
        <f t="shared" si="1976"/>
        <v>430.16</v>
      </c>
      <c r="AC1221" s="15">
        <f t="shared" si="1977"/>
        <v>0</v>
      </c>
      <c r="AD1221" s="15">
        <f t="shared" si="1978"/>
        <v>0</v>
      </c>
      <c r="AE1221" s="15">
        <f t="shared" si="1962"/>
        <v>0</v>
      </c>
      <c r="AF1221" s="15">
        <f t="shared" si="1963"/>
        <v>0</v>
      </c>
      <c r="AG1221" s="15">
        <f t="shared" si="1964"/>
        <v>0</v>
      </c>
      <c r="AH1221" s="15">
        <f t="shared" si="1979"/>
        <v>430.16</v>
      </c>
      <c r="AI1221" s="15">
        <f t="shared" si="1980"/>
        <v>0</v>
      </c>
      <c r="AJ1221" s="15">
        <f t="shared" si="1981"/>
        <v>0</v>
      </c>
      <c r="AK1221" s="15">
        <f t="shared" si="1965"/>
        <v>0</v>
      </c>
      <c r="AL1221" s="15">
        <f t="shared" si="1966"/>
        <v>0</v>
      </c>
      <c r="AM1221" s="15">
        <f t="shared" si="1967"/>
        <v>0</v>
      </c>
      <c r="AN1221" s="15">
        <f t="shared" si="1970"/>
        <v>430.16</v>
      </c>
      <c r="AO1221" s="15">
        <f t="shared" si="1968"/>
        <v>0</v>
      </c>
      <c r="AP1221" s="70">
        <f t="shared" si="1946"/>
        <v>430.16</v>
      </c>
      <c r="AQ1221" s="15">
        <f t="shared" si="1971"/>
        <v>0</v>
      </c>
      <c r="AR1221" s="15">
        <f t="shared" si="1969"/>
        <v>0</v>
      </c>
      <c r="AS1221" s="70">
        <f t="shared" si="1947"/>
        <v>0</v>
      </c>
      <c r="AT1221" s="73">
        <f t="shared" si="1972"/>
        <v>0</v>
      </c>
      <c r="AU1221" s="15">
        <f t="shared" si="1969"/>
        <v>0</v>
      </c>
      <c r="AV1221" s="24"/>
    </row>
    <row r="1222" spans="1:48" x14ac:dyDescent="0.3">
      <c r="A1222" s="61" t="s">
        <v>787</v>
      </c>
      <c r="B1222" s="62">
        <v>400</v>
      </c>
      <c r="C1222" s="61" t="s">
        <v>50</v>
      </c>
      <c r="D1222" s="61" t="s">
        <v>288</v>
      </c>
      <c r="E1222" s="63" t="s">
        <v>735</v>
      </c>
      <c r="F1222" s="15"/>
      <c r="G1222" s="15"/>
      <c r="H1222" s="15"/>
      <c r="I1222" s="15"/>
      <c r="J1222" s="15"/>
      <c r="K1222" s="15"/>
      <c r="L1222" s="15"/>
      <c r="M1222" s="15"/>
      <c r="N1222" s="15"/>
      <c r="O1222" s="15">
        <v>430.16</v>
      </c>
      <c r="P1222" s="15"/>
      <c r="Q1222" s="15"/>
      <c r="R1222" s="15">
        <f t="shared" si="1943"/>
        <v>430.16</v>
      </c>
      <c r="S1222" s="15">
        <f t="shared" si="1944"/>
        <v>0</v>
      </c>
      <c r="T1222" s="15">
        <f t="shared" si="1945"/>
        <v>0</v>
      </c>
      <c r="U1222" s="15"/>
      <c r="V1222" s="15">
        <f t="shared" ref="V1222:V1285" si="1982">R1222+U1222</f>
        <v>430.16</v>
      </c>
      <c r="W1222" s="15">
        <f t="shared" ref="W1222:W1285" si="1983">S1222</f>
        <v>0</v>
      </c>
      <c r="X1222" s="15">
        <f t="shared" ref="X1222:X1285" si="1984">T1222</f>
        <v>0</v>
      </c>
      <c r="Y1222" s="15"/>
      <c r="Z1222" s="15"/>
      <c r="AA1222" s="15"/>
      <c r="AB1222" s="15">
        <f t="shared" si="1976"/>
        <v>430.16</v>
      </c>
      <c r="AC1222" s="15">
        <f t="shared" si="1977"/>
        <v>0</v>
      </c>
      <c r="AD1222" s="15">
        <f t="shared" si="1978"/>
        <v>0</v>
      </c>
      <c r="AE1222" s="15"/>
      <c r="AF1222" s="15"/>
      <c r="AG1222" s="15"/>
      <c r="AH1222" s="15">
        <f t="shared" si="1979"/>
        <v>430.16</v>
      </c>
      <c r="AI1222" s="15">
        <f t="shared" si="1980"/>
        <v>0</v>
      </c>
      <c r="AJ1222" s="15">
        <f t="shared" si="1981"/>
        <v>0</v>
      </c>
      <c r="AK1222" s="15"/>
      <c r="AL1222" s="15"/>
      <c r="AM1222" s="15"/>
      <c r="AN1222" s="15">
        <f t="shared" si="1970"/>
        <v>430.16</v>
      </c>
      <c r="AO1222" s="15"/>
      <c r="AP1222" s="70">
        <f t="shared" si="1946"/>
        <v>430.16</v>
      </c>
      <c r="AQ1222" s="15">
        <f t="shared" si="1971"/>
        <v>0</v>
      </c>
      <c r="AR1222" s="15"/>
      <c r="AS1222" s="70">
        <f t="shared" si="1947"/>
        <v>0</v>
      </c>
      <c r="AT1222" s="73">
        <f t="shared" si="1972"/>
        <v>0</v>
      </c>
      <c r="AU1222" s="15"/>
      <c r="AV1222" s="24"/>
    </row>
    <row r="1223" spans="1:48" ht="78" x14ac:dyDescent="0.3">
      <c r="A1223" s="61" t="s">
        <v>789</v>
      </c>
      <c r="B1223" s="62"/>
      <c r="C1223" s="61"/>
      <c r="D1223" s="61"/>
      <c r="E1223" s="63" t="s">
        <v>790</v>
      </c>
      <c r="F1223" s="15">
        <f t="shared" si="1949"/>
        <v>1235.5999999999999</v>
      </c>
      <c r="G1223" s="15">
        <f t="shared" si="1950"/>
        <v>0</v>
      </c>
      <c r="H1223" s="15">
        <f t="shared" si="1951"/>
        <v>0</v>
      </c>
      <c r="I1223" s="15">
        <f t="shared" si="1952"/>
        <v>0</v>
      </c>
      <c r="J1223" s="15">
        <f t="shared" si="1953"/>
        <v>0</v>
      </c>
      <c r="K1223" s="15">
        <f t="shared" si="1954"/>
        <v>0</v>
      </c>
      <c r="L1223" s="15">
        <f t="shared" si="1973"/>
        <v>1235.5999999999999</v>
      </c>
      <c r="M1223" s="15">
        <f t="shared" si="1974"/>
        <v>0</v>
      </c>
      <c r="N1223" s="15">
        <f t="shared" si="1975"/>
        <v>0</v>
      </c>
      <c r="O1223" s="15">
        <f t="shared" si="1955"/>
        <v>0</v>
      </c>
      <c r="P1223" s="15">
        <f t="shared" si="1956"/>
        <v>0</v>
      </c>
      <c r="Q1223" s="15">
        <f t="shared" si="1957"/>
        <v>0</v>
      </c>
      <c r="R1223" s="15">
        <f t="shared" si="1943"/>
        <v>1235.5999999999999</v>
      </c>
      <c r="S1223" s="15">
        <f t="shared" si="1944"/>
        <v>0</v>
      </c>
      <c r="T1223" s="15">
        <f t="shared" si="1945"/>
        <v>0</v>
      </c>
      <c r="U1223" s="15">
        <f t="shared" si="1958"/>
        <v>0</v>
      </c>
      <c r="V1223" s="15">
        <f t="shared" si="1982"/>
        <v>1235.5999999999999</v>
      </c>
      <c r="W1223" s="15">
        <f t="shared" si="1983"/>
        <v>0</v>
      </c>
      <c r="X1223" s="15">
        <f t="shared" si="1984"/>
        <v>0</v>
      </c>
      <c r="Y1223" s="15">
        <f t="shared" si="1959"/>
        <v>0</v>
      </c>
      <c r="Z1223" s="15">
        <f t="shared" si="1960"/>
        <v>0</v>
      </c>
      <c r="AA1223" s="15">
        <f t="shared" si="1961"/>
        <v>0</v>
      </c>
      <c r="AB1223" s="15">
        <f t="shared" si="1976"/>
        <v>1235.5999999999999</v>
      </c>
      <c r="AC1223" s="15">
        <f t="shared" si="1977"/>
        <v>0</v>
      </c>
      <c r="AD1223" s="15">
        <f t="shared" si="1978"/>
        <v>0</v>
      </c>
      <c r="AE1223" s="15">
        <f t="shared" si="1962"/>
        <v>0</v>
      </c>
      <c r="AF1223" s="15">
        <f t="shared" si="1963"/>
        <v>0</v>
      </c>
      <c r="AG1223" s="15">
        <f t="shared" si="1964"/>
        <v>0</v>
      </c>
      <c r="AH1223" s="15">
        <f t="shared" si="1979"/>
        <v>1235.5999999999999</v>
      </c>
      <c r="AI1223" s="15">
        <f t="shared" si="1980"/>
        <v>0</v>
      </c>
      <c r="AJ1223" s="15">
        <f t="shared" si="1981"/>
        <v>0</v>
      </c>
      <c r="AK1223" s="15">
        <f t="shared" si="1965"/>
        <v>0</v>
      </c>
      <c r="AL1223" s="15">
        <f t="shared" si="1966"/>
        <v>0</v>
      </c>
      <c r="AM1223" s="15">
        <f t="shared" si="1967"/>
        <v>0</v>
      </c>
      <c r="AN1223" s="15">
        <f t="shared" si="1970"/>
        <v>1235.5999999999999</v>
      </c>
      <c r="AO1223" s="15">
        <f t="shared" si="1968"/>
        <v>0</v>
      </c>
      <c r="AP1223" s="70">
        <f t="shared" si="1946"/>
        <v>1235.5999999999999</v>
      </c>
      <c r="AQ1223" s="15">
        <f t="shared" si="1971"/>
        <v>0</v>
      </c>
      <c r="AR1223" s="15">
        <f t="shared" si="1969"/>
        <v>0</v>
      </c>
      <c r="AS1223" s="70">
        <f t="shared" si="1947"/>
        <v>0</v>
      </c>
      <c r="AT1223" s="73">
        <f t="shared" si="1972"/>
        <v>0</v>
      </c>
      <c r="AU1223" s="15">
        <f t="shared" si="1969"/>
        <v>0</v>
      </c>
      <c r="AV1223" s="24"/>
    </row>
    <row r="1224" spans="1:48" ht="46.8" x14ac:dyDescent="0.3">
      <c r="A1224" s="61" t="s">
        <v>789</v>
      </c>
      <c r="B1224" s="62" t="s">
        <v>29</v>
      </c>
      <c r="C1224" s="61"/>
      <c r="D1224" s="61"/>
      <c r="E1224" s="63" t="s">
        <v>30</v>
      </c>
      <c r="F1224" s="15">
        <f t="shared" si="1949"/>
        <v>1235.5999999999999</v>
      </c>
      <c r="G1224" s="15">
        <f t="shared" si="1950"/>
        <v>0</v>
      </c>
      <c r="H1224" s="15">
        <f t="shared" si="1951"/>
        <v>0</v>
      </c>
      <c r="I1224" s="15">
        <f t="shared" si="1952"/>
        <v>0</v>
      </c>
      <c r="J1224" s="15">
        <f t="shared" si="1953"/>
        <v>0</v>
      </c>
      <c r="K1224" s="15">
        <f t="shared" si="1954"/>
        <v>0</v>
      </c>
      <c r="L1224" s="15">
        <f t="shared" si="1973"/>
        <v>1235.5999999999999</v>
      </c>
      <c r="M1224" s="15">
        <f t="shared" si="1974"/>
        <v>0</v>
      </c>
      <c r="N1224" s="15">
        <f t="shared" si="1975"/>
        <v>0</v>
      </c>
      <c r="O1224" s="15">
        <f t="shared" si="1955"/>
        <v>0</v>
      </c>
      <c r="P1224" s="15">
        <f t="shared" si="1956"/>
        <v>0</v>
      </c>
      <c r="Q1224" s="15">
        <f t="shared" si="1957"/>
        <v>0</v>
      </c>
      <c r="R1224" s="15">
        <f t="shared" si="1943"/>
        <v>1235.5999999999999</v>
      </c>
      <c r="S1224" s="15">
        <f t="shared" si="1944"/>
        <v>0</v>
      </c>
      <c r="T1224" s="15">
        <f t="shared" si="1945"/>
        <v>0</v>
      </c>
      <c r="U1224" s="15">
        <f t="shared" si="1958"/>
        <v>0</v>
      </c>
      <c r="V1224" s="15">
        <f t="shared" si="1982"/>
        <v>1235.5999999999999</v>
      </c>
      <c r="W1224" s="15">
        <f t="shared" si="1983"/>
        <v>0</v>
      </c>
      <c r="X1224" s="15">
        <f t="shared" si="1984"/>
        <v>0</v>
      </c>
      <c r="Y1224" s="15">
        <f t="shared" si="1959"/>
        <v>0</v>
      </c>
      <c r="Z1224" s="15">
        <f t="shared" si="1960"/>
        <v>0</v>
      </c>
      <c r="AA1224" s="15">
        <f t="shared" si="1961"/>
        <v>0</v>
      </c>
      <c r="AB1224" s="15">
        <f t="shared" si="1976"/>
        <v>1235.5999999999999</v>
      </c>
      <c r="AC1224" s="15">
        <f t="shared" si="1977"/>
        <v>0</v>
      </c>
      <c r="AD1224" s="15">
        <f t="shared" si="1978"/>
        <v>0</v>
      </c>
      <c r="AE1224" s="15">
        <f t="shared" si="1962"/>
        <v>0</v>
      </c>
      <c r="AF1224" s="15">
        <f t="shared" si="1963"/>
        <v>0</v>
      </c>
      <c r="AG1224" s="15">
        <f t="shared" si="1964"/>
        <v>0</v>
      </c>
      <c r="AH1224" s="15">
        <f t="shared" si="1979"/>
        <v>1235.5999999999999</v>
      </c>
      <c r="AI1224" s="15">
        <f t="shared" si="1980"/>
        <v>0</v>
      </c>
      <c r="AJ1224" s="15">
        <f t="shared" si="1981"/>
        <v>0</v>
      </c>
      <c r="AK1224" s="15">
        <f t="shared" si="1965"/>
        <v>0</v>
      </c>
      <c r="AL1224" s="15">
        <f t="shared" si="1966"/>
        <v>0</v>
      </c>
      <c r="AM1224" s="15">
        <f t="shared" si="1967"/>
        <v>0</v>
      </c>
      <c r="AN1224" s="15">
        <f t="shared" si="1970"/>
        <v>1235.5999999999999</v>
      </c>
      <c r="AO1224" s="15">
        <f t="shared" si="1968"/>
        <v>0</v>
      </c>
      <c r="AP1224" s="70">
        <f t="shared" si="1946"/>
        <v>1235.5999999999999</v>
      </c>
      <c r="AQ1224" s="15">
        <f t="shared" si="1971"/>
        <v>0</v>
      </c>
      <c r="AR1224" s="15">
        <f t="shared" si="1969"/>
        <v>0</v>
      </c>
      <c r="AS1224" s="70">
        <f t="shared" si="1947"/>
        <v>0</v>
      </c>
      <c r="AT1224" s="73">
        <f t="shared" si="1972"/>
        <v>0</v>
      </c>
      <c r="AU1224" s="15">
        <f t="shared" si="1969"/>
        <v>0</v>
      </c>
      <c r="AV1224" s="24"/>
    </row>
    <row r="1225" spans="1:48" x14ac:dyDescent="0.3">
      <c r="A1225" s="61" t="s">
        <v>789</v>
      </c>
      <c r="B1225" s="62">
        <v>400</v>
      </c>
      <c r="C1225" s="61" t="s">
        <v>50</v>
      </c>
      <c r="D1225" s="61" t="s">
        <v>288</v>
      </c>
      <c r="E1225" s="63" t="s">
        <v>735</v>
      </c>
      <c r="F1225" s="15">
        <v>1235.5999999999999</v>
      </c>
      <c r="G1225" s="15"/>
      <c r="H1225" s="15"/>
      <c r="I1225" s="15"/>
      <c r="J1225" s="15"/>
      <c r="K1225" s="15"/>
      <c r="L1225" s="15">
        <f t="shared" si="1973"/>
        <v>1235.5999999999999</v>
      </c>
      <c r="M1225" s="15">
        <f t="shared" si="1974"/>
        <v>0</v>
      </c>
      <c r="N1225" s="15">
        <f t="shared" si="1975"/>
        <v>0</v>
      </c>
      <c r="O1225" s="15"/>
      <c r="P1225" s="15"/>
      <c r="Q1225" s="15"/>
      <c r="R1225" s="15">
        <f t="shared" si="1943"/>
        <v>1235.5999999999999</v>
      </c>
      <c r="S1225" s="15">
        <f t="shared" si="1944"/>
        <v>0</v>
      </c>
      <c r="T1225" s="15">
        <f t="shared" si="1945"/>
        <v>0</v>
      </c>
      <c r="U1225" s="15"/>
      <c r="V1225" s="15">
        <f t="shared" si="1982"/>
        <v>1235.5999999999999</v>
      </c>
      <c r="W1225" s="15">
        <f t="shared" si="1983"/>
        <v>0</v>
      </c>
      <c r="X1225" s="15">
        <f t="shared" si="1984"/>
        <v>0</v>
      </c>
      <c r="Y1225" s="15"/>
      <c r="Z1225" s="15"/>
      <c r="AA1225" s="15"/>
      <c r="AB1225" s="15">
        <f t="shared" si="1976"/>
        <v>1235.5999999999999</v>
      </c>
      <c r="AC1225" s="15">
        <f t="shared" si="1977"/>
        <v>0</v>
      </c>
      <c r="AD1225" s="15">
        <f t="shared" si="1978"/>
        <v>0</v>
      </c>
      <c r="AE1225" s="15"/>
      <c r="AF1225" s="15"/>
      <c r="AG1225" s="15"/>
      <c r="AH1225" s="15">
        <f t="shared" si="1979"/>
        <v>1235.5999999999999</v>
      </c>
      <c r="AI1225" s="15">
        <f t="shared" si="1980"/>
        <v>0</v>
      </c>
      <c r="AJ1225" s="15">
        <f t="shared" si="1981"/>
        <v>0</v>
      </c>
      <c r="AK1225" s="15"/>
      <c r="AL1225" s="15"/>
      <c r="AM1225" s="15"/>
      <c r="AN1225" s="15">
        <f t="shared" si="1970"/>
        <v>1235.5999999999999</v>
      </c>
      <c r="AO1225" s="15"/>
      <c r="AP1225" s="70">
        <f t="shared" si="1946"/>
        <v>1235.5999999999999</v>
      </c>
      <c r="AQ1225" s="15">
        <f t="shared" si="1971"/>
        <v>0</v>
      </c>
      <c r="AR1225" s="15"/>
      <c r="AS1225" s="70">
        <f t="shared" si="1947"/>
        <v>0</v>
      </c>
      <c r="AT1225" s="73">
        <f t="shared" si="1972"/>
        <v>0</v>
      </c>
      <c r="AU1225" s="15"/>
      <c r="AV1225" s="24"/>
    </row>
    <row r="1226" spans="1:48" s="1" customFormat="1" ht="93.6" hidden="1" x14ac:dyDescent="0.3">
      <c r="A1226" s="10" t="s">
        <v>791</v>
      </c>
      <c r="B1226" s="11"/>
      <c r="C1226" s="10"/>
      <c r="D1226" s="10"/>
      <c r="E1226" s="23" t="s">
        <v>792</v>
      </c>
      <c r="F1226" s="15">
        <f t="shared" si="1949"/>
        <v>3660</v>
      </c>
      <c r="G1226" s="15">
        <f t="shared" si="1950"/>
        <v>0</v>
      </c>
      <c r="H1226" s="15">
        <f t="shared" si="1951"/>
        <v>0</v>
      </c>
      <c r="I1226" s="15">
        <f t="shared" si="1952"/>
        <v>-3660</v>
      </c>
      <c r="J1226" s="15">
        <f t="shared" si="1953"/>
        <v>0</v>
      </c>
      <c r="K1226" s="15">
        <f t="shared" si="1954"/>
        <v>0</v>
      </c>
      <c r="L1226" s="15">
        <f t="shared" si="1973"/>
        <v>0</v>
      </c>
      <c r="M1226" s="15">
        <f t="shared" si="1974"/>
        <v>0</v>
      </c>
      <c r="N1226" s="15">
        <f t="shared" si="1975"/>
        <v>0</v>
      </c>
      <c r="O1226" s="15">
        <f t="shared" si="1955"/>
        <v>0</v>
      </c>
      <c r="P1226" s="15">
        <f t="shared" si="1956"/>
        <v>0</v>
      </c>
      <c r="Q1226" s="15">
        <f t="shared" si="1957"/>
        <v>0</v>
      </c>
      <c r="R1226" s="15">
        <f t="shared" si="1943"/>
        <v>0</v>
      </c>
      <c r="S1226" s="15">
        <f t="shared" si="1944"/>
        <v>0</v>
      </c>
      <c r="T1226" s="15">
        <f t="shared" si="1945"/>
        <v>0</v>
      </c>
      <c r="U1226" s="15">
        <f t="shared" si="1958"/>
        <v>0</v>
      </c>
      <c r="V1226" s="15">
        <f t="shared" si="1982"/>
        <v>0</v>
      </c>
      <c r="W1226" s="15">
        <f t="shared" si="1983"/>
        <v>0</v>
      </c>
      <c r="X1226" s="15">
        <f t="shared" si="1984"/>
        <v>0</v>
      </c>
      <c r="Y1226" s="15">
        <f t="shared" si="1959"/>
        <v>0</v>
      </c>
      <c r="Z1226" s="15">
        <f t="shared" si="1960"/>
        <v>0</v>
      </c>
      <c r="AA1226" s="15">
        <f t="shared" si="1961"/>
        <v>0</v>
      </c>
      <c r="AB1226" s="15">
        <f t="shared" si="1976"/>
        <v>0</v>
      </c>
      <c r="AC1226" s="15">
        <f t="shared" si="1977"/>
        <v>0</v>
      </c>
      <c r="AD1226" s="15">
        <f t="shared" si="1978"/>
        <v>0</v>
      </c>
      <c r="AE1226" s="15">
        <f t="shared" si="1962"/>
        <v>0</v>
      </c>
      <c r="AF1226" s="15">
        <f t="shared" si="1963"/>
        <v>0</v>
      </c>
      <c r="AG1226" s="15">
        <f t="shared" si="1964"/>
        <v>0</v>
      </c>
      <c r="AH1226" s="15">
        <f t="shared" si="1979"/>
        <v>0</v>
      </c>
      <c r="AI1226" s="15">
        <f t="shared" si="1980"/>
        <v>0</v>
      </c>
      <c r="AJ1226" s="15">
        <f t="shared" si="1981"/>
        <v>0</v>
      </c>
      <c r="AK1226" s="15">
        <f t="shared" si="1965"/>
        <v>0</v>
      </c>
      <c r="AL1226" s="15">
        <f t="shared" si="1966"/>
        <v>0</v>
      </c>
      <c r="AM1226" s="15">
        <f t="shared" si="1967"/>
        <v>0</v>
      </c>
      <c r="AN1226" s="15">
        <f t="shared" si="1970"/>
        <v>0</v>
      </c>
      <c r="AO1226" s="15">
        <f t="shared" si="1968"/>
        <v>0</v>
      </c>
      <c r="AP1226" s="15"/>
      <c r="AQ1226" s="15">
        <f t="shared" si="1971"/>
        <v>0</v>
      </c>
      <c r="AR1226" s="15">
        <f t="shared" si="1969"/>
        <v>0</v>
      </c>
      <c r="AS1226" s="15"/>
      <c r="AT1226" s="15">
        <f t="shared" si="1972"/>
        <v>0</v>
      </c>
      <c r="AU1226" s="15">
        <f t="shared" si="1969"/>
        <v>0</v>
      </c>
      <c r="AV1226" s="22">
        <v>0</v>
      </c>
    </row>
    <row r="1227" spans="1:48" s="1" customFormat="1" ht="46.8" hidden="1" x14ac:dyDescent="0.3">
      <c r="A1227" s="10" t="s">
        <v>791</v>
      </c>
      <c r="B1227" s="11" t="s">
        <v>29</v>
      </c>
      <c r="C1227" s="10"/>
      <c r="D1227" s="10"/>
      <c r="E1227" s="23" t="s">
        <v>30</v>
      </c>
      <c r="F1227" s="15">
        <f t="shared" si="1949"/>
        <v>3660</v>
      </c>
      <c r="G1227" s="15">
        <f t="shared" si="1950"/>
        <v>0</v>
      </c>
      <c r="H1227" s="15">
        <f t="shared" si="1951"/>
        <v>0</v>
      </c>
      <c r="I1227" s="15">
        <f t="shared" si="1952"/>
        <v>-3660</v>
      </c>
      <c r="J1227" s="15">
        <f t="shared" si="1953"/>
        <v>0</v>
      </c>
      <c r="K1227" s="15">
        <f t="shared" si="1954"/>
        <v>0</v>
      </c>
      <c r="L1227" s="15">
        <f t="shared" si="1973"/>
        <v>0</v>
      </c>
      <c r="M1227" s="15">
        <f t="shared" si="1974"/>
        <v>0</v>
      </c>
      <c r="N1227" s="15">
        <f t="shared" si="1975"/>
        <v>0</v>
      </c>
      <c r="O1227" s="15">
        <f t="shared" si="1955"/>
        <v>0</v>
      </c>
      <c r="P1227" s="15">
        <f t="shared" si="1956"/>
        <v>0</v>
      </c>
      <c r="Q1227" s="15">
        <f t="shared" si="1957"/>
        <v>0</v>
      </c>
      <c r="R1227" s="15">
        <f t="shared" ref="R1227:R1290" si="1985">L1227+O1227</f>
        <v>0</v>
      </c>
      <c r="S1227" s="15">
        <f t="shared" ref="S1227:S1290" si="1986">M1227+P1227</f>
        <v>0</v>
      </c>
      <c r="T1227" s="15">
        <f t="shared" ref="T1227:T1290" si="1987">N1227+Q1227</f>
        <v>0</v>
      </c>
      <c r="U1227" s="15">
        <f t="shared" si="1958"/>
        <v>0</v>
      </c>
      <c r="V1227" s="15">
        <f t="shared" si="1982"/>
        <v>0</v>
      </c>
      <c r="W1227" s="15">
        <f t="shared" si="1983"/>
        <v>0</v>
      </c>
      <c r="X1227" s="15">
        <f t="shared" si="1984"/>
        <v>0</v>
      </c>
      <c r="Y1227" s="15">
        <f t="shared" si="1959"/>
        <v>0</v>
      </c>
      <c r="Z1227" s="15">
        <f t="shared" si="1960"/>
        <v>0</v>
      </c>
      <c r="AA1227" s="15">
        <f t="shared" si="1961"/>
        <v>0</v>
      </c>
      <c r="AB1227" s="15">
        <f t="shared" si="1976"/>
        <v>0</v>
      </c>
      <c r="AC1227" s="15">
        <f t="shared" si="1977"/>
        <v>0</v>
      </c>
      <c r="AD1227" s="15">
        <f t="shared" si="1978"/>
        <v>0</v>
      </c>
      <c r="AE1227" s="15">
        <f t="shared" si="1962"/>
        <v>0</v>
      </c>
      <c r="AF1227" s="15">
        <f t="shared" si="1963"/>
        <v>0</v>
      </c>
      <c r="AG1227" s="15">
        <f t="shared" si="1964"/>
        <v>0</v>
      </c>
      <c r="AH1227" s="15">
        <f t="shared" si="1979"/>
        <v>0</v>
      </c>
      <c r="AI1227" s="15">
        <f t="shared" si="1980"/>
        <v>0</v>
      </c>
      <c r="AJ1227" s="15">
        <f t="shared" si="1981"/>
        <v>0</v>
      </c>
      <c r="AK1227" s="15">
        <f t="shared" si="1965"/>
        <v>0</v>
      </c>
      <c r="AL1227" s="15">
        <f t="shared" si="1966"/>
        <v>0</v>
      </c>
      <c r="AM1227" s="15">
        <f t="shared" si="1967"/>
        <v>0</v>
      </c>
      <c r="AN1227" s="15">
        <f t="shared" si="1970"/>
        <v>0</v>
      </c>
      <c r="AO1227" s="15">
        <f t="shared" si="1968"/>
        <v>0</v>
      </c>
      <c r="AP1227" s="15"/>
      <c r="AQ1227" s="15">
        <f t="shared" si="1971"/>
        <v>0</v>
      </c>
      <c r="AR1227" s="15">
        <f t="shared" si="1969"/>
        <v>0</v>
      </c>
      <c r="AS1227" s="15"/>
      <c r="AT1227" s="15">
        <f t="shared" si="1972"/>
        <v>0</v>
      </c>
      <c r="AU1227" s="15">
        <f t="shared" si="1969"/>
        <v>0</v>
      </c>
      <c r="AV1227" s="22">
        <v>0</v>
      </c>
    </row>
    <row r="1228" spans="1:48" s="1" customFormat="1" hidden="1" x14ac:dyDescent="0.3">
      <c r="A1228" s="10" t="s">
        <v>791</v>
      </c>
      <c r="B1228" s="11">
        <v>400</v>
      </c>
      <c r="C1228" s="10" t="s">
        <v>50</v>
      </c>
      <c r="D1228" s="10" t="s">
        <v>288</v>
      </c>
      <c r="E1228" s="23" t="s">
        <v>735</v>
      </c>
      <c r="F1228" s="15">
        <v>3660</v>
      </c>
      <c r="G1228" s="15"/>
      <c r="H1228" s="15"/>
      <c r="I1228" s="27">
        <v>-3660</v>
      </c>
      <c r="J1228" s="15"/>
      <c r="K1228" s="15"/>
      <c r="L1228" s="15">
        <f t="shared" si="1973"/>
        <v>0</v>
      </c>
      <c r="M1228" s="15">
        <f t="shared" si="1974"/>
        <v>0</v>
      </c>
      <c r="N1228" s="15">
        <f t="shared" si="1975"/>
        <v>0</v>
      </c>
      <c r="O1228" s="15"/>
      <c r="P1228" s="15"/>
      <c r="Q1228" s="15"/>
      <c r="R1228" s="15">
        <f t="shared" si="1985"/>
        <v>0</v>
      </c>
      <c r="S1228" s="15">
        <f t="shared" si="1986"/>
        <v>0</v>
      </c>
      <c r="T1228" s="15">
        <f t="shared" si="1987"/>
        <v>0</v>
      </c>
      <c r="U1228" s="15"/>
      <c r="V1228" s="15">
        <f t="shared" si="1982"/>
        <v>0</v>
      </c>
      <c r="W1228" s="15">
        <f t="shared" si="1983"/>
        <v>0</v>
      </c>
      <c r="X1228" s="15">
        <f t="shared" si="1984"/>
        <v>0</v>
      </c>
      <c r="Y1228" s="15"/>
      <c r="Z1228" s="15"/>
      <c r="AA1228" s="15"/>
      <c r="AB1228" s="15">
        <f t="shared" si="1976"/>
        <v>0</v>
      </c>
      <c r="AC1228" s="15">
        <f t="shared" si="1977"/>
        <v>0</v>
      </c>
      <c r="AD1228" s="15">
        <f t="shared" si="1978"/>
        <v>0</v>
      </c>
      <c r="AE1228" s="15"/>
      <c r="AF1228" s="15"/>
      <c r="AG1228" s="15"/>
      <c r="AH1228" s="15">
        <f t="shared" si="1979"/>
        <v>0</v>
      </c>
      <c r="AI1228" s="15">
        <f t="shared" si="1980"/>
        <v>0</v>
      </c>
      <c r="AJ1228" s="15">
        <f t="shared" si="1981"/>
        <v>0</v>
      </c>
      <c r="AK1228" s="15"/>
      <c r="AL1228" s="15"/>
      <c r="AM1228" s="15"/>
      <c r="AN1228" s="15">
        <f t="shared" si="1970"/>
        <v>0</v>
      </c>
      <c r="AO1228" s="15"/>
      <c r="AP1228" s="15"/>
      <c r="AQ1228" s="15">
        <f t="shared" si="1971"/>
        <v>0</v>
      </c>
      <c r="AR1228" s="15"/>
      <c r="AS1228" s="15"/>
      <c r="AT1228" s="15">
        <f t="shared" si="1972"/>
        <v>0</v>
      </c>
      <c r="AU1228" s="15"/>
      <c r="AV1228" s="22">
        <v>0</v>
      </c>
    </row>
    <row r="1229" spans="1:48" ht="46.8" x14ac:dyDescent="0.3">
      <c r="A1229" s="61" t="s">
        <v>793</v>
      </c>
      <c r="B1229" s="62"/>
      <c r="C1229" s="61"/>
      <c r="D1229" s="61"/>
      <c r="E1229" s="63" t="s">
        <v>794</v>
      </c>
      <c r="F1229" s="15">
        <f t="shared" si="1949"/>
        <v>43764.3</v>
      </c>
      <c r="G1229" s="15">
        <f t="shared" si="1950"/>
        <v>0</v>
      </c>
      <c r="H1229" s="15">
        <f t="shared" si="1951"/>
        <v>0</v>
      </c>
      <c r="I1229" s="15">
        <f t="shared" si="1952"/>
        <v>0</v>
      </c>
      <c r="J1229" s="15">
        <f t="shared" si="1953"/>
        <v>0</v>
      </c>
      <c r="K1229" s="15">
        <f t="shared" si="1954"/>
        <v>0</v>
      </c>
      <c r="L1229" s="15">
        <f t="shared" si="1973"/>
        <v>43764.3</v>
      </c>
      <c r="M1229" s="15">
        <f t="shared" si="1974"/>
        <v>0</v>
      </c>
      <c r="N1229" s="15">
        <f t="shared" si="1975"/>
        <v>0</v>
      </c>
      <c r="O1229" s="15">
        <f t="shared" si="1955"/>
        <v>-43764.3</v>
      </c>
      <c r="P1229" s="15">
        <f t="shared" si="1956"/>
        <v>43764.3</v>
      </c>
      <c r="Q1229" s="15">
        <f t="shared" si="1957"/>
        <v>0</v>
      </c>
      <c r="R1229" s="15">
        <f t="shared" si="1985"/>
        <v>0</v>
      </c>
      <c r="S1229" s="15">
        <f t="shared" si="1986"/>
        <v>43764.3</v>
      </c>
      <c r="T1229" s="15">
        <f t="shared" si="1987"/>
        <v>0</v>
      </c>
      <c r="U1229" s="15">
        <f t="shared" si="1958"/>
        <v>0</v>
      </c>
      <c r="V1229" s="15">
        <f t="shared" si="1982"/>
        <v>0</v>
      </c>
      <c r="W1229" s="15">
        <f t="shared" si="1983"/>
        <v>43764.3</v>
      </c>
      <c r="X1229" s="15">
        <f t="shared" si="1984"/>
        <v>0</v>
      </c>
      <c r="Y1229" s="15">
        <f t="shared" si="1959"/>
        <v>0</v>
      </c>
      <c r="Z1229" s="15">
        <f t="shared" si="1960"/>
        <v>0</v>
      </c>
      <c r="AA1229" s="15">
        <f t="shared" si="1961"/>
        <v>0</v>
      </c>
      <c r="AB1229" s="15">
        <f t="shared" si="1976"/>
        <v>0</v>
      </c>
      <c r="AC1229" s="15">
        <f t="shared" si="1977"/>
        <v>43764.3</v>
      </c>
      <c r="AD1229" s="15">
        <f t="shared" si="1978"/>
        <v>0</v>
      </c>
      <c r="AE1229" s="15">
        <f t="shared" si="1962"/>
        <v>0</v>
      </c>
      <c r="AF1229" s="15">
        <f t="shared" si="1963"/>
        <v>0</v>
      </c>
      <c r="AG1229" s="15">
        <f t="shared" si="1964"/>
        <v>0</v>
      </c>
      <c r="AH1229" s="15">
        <f t="shared" si="1979"/>
        <v>0</v>
      </c>
      <c r="AI1229" s="15">
        <f t="shared" si="1980"/>
        <v>43764.3</v>
      </c>
      <c r="AJ1229" s="15">
        <f t="shared" si="1981"/>
        <v>0</v>
      </c>
      <c r="AK1229" s="15">
        <f t="shared" si="1965"/>
        <v>0</v>
      </c>
      <c r="AL1229" s="15">
        <f t="shared" si="1966"/>
        <v>0</v>
      </c>
      <c r="AM1229" s="15">
        <f t="shared" si="1967"/>
        <v>0</v>
      </c>
      <c r="AN1229" s="15">
        <f t="shared" si="1970"/>
        <v>0</v>
      </c>
      <c r="AO1229" s="15">
        <f t="shared" si="1968"/>
        <v>0</v>
      </c>
      <c r="AP1229" s="70">
        <f t="shared" ref="AP1229:AP1257" si="1988">AN1229+AO1229</f>
        <v>0</v>
      </c>
      <c r="AQ1229" s="15">
        <f t="shared" si="1971"/>
        <v>43764.3</v>
      </c>
      <c r="AR1229" s="15">
        <f t="shared" si="1969"/>
        <v>0</v>
      </c>
      <c r="AS1229" s="70">
        <f t="shared" ref="AS1229:AS1257" si="1989">AQ1229+AR1229</f>
        <v>43764.3</v>
      </c>
      <c r="AT1229" s="73">
        <f t="shared" si="1972"/>
        <v>0</v>
      </c>
      <c r="AU1229" s="15">
        <f t="shared" si="1969"/>
        <v>0</v>
      </c>
      <c r="AV1229" s="24"/>
    </row>
    <row r="1230" spans="1:48" ht="46.8" x14ac:dyDescent="0.3">
      <c r="A1230" s="61" t="s">
        <v>793</v>
      </c>
      <c r="B1230" s="62" t="s">
        <v>29</v>
      </c>
      <c r="C1230" s="61"/>
      <c r="D1230" s="61"/>
      <c r="E1230" s="63" t="s">
        <v>30</v>
      </c>
      <c r="F1230" s="15">
        <f t="shared" si="1949"/>
        <v>43764.3</v>
      </c>
      <c r="G1230" s="15">
        <f t="shared" si="1950"/>
        <v>0</v>
      </c>
      <c r="H1230" s="15">
        <f t="shared" si="1951"/>
        <v>0</v>
      </c>
      <c r="I1230" s="15">
        <f t="shared" si="1952"/>
        <v>0</v>
      </c>
      <c r="J1230" s="15">
        <f t="shared" si="1953"/>
        <v>0</v>
      </c>
      <c r="K1230" s="15">
        <f t="shared" si="1954"/>
        <v>0</v>
      </c>
      <c r="L1230" s="15">
        <f t="shared" si="1973"/>
        <v>43764.3</v>
      </c>
      <c r="M1230" s="15">
        <f t="shared" si="1974"/>
        <v>0</v>
      </c>
      <c r="N1230" s="15">
        <f t="shared" si="1975"/>
        <v>0</v>
      </c>
      <c r="O1230" s="15">
        <f t="shared" si="1955"/>
        <v>-43764.3</v>
      </c>
      <c r="P1230" s="15">
        <f t="shared" si="1956"/>
        <v>43764.3</v>
      </c>
      <c r="Q1230" s="15">
        <f t="shared" si="1957"/>
        <v>0</v>
      </c>
      <c r="R1230" s="15">
        <f t="shared" si="1985"/>
        <v>0</v>
      </c>
      <c r="S1230" s="15">
        <f t="shared" si="1986"/>
        <v>43764.3</v>
      </c>
      <c r="T1230" s="15">
        <f t="shared" si="1987"/>
        <v>0</v>
      </c>
      <c r="U1230" s="15">
        <f t="shared" si="1958"/>
        <v>0</v>
      </c>
      <c r="V1230" s="15">
        <f t="shared" si="1982"/>
        <v>0</v>
      </c>
      <c r="W1230" s="15">
        <f t="shared" si="1983"/>
        <v>43764.3</v>
      </c>
      <c r="X1230" s="15">
        <f t="shared" si="1984"/>
        <v>0</v>
      </c>
      <c r="Y1230" s="15">
        <f t="shared" si="1959"/>
        <v>0</v>
      </c>
      <c r="Z1230" s="15">
        <f t="shared" si="1960"/>
        <v>0</v>
      </c>
      <c r="AA1230" s="15">
        <f t="shared" si="1961"/>
        <v>0</v>
      </c>
      <c r="AB1230" s="15">
        <f t="shared" si="1976"/>
        <v>0</v>
      </c>
      <c r="AC1230" s="15">
        <f t="shared" si="1977"/>
        <v>43764.3</v>
      </c>
      <c r="AD1230" s="15">
        <f t="shared" si="1978"/>
        <v>0</v>
      </c>
      <c r="AE1230" s="15">
        <f t="shared" si="1962"/>
        <v>0</v>
      </c>
      <c r="AF1230" s="15">
        <f t="shared" si="1963"/>
        <v>0</v>
      </c>
      <c r="AG1230" s="15">
        <f t="shared" si="1964"/>
        <v>0</v>
      </c>
      <c r="AH1230" s="15">
        <f t="shared" si="1979"/>
        <v>0</v>
      </c>
      <c r="AI1230" s="15">
        <f t="shared" si="1980"/>
        <v>43764.3</v>
      </c>
      <c r="AJ1230" s="15">
        <f t="shared" si="1981"/>
        <v>0</v>
      </c>
      <c r="AK1230" s="15">
        <f t="shared" si="1965"/>
        <v>0</v>
      </c>
      <c r="AL1230" s="15">
        <f t="shared" si="1966"/>
        <v>0</v>
      </c>
      <c r="AM1230" s="15">
        <f t="shared" si="1967"/>
        <v>0</v>
      </c>
      <c r="AN1230" s="15">
        <f t="shared" si="1970"/>
        <v>0</v>
      </c>
      <c r="AO1230" s="15">
        <f t="shared" si="1968"/>
        <v>0</v>
      </c>
      <c r="AP1230" s="70">
        <f t="shared" si="1988"/>
        <v>0</v>
      </c>
      <c r="AQ1230" s="15">
        <f t="shared" si="1971"/>
        <v>43764.3</v>
      </c>
      <c r="AR1230" s="15">
        <f t="shared" si="1969"/>
        <v>0</v>
      </c>
      <c r="AS1230" s="70">
        <f t="shared" si="1989"/>
        <v>43764.3</v>
      </c>
      <c r="AT1230" s="73">
        <f t="shared" si="1972"/>
        <v>0</v>
      </c>
      <c r="AU1230" s="15">
        <f t="shared" si="1969"/>
        <v>0</v>
      </c>
      <c r="AV1230" s="24"/>
    </row>
    <row r="1231" spans="1:48" x14ac:dyDescent="0.3">
      <c r="A1231" s="61" t="s">
        <v>793</v>
      </c>
      <c r="B1231" s="62">
        <v>400</v>
      </c>
      <c r="C1231" s="61" t="s">
        <v>50</v>
      </c>
      <c r="D1231" s="61" t="s">
        <v>288</v>
      </c>
      <c r="E1231" s="63" t="s">
        <v>735</v>
      </c>
      <c r="F1231" s="15">
        <v>43764.3</v>
      </c>
      <c r="G1231" s="15"/>
      <c r="H1231" s="15"/>
      <c r="I1231" s="15"/>
      <c r="J1231" s="15"/>
      <c r="K1231" s="15"/>
      <c r="L1231" s="15">
        <f t="shared" si="1973"/>
        <v>43764.3</v>
      </c>
      <c r="M1231" s="15">
        <f t="shared" si="1974"/>
        <v>0</v>
      </c>
      <c r="N1231" s="15">
        <f t="shared" si="1975"/>
        <v>0</v>
      </c>
      <c r="O1231" s="15">
        <v>-43764.3</v>
      </c>
      <c r="P1231" s="15">
        <v>43764.3</v>
      </c>
      <c r="Q1231" s="15"/>
      <c r="R1231" s="15">
        <f t="shared" si="1985"/>
        <v>0</v>
      </c>
      <c r="S1231" s="15">
        <f t="shared" si="1986"/>
        <v>43764.3</v>
      </c>
      <c r="T1231" s="15">
        <f t="shared" si="1987"/>
        <v>0</v>
      </c>
      <c r="U1231" s="15"/>
      <c r="V1231" s="15">
        <f t="shared" si="1982"/>
        <v>0</v>
      </c>
      <c r="W1231" s="15">
        <f t="shared" si="1983"/>
        <v>43764.3</v>
      </c>
      <c r="X1231" s="15">
        <f t="shared" si="1984"/>
        <v>0</v>
      </c>
      <c r="Y1231" s="15"/>
      <c r="Z1231" s="15"/>
      <c r="AA1231" s="15"/>
      <c r="AB1231" s="15">
        <f t="shared" si="1976"/>
        <v>0</v>
      </c>
      <c r="AC1231" s="15">
        <f t="shared" si="1977"/>
        <v>43764.3</v>
      </c>
      <c r="AD1231" s="15">
        <f t="shared" si="1978"/>
        <v>0</v>
      </c>
      <c r="AE1231" s="15"/>
      <c r="AF1231" s="15"/>
      <c r="AG1231" s="15"/>
      <c r="AH1231" s="15">
        <f t="shared" si="1979"/>
        <v>0</v>
      </c>
      <c r="AI1231" s="15">
        <f t="shared" si="1980"/>
        <v>43764.3</v>
      </c>
      <c r="AJ1231" s="15">
        <f t="shared" si="1981"/>
        <v>0</v>
      </c>
      <c r="AK1231" s="15"/>
      <c r="AL1231" s="15"/>
      <c r="AM1231" s="15"/>
      <c r="AN1231" s="15">
        <f t="shared" si="1970"/>
        <v>0</v>
      </c>
      <c r="AO1231" s="15"/>
      <c r="AP1231" s="70">
        <f t="shared" si="1988"/>
        <v>0</v>
      </c>
      <c r="AQ1231" s="15">
        <f t="shared" si="1971"/>
        <v>43764.3</v>
      </c>
      <c r="AR1231" s="15"/>
      <c r="AS1231" s="70">
        <f t="shared" si="1989"/>
        <v>43764.3</v>
      </c>
      <c r="AT1231" s="73">
        <f t="shared" si="1972"/>
        <v>0</v>
      </c>
      <c r="AU1231" s="15"/>
      <c r="AV1231" s="24"/>
    </row>
    <row r="1232" spans="1:48" ht="46.8" x14ac:dyDescent="0.3">
      <c r="A1232" s="61" t="s">
        <v>795</v>
      </c>
      <c r="B1232" s="62"/>
      <c r="C1232" s="61"/>
      <c r="D1232" s="61"/>
      <c r="E1232" s="63" t="s">
        <v>796</v>
      </c>
      <c r="F1232" s="15">
        <f t="shared" si="1949"/>
        <v>108530.1</v>
      </c>
      <c r="G1232" s="15">
        <f t="shared" si="1950"/>
        <v>190578.5</v>
      </c>
      <c r="H1232" s="15">
        <f t="shared" si="1951"/>
        <v>0</v>
      </c>
      <c r="I1232" s="15">
        <f t="shared" si="1952"/>
        <v>0</v>
      </c>
      <c r="J1232" s="15">
        <f t="shared" si="1953"/>
        <v>0</v>
      </c>
      <c r="K1232" s="15">
        <f t="shared" si="1954"/>
        <v>0</v>
      </c>
      <c r="L1232" s="15">
        <f t="shared" si="1973"/>
        <v>108530.1</v>
      </c>
      <c r="M1232" s="15">
        <f t="shared" si="1974"/>
        <v>190578.5</v>
      </c>
      <c r="N1232" s="15">
        <f t="shared" si="1975"/>
        <v>0</v>
      </c>
      <c r="O1232" s="15">
        <f t="shared" si="1955"/>
        <v>-86081.660999999993</v>
      </c>
      <c r="P1232" s="15">
        <f t="shared" si="1956"/>
        <v>0</v>
      </c>
      <c r="Q1232" s="15">
        <f t="shared" si="1957"/>
        <v>86081.660999999993</v>
      </c>
      <c r="R1232" s="15">
        <f t="shared" si="1985"/>
        <v>22448.439000000013</v>
      </c>
      <c r="S1232" s="15">
        <f t="shared" si="1986"/>
        <v>190578.5</v>
      </c>
      <c r="T1232" s="15">
        <f t="shared" si="1987"/>
        <v>86081.660999999993</v>
      </c>
      <c r="U1232" s="15">
        <f t="shared" si="1958"/>
        <v>0</v>
      </c>
      <c r="V1232" s="15">
        <f t="shared" si="1982"/>
        <v>22448.439000000013</v>
      </c>
      <c r="W1232" s="15">
        <f t="shared" si="1983"/>
        <v>190578.5</v>
      </c>
      <c r="X1232" s="15">
        <f t="shared" si="1984"/>
        <v>86081.660999999993</v>
      </c>
      <c r="Y1232" s="15">
        <f t="shared" si="1959"/>
        <v>0</v>
      </c>
      <c r="Z1232" s="15">
        <f t="shared" si="1960"/>
        <v>0</v>
      </c>
      <c r="AA1232" s="15">
        <f t="shared" si="1961"/>
        <v>0</v>
      </c>
      <c r="AB1232" s="15">
        <f t="shared" si="1976"/>
        <v>22448.439000000013</v>
      </c>
      <c r="AC1232" s="15">
        <f t="shared" si="1977"/>
        <v>190578.5</v>
      </c>
      <c r="AD1232" s="15">
        <f t="shared" si="1978"/>
        <v>86081.660999999993</v>
      </c>
      <c r="AE1232" s="15">
        <f t="shared" si="1962"/>
        <v>0</v>
      </c>
      <c r="AF1232" s="15">
        <f t="shared" si="1963"/>
        <v>-88369.956999999995</v>
      </c>
      <c r="AG1232" s="15">
        <f t="shared" si="1964"/>
        <v>41639.83</v>
      </c>
      <c r="AH1232" s="15">
        <f t="shared" si="1979"/>
        <v>22448.439000000013</v>
      </c>
      <c r="AI1232" s="15">
        <f t="shared" si="1980"/>
        <v>102208.54300000001</v>
      </c>
      <c r="AJ1232" s="15">
        <f t="shared" si="1981"/>
        <v>127721.49099999999</v>
      </c>
      <c r="AK1232" s="15">
        <f t="shared" si="1965"/>
        <v>0</v>
      </c>
      <c r="AL1232" s="15">
        <f t="shared" si="1966"/>
        <v>-31382.663</v>
      </c>
      <c r="AM1232" s="15">
        <f t="shared" si="1967"/>
        <v>0</v>
      </c>
      <c r="AN1232" s="15">
        <f t="shared" si="1970"/>
        <v>22448.439000000013</v>
      </c>
      <c r="AO1232" s="15">
        <f t="shared" si="1968"/>
        <v>0</v>
      </c>
      <c r="AP1232" s="70">
        <f t="shared" si="1988"/>
        <v>22448.439000000013</v>
      </c>
      <c r="AQ1232" s="15">
        <f t="shared" si="1971"/>
        <v>70825.88</v>
      </c>
      <c r="AR1232" s="15">
        <f t="shared" si="1969"/>
        <v>0</v>
      </c>
      <c r="AS1232" s="70">
        <f t="shared" si="1989"/>
        <v>70825.88</v>
      </c>
      <c r="AT1232" s="73">
        <f t="shared" si="1972"/>
        <v>127721.49099999999</v>
      </c>
      <c r="AU1232" s="15">
        <f t="shared" si="1969"/>
        <v>0</v>
      </c>
      <c r="AV1232" s="24"/>
    </row>
    <row r="1233" spans="1:49" ht="46.8" x14ac:dyDescent="0.3">
      <c r="A1233" s="61" t="s">
        <v>795</v>
      </c>
      <c r="B1233" s="62" t="s">
        <v>29</v>
      </c>
      <c r="C1233" s="61"/>
      <c r="D1233" s="61"/>
      <c r="E1233" s="63" t="s">
        <v>30</v>
      </c>
      <c r="F1233" s="15">
        <f t="shared" si="1949"/>
        <v>108530.1</v>
      </c>
      <c r="G1233" s="15">
        <f t="shared" si="1950"/>
        <v>190578.5</v>
      </c>
      <c r="H1233" s="15">
        <f t="shared" si="1951"/>
        <v>0</v>
      </c>
      <c r="I1233" s="15">
        <f t="shared" si="1952"/>
        <v>0</v>
      </c>
      <c r="J1233" s="15">
        <f t="shared" si="1953"/>
        <v>0</v>
      </c>
      <c r="K1233" s="15">
        <f t="shared" si="1954"/>
        <v>0</v>
      </c>
      <c r="L1233" s="15">
        <f t="shared" si="1973"/>
        <v>108530.1</v>
      </c>
      <c r="M1233" s="15">
        <f t="shared" si="1974"/>
        <v>190578.5</v>
      </c>
      <c r="N1233" s="15">
        <f t="shared" si="1975"/>
        <v>0</v>
      </c>
      <c r="O1233" s="15">
        <f t="shared" si="1955"/>
        <v>-86081.660999999993</v>
      </c>
      <c r="P1233" s="15">
        <f t="shared" si="1956"/>
        <v>0</v>
      </c>
      <c r="Q1233" s="15">
        <f t="shared" si="1957"/>
        <v>86081.660999999993</v>
      </c>
      <c r="R1233" s="15">
        <f t="shared" si="1985"/>
        <v>22448.439000000013</v>
      </c>
      <c r="S1233" s="15">
        <f t="shared" si="1986"/>
        <v>190578.5</v>
      </c>
      <c r="T1233" s="15">
        <f t="shared" si="1987"/>
        <v>86081.660999999993</v>
      </c>
      <c r="U1233" s="15">
        <f t="shared" si="1958"/>
        <v>0</v>
      </c>
      <c r="V1233" s="15">
        <f t="shared" si="1982"/>
        <v>22448.439000000013</v>
      </c>
      <c r="W1233" s="15">
        <f t="shared" si="1983"/>
        <v>190578.5</v>
      </c>
      <c r="X1233" s="15">
        <f t="shared" si="1984"/>
        <v>86081.660999999993</v>
      </c>
      <c r="Y1233" s="15">
        <f t="shared" si="1959"/>
        <v>0</v>
      </c>
      <c r="Z1233" s="15">
        <f t="shared" si="1960"/>
        <v>0</v>
      </c>
      <c r="AA1233" s="15">
        <f t="shared" si="1961"/>
        <v>0</v>
      </c>
      <c r="AB1233" s="15">
        <f t="shared" si="1976"/>
        <v>22448.439000000013</v>
      </c>
      <c r="AC1233" s="15">
        <f t="shared" si="1977"/>
        <v>190578.5</v>
      </c>
      <c r="AD1233" s="15">
        <f t="shared" si="1978"/>
        <v>86081.660999999993</v>
      </c>
      <c r="AE1233" s="15">
        <f t="shared" si="1962"/>
        <v>0</v>
      </c>
      <c r="AF1233" s="15">
        <f t="shared" si="1963"/>
        <v>-88369.956999999995</v>
      </c>
      <c r="AG1233" s="15">
        <f t="shared" si="1964"/>
        <v>41639.83</v>
      </c>
      <c r="AH1233" s="15">
        <f t="shared" si="1979"/>
        <v>22448.439000000013</v>
      </c>
      <c r="AI1233" s="15">
        <f t="shared" si="1980"/>
        <v>102208.54300000001</v>
      </c>
      <c r="AJ1233" s="15">
        <f t="shared" si="1981"/>
        <v>127721.49099999999</v>
      </c>
      <c r="AK1233" s="15">
        <f t="shared" si="1965"/>
        <v>0</v>
      </c>
      <c r="AL1233" s="15">
        <f t="shared" si="1966"/>
        <v>-31382.663</v>
      </c>
      <c r="AM1233" s="15">
        <f t="shared" si="1967"/>
        <v>0</v>
      </c>
      <c r="AN1233" s="15">
        <f t="shared" si="1970"/>
        <v>22448.439000000013</v>
      </c>
      <c r="AO1233" s="15">
        <f t="shared" si="1968"/>
        <v>0</v>
      </c>
      <c r="AP1233" s="70">
        <f t="shared" si="1988"/>
        <v>22448.439000000013</v>
      </c>
      <c r="AQ1233" s="15">
        <f t="shared" si="1971"/>
        <v>70825.88</v>
      </c>
      <c r="AR1233" s="15">
        <f t="shared" si="1969"/>
        <v>0</v>
      </c>
      <c r="AS1233" s="70">
        <f t="shared" si="1989"/>
        <v>70825.88</v>
      </c>
      <c r="AT1233" s="73">
        <f t="shared" si="1972"/>
        <v>127721.49099999999</v>
      </c>
      <c r="AU1233" s="15">
        <f t="shared" si="1969"/>
        <v>0</v>
      </c>
      <c r="AV1233" s="24"/>
    </row>
    <row r="1234" spans="1:49" x14ac:dyDescent="0.3">
      <c r="A1234" s="61" t="s">
        <v>795</v>
      </c>
      <c r="B1234" s="62">
        <v>400</v>
      </c>
      <c r="C1234" s="61" t="s">
        <v>50</v>
      </c>
      <c r="D1234" s="61" t="s">
        <v>288</v>
      </c>
      <c r="E1234" s="63" t="s">
        <v>735</v>
      </c>
      <c r="F1234" s="15">
        <v>108530.1</v>
      </c>
      <c r="G1234" s="15">
        <v>190578.5</v>
      </c>
      <c r="H1234" s="15"/>
      <c r="I1234" s="15"/>
      <c r="J1234" s="15"/>
      <c r="K1234" s="15"/>
      <c r="L1234" s="15">
        <f t="shared" si="1973"/>
        <v>108530.1</v>
      </c>
      <c r="M1234" s="15">
        <f t="shared" si="1974"/>
        <v>190578.5</v>
      </c>
      <c r="N1234" s="15">
        <f t="shared" si="1975"/>
        <v>0</v>
      </c>
      <c r="O1234" s="15">
        <v>-86081.660999999993</v>
      </c>
      <c r="P1234" s="15"/>
      <c r="Q1234" s="15">
        <v>86081.660999999993</v>
      </c>
      <c r="R1234" s="15">
        <f t="shared" si="1985"/>
        <v>22448.439000000013</v>
      </c>
      <c r="S1234" s="15">
        <f t="shared" si="1986"/>
        <v>190578.5</v>
      </c>
      <c r="T1234" s="15">
        <f t="shared" si="1987"/>
        <v>86081.660999999993</v>
      </c>
      <c r="U1234" s="15"/>
      <c r="V1234" s="15">
        <f t="shared" si="1982"/>
        <v>22448.439000000013</v>
      </c>
      <c r="W1234" s="15">
        <f t="shared" si="1983"/>
        <v>190578.5</v>
      </c>
      <c r="X1234" s="15">
        <f t="shared" si="1984"/>
        <v>86081.660999999993</v>
      </c>
      <c r="Y1234" s="15"/>
      <c r="Z1234" s="15"/>
      <c r="AA1234" s="15"/>
      <c r="AB1234" s="15">
        <f t="shared" si="1976"/>
        <v>22448.439000000013</v>
      </c>
      <c r="AC1234" s="15">
        <f t="shared" si="1977"/>
        <v>190578.5</v>
      </c>
      <c r="AD1234" s="15">
        <f t="shared" si="1978"/>
        <v>86081.660999999993</v>
      </c>
      <c r="AE1234" s="15"/>
      <c r="AF1234" s="15">
        <v>-88369.956999999995</v>
      </c>
      <c r="AG1234" s="15">
        <v>41639.83</v>
      </c>
      <c r="AH1234" s="15">
        <f t="shared" si="1979"/>
        <v>22448.439000000013</v>
      </c>
      <c r="AI1234" s="15">
        <f t="shared" si="1980"/>
        <v>102208.54300000001</v>
      </c>
      <c r="AJ1234" s="15">
        <f t="shared" si="1981"/>
        <v>127721.49099999999</v>
      </c>
      <c r="AK1234" s="15"/>
      <c r="AL1234" s="15">
        <v>-31382.663</v>
      </c>
      <c r="AM1234" s="15"/>
      <c r="AN1234" s="15">
        <f t="shared" si="1970"/>
        <v>22448.439000000013</v>
      </c>
      <c r="AO1234" s="15"/>
      <c r="AP1234" s="70">
        <f t="shared" si="1988"/>
        <v>22448.439000000013</v>
      </c>
      <c r="AQ1234" s="15">
        <f t="shared" si="1971"/>
        <v>70825.88</v>
      </c>
      <c r="AR1234" s="15"/>
      <c r="AS1234" s="70">
        <f t="shared" si="1989"/>
        <v>70825.88</v>
      </c>
      <c r="AT1234" s="73">
        <f t="shared" si="1972"/>
        <v>127721.49099999999</v>
      </c>
      <c r="AU1234" s="15"/>
      <c r="AV1234" s="24"/>
    </row>
    <row r="1235" spans="1:49" ht="46.8" x14ac:dyDescent="0.3">
      <c r="A1235" s="61" t="s">
        <v>797</v>
      </c>
      <c r="B1235" s="62"/>
      <c r="C1235" s="61"/>
      <c r="D1235" s="61"/>
      <c r="E1235" s="63" t="s">
        <v>798</v>
      </c>
      <c r="F1235" s="15">
        <f t="shared" ref="F1235:K1235" si="1990">F1236+F1239</f>
        <v>247000</v>
      </c>
      <c r="G1235" s="15">
        <f t="shared" si="1990"/>
        <v>247000</v>
      </c>
      <c r="H1235" s="15">
        <f t="shared" si="1990"/>
        <v>247000</v>
      </c>
      <c r="I1235" s="15">
        <f t="shared" si="1990"/>
        <v>10000</v>
      </c>
      <c r="J1235" s="15">
        <f t="shared" si="1990"/>
        <v>10000</v>
      </c>
      <c r="K1235" s="15">
        <f t="shared" si="1990"/>
        <v>10000</v>
      </c>
      <c r="L1235" s="15">
        <f t="shared" si="1973"/>
        <v>257000</v>
      </c>
      <c r="M1235" s="15">
        <f t="shared" si="1974"/>
        <v>257000</v>
      </c>
      <c r="N1235" s="15">
        <f t="shared" si="1975"/>
        <v>257000</v>
      </c>
      <c r="O1235" s="15">
        <f>O1236+O1239</f>
        <v>20000</v>
      </c>
      <c r="P1235" s="15">
        <f>P1236+P1239</f>
        <v>45000</v>
      </c>
      <c r="Q1235" s="15">
        <f>Q1236+Q1239</f>
        <v>42000</v>
      </c>
      <c r="R1235" s="15">
        <f t="shared" si="1985"/>
        <v>277000</v>
      </c>
      <c r="S1235" s="15">
        <f t="shared" si="1986"/>
        <v>302000</v>
      </c>
      <c r="T1235" s="15">
        <f t="shared" si="1987"/>
        <v>299000</v>
      </c>
      <c r="U1235" s="15">
        <f>U1236+U1239</f>
        <v>0</v>
      </c>
      <c r="V1235" s="15">
        <f t="shared" si="1982"/>
        <v>277000</v>
      </c>
      <c r="W1235" s="15">
        <f t="shared" si="1983"/>
        <v>302000</v>
      </c>
      <c r="X1235" s="15">
        <f t="shared" si="1984"/>
        <v>299000</v>
      </c>
      <c r="Y1235" s="15">
        <f>Y1236+Y1239</f>
        <v>0</v>
      </c>
      <c r="Z1235" s="15">
        <f>Z1236+Z1239</f>
        <v>0</v>
      </c>
      <c r="AA1235" s="15">
        <f>AA1236+AA1239</f>
        <v>0</v>
      </c>
      <c r="AB1235" s="15">
        <f t="shared" si="1976"/>
        <v>277000</v>
      </c>
      <c r="AC1235" s="15">
        <f t="shared" si="1977"/>
        <v>302000</v>
      </c>
      <c r="AD1235" s="15">
        <f t="shared" si="1978"/>
        <v>299000</v>
      </c>
      <c r="AE1235" s="15">
        <f>AE1236+AE1239</f>
        <v>0</v>
      </c>
      <c r="AF1235" s="15">
        <f>AF1236+AF1239</f>
        <v>0</v>
      </c>
      <c r="AG1235" s="15">
        <f>AG1236+AG1239</f>
        <v>0</v>
      </c>
      <c r="AH1235" s="15">
        <f t="shared" si="1979"/>
        <v>277000</v>
      </c>
      <c r="AI1235" s="15">
        <f t="shared" si="1980"/>
        <v>302000</v>
      </c>
      <c r="AJ1235" s="15">
        <f t="shared" si="1981"/>
        <v>299000</v>
      </c>
      <c r="AK1235" s="15">
        <f>AK1236+AK1239</f>
        <v>0</v>
      </c>
      <c r="AL1235" s="15">
        <f>AL1236+AL1239</f>
        <v>0</v>
      </c>
      <c r="AM1235" s="15">
        <f>AM1236+AM1239</f>
        <v>0</v>
      </c>
      <c r="AN1235" s="15">
        <f t="shared" si="1970"/>
        <v>277000</v>
      </c>
      <c r="AO1235" s="15">
        <f>AO1236+AO1239</f>
        <v>0</v>
      </c>
      <c r="AP1235" s="70">
        <f t="shared" si="1988"/>
        <v>277000</v>
      </c>
      <c r="AQ1235" s="15">
        <f t="shared" si="1971"/>
        <v>302000</v>
      </c>
      <c r="AR1235" s="15">
        <f>AR1236+AR1239</f>
        <v>0</v>
      </c>
      <c r="AS1235" s="70">
        <f t="shared" si="1989"/>
        <v>302000</v>
      </c>
      <c r="AT1235" s="73">
        <f t="shared" si="1972"/>
        <v>299000</v>
      </c>
      <c r="AU1235" s="15">
        <f>AU1236+AU1239</f>
        <v>0</v>
      </c>
      <c r="AV1235" s="24"/>
    </row>
    <row r="1236" spans="1:49" ht="46.8" x14ac:dyDescent="0.3">
      <c r="A1236" s="61" t="s">
        <v>799</v>
      </c>
      <c r="B1236" s="62"/>
      <c r="C1236" s="61"/>
      <c r="D1236" s="61"/>
      <c r="E1236" s="63" t="s">
        <v>800</v>
      </c>
      <c r="F1236" s="15">
        <f t="shared" ref="F1236:F1240" si="1991">F1237</f>
        <v>150000</v>
      </c>
      <c r="G1236" s="15">
        <f t="shared" ref="G1236:G1240" si="1992">G1237</f>
        <v>150000</v>
      </c>
      <c r="H1236" s="15">
        <f t="shared" ref="H1236:H1240" si="1993">H1237</f>
        <v>150000</v>
      </c>
      <c r="I1236" s="15">
        <f t="shared" ref="I1236:I1244" si="1994">I1237</f>
        <v>0</v>
      </c>
      <c r="J1236" s="15">
        <f t="shared" ref="J1236:J1244" si="1995">J1237</f>
        <v>0</v>
      </c>
      <c r="K1236" s="15">
        <f t="shared" ref="K1236:K1244" si="1996">K1237</f>
        <v>0</v>
      </c>
      <c r="L1236" s="15">
        <f t="shared" si="1973"/>
        <v>150000</v>
      </c>
      <c r="M1236" s="15">
        <f t="shared" si="1974"/>
        <v>150000</v>
      </c>
      <c r="N1236" s="15">
        <f t="shared" si="1975"/>
        <v>150000</v>
      </c>
      <c r="O1236" s="15">
        <f t="shared" ref="O1236:O1244" si="1997">O1237</f>
        <v>20000</v>
      </c>
      <c r="P1236" s="15">
        <f t="shared" ref="P1236:P1244" si="1998">P1237</f>
        <v>45000</v>
      </c>
      <c r="Q1236" s="15">
        <f t="shared" ref="Q1236:Q1244" si="1999">Q1237</f>
        <v>42000</v>
      </c>
      <c r="R1236" s="15">
        <f t="shared" si="1985"/>
        <v>170000</v>
      </c>
      <c r="S1236" s="15">
        <f t="shared" si="1986"/>
        <v>195000</v>
      </c>
      <c r="T1236" s="15">
        <f t="shared" si="1987"/>
        <v>192000</v>
      </c>
      <c r="U1236" s="15">
        <f t="shared" ref="U1236:U1244" si="2000">U1237</f>
        <v>0</v>
      </c>
      <c r="V1236" s="15">
        <f t="shared" si="1982"/>
        <v>170000</v>
      </c>
      <c r="W1236" s="15">
        <f t="shared" si="1983"/>
        <v>195000</v>
      </c>
      <c r="X1236" s="15">
        <f t="shared" si="1984"/>
        <v>192000</v>
      </c>
      <c r="Y1236" s="15">
        <f t="shared" ref="Y1236:Y1244" si="2001">Y1237</f>
        <v>0</v>
      </c>
      <c r="Z1236" s="15">
        <f t="shared" ref="Z1236:Z1244" si="2002">Z1237</f>
        <v>0</v>
      </c>
      <c r="AA1236" s="15">
        <f t="shared" ref="AA1236:AA1244" si="2003">AA1237</f>
        <v>0</v>
      </c>
      <c r="AB1236" s="15">
        <f t="shared" si="1976"/>
        <v>170000</v>
      </c>
      <c r="AC1236" s="15">
        <f t="shared" si="1977"/>
        <v>195000</v>
      </c>
      <c r="AD1236" s="15">
        <f t="shared" si="1978"/>
        <v>192000</v>
      </c>
      <c r="AE1236" s="15">
        <f t="shared" ref="AE1236:AE1244" si="2004">AE1237</f>
        <v>0</v>
      </c>
      <c r="AF1236" s="15">
        <f t="shared" ref="AF1236:AF1244" si="2005">AF1237</f>
        <v>0</v>
      </c>
      <c r="AG1236" s="15">
        <f t="shared" ref="AG1236:AG1244" si="2006">AG1237</f>
        <v>0</v>
      </c>
      <c r="AH1236" s="15">
        <f t="shared" si="1979"/>
        <v>170000</v>
      </c>
      <c r="AI1236" s="15">
        <f t="shared" si="1980"/>
        <v>195000</v>
      </c>
      <c r="AJ1236" s="15">
        <f t="shared" si="1981"/>
        <v>192000</v>
      </c>
      <c r="AK1236" s="15">
        <f t="shared" ref="AK1236:AK1244" si="2007">AK1237</f>
        <v>0</v>
      </c>
      <c r="AL1236" s="15">
        <f t="shared" ref="AL1236:AL1244" si="2008">AL1237</f>
        <v>0</v>
      </c>
      <c r="AM1236" s="15">
        <f t="shared" ref="AM1236:AM1244" si="2009">AM1237</f>
        <v>0</v>
      </c>
      <c r="AN1236" s="15">
        <f t="shared" si="1970"/>
        <v>170000</v>
      </c>
      <c r="AO1236" s="15">
        <f t="shared" ref="AO1236:AO1244" si="2010">AO1237</f>
        <v>0</v>
      </c>
      <c r="AP1236" s="70">
        <f t="shared" si="1988"/>
        <v>170000</v>
      </c>
      <c r="AQ1236" s="15">
        <f t="shared" si="1971"/>
        <v>195000</v>
      </c>
      <c r="AR1236" s="15">
        <f t="shared" ref="AR1236:AU1244" si="2011">AR1237</f>
        <v>0</v>
      </c>
      <c r="AS1236" s="70">
        <f t="shared" si="1989"/>
        <v>195000</v>
      </c>
      <c r="AT1236" s="73">
        <f t="shared" si="1972"/>
        <v>192000</v>
      </c>
      <c r="AU1236" s="15">
        <f t="shared" si="2011"/>
        <v>0</v>
      </c>
      <c r="AV1236" s="24"/>
    </row>
    <row r="1237" spans="1:49" ht="46.8" x14ac:dyDescent="0.3">
      <c r="A1237" s="61" t="s">
        <v>799</v>
      </c>
      <c r="B1237" s="62" t="s">
        <v>55</v>
      </c>
      <c r="C1237" s="61"/>
      <c r="D1237" s="61"/>
      <c r="E1237" s="63" t="s">
        <v>56</v>
      </c>
      <c r="F1237" s="15">
        <f t="shared" si="1991"/>
        <v>150000</v>
      </c>
      <c r="G1237" s="15">
        <f t="shared" si="1992"/>
        <v>150000</v>
      </c>
      <c r="H1237" s="15">
        <f t="shared" si="1993"/>
        <v>150000</v>
      </c>
      <c r="I1237" s="15">
        <f t="shared" si="1994"/>
        <v>0</v>
      </c>
      <c r="J1237" s="15">
        <f t="shared" si="1995"/>
        <v>0</v>
      </c>
      <c r="K1237" s="15">
        <f t="shared" si="1996"/>
        <v>0</v>
      </c>
      <c r="L1237" s="15">
        <f t="shared" si="1973"/>
        <v>150000</v>
      </c>
      <c r="M1237" s="15">
        <f t="shared" si="1974"/>
        <v>150000</v>
      </c>
      <c r="N1237" s="15">
        <f t="shared" si="1975"/>
        <v>150000</v>
      </c>
      <c r="O1237" s="15">
        <f t="shared" si="1997"/>
        <v>20000</v>
      </c>
      <c r="P1237" s="15">
        <f t="shared" si="1998"/>
        <v>45000</v>
      </c>
      <c r="Q1237" s="15">
        <f t="shared" si="1999"/>
        <v>42000</v>
      </c>
      <c r="R1237" s="15">
        <f t="shared" si="1985"/>
        <v>170000</v>
      </c>
      <c r="S1237" s="15">
        <f t="shared" si="1986"/>
        <v>195000</v>
      </c>
      <c r="T1237" s="15">
        <f t="shared" si="1987"/>
        <v>192000</v>
      </c>
      <c r="U1237" s="15">
        <f t="shared" si="2000"/>
        <v>0</v>
      </c>
      <c r="V1237" s="15">
        <f t="shared" si="1982"/>
        <v>170000</v>
      </c>
      <c r="W1237" s="15">
        <f t="shared" si="1983"/>
        <v>195000</v>
      </c>
      <c r="X1237" s="15">
        <f t="shared" si="1984"/>
        <v>192000</v>
      </c>
      <c r="Y1237" s="15">
        <f t="shared" si="2001"/>
        <v>0</v>
      </c>
      <c r="Z1237" s="15">
        <f t="shared" si="2002"/>
        <v>0</v>
      </c>
      <c r="AA1237" s="15">
        <f t="shared" si="2003"/>
        <v>0</v>
      </c>
      <c r="AB1237" s="15">
        <f t="shared" si="1976"/>
        <v>170000</v>
      </c>
      <c r="AC1237" s="15">
        <f t="shared" si="1977"/>
        <v>195000</v>
      </c>
      <c r="AD1237" s="15">
        <f t="shared" si="1978"/>
        <v>192000</v>
      </c>
      <c r="AE1237" s="15">
        <f t="shared" si="2004"/>
        <v>0</v>
      </c>
      <c r="AF1237" s="15">
        <f t="shared" si="2005"/>
        <v>0</v>
      </c>
      <c r="AG1237" s="15">
        <f t="shared" si="2006"/>
        <v>0</v>
      </c>
      <c r="AH1237" s="15">
        <f t="shared" si="1979"/>
        <v>170000</v>
      </c>
      <c r="AI1237" s="15">
        <f t="shared" si="1980"/>
        <v>195000</v>
      </c>
      <c r="AJ1237" s="15">
        <f t="shared" si="1981"/>
        <v>192000</v>
      </c>
      <c r="AK1237" s="15">
        <f t="shared" si="2007"/>
        <v>0</v>
      </c>
      <c r="AL1237" s="15">
        <f t="shared" si="2008"/>
        <v>0</v>
      </c>
      <c r="AM1237" s="15">
        <f t="shared" si="2009"/>
        <v>0</v>
      </c>
      <c r="AN1237" s="15">
        <f t="shared" si="1970"/>
        <v>170000</v>
      </c>
      <c r="AO1237" s="15">
        <f t="shared" si="2010"/>
        <v>0</v>
      </c>
      <c r="AP1237" s="70">
        <f t="shared" si="1988"/>
        <v>170000</v>
      </c>
      <c r="AQ1237" s="15">
        <f t="shared" si="1971"/>
        <v>195000</v>
      </c>
      <c r="AR1237" s="15">
        <f t="shared" si="2011"/>
        <v>0</v>
      </c>
      <c r="AS1237" s="70">
        <f t="shared" si="1989"/>
        <v>195000</v>
      </c>
      <c r="AT1237" s="73">
        <f t="shared" si="1972"/>
        <v>192000</v>
      </c>
      <c r="AU1237" s="15">
        <f t="shared" si="2011"/>
        <v>0</v>
      </c>
      <c r="AV1237" s="24"/>
    </row>
    <row r="1238" spans="1:49" x14ac:dyDescent="0.3">
      <c r="A1238" s="61" t="s">
        <v>799</v>
      </c>
      <c r="B1238" s="62">
        <v>600</v>
      </c>
      <c r="C1238" s="61" t="s">
        <v>50</v>
      </c>
      <c r="D1238" s="61" t="s">
        <v>51</v>
      </c>
      <c r="E1238" s="63" t="s">
        <v>52</v>
      </c>
      <c r="F1238" s="15">
        <v>150000</v>
      </c>
      <c r="G1238" s="15">
        <v>150000</v>
      </c>
      <c r="H1238" s="15">
        <v>150000</v>
      </c>
      <c r="I1238" s="15"/>
      <c r="J1238" s="15"/>
      <c r="K1238" s="15"/>
      <c r="L1238" s="15">
        <f t="shared" si="1973"/>
        <v>150000</v>
      </c>
      <c r="M1238" s="15">
        <f t="shared" si="1974"/>
        <v>150000</v>
      </c>
      <c r="N1238" s="15">
        <f t="shared" si="1975"/>
        <v>150000</v>
      </c>
      <c r="O1238" s="15">
        <v>20000</v>
      </c>
      <c r="P1238" s="15">
        <v>45000</v>
      </c>
      <c r="Q1238" s="15">
        <v>42000</v>
      </c>
      <c r="R1238" s="15">
        <f t="shared" si="1985"/>
        <v>170000</v>
      </c>
      <c r="S1238" s="15">
        <f t="shared" si="1986"/>
        <v>195000</v>
      </c>
      <c r="T1238" s="15">
        <f t="shared" si="1987"/>
        <v>192000</v>
      </c>
      <c r="U1238" s="15"/>
      <c r="V1238" s="15">
        <f t="shared" si="1982"/>
        <v>170000</v>
      </c>
      <c r="W1238" s="15">
        <f t="shared" si="1983"/>
        <v>195000</v>
      </c>
      <c r="X1238" s="15">
        <f t="shared" si="1984"/>
        <v>192000</v>
      </c>
      <c r="Y1238" s="15"/>
      <c r="Z1238" s="15"/>
      <c r="AA1238" s="15"/>
      <c r="AB1238" s="15">
        <f t="shared" si="1976"/>
        <v>170000</v>
      </c>
      <c r="AC1238" s="15">
        <f t="shared" si="1977"/>
        <v>195000</v>
      </c>
      <c r="AD1238" s="15">
        <f t="shared" si="1978"/>
        <v>192000</v>
      </c>
      <c r="AE1238" s="15"/>
      <c r="AF1238" s="15"/>
      <c r="AG1238" s="15"/>
      <c r="AH1238" s="15">
        <f t="shared" si="1979"/>
        <v>170000</v>
      </c>
      <c r="AI1238" s="15">
        <f t="shared" si="1980"/>
        <v>195000</v>
      </c>
      <c r="AJ1238" s="15">
        <f t="shared" si="1981"/>
        <v>192000</v>
      </c>
      <c r="AK1238" s="15"/>
      <c r="AL1238" s="15"/>
      <c r="AM1238" s="15"/>
      <c r="AN1238" s="15">
        <f t="shared" si="1970"/>
        <v>170000</v>
      </c>
      <c r="AO1238" s="15"/>
      <c r="AP1238" s="70">
        <f t="shared" si="1988"/>
        <v>170000</v>
      </c>
      <c r="AQ1238" s="15">
        <f t="shared" si="1971"/>
        <v>195000</v>
      </c>
      <c r="AR1238" s="15"/>
      <c r="AS1238" s="70">
        <f t="shared" si="1989"/>
        <v>195000</v>
      </c>
      <c r="AT1238" s="73">
        <f t="shared" si="1972"/>
        <v>192000</v>
      </c>
      <c r="AU1238" s="15"/>
      <c r="AV1238" s="24"/>
    </row>
    <row r="1239" spans="1:49" ht="46.8" x14ac:dyDescent="0.3">
      <c r="A1239" s="61" t="s">
        <v>801</v>
      </c>
      <c r="B1239" s="62"/>
      <c r="C1239" s="61"/>
      <c r="D1239" s="61"/>
      <c r="E1239" s="63" t="s">
        <v>802</v>
      </c>
      <c r="F1239" s="15">
        <f t="shared" si="1991"/>
        <v>97000</v>
      </c>
      <c r="G1239" s="15">
        <f t="shared" si="1992"/>
        <v>97000</v>
      </c>
      <c r="H1239" s="15">
        <f t="shared" si="1993"/>
        <v>97000</v>
      </c>
      <c r="I1239" s="15">
        <f t="shared" si="1994"/>
        <v>10000</v>
      </c>
      <c r="J1239" s="15">
        <f t="shared" si="1995"/>
        <v>10000</v>
      </c>
      <c r="K1239" s="15">
        <f t="shared" si="1996"/>
        <v>10000</v>
      </c>
      <c r="L1239" s="15">
        <f t="shared" si="1973"/>
        <v>107000</v>
      </c>
      <c r="M1239" s="15">
        <f t="shared" si="1974"/>
        <v>107000</v>
      </c>
      <c r="N1239" s="15">
        <f t="shared" si="1975"/>
        <v>107000</v>
      </c>
      <c r="O1239" s="15">
        <f t="shared" si="1997"/>
        <v>0</v>
      </c>
      <c r="P1239" s="15">
        <f t="shared" si="1998"/>
        <v>0</v>
      </c>
      <c r="Q1239" s="15">
        <f t="shared" si="1999"/>
        <v>0</v>
      </c>
      <c r="R1239" s="15">
        <f t="shared" si="1985"/>
        <v>107000</v>
      </c>
      <c r="S1239" s="15">
        <f t="shared" si="1986"/>
        <v>107000</v>
      </c>
      <c r="T1239" s="15">
        <f t="shared" si="1987"/>
        <v>107000</v>
      </c>
      <c r="U1239" s="15">
        <f t="shared" si="2000"/>
        <v>0</v>
      </c>
      <c r="V1239" s="15">
        <f t="shared" si="1982"/>
        <v>107000</v>
      </c>
      <c r="W1239" s="15">
        <f t="shared" si="1983"/>
        <v>107000</v>
      </c>
      <c r="X1239" s="15">
        <f t="shared" si="1984"/>
        <v>107000</v>
      </c>
      <c r="Y1239" s="15">
        <f t="shared" si="2001"/>
        <v>0</v>
      </c>
      <c r="Z1239" s="15">
        <f t="shared" si="2002"/>
        <v>0</v>
      </c>
      <c r="AA1239" s="15">
        <f t="shared" si="2003"/>
        <v>0</v>
      </c>
      <c r="AB1239" s="15">
        <f t="shared" si="1976"/>
        <v>107000</v>
      </c>
      <c r="AC1239" s="15">
        <f t="shared" si="1977"/>
        <v>107000</v>
      </c>
      <c r="AD1239" s="15">
        <f t="shared" si="1978"/>
        <v>107000</v>
      </c>
      <c r="AE1239" s="15">
        <f t="shared" si="2004"/>
        <v>0</v>
      </c>
      <c r="AF1239" s="15">
        <f t="shared" si="2005"/>
        <v>0</v>
      </c>
      <c r="AG1239" s="15">
        <f t="shared" si="2006"/>
        <v>0</v>
      </c>
      <c r="AH1239" s="15">
        <f t="shared" si="1979"/>
        <v>107000</v>
      </c>
      <c r="AI1239" s="15">
        <f t="shared" si="1980"/>
        <v>107000</v>
      </c>
      <c r="AJ1239" s="15">
        <f t="shared" si="1981"/>
        <v>107000</v>
      </c>
      <c r="AK1239" s="15">
        <f t="shared" si="2007"/>
        <v>0</v>
      </c>
      <c r="AL1239" s="15">
        <f t="shared" si="2008"/>
        <v>0</v>
      </c>
      <c r="AM1239" s="15">
        <f t="shared" si="2009"/>
        <v>0</v>
      </c>
      <c r="AN1239" s="15">
        <f t="shared" si="1970"/>
        <v>107000</v>
      </c>
      <c r="AO1239" s="15">
        <f t="shared" si="2010"/>
        <v>0</v>
      </c>
      <c r="AP1239" s="70">
        <f t="shared" si="1988"/>
        <v>107000</v>
      </c>
      <c r="AQ1239" s="15">
        <f t="shared" si="1971"/>
        <v>107000</v>
      </c>
      <c r="AR1239" s="15">
        <f t="shared" si="2011"/>
        <v>0</v>
      </c>
      <c r="AS1239" s="70">
        <f t="shared" si="1989"/>
        <v>107000</v>
      </c>
      <c r="AT1239" s="73">
        <f t="shared" si="1972"/>
        <v>107000</v>
      </c>
      <c r="AU1239" s="15">
        <f t="shared" si="2011"/>
        <v>0</v>
      </c>
      <c r="AV1239" s="24"/>
    </row>
    <row r="1240" spans="1:49" ht="46.8" x14ac:dyDescent="0.3">
      <c r="A1240" s="61" t="s">
        <v>801</v>
      </c>
      <c r="B1240" s="62" t="s">
        <v>55</v>
      </c>
      <c r="C1240" s="61"/>
      <c r="D1240" s="61"/>
      <c r="E1240" s="63" t="s">
        <v>56</v>
      </c>
      <c r="F1240" s="15">
        <f t="shared" si="1991"/>
        <v>97000</v>
      </c>
      <c r="G1240" s="15">
        <f t="shared" si="1992"/>
        <v>97000</v>
      </c>
      <c r="H1240" s="15">
        <f t="shared" si="1993"/>
        <v>97000</v>
      </c>
      <c r="I1240" s="15">
        <f t="shared" si="1994"/>
        <v>10000</v>
      </c>
      <c r="J1240" s="15">
        <f t="shared" si="1995"/>
        <v>10000</v>
      </c>
      <c r="K1240" s="15">
        <f t="shared" si="1996"/>
        <v>10000</v>
      </c>
      <c r="L1240" s="15">
        <f t="shared" si="1973"/>
        <v>107000</v>
      </c>
      <c r="M1240" s="15">
        <f t="shared" si="1974"/>
        <v>107000</v>
      </c>
      <c r="N1240" s="15">
        <f t="shared" si="1975"/>
        <v>107000</v>
      </c>
      <c r="O1240" s="15">
        <f t="shared" si="1997"/>
        <v>0</v>
      </c>
      <c r="P1240" s="15">
        <f t="shared" si="1998"/>
        <v>0</v>
      </c>
      <c r="Q1240" s="15">
        <f t="shared" si="1999"/>
        <v>0</v>
      </c>
      <c r="R1240" s="15">
        <f t="shared" si="1985"/>
        <v>107000</v>
      </c>
      <c r="S1240" s="15">
        <f t="shared" si="1986"/>
        <v>107000</v>
      </c>
      <c r="T1240" s="15">
        <f t="shared" si="1987"/>
        <v>107000</v>
      </c>
      <c r="U1240" s="15">
        <f t="shared" si="2000"/>
        <v>0</v>
      </c>
      <c r="V1240" s="15">
        <f t="shared" si="1982"/>
        <v>107000</v>
      </c>
      <c r="W1240" s="15">
        <f t="shared" si="1983"/>
        <v>107000</v>
      </c>
      <c r="X1240" s="15">
        <f t="shared" si="1984"/>
        <v>107000</v>
      </c>
      <c r="Y1240" s="15">
        <f t="shared" si="2001"/>
        <v>0</v>
      </c>
      <c r="Z1240" s="15">
        <f t="shared" si="2002"/>
        <v>0</v>
      </c>
      <c r="AA1240" s="15">
        <f t="shared" si="2003"/>
        <v>0</v>
      </c>
      <c r="AB1240" s="15">
        <f t="shared" si="1976"/>
        <v>107000</v>
      </c>
      <c r="AC1240" s="15">
        <f t="shared" si="1977"/>
        <v>107000</v>
      </c>
      <c r="AD1240" s="15">
        <f t="shared" si="1978"/>
        <v>107000</v>
      </c>
      <c r="AE1240" s="15">
        <f t="shared" si="2004"/>
        <v>0</v>
      </c>
      <c r="AF1240" s="15">
        <f t="shared" si="2005"/>
        <v>0</v>
      </c>
      <c r="AG1240" s="15">
        <f t="shared" si="2006"/>
        <v>0</v>
      </c>
      <c r="AH1240" s="15">
        <f t="shared" si="1979"/>
        <v>107000</v>
      </c>
      <c r="AI1240" s="15">
        <f t="shared" si="1980"/>
        <v>107000</v>
      </c>
      <c r="AJ1240" s="15">
        <f t="shared" si="1981"/>
        <v>107000</v>
      </c>
      <c r="AK1240" s="15">
        <f t="shared" si="2007"/>
        <v>0</v>
      </c>
      <c r="AL1240" s="15">
        <f t="shared" si="2008"/>
        <v>0</v>
      </c>
      <c r="AM1240" s="15">
        <f t="shared" si="2009"/>
        <v>0</v>
      </c>
      <c r="AN1240" s="15">
        <f t="shared" si="1970"/>
        <v>107000</v>
      </c>
      <c r="AO1240" s="15">
        <f t="shared" si="2010"/>
        <v>0</v>
      </c>
      <c r="AP1240" s="70">
        <f t="shared" si="1988"/>
        <v>107000</v>
      </c>
      <c r="AQ1240" s="15">
        <f t="shared" si="1971"/>
        <v>107000</v>
      </c>
      <c r="AR1240" s="15">
        <f t="shared" si="2011"/>
        <v>0</v>
      </c>
      <c r="AS1240" s="70">
        <f t="shared" si="1989"/>
        <v>107000</v>
      </c>
      <c r="AT1240" s="73">
        <f t="shared" si="1972"/>
        <v>107000</v>
      </c>
      <c r="AU1240" s="15">
        <f t="shared" si="2011"/>
        <v>0</v>
      </c>
      <c r="AV1240" s="24"/>
    </row>
    <row r="1241" spans="1:49" x14ac:dyDescent="0.3">
      <c r="A1241" s="61" t="s">
        <v>801</v>
      </c>
      <c r="B1241" s="62">
        <v>600</v>
      </c>
      <c r="C1241" s="61" t="s">
        <v>238</v>
      </c>
      <c r="D1241" s="61" t="s">
        <v>67</v>
      </c>
      <c r="E1241" s="63" t="s">
        <v>532</v>
      </c>
      <c r="F1241" s="15">
        <v>97000</v>
      </c>
      <c r="G1241" s="15">
        <v>97000</v>
      </c>
      <c r="H1241" s="15">
        <v>97000</v>
      </c>
      <c r="I1241" s="15">
        <v>10000</v>
      </c>
      <c r="J1241" s="15">
        <v>10000</v>
      </c>
      <c r="K1241" s="15">
        <v>10000</v>
      </c>
      <c r="L1241" s="15">
        <f t="shared" si="1973"/>
        <v>107000</v>
      </c>
      <c r="M1241" s="15">
        <f t="shared" si="1974"/>
        <v>107000</v>
      </c>
      <c r="N1241" s="15">
        <f t="shared" si="1975"/>
        <v>107000</v>
      </c>
      <c r="O1241" s="15"/>
      <c r="P1241" s="15"/>
      <c r="Q1241" s="15"/>
      <c r="R1241" s="15">
        <f t="shared" si="1985"/>
        <v>107000</v>
      </c>
      <c r="S1241" s="15">
        <f t="shared" si="1986"/>
        <v>107000</v>
      </c>
      <c r="T1241" s="15">
        <f t="shared" si="1987"/>
        <v>107000</v>
      </c>
      <c r="U1241" s="15"/>
      <c r="V1241" s="15">
        <f t="shared" si="1982"/>
        <v>107000</v>
      </c>
      <c r="W1241" s="15">
        <f t="shared" si="1983"/>
        <v>107000</v>
      </c>
      <c r="X1241" s="15">
        <f t="shared" si="1984"/>
        <v>107000</v>
      </c>
      <c r="Y1241" s="15"/>
      <c r="Z1241" s="15"/>
      <c r="AA1241" s="15"/>
      <c r="AB1241" s="15">
        <f t="shared" si="1976"/>
        <v>107000</v>
      </c>
      <c r="AC1241" s="15">
        <f t="shared" si="1977"/>
        <v>107000</v>
      </c>
      <c r="AD1241" s="15">
        <f t="shared" si="1978"/>
        <v>107000</v>
      </c>
      <c r="AE1241" s="15"/>
      <c r="AF1241" s="15"/>
      <c r="AG1241" s="15"/>
      <c r="AH1241" s="15">
        <f t="shared" si="1979"/>
        <v>107000</v>
      </c>
      <c r="AI1241" s="15">
        <f t="shared" si="1980"/>
        <v>107000</v>
      </c>
      <c r="AJ1241" s="15">
        <f t="shared" si="1981"/>
        <v>107000</v>
      </c>
      <c r="AK1241" s="15"/>
      <c r="AL1241" s="15"/>
      <c r="AM1241" s="15"/>
      <c r="AN1241" s="15">
        <f t="shared" si="1970"/>
        <v>107000</v>
      </c>
      <c r="AO1241" s="15"/>
      <c r="AP1241" s="70">
        <f t="shared" si="1988"/>
        <v>107000</v>
      </c>
      <c r="AQ1241" s="15">
        <f t="shared" si="1971"/>
        <v>107000</v>
      </c>
      <c r="AR1241" s="15"/>
      <c r="AS1241" s="70">
        <f t="shared" si="1989"/>
        <v>107000</v>
      </c>
      <c r="AT1241" s="73">
        <f t="shared" si="1972"/>
        <v>107000</v>
      </c>
      <c r="AU1241" s="15"/>
      <c r="AV1241" s="24"/>
    </row>
    <row r="1242" spans="1:49" ht="31.2" x14ac:dyDescent="0.3">
      <c r="A1242" s="61" t="s">
        <v>803</v>
      </c>
      <c r="B1242" s="62"/>
      <c r="C1242" s="61"/>
      <c r="D1242" s="61"/>
      <c r="E1242" s="64" t="s">
        <v>604</v>
      </c>
      <c r="F1242" s="15"/>
      <c r="G1242" s="15"/>
      <c r="H1242" s="15"/>
      <c r="I1242" s="15">
        <f t="shared" si="1994"/>
        <v>95000</v>
      </c>
      <c r="J1242" s="15">
        <f t="shared" si="1995"/>
        <v>0</v>
      </c>
      <c r="K1242" s="15">
        <f t="shared" si="1996"/>
        <v>0</v>
      </c>
      <c r="L1242" s="15">
        <f t="shared" si="1973"/>
        <v>95000</v>
      </c>
      <c r="M1242" s="15">
        <f t="shared" si="1974"/>
        <v>0</v>
      </c>
      <c r="N1242" s="15">
        <f t="shared" si="1975"/>
        <v>0</v>
      </c>
      <c r="O1242" s="15">
        <f t="shared" si="1997"/>
        <v>0</v>
      </c>
      <c r="P1242" s="15">
        <f t="shared" si="1998"/>
        <v>0</v>
      </c>
      <c r="Q1242" s="15">
        <f t="shared" si="1999"/>
        <v>0</v>
      </c>
      <c r="R1242" s="15">
        <f t="shared" si="1985"/>
        <v>95000</v>
      </c>
      <c r="S1242" s="15">
        <f t="shared" si="1986"/>
        <v>0</v>
      </c>
      <c r="T1242" s="15">
        <f t="shared" si="1987"/>
        <v>0</v>
      </c>
      <c r="U1242" s="15">
        <f t="shared" si="2000"/>
        <v>0</v>
      </c>
      <c r="V1242" s="15">
        <f t="shared" si="1982"/>
        <v>95000</v>
      </c>
      <c r="W1242" s="15">
        <f t="shared" si="1983"/>
        <v>0</v>
      </c>
      <c r="X1242" s="15">
        <f t="shared" si="1984"/>
        <v>0</v>
      </c>
      <c r="Y1242" s="15">
        <f t="shared" si="2001"/>
        <v>0</v>
      </c>
      <c r="Z1242" s="15">
        <f t="shared" si="2002"/>
        <v>0</v>
      </c>
      <c r="AA1242" s="15">
        <f t="shared" si="2003"/>
        <v>0</v>
      </c>
      <c r="AB1242" s="15">
        <f t="shared" si="1976"/>
        <v>95000</v>
      </c>
      <c r="AC1242" s="15">
        <f t="shared" si="1977"/>
        <v>0</v>
      </c>
      <c r="AD1242" s="15">
        <f t="shared" si="1978"/>
        <v>0</v>
      </c>
      <c r="AE1242" s="15">
        <f t="shared" si="2004"/>
        <v>0</v>
      </c>
      <c r="AF1242" s="15">
        <f t="shared" si="2005"/>
        <v>0</v>
      </c>
      <c r="AG1242" s="15">
        <f t="shared" si="2006"/>
        <v>0</v>
      </c>
      <c r="AH1242" s="15">
        <f t="shared" si="1979"/>
        <v>95000</v>
      </c>
      <c r="AI1242" s="15">
        <f t="shared" si="1980"/>
        <v>0</v>
      </c>
      <c r="AJ1242" s="15">
        <f t="shared" si="1981"/>
        <v>0</v>
      </c>
      <c r="AK1242" s="15">
        <f t="shared" si="2007"/>
        <v>0</v>
      </c>
      <c r="AL1242" s="15">
        <f t="shared" si="2008"/>
        <v>0</v>
      </c>
      <c r="AM1242" s="15">
        <f t="shared" si="2009"/>
        <v>0</v>
      </c>
      <c r="AN1242" s="15">
        <f t="shared" si="1970"/>
        <v>95000</v>
      </c>
      <c r="AO1242" s="15">
        <f t="shared" si="2010"/>
        <v>0</v>
      </c>
      <c r="AP1242" s="70">
        <f t="shared" si="1988"/>
        <v>95000</v>
      </c>
      <c r="AQ1242" s="15">
        <f t="shared" si="1971"/>
        <v>0</v>
      </c>
      <c r="AR1242" s="15">
        <f t="shared" si="2011"/>
        <v>0</v>
      </c>
      <c r="AS1242" s="70">
        <f t="shared" si="1989"/>
        <v>0</v>
      </c>
      <c r="AT1242" s="73">
        <f t="shared" si="1972"/>
        <v>0</v>
      </c>
      <c r="AU1242" s="15">
        <f t="shared" si="2011"/>
        <v>0</v>
      </c>
      <c r="AV1242" s="24"/>
    </row>
    <row r="1243" spans="1:49" x14ac:dyDescent="0.3">
      <c r="A1243" s="61" t="s">
        <v>804</v>
      </c>
      <c r="B1243" s="62"/>
      <c r="C1243" s="61"/>
      <c r="D1243" s="61"/>
      <c r="E1243" s="64" t="s">
        <v>606</v>
      </c>
      <c r="F1243" s="15"/>
      <c r="G1243" s="15"/>
      <c r="H1243" s="15"/>
      <c r="I1243" s="15">
        <f t="shared" si="1994"/>
        <v>95000</v>
      </c>
      <c r="J1243" s="15">
        <f t="shared" si="1995"/>
        <v>0</v>
      </c>
      <c r="K1243" s="15">
        <f t="shared" si="1996"/>
        <v>0</v>
      </c>
      <c r="L1243" s="15">
        <f t="shared" si="1973"/>
        <v>95000</v>
      </c>
      <c r="M1243" s="15">
        <f t="shared" si="1974"/>
        <v>0</v>
      </c>
      <c r="N1243" s="15">
        <f t="shared" si="1975"/>
        <v>0</v>
      </c>
      <c r="O1243" s="15">
        <f t="shared" si="1997"/>
        <v>0</v>
      </c>
      <c r="P1243" s="15">
        <f t="shared" si="1998"/>
        <v>0</v>
      </c>
      <c r="Q1243" s="15">
        <f t="shared" si="1999"/>
        <v>0</v>
      </c>
      <c r="R1243" s="15">
        <f t="shared" si="1985"/>
        <v>95000</v>
      </c>
      <c r="S1243" s="15">
        <f t="shared" si="1986"/>
        <v>0</v>
      </c>
      <c r="T1243" s="15">
        <f t="shared" si="1987"/>
        <v>0</v>
      </c>
      <c r="U1243" s="15">
        <f t="shared" si="2000"/>
        <v>0</v>
      </c>
      <c r="V1243" s="15">
        <f t="shared" si="1982"/>
        <v>95000</v>
      </c>
      <c r="W1243" s="15">
        <f t="shared" si="1983"/>
        <v>0</v>
      </c>
      <c r="X1243" s="15">
        <f t="shared" si="1984"/>
        <v>0</v>
      </c>
      <c r="Y1243" s="15">
        <f t="shared" si="2001"/>
        <v>0</v>
      </c>
      <c r="Z1243" s="15">
        <f t="shared" si="2002"/>
        <v>0</v>
      </c>
      <c r="AA1243" s="15">
        <f t="shared" si="2003"/>
        <v>0</v>
      </c>
      <c r="AB1243" s="15">
        <f t="shared" si="1976"/>
        <v>95000</v>
      </c>
      <c r="AC1243" s="15">
        <f t="shared" si="1977"/>
        <v>0</v>
      </c>
      <c r="AD1243" s="15">
        <f t="shared" si="1978"/>
        <v>0</v>
      </c>
      <c r="AE1243" s="15">
        <f t="shared" si="2004"/>
        <v>0</v>
      </c>
      <c r="AF1243" s="15">
        <f t="shared" si="2005"/>
        <v>0</v>
      </c>
      <c r="AG1243" s="15">
        <f t="shared" si="2006"/>
        <v>0</v>
      </c>
      <c r="AH1243" s="15">
        <f t="shared" si="1979"/>
        <v>95000</v>
      </c>
      <c r="AI1243" s="15">
        <f t="shared" si="1980"/>
        <v>0</v>
      </c>
      <c r="AJ1243" s="15">
        <f t="shared" si="1981"/>
        <v>0</v>
      </c>
      <c r="AK1243" s="15">
        <f t="shared" si="2007"/>
        <v>0</v>
      </c>
      <c r="AL1243" s="15">
        <f t="shared" si="2008"/>
        <v>0</v>
      </c>
      <c r="AM1243" s="15">
        <f t="shared" si="2009"/>
        <v>0</v>
      </c>
      <c r="AN1243" s="15">
        <f t="shared" si="1970"/>
        <v>95000</v>
      </c>
      <c r="AO1243" s="15">
        <f t="shared" si="2010"/>
        <v>0</v>
      </c>
      <c r="AP1243" s="70">
        <f t="shared" si="1988"/>
        <v>95000</v>
      </c>
      <c r="AQ1243" s="15">
        <f t="shared" si="1971"/>
        <v>0</v>
      </c>
      <c r="AR1243" s="15">
        <f t="shared" si="2011"/>
        <v>0</v>
      </c>
      <c r="AS1243" s="70">
        <f t="shared" si="1989"/>
        <v>0</v>
      </c>
      <c r="AT1243" s="73">
        <f t="shared" si="1972"/>
        <v>0</v>
      </c>
      <c r="AU1243" s="15">
        <f t="shared" si="2011"/>
        <v>0</v>
      </c>
      <c r="AV1243" s="24"/>
    </row>
    <row r="1244" spans="1:49" ht="46.8" x14ac:dyDescent="0.3">
      <c r="A1244" s="61" t="s">
        <v>804</v>
      </c>
      <c r="B1244" s="62" t="s">
        <v>55</v>
      </c>
      <c r="C1244" s="61"/>
      <c r="D1244" s="61"/>
      <c r="E1244" s="63" t="s">
        <v>56</v>
      </c>
      <c r="F1244" s="15"/>
      <c r="G1244" s="15"/>
      <c r="H1244" s="15"/>
      <c r="I1244" s="15">
        <f t="shared" si="1994"/>
        <v>95000</v>
      </c>
      <c r="J1244" s="15">
        <f t="shared" si="1995"/>
        <v>0</v>
      </c>
      <c r="K1244" s="15">
        <f t="shared" si="1996"/>
        <v>0</v>
      </c>
      <c r="L1244" s="15">
        <f t="shared" si="1973"/>
        <v>95000</v>
      </c>
      <c r="M1244" s="15">
        <f t="shared" si="1974"/>
        <v>0</v>
      </c>
      <c r="N1244" s="15">
        <f t="shared" si="1975"/>
        <v>0</v>
      </c>
      <c r="O1244" s="15">
        <f t="shared" si="1997"/>
        <v>0</v>
      </c>
      <c r="P1244" s="15">
        <f t="shared" si="1998"/>
        <v>0</v>
      </c>
      <c r="Q1244" s="15">
        <f t="shared" si="1999"/>
        <v>0</v>
      </c>
      <c r="R1244" s="15">
        <f t="shared" si="1985"/>
        <v>95000</v>
      </c>
      <c r="S1244" s="15">
        <f t="shared" si="1986"/>
        <v>0</v>
      </c>
      <c r="T1244" s="15">
        <f t="shared" si="1987"/>
        <v>0</v>
      </c>
      <c r="U1244" s="15">
        <f t="shared" si="2000"/>
        <v>0</v>
      </c>
      <c r="V1244" s="15">
        <f t="shared" si="1982"/>
        <v>95000</v>
      </c>
      <c r="W1244" s="15">
        <f t="shared" si="1983"/>
        <v>0</v>
      </c>
      <c r="X1244" s="15">
        <f t="shared" si="1984"/>
        <v>0</v>
      </c>
      <c r="Y1244" s="15">
        <f t="shared" si="2001"/>
        <v>0</v>
      </c>
      <c r="Z1244" s="15">
        <f t="shared" si="2002"/>
        <v>0</v>
      </c>
      <c r="AA1244" s="15">
        <f t="shared" si="2003"/>
        <v>0</v>
      </c>
      <c r="AB1244" s="15">
        <f t="shared" si="1976"/>
        <v>95000</v>
      </c>
      <c r="AC1244" s="15">
        <f t="shared" si="1977"/>
        <v>0</v>
      </c>
      <c r="AD1244" s="15">
        <f t="shared" si="1978"/>
        <v>0</v>
      </c>
      <c r="AE1244" s="15">
        <f t="shared" si="2004"/>
        <v>0</v>
      </c>
      <c r="AF1244" s="15">
        <f t="shared" si="2005"/>
        <v>0</v>
      </c>
      <c r="AG1244" s="15">
        <f t="shared" si="2006"/>
        <v>0</v>
      </c>
      <c r="AH1244" s="15">
        <f t="shared" si="1979"/>
        <v>95000</v>
      </c>
      <c r="AI1244" s="15">
        <f t="shared" si="1980"/>
        <v>0</v>
      </c>
      <c r="AJ1244" s="15">
        <f t="shared" si="1981"/>
        <v>0</v>
      </c>
      <c r="AK1244" s="15">
        <f t="shared" si="2007"/>
        <v>0</v>
      </c>
      <c r="AL1244" s="15">
        <f t="shared" si="2008"/>
        <v>0</v>
      </c>
      <c r="AM1244" s="15">
        <f t="shared" si="2009"/>
        <v>0</v>
      </c>
      <c r="AN1244" s="15">
        <f t="shared" si="1970"/>
        <v>95000</v>
      </c>
      <c r="AO1244" s="15">
        <f t="shared" si="2010"/>
        <v>0</v>
      </c>
      <c r="AP1244" s="70">
        <f t="shared" si="1988"/>
        <v>95000</v>
      </c>
      <c r="AQ1244" s="15">
        <f t="shared" si="1971"/>
        <v>0</v>
      </c>
      <c r="AR1244" s="15">
        <f t="shared" si="2011"/>
        <v>0</v>
      </c>
      <c r="AS1244" s="70">
        <f t="shared" si="1989"/>
        <v>0</v>
      </c>
      <c r="AT1244" s="73">
        <f t="shared" si="1972"/>
        <v>0</v>
      </c>
      <c r="AU1244" s="15">
        <f t="shared" si="2011"/>
        <v>0</v>
      </c>
      <c r="AV1244" s="24"/>
    </row>
    <row r="1245" spans="1:49" x14ac:dyDescent="0.3">
      <c r="A1245" s="61" t="s">
        <v>804</v>
      </c>
      <c r="B1245" s="62">
        <v>600</v>
      </c>
      <c r="C1245" s="61" t="s">
        <v>238</v>
      </c>
      <c r="D1245" s="61" t="s">
        <v>67</v>
      </c>
      <c r="E1245" s="63" t="s">
        <v>532</v>
      </c>
      <c r="F1245" s="15"/>
      <c r="G1245" s="15"/>
      <c r="H1245" s="15"/>
      <c r="I1245" s="15">
        <v>95000</v>
      </c>
      <c r="J1245" s="15"/>
      <c r="K1245" s="15"/>
      <c r="L1245" s="15">
        <f t="shared" si="1973"/>
        <v>95000</v>
      </c>
      <c r="M1245" s="15">
        <f t="shared" si="1974"/>
        <v>0</v>
      </c>
      <c r="N1245" s="15">
        <f t="shared" si="1975"/>
        <v>0</v>
      </c>
      <c r="O1245" s="15"/>
      <c r="P1245" s="15"/>
      <c r="Q1245" s="15"/>
      <c r="R1245" s="15">
        <f t="shared" si="1985"/>
        <v>95000</v>
      </c>
      <c r="S1245" s="15">
        <f t="shared" si="1986"/>
        <v>0</v>
      </c>
      <c r="T1245" s="15">
        <f t="shared" si="1987"/>
        <v>0</v>
      </c>
      <c r="U1245" s="15"/>
      <c r="V1245" s="15">
        <f t="shared" si="1982"/>
        <v>95000</v>
      </c>
      <c r="W1245" s="15">
        <f t="shared" si="1983"/>
        <v>0</v>
      </c>
      <c r="X1245" s="15">
        <f t="shared" si="1984"/>
        <v>0</v>
      </c>
      <c r="Y1245" s="15"/>
      <c r="Z1245" s="15"/>
      <c r="AA1245" s="15"/>
      <c r="AB1245" s="15">
        <f t="shared" si="1976"/>
        <v>95000</v>
      </c>
      <c r="AC1245" s="15">
        <f t="shared" si="1977"/>
        <v>0</v>
      </c>
      <c r="AD1245" s="15">
        <f t="shared" si="1978"/>
        <v>0</v>
      </c>
      <c r="AE1245" s="15"/>
      <c r="AF1245" s="15"/>
      <c r="AG1245" s="15"/>
      <c r="AH1245" s="15">
        <f t="shared" si="1979"/>
        <v>95000</v>
      </c>
      <c r="AI1245" s="15">
        <f t="shared" si="1980"/>
        <v>0</v>
      </c>
      <c r="AJ1245" s="15">
        <f t="shared" si="1981"/>
        <v>0</v>
      </c>
      <c r="AK1245" s="15"/>
      <c r="AL1245" s="15"/>
      <c r="AM1245" s="15"/>
      <c r="AN1245" s="15">
        <f t="shared" si="1970"/>
        <v>95000</v>
      </c>
      <c r="AO1245" s="15"/>
      <c r="AP1245" s="70">
        <f t="shared" si="1988"/>
        <v>95000</v>
      </c>
      <c r="AQ1245" s="15">
        <f t="shared" si="1971"/>
        <v>0</v>
      </c>
      <c r="AR1245" s="15"/>
      <c r="AS1245" s="70">
        <f t="shared" si="1989"/>
        <v>0</v>
      </c>
      <c r="AT1245" s="73">
        <f t="shared" si="1972"/>
        <v>0</v>
      </c>
      <c r="AU1245" s="15"/>
      <c r="AV1245" s="24"/>
    </row>
    <row r="1246" spans="1:49" s="75" customFormat="1" x14ac:dyDescent="0.3">
      <c r="A1246" s="58" t="s">
        <v>805</v>
      </c>
      <c r="B1246" s="59"/>
      <c r="C1246" s="58"/>
      <c r="D1246" s="58"/>
      <c r="E1246" s="60" t="s">
        <v>58</v>
      </c>
      <c r="F1246" s="21">
        <f t="shared" ref="F1246:K1246" si="2012">F1247+F1271+F1282+F1298+F1317</f>
        <v>1062940.5</v>
      </c>
      <c r="G1246" s="21">
        <f t="shared" si="2012"/>
        <v>1069327.5</v>
      </c>
      <c r="H1246" s="21">
        <f t="shared" si="2012"/>
        <v>1113040.3</v>
      </c>
      <c r="I1246" s="21">
        <f t="shared" si="2012"/>
        <v>94248.058000000005</v>
      </c>
      <c r="J1246" s="21">
        <f t="shared" si="2012"/>
        <v>82487.157999999996</v>
      </c>
      <c r="K1246" s="21">
        <f t="shared" si="2012"/>
        <v>126045.158</v>
      </c>
      <c r="L1246" s="21">
        <f t="shared" si="1973"/>
        <v>1157188.558</v>
      </c>
      <c r="M1246" s="21">
        <f t="shared" si="1974"/>
        <v>1151814.6580000001</v>
      </c>
      <c r="N1246" s="21">
        <f t="shared" si="1975"/>
        <v>1239085.4580000001</v>
      </c>
      <c r="O1246" s="21">
        <f>O1247+O1271+O1282+O1298+O1317</f>
        <v>260876.74100000001</v>
      </c>
      <c r="P1246" s="21">
        <f>P1247+P1271+P1282+P1298+P1317</f>
        <v>42127.4</v>
      </c>
      <c r="Q1246" s="21">
        <f>Q1247+Q1271+Q1282+Q1298+Q1317</f>
        <v>0</v>
      </c>
      <c r="R1246" s="21">
        <f t="shared" si="1985"/>
        <v>1418065.2989999999</v>
      </c>
      <c r="S1246" s="21">
        <f t="shared" si="1986"/>
        <v>1193942.058</v>
      </c>
      <c r="T1246" s="21">
        <f t="shared" si="1987"/>
        <v>1239085.4580000001</v>
      </c>
      <c r="U1246" s="21">
        <f>U1247+U1271+U1282+U1298+U1317</f>
        <v>-2651.7</v>
      </c>
      <c r="V1246" s="21">
        <f t="shared" si="1982"/>
        <v>1415413.5989999999</v>
      </c>
      <c r="W1246" s="21">
        <f t="shared" si="1983"/>
        <v>1193942.058</v>
      </c>
      <c r="X1246" s="21">
        <f t="shared" si="1984"/>
        <v>1239085.4580000001</v>
      </c>
      <c r="Y1246" s="21">
        <f>Y1247+Y1271+Y1282+Y1298+Y1317</f>
        <v>45230.700000000004</v>
      </c>
      <c r="Z1246" s="21">
        <f>Z1247+Z1271+Z1282+Z1298+Z1317</f>
        <v>0</v>
      </c>
      <c r="AA1246" s="21">
        <f>AA1247+AA1271+AA1282+AA1298+AA1317</f>
        <v>0</v>
      </c>
      <c r="AB1246" s="21">
        <f t="shared" si="1976"/>
        <v>1460644.2989999999</v>
      </c>
      <c r="AC1246" s="21">
        <f t="shared" si="1977"/>
        <v>1193942.058</v>
      </c>
      <c r="AD1246" s="21">
        <f t="shared" si="1978"/>
        <v>1239085.4580000001</v>
      </c>
      <c r="AE1246" s="21">
        <f>AE1247+AE1271+AE1282+AE1298+AE1317</f>
        <v>16000</v>
      </c>
      <c r="AF1246" s="21">
        <f>AF1247+AF1271+AF1282+AF1298+AF1317</f>
        <v>0</v>
      </c>
      <c r="AG1246" s="21">
        <f>AG1247+AG1271+AG1282+AG1298+AG1317</f>
        <v>0</v>
      </c>
      <c r="AH1246" s="21">
        <f t="shared" si="1979"/>
        <v>1476644.2989999999</v>
      </c>
      <c r="AI1246" s="21">
        <f t="shared" si="1980"/>
        <v>1193942.058</v>
      </c>
      <c r="AJ1246" s="21">
        <f t="shared" si="1981"/>
        <v>1239085.4580000001</v>
      </c>
      <c r="AK1246" s="21">
        <f>AK1247+AK1271+AK1282+AK1298+AK1317</f>
        <v>29289.835999999996</v>
      </c>
      <c r="AL1246" s="21">
        <f>AL1247+AL1271+AL1282+AL1298+AL1317</f>
        <v>0</v>
      </c>
      <c r="AM1246" s="21">
        <f>AM1247+AM1271+AM1282+AM1298+AM1317</f>
        <v>0</v>
      </c>
      <c r="AN1246" s="21">
        <f t="shared" si="1970"/>
        <v>1505934.1349999998</v>
      </c>
      <c r="AO1246" s="21">
        <f>AO1247+AO1271+AO1282+AO1298+AO1317</f>
        <v>0</v>
      </c>
      <c r="AP1246" s="69">
        <f t="shared" si="1988"/>
        <v>1505934.1349999998</v>
      </c>
      <c r="AQ1246" s="21">
        <f t="shared" si="1971"/>
        <v>1193942.058</v>
      </c>
      <c r="AR1246" s="21">
        <f>AR1247+AR1271+AR1282+AR1298+AR1317</f>
        <v>0</v>
      </c>
      <c r="AS1246" s="69">
        <f t="shared" si="1989"/>
        <v>1193942.058</v>
      </c>
      <c r="AT1246" s="72">
        <f t="shared" si="1972"/>
        <v>1239085.4580000001</v>
      </c>
      <c r="AU1246" s="21">
        <f>AU1247+AU1271+AU1282+AU1298+AU1317</f>
        <v>0</v>
      </c>
      <c r="AV1246" s="22"/>
      <c r="AW1246" s="17"/>
    </row>
    <row r="1247" spans="1:49" ht="46.8" x14ac:dyDescent="0.3">
      <c r="A1247" s="61" t="s">
        <v>806</v>
      </c>
      <c r="B1247" s="62"/>
      <c r="C1247" s="61"/>
      <c r="D1247" s="61"/>
      <c r="E1247" s="63" t="s">
        <v>807</v>
      </c>
      <c r="F1247" s="15">
        <f t="shared" ref="F1247:K1247" si="2013">F1248+F1255+F1259+F1268+F1265</f>
        <v>206317.6</v>
      </c>
      <c r="G1247" s="15">
        <f t="shared" si="2013"/>
        <v>185170.5</v>
      </c>
      <c r="H1247" s="15">
        <f t="shared" si="2013"/>
        <v>195374.5</v>
      </c>
      <c r="I1247" s="15">
        <f t="shared" si="2013"/>
        <v>0</v>
      </c>
      <c r="J1247" s="15">
        <f t="shared" si="2013"/>
        <v>0</v>
      </c>
      <c r="K1247" s="15">
        <f t="shared" si="2013"/>
        <v>0</v>
      </c>
      <c r="L1247" s="15">
        <f t="shared" si="1973"/>
        <v>206317.6</v>
      </c>
      <c r="M1247" s="15">
        <f t="shared" si="1974"/>
        <v>185170.5</v>
      </c>
      <c r="N1247" s="15">
        <f t="shared" si="1975"/>
        <v>195374.5</v>
      </c>
      <c r="O1247" s="15">
        <f>O1248+O1255+O1259+O1268+O1265</f>
        <v>-1051.4109999999991</v>
      </c>
      <c r="P1247" s="15">
        <f>P1248+P1255+P1259+P1268+P1265</f>
        <v>0</v>
      </c>
      <c r="Q1247" s="15">
        <f>Q1248+Q1255+Q1259+Q1268+Q1265</f>
        <v>0</v>
      </c>
      <c r="R1247" s="15">
        <f t="shared" si="1985"/>
        <v>205266.18900000001</v>
      </c>
      <c r="S1247" s="15">
        <f t="shared" si="1986"/>
        <v>185170.5</v>
      </c>
      <c r="T1247" s="15">
        <f t="shared" si="1987"/>
        <v>195374.5</v>
      </c>
      <c r="U1247" s="15">
        <f>U1248+U1255+U1259+U1268+U1265</f>
        <v>-2651.7</v>
      </c>
      <c r="V1247" s="15">
        <f t="shared" si="1982"/>
        <v>202614.489</v>
      </c>
      <c r="W1247" s="15">
        <f t="shared" si="1983"/>
        <v>185170.5</v>
      </c>
      <c r="X1247" s="15">
        <f t="shared" si="1984"/>
        <v>195374.5</v>
      </c>
      <c r="Y1247" s="15">
        <f>Y1248+Y1255+Y1259+Y1268+Y1265</f>
        <v>47592.3</v>
      </c>
      <c r="Z1247" s="15">
        <f>Z1248+Z1255+Z1259+Z1268+Z1265</f>
        <v>0</v>
      </c>
      <c r="AA1247" s="15">
        <f>AA1248+AA1255+AA1259+AA1268+AA1265</f>
        <v>0</v>
      </c>
      <c r="AB1247" s="15">
        <f t="shared" si="1976"/>
        <v>250206.78899999999</v>
      </c>
      <c r="AC1247" s="15">
        <f t="shared" si="1977"/>
        <v>185170.5</v>
      </c>
      <c r="AD1247" s="15">
        <f t="shared" si="1978"/>
        <v>195374.5</v>
      </c>
      <c r="AE1247" s="15">
        <f>AE1248+AE1255+AE1259+AE1268+AE1265+AE1262</f>
        <v>16000</v>
      </c>
      <c r="AF1247" s="15">
        <f>AF1248+AF1255+AF1259+AF1268+AF1265+AF1262</f>
        <v>0</v>
      </c>
      <c r="AG1247" s="15">
        <f>AG1248+AG1255+AG1259+AG1268+AG1265+AG1262</f>
        <v>0</v>
      </c>
      <c r="AH1247" s="15">
        <f t="shared" si="1979"/>
        <v>266206.78899999999</v>
      </c>
      <c r="AI1247" s="15">
        <f t="shared" si="1980"/>
        <v>185170.5</v>
      </c>
      <c r="AJ1247" s="15">
        <f t="shared" si="1981"/>
        <v>195374.5</v>
      </c>
      <c r="AK1247" s="15">
        <f>AK1248+AK1255+AK1259+AK1268+AK1265+AK1262</f>
        <v>29669.396999999997</v>
      </c>
      <c r="AL1247" s="15">
        <f>AL1248+AL1255+AL1259+AL1268+AL1265+AL1262</f>
        <v>0</v>
      </c>
      <c r="AM1247" s="15">
        <f>AM1248+AM1255+AM1259+AM1268+AM1265+AM1262</f>
        <v>0</v>
      </c>
      <c r="AN1247" s="15">
        <f t="shared" si="1970"/>
        <v>295876.18599999999</v>
      </c>
      <c r="AO1247" s="15">
        <f>AO1248+AO1255+AO1259+AO1268+AO1265+AO1262</f>
        <v>0</v>
      </c>
      <c r="AP1247" s="70">
        <f t="shared" si="1988"/>
        <v>295876.18599999999</v>
      </c>
      <c r="AQ1247" s="15">
        <f t="shared" si="1971"/>
        <v>185170.5</v>
      </c>
      <c r="AR1247" s="15">
        <f>AR1248+AR1255+AR1259+AR1268+AR1265+AR1262</f>
        <v>0</v>
      </c>
      <c r="AS1247" s="70">
        <f t="shared" si="1989"/>
        <v>185170.5</v>
      </c>
      <c r="AT1247" s="73">
        <f t="shared" si="1972"/>
        <v>195374.5</v>
      </c>
      <c r="AU1247" s="15">
        <f>AU1248+AU1255+AU1259+AU1268+AU1265+AU1262</f>
        <v>0</v>
      </c>
      <c r="AV1247" s="24"/>
    </row>
    <row r="1248" spans="1:49" ht="46.8" x14ac:dyDescent="0.3">
      <c r="A1248" s="61" t="s">
        <v>808</v>
      </c>
      <c r="B1248" s="62"/>
      <c r="C1248" s="61"/>
      <c r="D1248" s="61"/>
      <c r="E1248" s="63" t="s">
        <v>150</v>
      </c>
      <c r="F1248" s="15">
        <f t="shared" ref="F1248:K1248" si="2014">F1249+F1251+F1253</f>
        <v>32545.7</v>
      </c>
      <c r="G1248" s="15">
        <f t="shared" si="2014"/>
        <v>33361</v>
      </c>
      <c r="H1248" s="15">
        <f t="shared" si="2014"/>
        <v>33361</v>
      </c>
      <c r="I1248" s="15">
        <f t="shared" si="2014"/>
        <v>0</v>
      </c>
      <c r="J1248" s="15">
        <f t="shared" si="2014"/>
        <v>0</v>
      </c>
      <c r="K1248" s="15">
        <f t="shared" si="2014"/>
        <v>0</v>
      </c>
      <c r="L1248" s="15">
        <f t="shared" si="1973"/>
        <v>32545.7</v>
      </c>
      <c r="M1248" s="15">
        <f t="shared" si="1974"/>
        <v>33361</v>
      </c>
      <c r="N1248" s="15">
        <f t="shared" si="1975"/>
        <v>33361</v>
      </c>
      <c r="O1248" s="15">
        <f>O1249+O1251+O1253</f>
        <v>0</v>
      </c>
      <c r="P1248" s="15">
        <f>P1249+P1251+P1253</f>
        <v>0</v>
      </c>
      <c r="Q1248" s="15">
        <f>Q1249+Q1251+Q1253</f>
        <v>0</v>
      </c>
      <c r="R1248" s="15">
        <f t="shared" si="1985"/>
        <v>32545.7</v>
      </c>
      <c r="S1248" s="15">
        <f t="shared" si="1986"/>
        <v>33361</v>
      </c>
      <c r="T1248" s="15">
        <f t="shared" si="1987"/>
        <v>33361</v>
      </c>
      <c r="U1248" s="15">
        <f>U1249+U1251+U1253</f>
        <v>0</v>
      </c>
      <c r="V1248" s="15">
        <f t="shared" si="1982"/>
        <v>32545.7</v>
      </c>
      <c r="W1248" s="15">
        <f t="shared" si="1983"/>
        <v>33361</v>
      </c>
      <c r="X1248" s="15">
        <f t="shared" si="1984"/>
        <v>33361</v>
      </c>
      <c r="Y1248" s="15">
        <f>Y1249+Y1251+Y1253</f>
        <v>-407.7</v>
      </c>
      <c r="Z1248" s="15">
        <f>Z1249+Z1251+Z1253</f>
        <v>0</v>
      </c>
      <c r="AA1248" s="15">
        <f>AA1249+AA1251+AA1253</f>
        <v>0</v>
      </c>
      <c r="AB1248" s="15">
        <f t="shared" si="1976"/>
        <v>32138</v>
      </c>
      <c r="AC1248" s="15">
        <f t="shared" si="1977"/>
        <v>33361</v>
      </c>
      <c r="AD1248" s="15">
        <f t="shared" si="1978"/>
        <v>33361</v>
      </c>
      <c r="AE1248" s="15">
        <f>AE1249+AE1251+AE1253</f>
        <v>0</v>
      </c>
      <c r="AF1248" s="15">
        <f>AF1249+AF1251+AF1253</f>
        <v>0</v>
      </c>
      <c r="AG1248" s="15">
        <f>AG1249+AG1251+AG1253</f>
        <v>0</v>
      </c>
      <c r="AH1248" s="15">
        <f t="shared" si="1979"/>
        <v>32138</v>
      </c>
      <c r="AI1248" s="15">
        <f t="shared" si="1980"/>
        <v>33361</v>
      </c>
      <c r="AJ1248" s="15">
        <f t="shared" si="1981"/>
        <v>33361</v>
      </c>
      <c r="AK1248" s="15">
        <f>AK1249+AK1251+AK1253</f>
        <v>0</v>
      </c>
      <c r="AL1248" s="15">
        <f>AL1249+AL1251+AL1253</f>
        <v>0</v>
      </c>
      <c r="AM1248" s="15">
        <f>AM1249+AM1251+AM1253</f>
        <v>0</v>
      </c>
      <c r="AN1248" s="15">
        <f t="shared" si="1970"/>
        <v>32138</v>
      </c>
      <c r="AO1248" s="15">
        <f>AO1249+AO1251+AO1253</f>
        <v>0</v>
      </c>
      <c r="AP1248" s="70">
        <f t="shared" si="1988"/>
        <v>32138</v>
      </c>
      <c r="AQ1248" s="15">
        <f t="shared" si="1971"/>
        <v>33361</v>
      </c>
      <c r="AR1248" s="15">
        <f>AR1249+AR1251+AR1253</f>
        <v>0</v>
      </c>
      <c r="AS1248" s="70">
        <f t="shared" si="1989"/>
        <v>33361</v>
      </c>
      <c r="AT1248" s="73">
        <f t="shared" si="1972"/>
        <v>33361</v>
      </c>
      <c r="AU1248" s="15">
        <f>AU1249+AU1251+AU1253</f>
        <v>0</v>
      </c>
      <c r="AV1248" s="24"/>
    </row>
    <row r="1249" spans="1:48" ht="93.6" x14ac:dyDescent="0.3">
      <c r="A1249" s="61" t="s">
        <v>808</v>
      </c>
      <c r="B1249" s="62" t="s">
        <v>151</v>
      </c>
      <c r="C1249" s="61"/>
      <c r="D1249" s="61"/>
      <c r="E1249" s="63" t="s">
        <v>152</v>
      </c>
      <c r="F1249" s="15">
        <f t="shared" ref="F1249:K1249" si="2015">F1250</f>
        <v>28931.1</v>
      </c>
      <c r="G1249" s="15">
        <f t="shared" si="2015"/>
        <v>29746.400000000001</v>
      </c>
      <c r="H1249" s="15">
        <f t="shared" si="2015"/>
        <v>29746.400000000001</v>
      </c>
      <c r="I1249" s="15">
        <f t="shared" si="2015"/>
        <v>0</v>
      </c>
      <c r="J1249" s="15">
        <f t="shared" si="2015"/>
        <v>0</v>
      </c>
      <c r="K1249" s="15">
        <f t="shared" si="2015"/>
        <v>0</v>
      </c>
      <c r="L1249" s="15">
        <f t="shared" si="1973"/>
        <v>28931.1</v>
      </c>
      <c r="M1249" s="15">
        <f t="shared" si="1974"/>
        <v>29746.400000000001</v>
      </c>
      <c r="N1249" s="15">
        <f t="shared" si="1975"/>
        <v>29746.400000000001</v>
      </c>
      <c r="O1249" s="15">
        <f>O1250</f>
        <v>0</v>
      </c>
      <c r="P1249" s="15">
        <f>P1250</f>
        <v>0</v>
      </c>
      <c r="Q1249" s="15">
        <f>Q1250</f>
        <v>0</v>
      </c>
      <c r="R1249" s="15">
        <f t="shared" si="1985"/>
        <v>28931.1</v>
      </c>
      <c r="S1249" s="15">
        <f t="shared" si="1986"/>
        <v>29746.400000000001</v>
      </c>
      <c r="T1249" s="15">
        <f t="shared" si="1987"/>
        <v>29746.400000000001</v>
      </c>
      <c r="U1249" s="15">
        <f>U1250</f>
        <v>0</v>
      </c>
      <c r="V1249" s="15">
        <f t="shared" si="1982"/>
        <v>28931.1</v>
      </c>
      <c r="W1249" s="15">
        <f t="shared" si="1983"/>
        <v>29746.400000000001</v>
      </c>
      <c r="X1249" s="15">
        <f t="shared" si="1984"/>
        <v>29746.400000000001</v>
      </c>
      <c r="Y1249" s="15">
        <f>Y1250</f>
        <v>-407.7</v>
      </c>
      <c r="Z1249" s="15">
        <f>Z1250</f>
        <v>0</v>
      </c>
      <c r="AA1249" s="15">
        <f>AA1250</f>
        <v>0</v>
      </c>
      <c r="AB1249" s="15">
        <f t="shared" si="1976"/>
        <v>28523.399999999998</v>
      </c>
      <c r="AC1249" s="15">
        <f t="shared" si="1977"/>
        <v>29746.400000000001</v>
      </c>
      <c r="AD1249" s="15">
        <f t="shared" si="1978"/>
        <v>29746.400000000001</v>
      </c>
      <c r="AE1249" s="15">
        <f>AE1250</f>
        <v>0</v>
      </c>
      <c r="AF1249" s="15">
        <f>AF1250</f>
        <v>0</v>
      </c>
      <c r="AG1249" s="15">
        <f>AG1250</f>
        <v>0</v>
      </c>
      <c r="AH1249" s="15">
        <f t="shared" si="1979"/>
        <v>28523.399999999998</v>
      </c>
      <c r="AI1249" s="15">
        <f t="shared" si="1980"/>
        <v>29746.400000000001</v>
      </c>
      <c r="AJ1249" s="15">
        <f t="shared" si="1981"/>
        <v>29746.400000000001</v>
      </c>
      <c r="AK1249" s="15">
        <f>AK1250</f>
        <v>0</v>
      </c>
      <c r="AL1249" s="15">
        <f>AL1250</f>
        <v>0</v>
      </c>
      <c r="AM1249" s="15">
        <f>AM1250</f>
        <v>0</v>
      </c>
      <c r="AN1249" s="15">
        <f t="shared" si="1970"/>
        <v>28523.399999999998</v>
      </c>
      <c r="AO1249" s="15">
        <f>AO1250</f>
        <v>0</v>
      </c>
      <c r="AP1249" s="70">
        <f t="shared" si="1988"/>
        <v>28523.399999999998</v>
      </c>
      <c r="AQ1249" s="15">
        <f t="shared" si="1971"/>
        <v>29746.400000000001</v>
      </c>
      <c r="AR1249" s="15">
        <f>AR1250</f>
        <v>0</v>
      </c>
      <c r="AS1249" s="70">
        <f t="shared" si="1989"/>
        <v>29746.400000000001</v>
      </c>
      <c r="AT1249" s="73">
        <f t="shared" si="1972"/>
        <v>29746.400000000001</v>
      </c>
      <c r="AU1249" s="15">
        <f>AU1250</f>
        <v>0</v>
      </c>
      <c r="AV1249" s="24"/>
    </row>
    <row r="1250" spans="1:48" ht="31.2" x14ac:dyDescent="0.3">
      <c r="A1250" s="61" t="s">
        <v>808</v>
      </c>
      <c r="B1250" s="62">
        <v>100</v>
      </c>
      <c r="C1250" s="61" t="s">
        <v>50</v>
      </c>
      <c r="D1250" s="61" t="s">
        <v>50</v>
      </c>
      <c r="E1250" s="63" t="s">
        <v>678</v>
      </c>
      <c r="F1250" s="15">
        <v>28931.1</v>
      </c>
      <c r="G1250" s="15">
        <v>29746.400000000001</v>
      </c>
      <c r="H1250" s="15">
        <v>29746.400000000001</v>
      </c>
      <c r="I1250" s="15"/>
      <c r="J1250" s="15"/>
      <c r="K1250" s="15"/>
      <c r="L1250" s="15">
        <f t="shared" si="1973"/>
        <v>28931.1</v>
      </c>
      <c r="M1250" s="15">
        <f t="shared" si="1974"/>
        <v>29746.400000000001</v>
      </c>
      <c r="N1250" s="15">
        <f t="shared" si="1975"/>
        <v>29746.400000000001</v>
      </c>
      <c r="O1250" s="15"/>
      <c r="P1250" s="15"/>
      <c r="Q1250" s="15"/>
      <c r="R1250" s="15">
        <f t="shared" si="1985"/>
        <v>28931.1</v>
      </c>
      <c r="S1250" s="15">
        <f t="shared" si="1986"/>
        <v>29746.400000000001</v>
      </c>
      <c r="T1250" s="15">
        <f t="shared" si="1987"/>
        <v>29746.400000000001</v>
      </c>
      <c r="U1250" s="15"/>
      <c r="V1250" s="15">
        <f t="shared" si="1982"/>
        <v>28931.1</v>
      </c>
      <c r="W1250" s="15">
        <f t="shared" si="1983"/>
        <v>29746.400000000001</v>
      </c>
      <c r="X1250" s="15">
        <f t="shared" si="1984"/>
        <v>29746.400000000001</v>
      </c>
      <c r="Y1250" s="15">
        <v>-407.7</v>
      </c>
      <c r="Z1250" s="15"/>
      <c r="AA1250" s="15"/>
      <c r="AB1250" s="15">
        <f t="shared" si="1976"/>
        <v>28523.399999999998</v>
      </c>
      <c r="AC1250" s="15">
        <f t="shared" si="1977"/>
        <v>29746.400000000001</v>
      </c>
      <c r="AD1250" s="15">
        <f t="shared" si="1978"/>
        <v>29746.400000000001</v>
      </c>
      <c r="AE1250" s="15"/>
      <c r="AF1250" s="15"/>
      <c r="AG1250" s="15"/>
      <c r="AH1250" s="15">
        <f t="shared" si="1979"/>
        <v>28523.399999999998</v>
      </c>
      <c r="AI1250" s="15">
        <f t="shared" si="1980"/>
        <v>29746.400000000001</v>
      </c>
      <c r="AJ1250" s="15">
        <f t="shared" si="1981"/>
        <v>29746.400000000001</v>
      </c>
      <c r="AK1250" s="15"/>
      <c r="AL1250" s="15"/>
      <c r="AM1250" s="15"/>
      <c r="AN1250" s="15">
        <f t="shared" si="1970"/>
        <v>28523.399999999998</v>
      </c>
      <c r="AO1250" s="15"/>
      <c r="AP1250" s="70">
        <f t="shared" si="1988"/>
        <v>28523.399999999998</v>
      </c>
      <c r="AQ1250" s="15">
        <f t="shared" si="1971"/>
        <v>29746.400000000001</v>
      </c>
      <c r="AR1250" s="15"/>
      <c r="AS1250" s="70">
        <f t="shared" si="1989"/>
        <v>29746.400000000001</v>
      </c>
      <c r="AT1250" s="73">
        <f t="shared" si="1972"/>
        <v>29746.400000000001</v>
      </c>
      <c r="AU1250" s="15"/>
      <c r="AV1250" s="24"/>
    </row>
    <row r="1251" spans="1:48" ht="31.2" x14ac:dyDescent="0.3">
      <c r="A1251" s="61" t="s">
        <v>808</v>
      </c>
      <c r="B1251" s="62" t="s">
        <v>48</v>
      </c>
      <c r="C1251" s="61"/>
      <c r="D1251" s="61"/>
      <c r="E1251" s="63" t="s">
        <v>49</v>
      </c>
      <c r="F1251" s="15">
        <f t="shared" ref="F1251:K1251" si="2016">F1252</f>
        <v>3600.9</v>
      </c>
      <c r="G1251" s="15">
        <f t="shared" si="2016"/>
        <v>3601.2000000000003</v>
      </c>
      <c r="H1251" s="15">
        <f t="shared" si="2016"/>
        <v>3601.4</v>
      </c>
      <c r="I1251" s="15">
        <f t="shared" si="2016"/>
        <v>0</v>
      </c>
      <c r="J1251" s="15">
        <f t="shared" si="2016"/>
        <v>0</v>
      </c>
      <c r="K1251" s="15">
        <f t="shared" si="2016"/>
        <v>0</v>
      </c>
      <c r="L1251" s="15">
        <f t="shared" si="1973"/>
        <v>3600.9</v>
      </c>
      <c r="M1251" s="15">
        <f t="shared" si="1974"/>
        <v>3601.2000000000003</v>
      </c>
      <c r="N1251" s="15">
        <f t="shared" si="1975"/>
        <v>3601.4</v>
      </c>
      <c r="O1251" s="15">
        <f>O1252</f>
        <v>0</v>
      </c>
      <c r="P1251" s="15">
        <f>P1252</f>
        <v>0</v>
      </c>
      <c r="Q1251" s="15">
        <f>Q1252</f>
        <v>0</v>
      </c>
      <c r="R1251" s="15">
        <f t="shared" si="1985"/>
        <v>3600.9</v>
      </c>
      <c r="S1251" s="15">
        <f t="shared" si="1986"/>
        <v>3601.2000000000003</v>
      </c>
      <c r="T1251" s="15">
        <f t="shared" si="1987"/>
        <v>3601.4</v>
      </c>
      <c r="U1251" s="15">
        <f>U1252</f>
        <v>0</v>
      </c>
      <c r="V1251" s="15">
        <f t="shared" si="1982"/>
        <v>3600.9</v>
      </c>
      <c r="W1251" s="15">
        <f t="shared" si="1983"/>
        <v>3601.2000000000003</v>
      </c>
      <c r="X1251" s="15">
        <f t="shared" si="1984"/>
        <v>3601.4</v>
      </c>
      <c r="Y1251" s="15">
        <f>Y1252</f>
        <v>0</v>
      </c>
      <c r="Z1251" s="15">
        <f>Z1252</f>
        <v>0</v>
      </c>
      <c r="AA1251" s="15">
        <f>AA1252</f>
        <v>0</v>
      </c>
      <c r="AB1251" s="15">
        <f t="shared" si="1976"/>
        <v>3600.9</v>
      </c>
      <c r="AC1251" s="15">
        <f t="shared" si="1977"/>
        <v>3601.2000000000003</v>
      </c>
      <c r="AD1251" s="15">
        <f t="shared" si="1978"/>
        <v>3601.4</v>
      </c>
      <c r="AE1251" s="15">
        <f>AE1252</f>
        <v>0</v>
      </c>
      <c r="AF1251" s="15">
        <f>AF1252</f>
        <v>0</v>
      </c>
      <c r="AG1251" s="15">
        <f>AG1252</f>
        <v>0</v>
      </c>
      <c r="AH1251" s="15">
        <f t="shared" si="1979"/>
        <v>3600.9</v>
      </c>
      <c r="AI1251" s="15">
        <f t="shared" si="1980"/>
        <v>3601.2000000000003</v>
      </c>
      <c r="AJ1251" s="15">
        <f t="shared" si="1981"/>
        <v>3601.4</v>
      </c>
      <c r="AK1251" s="15">
        <f>AK1252</f>
        <v>0</v>
      </c>
      <c r="AL1251" s="15">
        <f>AL1252</f>
        <v>0</v>
      </c>
      <c r="AM1251" s="15">
        <f>AM1252</f>
        <v>0</v>
      </c>
      <c r="AN1251" s="15">
        <f t="shared" si="1970"/>
        <v>3600.9</v>
      </c>
      <c r="AO1251" s="15">
        <f>AO1252</f>
        <v>0</v>
      </c>
      <c r="AP1251" s="70">
        <f t="shared" si="1988"/>
        <v>3600.9</v>
      </c>
      <c r="AQ1251" s="15">
        <f t="shared" si="1971"/>
        <v>3601.2000000000003</v>
      </c>
      <c r="AR1251" s="15">
        <f>AR1252</f>
        <v>0</v>
      </c>
      <c r="AS1251" s="70">
        <f t="shared" si="1989"/>
        <v>3601.2000000000003</v>
      </c>
      <c r="AT1251" s="73">
        <f t="shared" si="1972"/>
        <v>3601.4</v>
      </c>
      <c r="AU1251" s="15">
        <f>AU1252</f>
        <v>0</v>
      </c>
      <c r="AV1251" s="24"/>
    </row>
    <row r="1252" spans="1:48" ht="31.2" x14ac:dyDescent="0.3">
      <c r="A1252" s="61" t="s">
        <v>808</v>
      </c>
      <c r="B1252" s="62">
        <v>200</v>
      </c>
      <c r="C1252" s="61" t="s">
        <v>50</v>
      </c>
      <c r="D1252" s="61" t="s">
        <v>50</v>
      </c>
      <c r="E1252" s="63" t="s">
        <v>678</v>
      </c>
      <c r="F1252" s="15">
        <v>3600.9</v>
      </c>
      <c r="G1252" s="15">
        <v>3601.2000000000003</v>
      </c>
      <c r="H1252" s="15">
        <v>3601.4</v>
      </c>
      <c r="I1252" s="15"/>
      <c r="J1252" s="15"/>
      <c r="K1252" s="15"/>
      <c r="L1252" s="15">
        <f t="shared" si="1973"/>
        <v>3600.9</v>
      </c>
      <c r="M1252" s="15">
        <f t="shared" si="1974"/>
        <v>3601.2000000000003</v>
      </c>
      <c r="N1252" s="15">
        <f t="shared" si="1975"/>
        <v>3601.4</v>
      </c>
      <c r="O1252" s="15"/>
      <c r="P1252" s="15"/>
      <c r="Q1252" s="15"/>
      <c r="R1252" s="15">
        <f t="shared" si="1985"/>
        <v>3600.9</v>
      </c>
      <c r="S1252" s="15">
        <f t="shared" si="1986"/>
        <v>3601.2000000000003</v>
      </c>
      <c r="T1252" s="15">
        <f t="shared" si="1987"/>
        <v>3601.4</v>
      </c>
      <c r="U1252" s="15"/>
      <c r="V1252" s="15">
        <f t="shared" si="1982"/>
        <v>3600.9</v>
      </c>
      <c r="W1252" s="15">
        <f t="shared" si="1983"/>
        <v>3601.2000000000003</v>
      </c>
      <c r="X1252" s="15">
        <f t="shared" si="1984"/>
        <v>3601.4</v>
      </c>
      <c r="Y1252" s="15"/>
      <c r="Z1252" s="15"/>
      <c r="AA1252" s="15"/>
      <c r="AB1252" s="15">
        <f t="shared" si="1976"/>
        <v>3600.9</v>
      </c>
      <c r="AC1252" s="15">
        <f t="shared" si="1977"/>
        <v>3601.2000000000003</v>
      </c>
      <c r="AD1252" s="15">
        <f t="shared" si="1978"/>
        <v>3601.4</v>
      </c>
      <c r="AE1252" s="15"/>
      <c r="AF1252" s="15"/>
      <c r="AG1252" s="15"/>
      <c r="AH1252" s="15">
        <f t="shared" si="1979"/>
        <v>3600.9</v>
      </c>
      <c r="AI1252" s="15">
        <f t="shared" si="1980"/>
        <v>3601.2000000000003</v>
      </c>
      <c r="AJ1252" s="15">
        <f t="shared" si="1981"/>
        <v>3601.4</v>
      </c>
      <c r="AK1252" s="15"/>
      <c r="AL1252" s="15"/>
      <c r="AM1252" s="15"/>
      <c r="AN1252" s="15">
        <f t="shared" si="1970"/>
        <v>3600.9</v>
      </c>
      <c r="AO1252" s="15"/>
      <c r="AP1252" s="70">
        <f t="shared" si="1988"/>
        <v>3600.9</v>
      </c>
      <c r="AQ1252" s="15">
        <f t="shared" si="1971"/>
        <v>3601.2000000000003</v>
      </c>
      <c r="AR1252" s="15"/>
      <c r="AS1252" s="70">
        <f t="shared" si="1989"/>
        <v>3601.2000000000003</v>
      </c>
      <c r="AT1252" s="73">
        <f t="shared" si="1972"/>
        <v>3601.4</v>
      </c>
      <c r="AU1252" s="15"/>
      <c r="AV1252" s="24"/>
    </row>
    <row r="1253" spans="1:48" x14ac:dyDescent="0.3">
      <c r="A1253" s="61" t="s">
        <v>808</v>
      </c>
      <c r="B1253" s="62" t="s">
        <v>44</v>
      </c>
      <c r="C1253" s="61"/>
      <c r="D1253" s="61"/>
      <c r="E1253" s="63" t="s">
        <v>45</v>
      </c>
      <c r="F1253" s="15">
        <f t="shared" ref="F1253:K1253" si="2017">F1254</f>
        <v>13.7</v>
      </c>
      <c r="G1253" s="15">
        <f t="shared" si="2017"/>
        <v>13.399999999999999</v>
      </c>
      <c r="H1253" s="15">
        <f t="shared" si="2017"/>
        <v>13.2</v>
      </c>
      <c r="I1253" s="15">
        <f t="shared" si="2017"/>
        <v>0</v>
      </c>
      <c r="J1253" s="15">
        <f t="shared" si="2017"/>
        <v>0</v>
      </c>
      <c r="K1253" s="15">
        <f t="shared" si="2017"/>
        <v>0</v>
      </c>
      <c r="L1253" s="15">
        <f t="shared" si="1973"/>
        <v>13.7</v>
      </c>
      <c r="M1253" s="15">
        <f t="shared" si="1974"/>
        <v>13.399999999999999</v>
      </c>
      <c r="N1253" s="15">
        <f t="shared" si="1975"/>
        <v>13.2</v>
      </c>
      <c r="O1253" s="15">
        <f>O1254</f>
        <v>0</v>
      </c>
      <c r="P1253" s="15">
        <f>P1254</f>
        <v>0</v>
      </c>
      <c r="Q1253" s="15">
        <f>Q1254</f>
        <v>0</v>
      </c>
      <c r="R1253" s="15">
        <f t="shared" si="1985"/>
        <v>13.7</v>
      </c>
      <c r="S1253" s="15">
        <f t="shared" si="1986"/>
        <v>13.399999999999999</v>
      </c>
      <c r="T1253" s="15">
        <f t="shared" si="1987"/>
        <v>13.2</v>
      </c>
      <c r="U1253" s="15">
        <f>U1254</f>
        <v>0</v>
      </c>
      <c r="V1253" s="15">
        <f t="shared" si="1982"/>
        <v>13.7</v>
      </c>
      <c r="W1253" s="15">
        <f t="shared" si="1983"/>
        <v>13.399999999999999</v>
      </c>
      <c r="X1253" s="15">
        <f t="shared" si="1984"/>
        <v>13.2</v>
      </c>
      <c r="Y1253" s="15">
        <f>Y1254</f>
        <v>0</v>
      </c>
      <c r="Z1253" s="15">
        <f>Z1254</f>
        <v>0</v>
      </c>
      <c r="AA1253" s="15">
        <f>AA1254</f>
        <v>0</v>
      </c>
      <c r="AB1253" s="15">
        <f t="shared" si="1976"/>
        <v>13.7</v>
      </c>
      <c r="AC1253" s="15">
        <f t="shared" si="1977"/>
        <v>13.399999999999999</v>
      </c>
      <c r="AD1253" s="15">
        <f t="shared" si="1978"/>
        <v>13.2</v>
      </c>
      <c r="AE1253" s="15">
        <f>AE1254</f>
        <v>0</v>
      </c>
      <c r="AF1253" s="15">
        <f>AF1254</f>
        <v>0</v>
      </c>
      <c r="AG1253" s="15">
        <f>AG1254</f>
        <v>0</v>
      </c>
      <c r="AH1253" s="15">
        <f t="shared" si="1979"/>
        <v>13.7</v>
      </c>
      <c r="AI1253" s="15">
        <f t="shared" si="1980"/>
        <v>13.399999999999999</v>
      </c>
      <c r="AJ1253" s="15">
        <f t="shared" si="1981"/>
        <v>13.2</v>
      </c>
      <c r="AK1253" s="15">
        <f>AK1254</f>
        <v>0</v>
      </c>
      <c r="AL1253" s="15">
        <f>AL1254</f>
        <v>0</v>
      </c>
      <c r="AM1253" s="15">
        <f>AM1254</f>
        <v>0</v>
      </c>
      <c r="AN1253" s="15">
        <f t="shared" si="1970"/>
        <v>13.7</v>
      </c>
      <c r="AO1253" s="15">
        <f>AO1254</f>
        <v>0</v>
      </c>
      <c r="AP1253" s="70">
        <f t="shared" si="1988"/>
        <v>13.7</v>
      </c>
      <c r="AQ1253" s="15">
        <f t="shared" si="1971"/>
        <v>13.399999999999999</v>
      </c>
      <c r="AR1253" s="15">
        <f>AR1254</f>
        <v>0</v>
      </c>
      <c r="AS1253" s="70">
        <f t="shared" si="1989"/>
        <v>13.399999999999999</v>
      </c>
      <c r="AT1253" s="73">
        <f t="shared" si="1972"/>
        <v>13.2</v>
      </c>
      <c r="AU1253" s="15">
        <f>AU1254</f>
        <v>0</v>
      </c>
      <c r="AV1253" s="24"/>
    </row>
    <row r="1254" spans="1:48" ht="31.2" x14ac:dyDescent="0.3">
      <c r="A1254" s="61" t="s">
        <v>808</v>
      </c>
      <c r="B1254" s="62">
        <v>800</v>
      </c>
      <c r="C1254" s="61" t="s">
        <v>50</v>
      </c>
      <c r="D1254" s="61" t="s">
        <v>50</v>
      </c>
      <c r="E1254" s="63" t="s">
        <v>678</v>
      </c>
      <c r="F1254" s="15">
        <v>13.7</v>
      </c>
      <c r="G1254" s="15">
        <v>13.399999999999999</v>
      </c>
      <c r="H1254" s="15">
        <v>13.2</v>
      </c>
      <c r="I1254" s="15"/>
      <c r="J1254" s="15"/>
      <c r="K1254" s="15"/>
      <c r="L1254" s="15">
        <f t="shared" si="1973"/>
        <v>13.7</v>
      </c>
      <c r="M1254" s="15">
        <f t="shared" si="1974"/>
        <v>13.399999999999999</v>
      </c>
      <c r="N1254" s="15">
        <f t="shared" si="1975"/>
        <v>13.2</v>
      </c>
      <c r="O1254" s="15"/>
      <c r="P1254" s="15"/>
      <c r="Q1254" s="15"/>
      <c r="R1254" s="15">
        <f t="shared" si="1985"/>
        <v>13.7</v>
      </c>
      <c r="S1254" s="15">
        <f t="shared" si="1986"/>
        <v>13.399999999999999</v>
      </c>
      <c r="T1254" s="15">
        <f t="shared" si="1987"/>
        <v>13.2</v>
      </c>
      <c r="U1254" s="15"/>
      <c r="V1254" s="15">
        <f t="shared" si="1982"/>
        <v>13.7</v>
      </c>
      <c r="W1254" s="15">
        <f t="shared" si="1983"/>
        <v>13.399999999999999</v>
      </c>
      <c r="X1254" s="15">
        <f t="shared" si="1984"/>
        <v>13.2</v>
      </c>
      <c r="Y1254" s="15"/>
      <c r="Z1254" s="15"/>
      <c r="AA1254" s="15"/>
      <c r="AB1254" s="15">
        <f t="shared" si="1976"/>
        <v>13.7</v>
      </c>
      <c r="AC1254" s="15">
        <f t="shared" si="1977"/>
        <v>13.399999999999999</v>
      </c>
      <c r="AD1254" s="15">
        <f t="shared" si="1978"/>
        <v>13.2</v>
      </c>
      <c r="AE1254" s="15"/>
      <c r="AF1254" s="15"/>
      <c r="AG1254" s="15"/>
      <c r="AH1254" s="15">
        <f t="shared" si="1979"/>
        <v>13.7</v>
      </c>
      <c r="AI1254" s="15">
        <f t="shared" si="1980"/>
        <v>13.399999999999999</v>
      </c>
      <c r="AJ1254" s="15">
        <f t="shared" si="1981"/>
        <v>13.2</v>
      </c>
      <c r="AK1254" s="15"/>
      <c r="AL1254" s="15"/>
      <c r="AM1254" s="15"/>
      <c r="AN1254" s="15">
        <f t="shared" si="1970"/>
        <v>13.7</v>
      </c>
      <c r="AO1254" s="15"/>
      <c r="AP1254" s="70">
        <f t="shared" si="1988"/>
        <v>13.7</v>
      </c>
      <c r="AQ1254" s="15">
        <f t="shared" si="1971"/>
        <v>13.399999999999999</v>
      </c>
      <c r="AR1254" s="15"/>
      <c r="AS1254" s="70">
        <f t="shared" si="1989"/>
        <v>13.399999999999999</v>
      </c>
      <c r="AT1254" s="73">
        <f t="shared" si="1972"/>
        <v>13.2</v>
      </c>
      <c r="AU1254" s="15"/>
      <c r="AV1254" s="24"/>
    </row>
    <row r="1255" spans="1:48" x14ac:dyDescent="0.3">
      <c r="A1255" s="61" t="s">
        <v>809</v>
      </c>
      <c r="B1255" s="62"/>
      <c r="C1255" s="61"/>
      <c r="D1255" s="61"/>
      <c r="E1255" s="63" t="s">
        <v>810</v>
      </c>
      <c r="F1255" s="15">
        <f t="shared" ref="F1255:F1269" si="2018">F1256</f>
        <v>27578.9</v>
      </c>
      <c r="G1255" s="15">
        <f t="shared" ref="G1255:G1269" si="2019">G1256</f>
        <v>1045.5</v>
      </c>
      <c r="H1255" s="15">
        <f t="shared" ref="H1255:H1269" si="2020">H1256</f>
        <v>1045.5</v>
      </c>
      <c r="I1255" s="15">
        <f t="shared" ref="I1255:I1269" si="2021">I1256</f>
        <v>0</v>
      </c>
      <c r="J1255" s="15">
        <f t="shared" ref="J1255:J1269" si="2022">J1256</f>
        <v>0</v>
      </c>
      <c r="K1255" s="15">
        <f t="shared" ref="K1255:K1269" si="2023">K1256</f>
        <v>0</v>
      </c>
      <c r="L1255" s="15">
        <f t="shared" si="1973"/>
        <v>27578.9</v>
      </c>
      <c r="M1255" s="15">
        <f t="shared" si="1974"/>
        <v>1045.5</v>
      </c>
      <c r="N1255" s="15">
        <f t="shared" si="1975"/>
        <v>1045.5</v>
      </c>
      <c r="O1255" s="15">
        <f t="shared" ref="O1255:O1269" si="2024">O1256</f>
        <v>-6543.4</v>
      </c>
      <c r="P1255" s="15">
        <f t="shared" ref="P1255:P1269" si="2025">P1256</f>
        <v>0</v>
      </c>
      <c r="Q1255" s="15">
        <f t="shared" ref="Q1255:Q1269" si="2026">Q1256</f>
        <v>0</v>
      </c>
      <c r="R1255" s="15">
        <f t="shared" si="1985"/>
        <v>21035.5</v>
      </c>
      <c r="S1255" s="15">
        <f t="shared" si="1986"/>
        <v>1045.5</v>
      </c>
      <c r="T1255" s="15">
        <f t="shared" si="1987"/>
        <v>1045.5</v>
      </c>
      <c r="U1255" s="15">
        <f t="shared" ref="U1255:U1269" si="2027">U1256</f>
        <v>0</v>
      </c>
      <c r="V1255" s="15">
        <f t="shared" si="1982"/>
        <v>21035.5</v>
      </c>
      <c r="W1255" s="15">
        <f t="shared" si="1983"/>
        <v>1045.5</v>
      </c>
      <c r="X1255" s="15">
        <f t="shared" si="1984"/>
        <v>1045.5</v>
      </c>
      <c r="Y1255" s="15">
        <f t="shared" ref="Y1255:Y1269" si="2028">Y1256</f>
        <v>48000</v>
      </c>
      <c r="Z1255" s="15">
        <f t="shared" ref="Z1255:Z1269" si="2029">Z1256</f>
        <v>0</v>
      </c>
      <c r="AA1255" s="15">
        <f t="shared" ref="AA1255:AA1269" si="2030">AA1256</f>
        <v>0</v>
      </c>
      <c r="AB1255" s="15">
        <f t="shared" si="1976"/>
        <v>69035.5</v>
      </c>
      <c r="AC1255" s="15">
        <f t="shared" si="1977"/>
        <v>1045.5</v>
      </c>
      <c r="AD1255" s="15">
        <f t="shared" si="1978"/>
        <v>1045.5</v>
      </c>
      <c r="AE1255" s="15">
        <f>AE1256</f>
        <v>-48000</v>
      </c>
      <c r="AF1255" s="15">
        <f>AF1256</f>
        <v>0</v>
      </c>
      <c r="AG1255" s="15">
        <f>AG1256</f>
        <v>0</v>
      </c>
      <c r="AH1255" s="15">
        <f t="shared" si="1979"/>
        <v>21035.5</v>
      </c>
      <c r="AI1255" s="15">
        <f t="shared" si="1980"/>
        <v>1045.5</v>
      </c>
      <c r="AJ1255" s="15">
        <f t="shared" si="1981"/>
        <v>1045.5</v>
      </c>
      <c r="AK1255" s="15">
        <f>AK1256</f>
        <v>0</v>
      </c>
      <c r="AL1255" s="15">
        <f>AL1256</f>
        <v>0</v>
      </c>
      <c r="AM1255" s="15">
        <f>AM1256</f>
        <v>0</v>
      </c>
      <c r="AN1255" s="15">
        <f t="shared" si="1970"/>
        <v>21035.5</v>
      </c>
      <c r="AO1255" s="15">
        <f>AO1256</f>
        <v>0</v>
      </c>
      <c r="AP1255" s="70">
        <f t="shared" si="1988"/>
        <v>21035.5</v>
      </c>
      <c r="AQ1255" s="15">
        <f t="shared" si="1971"/>
        <v>1045.5</v>
      </c>
      <c r="AR1255" s="15">
        <f>AR1256</f>
        <v>0</v>
      </c>
      <c r="AS1255" s="70">
        <f t="shared" si="1989"/>
        <v>1045.5</v>
      </c>
      <c r="AT1255" s="73">
        <f t="shared" si="1972"/>
        <v>1045.5</v>
      </c>
      <c r="AU1255" s="15">
        <f>AU1256</f>
        <v>0</v>
      </c>
      <c r="AV1255" s="24"/>
    </row>
    <row r="1256" spans="1:48" ht="31.2" x14ac:dyDescent="0.3">
      <c r="A1256" s="61" t="s">
        <v>809</v>
      </c>
      <c r="B1256" s="62" t="s">
        <v>48</v>
      </c>
      <c r="C1256" s="61"/>
      <c r="D1256" s="61"/>
      <c r="E1256" s="63" t="s">
        <v>49</v>
      </c>
      <c r="F1256" s="15">
        <f t="shared" si="2018"/>
        <v>27578.9</v>
      </c>
      <c r="G1256" s="15">
        <f t="shared" si="2019"/>
        <v>1045.5</v>
      </c>
      <c r="H1256" s="15">
        <f t="shared" si="2020"/>
        <v>1045.5</v>
      </c>
      <c r="I1256" s="15">
        <f t="shared" si="2021"/>
        <v>0</v>
      </c>
      <c r="J1256" s="15">
        <f t="shared" si="2022"/>
        <v>0</v>
      </c>
      <c r="K1256" s="15">
        <f t="shared" si="2023"/>
        <v>0</v>
      </c>
      <c r="L1256" s="15">
        <f t="shared" si="1973"/>
        <v>27578.9</v>
      </c>
      <c r="M1256" s="15">
        <f t="shared" si="1974"/>
        <v>1045.5</v>
      </c>
      <c r="N1256" s="15">
        <f t="shared" si="1975"/>
        <v>1045.5</v>
      </c>
      <c r="O1256" s="15">
        <f t="shared" si="2024"/>
        <v>-6543.4</v>
      </c>
      <c r="P1256" s="15">
        <f t="shared" si="2025"/>
        <v>0</v>
      </c>
      <c r="Q1256" s="15">
        <f t="shared" si="2026"/>
        <v>0</v>
      </c>
      <c r="R1256" s="15">
        <f t="shared" si="1985"/>
        <v>21035.5</v>
      </c>
      <c r="S1256" s="15">
        <f t="shared" si="1986"/>
        <v>1045.5</v>
      </c>
      <c r="T1256" s="15">
        <f t="shared" si="1987"/>
        <v>1045.5</v>
      </c>
      <c r="U1256" s="15">
        <f t="shared" si="2027"/>
        <v>0</v>
      </c>
      <c r="V1256" s="15">
        <f t="shared" si="1982"/>
        <v>21035.5</v>
      </c>
      <c r="W1256" s="15">
        <f t="shared" si="1983"/>
        <v>1045.5</v>
      </c>
      <c r="X1256" s="15">
        <f t="shared" si="1984"/>
        <v>1045.5</v>
      </c>
      <c r="Y1256" s="15">
        <f>Y1257+Y1258</f>
        <v>48000</v>
      </c>
      <c r="Z1256" s="15">
        <f>Z1257+Z1258</f>
        <v>0</v>
      </c>
      <c r="AA1256" s="15">
        <f>AA1257+AA1258</f>
        <v>0</v>
      </c>
      <c r="AB1256" s="15">
        <f t="shared" si="1976"/>
        <v>69035.5</v>
      </c>
      <c r="AC1256" s="15">
        <f t="shared" si="1977"/>
        <v>1045.5</v>
      </c>
      <c r="AD1256" s="15">
        <f t="shared" si="1978"/>
        <v>1045.5</v>
      </c>
      <c r="AE1256" s="15">
        <f>AE1257+AE1258</f>
        <v>-48000</v>
      </c>
      <c r="AF1256" s="15">
        <f>AF1257+AF1258</f>
        <v>0</v>
      </c>
      <c r="AG1256" s="15">
        <f>AG1257+AG1258</f>
        <v>0</v>
      </c>
      <c r="AH1256" s="15">
        <f t="shared" si="1979"/>
        <v>21035.5</v>
      </c>
      <c r="AI1256" s="15">
        <f t="shared" si="1980"/>
        <v>1045.5</v>
      </c>
      <c r="AJ1256" s="15">
        <f t="shared" si="1981"/>
        <v>1045.5</v>
      </c>
      <c r="AK1256" s="15">
        <f>AK1257+AK1258</f>
        <v>0</v>
      </c>
      <c r="AL1256" s="15">
        <f>AL1257+AL1258</f>
        <v>0</v>
      </c>
      <c r="AM1256" s="15">
        <f>AM1257+AM1258</f>
        <v>0</v>
      </c>
      <c r="AN1256" s="15">
        <f t="shared" si="1970"/>
        <v>21035.5</v>
      </c>
      <c r="AO1256" s="15">
        <f>AO1257+AO1258</f>
        <v>0</v>
      </c>
      <c r="AP1256" s="70">
        <f t="shared" si="1988"/>
        <v>21035.5</v>
      </c>
      <c r="AQ1256" s="15">
        <f t="shared" si="1971"/>
        <v>1045.5</v>
      </c>
      <c r="AR1256" s="15">
        <f>AR1257+AR1258</f>
        <v>0</v>
      </c>
      <c r="AS1256" s="70">
        <f t="shared" si="1989"/>
        <v>1045.5</v>
      </c>
      <c r="AT1256" s="73">
        <f t="shared" si="1972"/>
        <v>1045.5</v>
      </c>
      <c r="AU1256" s="15">
        <f>AU1257+AU1258</f>
        <v>0</v>
      </c>
      <c r="AV1256" s="24"/>
    </row>
    <row r="1257" spans="1:48" x14ac:dyDescent="0.3">
      <c r="A1257" s="61" t="s">
        <v>809</v>
      </c>
      <c r="B1257" s="62" t="s">
        <v>48</v>
      </c>
      <c r="C1257" s="61" t="s">
        <v>50</v>
      </c>
      <c r="D1257" s="61" t="s">
        <v>288</v>
      </c>
      <c r="E1257" s="63" t="s">
        <v>735</v>
      </c>
      <c r="F1257" s="15">
        <v>27578.9</v>
      </c>
      <c r="G1257" s="15">
        <v>1045.5</v>
      </c>
      <c r="H1257" s="15">
        <v>1045.5</v>
      </c>
      <c r="I1257" s="15"/>
      <c r="J1257" s="15"/>
      <c r="K1257" s="15"/>
      <c r="L1257" s="15">
        <f t="shared" si="1973"/>
        <v>27578.9</v>
      </c>
      <c r="M1257" s="15">
        <f t="shared" si="1974"/>
        <v>1045.5</v>
      </c>
      <c r="N1257" s="15">
        <f t="shared" si="1975"/>
        <v>1045.5</v>
      </c>
      <c r="O1257" s="15">
        <v>-6543.4</v>
      </c>
      <c r="P1257" s="15"/>
      <c r="Q1257" s="15"/>
      <c r="R1257" s="15">
        <f t="shared" si="1985"/>
        <v>21035.5</v>
      </c>
      <c r="S1257" s="15">
        <f t="shared" si="1986"/>
        <v>1045.5</v>
      </c>
      <c r="T1257" s="15">
        <f t="shared" si="1987"/>
        <v>1045.5</v>
      </c>
      <c r="U1257" s="15"/>
      <c r="V1257" s="15">
        <f t="shared" si="1982"/>
        <v>21035.5</v>
      </c>
      <c r="W1257" s="15">
        <f t="shared" si="1983"/>
        <v>1045.5</v>
      </c>
      <c r="X1257" s="15">
        <f t="shared" si="1984"/>
        <v>1045.5</v>
      </c>
      <c r="Y1257" s="15">
        <v>48000</v>
      </c>
      <c r="Z1257" s="15"/>
      <c r="AA1257" s="15"/>
      <c r="AB1257" s="15">
        <f t="shared" si="1976"/>
        <v>69035.5</v>
      </c>
      <c r="AC1257" s="15">
        <f t="shared" si="1977"/>
        <v>1045.5</v>
      </c>
      <c r="AD1257" s="15">
        <f t="shared" si="1978"/>
        <v>1045.5</v>
      </c>
      <c r="AE1257" s="15">
        <v>-48000</v>
      </c>
      <c r="AF1257" s="15"/>
      <c r="AG1257" s="15"/>
      <c r="AH1257" s="15">
        <f t="shared" si="1979"/>
        <v>21035.5</v>
      </c>
      <c r="AI1257" s="15">
        <f t="shared" si="1980"/>
        <v>1045.5</v>
      </c>
      <c r="AJ1257" s="15">
        <f t="shared" si="1981"/>
        <v>1045.5</v>
      </c>
      <c r="AK1257" s="15"/>
      <c r="AL1257" s="15"/>
      <c r="AM1257" s="15"/>
      <c r="AN1257" s="15">
        <f t="shared" si="1970"/>
        <v>21035.5</v>
      </c>
      <c r="AO1257" s="15"/>
      <c r="AP1257" s="70">
        <f t="shared" si="1988"/>
        <v>21035.5</v>
      </c>
      <c r="AQ1257" s="15">
        <f t="shared" si="1971"/>
        <v>1045.5</v>
      </c>
      <c r="AR1257" s="15"/>
      <c r="AS1257" s="70">
        <f t="shared" si="1989"/>
        <v>1045.5</v>
      </c>
      <c r="AT1257" s="73">
        <f t="shared" si="1972"/>
        <v>1045.5</v>
      </c>
      <c r="AU1257" s="15"/>
      <c r="AV1257" s="24"/>
    </row>
    <row r="1258" spans="1:48" s="1" customFormat="1" ht="31.2" hidden="1" x14ac:dyDescent="0.3">
      <c r="A1258" s="10" t="s">
        <v>809</v>
      </c>
      <c r="B1258" s="11" t="s">
        <v>48</v>
      </c>
      <c r="C1258" s="10" t="s">
        <v>50</v>
      </c>
      <c r="D1258" s="10" t="s">
        <v>50</v>
      </c>
      <c r="E1258" s="23" t="s">
        <v>678</v>
      </c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>
        <f t="shared" si="1976"/>
        <v>0</v>
      </c>
      <c r="AC1258" s="15">
        <f t="shared" si="1977"/>
        <v>0</v>
      </c>
      <c r="AD1258" s="15">
        <f t="shared" si="1978"/>
        <v>0</v>
      </c>
      <c r="AE1258" s="15"/>
      <c r="AF1258" s="15"/>
      <c r="AG1258" s="15"/>
      <c r="AH1258" s="15">
        <f t="shared" si="1979"/>
        <v>0</v>
      </c>
      <c r="AI1258" s="15">
        <f t="shared" si="1980"/>
        <v>0</v>
      </c>
      <c r="AJ1258" s="15">
        <f t="shared" si="1981"/>
        <v>0</v>
      </c>
      <c r="AK1258" s="15"/>
      <c r="AL1258" s="15"/>
      <c r="AM1258" s="15"/>
      <c r="AN1258" s="15">
        <f t="shared" si="1970"/>
        <v>0</v>
      </c>
      <c r="AO1258" s="15"/>
      <c r="AP1258" s="15"/>
      <c r="AQ1258" s="15">
        <f t="shared" si="1971"/>
        <v>0</v>
      </c>
      <c r="AR1258" s="15"/>
      <c r="AS1258" s="15"/>
      <c r="AT1258" s="15">
        <f t="shared" si="1972"/>
        <v>0</v>
      </c>
      <c r="AU1258" s="15"/>
      <c r="AV1258" s="22">
        <v>0</v>
      </c>
    </row>
    <row r="1259" spans="1:48" ht="31.2" x14ac:dyDescent="0.3">
      <c r="A1259" s="61" t="s">
        <v>811</v>
      </c>
      <c r="B1259" s="62"/>
      <c r="C1259" s="61"/>
      <c r="D1259" s="61"/>
      <c r="E1259" s="63" t="s">
        <v>812</v>
      </c>
      <c r="F1259" s="15">
        <f t="shared" si="2018"/>
        <v>50305</v>
      </c>
      <c r="G1259" s="15">
        <f t="shared" si="2019"/>
        <v>35702.6</v>
      </c>
      <c r="H1259" s="15">
        <f t="shared" si="2020"/>
        <v>35702.6</v>
      </c>
      <c r="I1259" s="15">
        <f t="shared" si="2021"/>
        <v>0</v>
      </c>
      <c r="J1259" s="15">
        <f t="shared" si="2022"/>
        <v>0</v>
      </c>
      <c r="K1259" s="15">
        <f t="shared" si="2023"/>
        <v>0</v>
      </c>
      <c r="L1259" s="15">
        <f t="shared" si="1973"/>
        <v>50305</v>
      </c>
      <c r="M1259" s="15">
        <f t="shared" si="1974"/>
        <v>35702.6</v>
      </c>
      <c r="N1259" s="15">
        <f t="shared" si="1975"/>
        <v>35702.6</v>
      </c>
      <c r="O1259" s="15">
        <f t="shared" si="2024"/>
        <v>-2219.9609999999998</v>
      </c>
      <c r="P1259" s="15">
        <f t="shared" si="2025"/>
        <v>0</v>
      </c>
      <c r="Q1259" s="15">
        <f t="shared" si="2026"/>
        <v>0</v>
      </c>
      <c r="R1259" s="15">
        <f t="shared" si="1985"/>
        <v>48085.038999999997</v>
      </c>
      <c r="S1259" s="15">
        <f t="shared" si="1986"/>
        <v>35702.6</v>
      </c>
      <c r="T1259" s="15">
        <f t="shared" si="1987"/>
        <v>35702.6</v>
      </c>
      <c r="U1259" s="15">
        <f t="shared" si="2027"/>
        <v>0</v>
      </c>
      <c r="V1259" s="15">
        <f t="shared" si="1982"/>
        <v>48085.038999999997</v>
      </c>
      <c r="W1259" s="15">
        <f t="shared" si="1983"/>
        <v>35702.6</v>
      </c>
      <c r="X1259" s="15">
        <f t="shared" si="1984"/>
        <v>35702.6</v>
      </c>
      <c r="Y1259" s="15">
        <f t="shared" si="2028"/>
        <v>0</v>
      </c>
      <c r="Z1259" s="15">
        <f t="shared" si="2029"/>
        <v>0</v>
      </c>
      <c r="AA1259" s="15">
        <f t="shared" si="2030"/>
        <v>0</v>
      </c>
      <c r="AB1259" s="15">
        <f t="shared" si="1976"/>
        <v>48085.038999999997</v>
      </c>
      <c r="AC1259" s="15">
        <f t="shared" si="1977"/>
        <v>35702.6</v>
      </c>
      <c r="AD1259" s="15">
        <f t="shared" si="1978"/>
        <v>35702.6</v>
      </c>
      <c r="AE1259" s="15">
        <f t="shared" ref="AE1259:AE1269" si="2031">AE1260</f>
        <v>0</v>
      </c>
      <c r="AF1259" s="15">
        <f t="shared" ref="AF1259:AF1269" si="2032">AF1260</f>
        <v>0</v>
      </c>
      <c r="AG1259" s="15">
        <f t="shared" ref="AG1259:AG1269" si="2033">AG1260</f>
        <v>0</v>
      </c>
      <c r="AH1259" s="15">
        <f t="shared" si="1979"/>
        <v>48085.038999999997</v>
      </c>
      <c r="AI1259" s="15">
        <f t="shared" si="1980"/>
        <v>35702.6</v>
      </c>
      <c r="AJ1259" s="15">
        <f t="shared" si="1981"/>
        <v>35702.6</v>
      </c>
      <c r="AK1259" s="15">
        <f t="shared" ref="AK1259:AK1269" si="2034">AK1260</f>
        <v>29669.396999999997</v>
      </c>
      <c r="AL1259" s="15">
        <f t="shared" ref="AL1259:AL1269" si="2035">AL1260</f>
        <v>0</v>
      </c>
      <c r="AM1259" s="15">
        <f t="shared" ref="AM1259:AM1269" si="2036">AM1260</f>
        <v>0</v>
      </c>
      <c r="AN1259" s="15">
        <f t="shared" si="1970"/>
        <v>77754.435999999987</v>
      </c>
      <c r="AO1259" s="15">
        <f t="shared" ref="AO1259:AO1269" si="2037">AO1260</f>
        <v>0</v>
      </c>
      <c r="AP1259" s="70">
        <f t="shared" ref="AP1259:AP1274" si="2038">AN1259+AO1259</f>
        <v>77754.435999999987</v>
      </c>
      <c r="AQ1259" s="15">
        <f t="shared" si="1971"/>
        <v>35702.6</v>
      </c>
      <c r="AR1259" s="15">
        <f t="shared" ref="AR1259:AU1269" si="2039">AR1260</f>
        <v>0</v>
      </c>
      <c r="AS1259" s="70">
        <f t="shared" ref="AS1259:AS1274" si="2040">AQ1259+AR1259</f>
        <v>35702.6</v>
      </c>
      <c r="AT1259" s="73">
        <f t="shared" si="1972"/>
        <v>35702.6</v>
      </c>
      <c r="AU1259" s="15">
        <f t="shared" si="2039"/>
        <v>0</v>
      </c>
      <c r="AV1259" s="24"/>
    </row>
    <row r="1260" spans="1:48" ht="31.2" x14ac:dyDescent="0.3">
      <c r="A1260" s="61" t="s">
        <v>811</v>
      </c>
      <c r="B1260" s="62" t="s">
        <v>48</v>
      </c>
      <c r="C1260" s="61"/>
      <c r="D1260" s="61"/>
      <c r="E1260" s="63" t="s">
        <v>49</v>
      </c>
      <c r="F1260" s="15">
        <f t="shared" si="2018"/>
        <v>50305</v>
      </c>
      <c r="G1260" s="15">
        <f t="shared" si="2019"/>
        <v>35702.6</v>
      </c>
      <c r="H1260" s="15">
        <f t="shared" si="2020"/>
        <v>35702.6</v>
      </c>
      <c r="I1260" s="15">
        <f t="shared" si="2021"/>
        <v>0</v>
      </c>
      <c r="J1260" s="15">
        <f t="shared" si="2022"/>
        <v>0</v>
      </c>
      <c r="K1260" s="15">
        <f t="shared" si="2023"/>
        <v>0</v>
      </c>
      <c r="L1260" s="15">
        <f t="shared" si="1973"/>
        <v>50305</v>
      </c>
      <c r="M1260" s="15">
        <f t="shared" si="1974"/>
        <v>35702.6</v>
      </c>
      <c r="N1260" s="15">
        <f t="shared" si="1975"/>
        <v>35702.6</v>
      </c>
      <c r="O1260" s="15">
        <f t="shared" si="2024"/>
        <v>-2219.9609999999998</v>
      </c>
      <c r="P1260" s="15">
        <f t="shared" si="2025"/>
        <v>0</v>
      </c>
      <c r="Q1260" s="15">
        <f t="shared" si="2026"/>
        <v>0</v>
      </c>
      <c r="R1260" s="15">
        <f t="shared" si="1985"/>
        <v>48085.038999999997</v>
      </c>
      <c r="S1260" s="15">
        <f t="shared" si="1986"/>
        <v>35702.6</v>
      </c>
      <c r="T1260" s="15">
        <f t="shared" si="1987"/>
        <v>35702.6</v>
      </c>
      <c r="U1260" s="15">
        <f t="shared" si="2027"/>
        <v>0</v>
      </c>
      <c r="V1260" s="15">
        <f t="shared" si="1982"/>
        <v>48085.038999999997</v>
      </c>
      <c r="W1260" s="15">
        <f t="shared" si="1983"/>
        <v>35702.6</v>
      </c>
      <c r="X1260" s="15">
        <f t="shared" si="1984"/>
        <v>35702.6</v>
      </c>
      <c r="Y1260" s="15">
        <f t="shared" si="2028"/>
        <v>0</v>
      </c>
      <c r="Z1260" s="15">
        <f t="shared" si="2029"/>
        <v>0</v>
      </c>
      <c r="AA1260" s="15">
        <f t="shared" si="2030"/>
        <v>0</v>
      </c>
      <c r="AB1260" s="15">
        <f t="shared" si="1976"/>
        <v>48085.038999999997</v>
      </c>
      <c r="AC1260" s="15">
        <f t="shared" si="1977"/>
        <v>35702.6</v>
      </c>
      <c r="AD1260" s="15">
        <f t="shared" si="1978"/>
        <v>35702.6</v>
      </c>
      <c r="AE1260" s="15">
        <f t="shared" si="2031"/>
        <v>0</v>
      </c>
      <c r="AF1260" s="15">
        <f t="shared" si="2032"/>
        <v>0</v>
      </c>
      <c r="AG1260" s="15">
        <f t="shared" si="2033"/>
        <v>0</v>
      </c>
      <c r="AH1260" s="15">
        <f t="shared" si="1979"/>
        <v>48085.038999999997</v>
      </c>
      <c r="AI1260" s="15">
        <f t="shared" si="1980"/>
        <v>35702.6</v>
      </c>
      <c r="AJ1260" s="15">
        <f t="shared" si="1981"/>
        <v>35702.6</v>
      </c>
      <c r="AK1260" s="15">
        <f t="shared" si="2034"/>
        <v>29669.396999999997</v>
      </c>
      <c r="AL1260" s="15">
        <f t="shared" si="2035"/>
        <v>0</v>
      </c>
      <c r="AM1260" s="15">
        <f t="shared" si="2036"/>
        <v>0</v>
      </c>
      <c r="AN1260" s="15">
        <f t="shared" si="1970"/>
        <v>77754.435999999987</v>
      </c>
      <c r="AO1260" s="15">
        <f t="shared" si="2037"/>
        <v>0</v>
      </c>
      <c r="AP1260" s="70">
        <f t="shared" si="2038"/>
        <v>77754.435999999987</v>
      </c>
      <c r="AQ1260" s="15">
        <f t="shared" si="1971"/>
        <v>35702.6</v>
      </c>
      <c r="AR1260" s="15">
        <f t="shared" si="2039"/>
        <v>0</v>
      </c>
      <c r="AS1260" s="70">
        <f t="shared" si="2040"/>
        <v>35702.6</v>
      </c>
      <c r="AT1260" s="73">
        <f t="shared" si="1972"/>
        <v>35702.6</v>
      </c>
      <c r="AU1260" s="15">
        <f t="shared" si="2039"/>
        <v>0</v>
      </c>
      <c r="AV1260" s="24"/>
    </row>
    <row r="1261" spans="1:48" x14ac:dyDescent="0.3">
      <c r="A1261" s="61" t="s">
        <v>811</v>
      </c>
      <c r="B1261" s="62">
        <v>200</v>
      </c>
      <c r="C1261" s="61" t="s">
        <v>50</v>
      </c>
      <c r="D1261" s="61" t="s">
        <v>288</v>
      </c>
      <c r="E1261" s="63" t="s">
        <v>735</v>
      </c>
      <c r="F1261" s="15">
        <v>50305</v>
      </c>
      <c r="G1261" s="15">
        <v>35702.6</v>
      </c>
      <c r="H1261" s="15">
        <v>35702.6</v>
      </c>
      <c r="I1261" s="15"/>
      <c r="J1261" s="15"/>
      <c r="K1261" s="15"/>
      <c r="L1261" s="15">
        <f t="shared" si="1973"/>
        <v>50305</v>
      </c>
      <c r="M1261" s="15">
        <f t="shared" si="1974"/>
        <v>35702.6</v>
      </c>
      <c r="N1261" s="15">
        <f t="shared" si="1975"/>
        <v>35702.6</v>
      </c>
      <c r="O1261" s="15">
        <v>-2219.9609999999998</v>
      </c>
      <c r="P1261" s="15"/>
      <c r="Q1261" s="15"/>
      <c r="R1261" s="15">
        <f t="shared" si="1985"/>
        <v>48085.038999999997</v>
      </c>
      <c r="S1261" s="15">
        <f t="shared" si="1986"/>
        <v>35702.6</v>
      </c>
      <c r="T1261" s="15">
        <f t="shared" si="1987"/>
        <v>35702.6</v>
      </c>
      <c r="U1261" s="15"/>
      <c r="V1261" s="15">
        <f t="shared" si="1982"/>
        <v>48085.038999999997</v>
      </c>
      <c r="W1261" s="15">
        <f t="shared" si="1983"/>
        <v>35702.6</v>
      </c>
      <c r="X1261" s="15">
        <f t="shared" si="1984"/>
        <v>35702.6</v>
      </c>
      <c r="Y1261" s="15"/>
      <c r="Z1261" s="15"/>
      <c r="AA1261" s="15"/>
      <c r="AB1261" s="15">
        <f t="shared" si="1976"/>
        <v>48085.038999999997</v>
      </c>
      <c r="AC1261" s="15">
        <f t="shared" si="1977"/>
        <v>35702.6</v>
      </c>
      <c r="AD1261" s="15">
        <f t="shared" si="1978"/>
        <v>35702.6</v>
      </c>
      <c r="AE1261" s="15"/>
      <c r="AF1261" s="15"/>
      <c r="AG1261" s="15"/>
      <c r="AH1261" s="15">
        <f t="shared" si="1979"/>
        <v>48085.038999999997</v>
      </c>
      <c r="AI1261" s="15">
        <f t="shared" si="1980"/>
        <v>35702.6</v>
      </c>
      <c r="AJ1261" s="15">
        <f t="shared" si="1981"/>
        <v>35702.6</v>
      </c>
      <c r="AK1261" s="15">
        <f>30000-129.271-103.167-98.165</f>
        <v>29669.396999999997</v>
      </c>
      <c r="AL1261" s="15"/>
      <c r="AM1261" s="15"/>
      <c r="AN1261" s="15">
        <f t="shared" ref="AN1261:AN1324" si="2041">AH1261+AK1261</f>
        <v>77754.435999999987</v>
      </c>
      <c r="AO1261" s="15"/>
      <c r="AP1261" s="70">
        <f t="shared" si="2038"/>
        <v>77754.435999999987</v>
      </c>
      <c r="AQ1261" s="15">
        <f t="shared" ref="AQ1261:AQ1324" si="2042">AI1261+AL1261</f>
        <v>35702.6</v>
      </c>
      <c r="AR1261" s="15"/>
      <c r="AS1261" s="70">
        <f t="shared" si="2040"/>
        <v>35702.6</v>
      </c>
      <c r="AT1261" s="73">
        <f t="shared" ref="AT1261:AT1324" si="2043">AJ1261+AM1261</f>
        <v>35702.6</v>
      </c>
      <c r="AU1261" s="15"/>
      <c r="AV1261" s="24"/>
    </row>
    <row r="1262" spans="1:48" ht="62.4" x14ac:dyDescent="0.3">
      <c r="A1262" s="61" t="s">
        <v>813</v>
      </c>
      <c r="B1262" s="62"/>
      <c r="C1262" s="61"/>
      <c r="D1262" s="61"/>
      <c r="E1262" s="64" t="s">
        <v>814</v>
      </c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>
        <f t="shared" ref="AB1262:AB1263" si="2044">AB1263</f>
        <v>0</v>
      </c>
      <c r="AC1262" s="15">
        <f t="shared" ref="AC1262:AC1263" si="2045">AC1263</f>
        <v>0</v>
      </c>
      <c r="AD1262" s="15">
        <f t="shared" ref="AD1262:AD1263" si="2046">AD1263</f>
        <v>0</v>
      </c>
      <c r="AE1262" s="15">
        <f t="shared" si="2031"/>
        <v>64000</v>
      </c>
      <c r="AF1262" s="15">
        <f t="shared" si="2032"/>
        <v>0</v>
      </c>
      <c r="AG1262" s="15">
        <f t="shared" si="2033"/>
        <v>0</v>
      </c>
      <c r="AH1262" s="15">
        <f t="shared" si="1979"/>
        <v>64000</v>
      </c>
      <c r="AI1262" s="15">
        <f t="shared" si="1980"/>
        <v>0</v>
      </c>
      <c r="AJ1262" s="15">
        <f t="shared" si="1981"/>
        <v>0</v>
      </c>
      <c r="AK1262" s="15">
        <f t="shared" si="2034"/>
        <v>0</v>
      </c>
      <c r="AL1262" s="15">
        <f t="shared" si="2035"/>
        <v>0</v>
      </c>
      <c r="AM1262" s="15">
        <f t="shared" si="2036"/>
        <v>0</v>
      </c>
      <c r="AN1262" s="15">
        <f t="shared" si="2041"/>
        <v>64000</v>
      </c>
      <c r="AO1262" s="15">
        <f t="shared" si="2037"/>
        <v>0</v>
      </c>
      <c r="AP1262" s="70">
        <f t="shared" si="2038"/>
        <v>64000</v>
      </c>
      <c r="AQ1262" s="15">
        <f t="shared" si="2042"/>
        <v>0</v>
      </c>
      <c r="AR1262" s="15">
        <f t="shared" si="2039"/>
        <v>0</v>
      </c>
      <c r="AS1262" s="70">
        <f t="shared" si="2040"/>
        <v>0</v>
      </c>
      <c r="AT1262" s="73">
        <f t="shared" si="2043"/>
        <v>0</v>
      </c>
      <c r="AU1262" s="15">
        <f t="shared" si="2039"/>
        <v>0</v>
      </c>
      <c r="AV1262" s="24"/>
    </row>
    <row r="1263" spans="1:48" ht="31.2" x14ac:dyDescent="0.3">
      <c r="A1263" s="61" t="s">
        <v>813</v>
      </c>
      <c r="B1263" s="62" t="s">
        <v>48</v>
      </c>
      <c r="C1263" s="61"/>
      <c r="D1263" s="61"/>
      <c r="E1263" s="63" t="s">
        <v>49</v>
      </c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>
        <f t="shared" si="2044"/>
        <v>0</v>
      </c>
      <c r="AC1263" s="15">
        <f t="shared" si="2045"/>
        <v>0</v>
      </c>
      <c r="AD1263" s="15">
        <f t="shared" si="2046"/>
        <v>0</v>
      </c>
      <c r="AE1263" s="15">
        <f t="shared" si="2031"/>
        <v>64000</v>
      </c>
      <c r="AF1263" s="15">
        <f t="shared" si="2032"/>
        <v>0</v>
      </c>
      <c r="AG1263" s="15">
        <f t="shared" si="2033"/>
        <v>0</v>
      </c>
      <c r="AH1263" s="15">
        <f t="shared" si="1979"/>
        <v>64000</v>
      </c>
      <c r="AI1263" s="15">
        <f t="shared" si="1980"/>
        <v>0</v>
      </c>
      <c r="AJ1263" s="15">
        <f t="shared" si="1981"/>
        <v>0</v>
      </c>
      <c r="AK1263" s="15">
        <f t="shared" si="2034"/>
        <v>0</v>
      </c>
      <c r="AL1263" s="15">
        <f t="shared" si="2035"/>
        <v>0</v>
      </c>
      <c r="AM1263" s="15">
        <f t="shared" si="2036"/>
        <v>0</v>
      </c>
      <c r="AN1263" s="15">
        <f t="shared" si="2041"/>
        <v>64000</v>
      </c>
      <c r="AO1263" s="15">
        <f t="shared" si="2037"/>
        <v>0</v>
      </c>
      <c r="AP1263" s="70">
        <f t="shared" si="2038"/>
        <v>64000</v>
      </c>
      <c r="AQ1263" s="15">
        <f t="shared" si="2042"/>
        <v>0</v>
      </c>
      <c r="AR1263" s="15">
        <f t="shared" si="2039"/>
        <v>0</v>
      </c>
      <c r="AS1263" s="70">
        <f t="shared" si="2040"/>
        <v>0</v>
      </c>
      <c r="AT1263" s="73">
        <f t="shared" si="2043"/>
        <v>0</v>
      </c>
      <c r="AU1263" s="15">
        <f t="shared" si="2039"/>
        <v>0</v>
      </c>
      <c r="AV1263" s="24"/>
    </row>
    <row r="1264" spans="1:48" ht="31.2" x14ac:dyDescent="0.3">
      <c r="A1264" s="61" t="s">
        <v>813</v>
      </c>
      <c r="B1264" s="62">
        <v>200</v>
      </c>
      <c r="C1264" s="61" t="s">
        <v>50</v>
      </c>
      <c r="D1264" s="61" t="s">
        <v>50</v>
      </c>
      <c r="E1264" s="63" t="s">
        <v>678</v>
      </c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>
        <v>0</v>
      </c>
      <c r="AC1264" s="15">
        <v>0</v>
      </c>
      <c r="AD1264" s="15">
        <v>0</v>
      </c>
      <c r="AE1264" s="15">
        <v>64000</v>
      </c>
      <c r="AF1264" s="15"/>
      <c r="AG1264" s="15"/>
      <c r="AH1264" s="15">
        <f t="shared" si="1979"/>
        <v>64000</v>
      </c>
      <c r="AI1264" s="15">
        <f t="shared" si="1980"/>
        <v>0</v>
      </c>
      <c r="AJ1264" s="15">
        <f t="shared" si="1981"/>
        <v>0</v>
      </c>
      <c r="AK1264" s="15"/>
      <c r="AL1264" s="15"/>
      <c r="AM1264" s="15"/>
      <c r="AN1264" s="15">
        <f t="shared" si="2041"/>
        <v>64000</v>
      </c>
      <c r="AO1264" s="15"/>
      <c r="AP1264" s="70">
        <f t="shared" si="2038"/>
        <v>64000</v>
      </c>
      <c r="AQ1264" s="15">
        <f t="shared" si="2042"/>
        <v>0</v>
      </c>
      <c r="AR1264" s="15"/>
      <c r="AS1264" s="70">
        <f t="shared" si="2040"/>
        <v>0</v>
      </c>
      <c r="AT1264" s="73">
        <f t="shared" si="2043"/>
        <v>0</v>
      </c>
      <c r="AU1264" s="15"/>
      <c r="AV1264" s="24"/>
    </row>
    <row r="1265" spans="1:48" ht="46.8" x14ac:dyDescent="0.3">
      <c r="A1265" s="61" t="s">
        <v>815</v>
      </c>
      <c r="B1265" s="62"/>
      <c r="C1265" s="61"/>
      <c r="D1265" s="61"/>
      <c r="E1265" s="63" t="s">
        <v>816</v>
      </c>
      <c r="F1265" s="15">
        <f t="shared" si="2018"/>
        <v>76267.100000000006</v>
      </c>
      <c r="G1265" s="15">
        <f t="shared" si="2019"/>
        <v>80933.7</v>
      </c>
      <c r="H1265" s="15">
        <f t="shared" si="2020"/>
        <v>83416.5</v>
      </c>
      <c r="I1265" s="15">
        <f t="shared" si="2021"/>
        <v>0</v>
      </c>
      <c r="J1265" s="15">
        <f t="shared" si="2022"/>
        <v>0</v>
      </c>
      <c r="K1265" s="15">
        <f t="shared" si="2023"/>
        <v>0</v>
      </c>
      <c r="L1265" s="15">
        <f t="shared" si="1973"/>
        <v>76267.100000000006</v>
      </c>
      <c r="M1265" s="15">
        <f t="shared" si="1974"/>
        <v>80933.7</v>
      </c>
      <c r="N1265" s="15">
        <f t="shared" si="1975"/>
        <v>83416.5</v>
      </c>
      <c r="O1265" s="15">
        <f t="shared" si="2024"/>
        <v>7711.95</v>
      </c>
      <c r="P1265" s="15">
        <f t="shared" si="2025"/>
        <v>0</v>
      </c>
      <c r="Q1265" s="15">
        <f t="shared" si="2026"/>
        <v>0</v>
      </c>
      <c r="R1265" s="15">
        <f t="shared" si="1985"/>
        <v>83979.05</v>
      </c>
      <c r="S1265" s="15">
        <f t="shared" si="1986"/>
        <v>80933.7</v>
      </c>
      <c r="T1265" s="15">
        <f t="shared" si="1987"/>
        <v>83416.5</v>
      </c>
      <c r="U1265" s="15">
        <f t="shared" si="2027"/>
        <v>-2651.7</v>
      </c>
      <c r="V1265" s="15">
        <f t="shared" si="1982"/>
        <v>81327.350000000006</v>
      </c>
      <c r="W1265" s="15">
        <f t="shared" si="1983"/>
        <v>80933.7</v>
      </c>
      <c r="X1265" s="15">
        <f t="shared" si="1984"/>
        <v>83416.5</v>
      </c>
      <c r="Y1265" s="15">
        <f t="shared" si="2028"/>
        <v>0</v>
      </c>
      <c r="Z1265" s="15">
        <f t="shared" si="2029"/>
        <v>0</v>
      </c>
      <c r="AA1265" s="15">
        <f t="shared" si="2030"/>
        <v>0</v>
      </c>
      <c r="AB1265" s="15">
        <f t="shared" si="1976"/>
        <v>81327.350000000006</v>
      </c>
      <c r="AC1265" s="15">
        <f t="shared" si="1977"/>
        <v>80933.7</v>
      </c>
      <c r="AD1265" s="15">
        <f t="shared" si="1978"/>
        <v>83416.5</v>
      </c>
      <c r="AE1265" s="15">
        <f t="shared" si="2031"/>
        <v>0</v>
      </c>
      <c r="AF1265" s="15">
        <f t="shared" si="2032"/>
        <v>0</v>
      </c>
      <c r="AG1265" s="15">
        <f t="shared" si="2033"/>
        <v>0</v>
      </c>
      <c r="AH1265" s="15">
        <f t="shared" si="1979"/>
        <v>81327.350000000006</v>
      </c>
      <c r="AI1265" s="15">
        <f t="shared" si="1980"/>
        <v>80933.7</v>
      </c>
      <c r="AJ1265" s="15">
        <f t="shared" si="1981"/>
        <v>83416.5</v>
      </c>
      <c r="AK1265" s="15">
        <f t="shared" si="2034"/>
        <v>0</v>
      </c>
      <c r="AL1265" s="15">
        <f t="shared" si="2035"/>
        <v>0</v>
      </c>
      <c r="AM1265" s="15">
        <f t="shared" si="2036"/>
        <v>0</v>
      </c>
      <c r="AN1265" s="15">
        <f t="shared" si="2041"/>
        <v>81327.350000000006</v>
      </c>
      <c r="AO1265" s="15">
        <f t="shared" si="2037"/>
        <v>0</v>
      </c>
      <c r="AP1265" s="70">
        <f t="shared" si="2038"/>
        <v>81327.350000000006</v>
      </c>
      <c r="AQ1265" s="15">
        <f t="shared" si="2042"/>
        <v>80933.7</v>
      </c>
      <c r="AR1265" s="15">
        <f t="shared" si="2039"/>
        <v>0</v>
      </c>
      <c r="AS1265" s="70">
        <f t="shared" si="2040"/>
        <v>80933.7</v>
      </c>
      <c r="AT1265" s="73">
        <f t="shared" si="2043"/>
        <v>83416.5</v>
      </c>
      <c r="AU1265" s="15">
        <f t="shared" si="2039"/>
        <v>0</v>
      </c>
      <c r="AV1265" s="24"/>
    </row>
    <row r="1266" spans="1:48" x14ac:dyDescent="0.3">
      <c r="A1266" s="61" t="s">
        <v>815</v>
      </c>
      <c r="B1266" s="62" t="s">
        <v>44</v>
      </c>
      <c r="C1266" s="61"/>
      <c r="D1266" s="61"/>
      <c r="E1266" s="63" t="s">
        <v>45</v>
      </c>
      <c r="F1266" s="15">
        <f t="shared" si="2018"/>
        <v>76267.100000000006</v>
      </c>
      <c r="G1266" s="15">
        <f t="shared" si="2019"/>
        <v>80933.7</v>
      </c>
      <c r="H1266" s="15">
        <f t="shared" si="2020"/>
        <v>83416.5</v>
      </c>
      <c r="I1266" s="15">
        <f t="shared" si="2021"/>
        <v>0</v>
      </c>
      <c r="J1266" s="15">
        <f t="shared" si="2022"/>
        <v>0</v>
      </c>
      <c r="K1266" s="15">
        <f t="shared" si="2023"/>
        <v>0</v>
      </c>
      <c r="L1266" s="15">
        <f t="shared" si="1973"/>
        <v>76267.100000000006</v>
      </c>
      <c r="M1266" s="15">
        <f t="shared" si="1974"/>
        <v>80933.7</v>
      </c>
      <c r="N1266" s="15">
        <f t="shared" si="1975"/>
        <v>83416.5</v>
      </c>
      <c r="O1266" s="15">
        <f t="shared" si="2024"/>
        <v>7711.95</v>
      </c>
      <c r="P1266" s="15">
        <f t="shared" si="2025"/>
        <v>0</v>
      </c>
      <c r="Q1266" s="15">
        <f t="shared" si="2026"/>
        <v>0</v>
      </c>
      <c r="R1266" s="15">
        <f t="shared" si="1985"/>
        <v>83979.05</v>
      </c>
      <c r="S1266" s="15">
        <f t="shared" si="1986"/>
        <v>80933.7</v>
      </c>
      <c r="T1266" s="15">
        <f t="shared" si="1987"/>
        <v>83416.5</v>
      </c>
      <c r="U1266" s="15">
        <f t="shared" si="2027"/>
        <v>-2651.7</v>
      </c>
      <c r="V1266" s="15">
        <f t="shared" si="1982"/>
        <v>81327.350000000006</v>
      </c>
      <c r="W1266" s="15">
        <f t="shared" si="1983"/>
        <v>80933.7</v>
      </c>
      <c r="X1266" s="15">
        <f t="shared" si="1984"/>
        <v>83416.5</v>
      </c>
      <c r="Y1266" s="15">
        <f t="shared" si="2028"/>
        <v>0</v>
      </c>
      <c r="Z1266" s="15">
        <f t="shared" si="2029"/>
        <v>0</v>
      </c>
      <c r="AA1266" s="15">
        <f t="shared" si="2030"/>
        <v>0</v>
      </c>
      <c r="AB1266" s="15">
        <f t="shared" si="1976"/>
        <v>81327.350000000006</v>
      </c>
      <c r="AC1266" s="15">
        <f t="shared" si="1977"/>
        <v>80933.7</v>
      </c>
      <c r="AD1266" s="15">
        <f t="shared" si="1978"/>
        <v>83416.5</v>
      </c>
      <c r="AE1266" s="15">
        <f t="shared" si="2031"/>
        <v>0</v>
      </c>
      <c r="AF1266" s="15">
        <f t="shared" si="2032"/>
        <v>0</v>
      </c>
      <c r="AG1266" s="15">
        <f t="shared" si="2033"/>
        <v>0</v>
      </c>
      <c r="AH1266" s="15">
        <f t="shared" si="1979"/>
        <v>81327.350000000006</v>
      </c>
      <c r="AI1266" s="15">
        <f t="shared" si="1980"/>
        <v>80933.7</v>
      </c>
      <c r="AJ1266" s="15">
        <f t="shared" si="1981"/>
        <v>83416.5</v>
      </c>
      <c r="AK1266" s="15">
        <f t="shared" si="2034"/>
        <v>0</v>
      </c>
      <c r="AL1266" s="15">
        <f t="shared" si="2035"/>
        <v>0</v>
      </c>
      <c r="AM1266" s="15">
        <f t="shared" si="2036"/>
        <v>0</v>
      </c>
      <c r="AN1266" s="15">
        <f t="shared" si="2041"/>
        <v>81327.350000000006</v>
      </c>
      <c r="AO1266" s="15">
        <f t="shared" si="2037"/>
        <v>0</v>
      </c>
      <c r="AP1266" s="70">
        <f t="shared" si="2038"/>
        <v>81327.350000000006</v>
      </c>
      <c r="AQ1266" s="15">
        <f t="shared" si="2042"/>
        <v>80933.7</v>
      </c>
      <c r="AR1266" s="15">
        <f t="shared" si="2039"/>
        <v>0</v>
      </c>
      <c r="AS1266" s="70">
        <f t="shared" si="2040"/>
        <v>80933.7</v>
      </c>
      <c r="AT1266" s="73">
        <f t="shared" si="2043"/>
        <v>83416.5</v>
      </c>
      <c r="AU1266" s="15">
        <f t="shared" si="2039"/>
        <v>0</v>
      </c>
      <c r="AV1266" s="24"/>
    </row>
    <row r="1267" spans="1:48" x14ac:dyDescent="0.3">
      <c r="A1267" s="61" t="s">
        <v>815</v>
      </c>
      <c r="B1267" s="62">
        <v>800</v>
      </c>
      <c r="C1267" s="61" t="s">
        <v>50</v>
      </c>
      <c r="D1267" s="61" t="s">
        <v>51</v>
      </c>
      <c r="E1267" s="63" t="s">
        <v>52</v>
      </c>
      <c r="F1267" s="15">
        <v>76267.100000000006</v>
      </c>
      <c r="G1267" s="15">
        <v>80933.7</v>
      </c>
      <c r="H1267" s="15">
        <v>83416.5</v>
      </c>
      <c r="I1267" s="15"/>
      <c r="J1267" s="15"/>
      <c r="K1267" s="15"/>
      <c r="L1267" s="15">
        <f t="shared" ref="L1267:L1330" si="2047">F1267+I1267</f>
        <v>76267.100000000006</v>
      </c>
      <c r="M1267" s="15">
        <f t="shared" ref="M1267:M1330" si="2048">G1267+J1267</f>
        <v>80933.7</v>
      </c>
      <c r="N1267" s="15">
        <f t="shared" ref="N1267:N1330" si="2049">H1267+K1267</f>
        <v>83416.5</v>
      </c>
      <c r="O1267" s="15">
        <v>7711.95</v>
      </c>
      <c r="P1267" s="15"/>
      <c r="Q1267" s="15"/>
      <c r="R1267" s="15">
        <f t="shared" si="1985"/>
        <v>83979.05</v>
      </c>
      <c r="S1267" s="15">
        <f t="shared" si="1986"/>
        <v>80933.7</v>
      </c>
      <c r="T1267" s="15">
        <f t="shared" si="1987"/>
        <v>83416.5</v>
      </c>
      <c r="U1267" s="15">
        <v>-2651.7</v>
      </c>
      <c r="V1267" s="15">
        <f t="shared" si="1982"/>
        <v>81327.350000000006</v>
      </c>
      <c r="W1267" s="15">
        <f t="shared" si="1983"/>
        <v>80933.7</v>
      </c>
      <c r="X1267" s="15">
        <f t="shared" si="1984"/>
        <v>83416.5</v>
      </c>
      <c r="Y1267" s="15"/>
      <c r="Z1267" s="15"/>
      <c r="AA1267" s="15"/>
      <c r="AB1267" s="15">
        <f t="shared" si="1976"/>
        <v>81327.350000000006</v>
      </c>
      <c r="AC1267" s="15">
        <f t="shared" si="1977"/>
        <v>80933.7</v>
      </c>
      <c r="AD1267" s="15">
        <f t="shared" si="1978"/>
        <v>83416.5</v>
      </c>
      <c r="AE1267" s="15"/>
      <c r="AF1267" s="15"/>
      <c r="AG1267" s="15"/>
      <c r="AH1267" s="15">
        <f t="shared" si="1979"/>
        <v>81327.350000000006</v>
      </c>
      <c r="AI1267" s="15">
        <f t="shared" si="1980"/>
        <v>80933.7</v>
      </c>
      <c r="AJ1267" s="15">
        <f t="shared" si="1981"/>
        <v>83416.5</v>
      </c>
      <c r="AK1267" s="15"/>
      <c r="AL1267" s="15"/>
      <c r="AM1267" s="15"/>
      <c r="AN1267" s="15">
        <f t="shared" si="2041"/>
        <v>81327.350000000006</v>
      </c>
      <c r="AO1267" s="15"/>
      <c r="AP1267" s="70">
        <f t="shared" si="2038"/>
        <v>81327.350000000006</v>
      </c>
      <c r="AQ1267" s="15">
        <f t="shared" si="2042"/>
        <v>80933.7</v>
      </c>
      <c r="AR1267" s="15"/>
      <c r="AS1267" s="70">
        <f t="shared" si="2040"/>
        <v>80933.7</v>
      </c>
      <c r="AT1267" s="73">
        <f t="shared" si="2043"/>
        <v>83416.5</v>
      </c>
      <c r="AU1267" s="15"/>
      <c r="AV1267" s="24"/>
    </row>
    <row r="1268" spans="1:48" ht="62.4" x14ac:dyDescent="0.3">
      <c r="A1268" s="61" t="s">
        <v>817</v>
      </c>
      <c r="B1268" s="62"/>
      <c r="C1268" s="61"/>
      <c r="D1268" s="61"/>
      <c r="E1268" s="63" t="s">
        <v>818</v>
      </c>
      <c r="F1268" s="15">
        <f t="shared" si="2018"/>
        <v>19620.900000000001</v>
      </c>
      <c r="G1268" s="15">
        <f t="shared" si="2019"/>
        <v>34127.699999999997</v>
      </c>
      <c r="H1268" s="15">
        <f t="shared" si="2020"/>
        <v>41848.9</v>
      </c>
      <c r="I1268" s="15">
        <f t="shared" si="2021"/>
        <v>0</v>
      </c>
      <c r="J1268" s="15">
        <f t="shared" si="2022"/>
        <v>0</v>
      </c>
      <c r="K1268" s="15">
        <f t="shared" si="2023"/>
        <v>0</v>
      </c>
      <c r="L1268" s="15">
        <f t="shared" si="2047"/>
        <v>19620.900000000001</v>
      </c>
      <c r="M1268" s="15">
        <f t="shared" si="2048"/>
        <v>34127.699999999997</v>
      </c>
      <c r="N1268" s="15">
        <f t="shared" si="2049"/>
        <v>41848.9</v>
      </c>
      <c r="O1268" s="15">
        <f t="shared" si="2024"/>
        <v>0</v>
      </c>
      <c r="P1268" s="15">
        <f t="shared" si="2025"/>
        <v>0</v>
      </c>
      <c r="Q1268" s="15">
        <f t="shared" si="2026"/>
        <v>0</v>
      </c>
      <c r="R1268" s="15">
        <f t="shared" si="1985"/>
        <v>19620.900000000001</v>
      </c>
      <c r="S1268" s="15">
        <f t="shared" si="1986"/>
        <v>34127.699999999997</v>
      </c>
      <c r="T1268" s="15">
        <f t="shared" si="1987"/>
        <v>41848.9</v>
      </c>
      <c r="U1268" s="15">
        <f t="shared" si="2027"/>
        <v>0</v>
      </c>
      <c r="V1268" s="15">
        <f t="shared" si="1982"/>
        <v>19620.900000000001</v>
      </c>
      <c r="W1268" s="15">
        <f t="shared" si="1983"/>
        <v>34127.699999999997</v>
      </c>
      <c r="X1268" s="15">
        <f t="shared" si="1984"/>
        <v>41848.9</v>
      </c>
      <c r="Y1268" s="15">
        <f t="shared" si="2028"/>
        <v>0</v>
      </c>
      <c r="Z1268" s="15">
        <f t="shared" si="2029"/>
        <v>0</v>
      </c>
      <c r="AA1268" s="15">
        <f t="shared" si="2030"/>
        <v>0</v>
      </c>
      <c r="AB1268" s="15">
        <f t="shared" si="1976"/>
        <v>19620.900000000001</v>
      </c>
      <c r="AC1268" s="15">
        <f t="shared" si="1977"/>
        <v>34127.699999999997</v>
      </c>
      <c r="AD1268" s="15">
        <f t="shared" si="1978"/>
        <v>41848.9</v>
      </c>
      <c r="AE1268" s="15">
        <f t="shared" si="2031"/>
        <v>0</v>
      </c>
      <c r="AF1268" s="15">
        <f t="shared" si="2032"/>
        <v>0</v>
      </c>
      <c r="AG1268" s="15">
        <f t="shared" si="2033"/>
        <v>0</v>
      </c>
      <c r="AH1268" s="15">
        <f t="shared" si="1979"/>
        <v>19620.900000000001</v>
      </c>
      <c r="AI1268" s="15">
        <f t="shared" si="1980"/>
        <v>34127.699999999997</v>
      </c>
      <c r="AJ1268" s="15">
        <f t="shared" si="1981"/>
        <v>41848.9</v>
      </c>
      <c r="AK1268" s="15">
        <f t="shared" si="2034"/>
        <v>0</v>
      </c>
      <c r="AL1268" s="15">
        <f t="shared" si="2035"/>
        <v>0</v>
      </c>
      <c r="AM1268" s="15">
        <f t="shared" si="2036"/>
        <v>0</v>
      </c>
      <c r="AN1268" s="15">
        <f t="shared" si="2041"/>
        <v>19620.900000000001</v>
      </c>
      <c r="AO1268" s="15">
        <f t="shared" si="2037"/>
        <v>0</v>
      </c>
      <c r="AP1268" s="70">
        <f t="shared" si="2038"/>
        <v>19620.900000000001</v>
      </c>
      <c r="AQ1268" s="15">
        <f t="shared" si="2042"/>
        <v>34127.699999999997</v>
      </c>
      <c r="AR1268" s="15">
        <f t="shared" si="2039"/>
        <v>0</v>
      </c>
      <c r="AS1268" s="70">
        <f t="shared" si="2040"/>
        <v>34127.699999999997</v>
      </c>
      <c r="AT1268" s="73">
        <f t="shared" si="2043"/>
        <v>41848.9</v>
      </c>
      <c r="AU1268" s="15">
        <f t="shared" si="2039"/>
        <v>0</v>
      </c>
      <c r="AV1268" s="24"/>
    </row>
    <row r="1269" spans="1:48" x14ac:dyDescent="0.3">
      <c r="A1269" s="61" t="s">
        <v>817</v>
      </c>
      <c r="B1269" s="62" t="s">
        <v>44</v>
      </c>
      <c r="C1269" s="61"/>
      <c r="D1269" s="61"/>
      <c r="E1269" s="63" t="s">
        <v>45</v>
      </c>
      <c r="F1269" s="15">
        <f t="shared" si="2018"/>
        <v>19620.900000000001</v>
      </c>
      <c r="G1269" s="15">
        <f t="shared" si="2019"/>
        <v>34127.699999999997</v>
      </c>
      <c r="H1269" s="15">
        <f t="shared" si="2020"/>
        <v>41848.9</v>
      </c>
      <c r="I1269" s="15">
        <f t="shared" si="2021"/>
        <v>0</v>
      </c>
      <c r="J1269" s="15">
        <f t="shared" si="2022"/>
        <v>0</v>
      </c>
      <c r="K1269" s="15">
        <f t="shared" si="2023"/>
        <v>0</v>
      </c>
      <c r="L1269" s="15">
        <f t="shared" si="2047"/>
        <v>19620.900000000001</v>
      </c>
      <c r="M1269" s="15">
        <f t="shared" si="2048"/>
        <v>34127.699999999997</v>
      </c>
      <c r="N1269" s="15">
        <f t="shared" si="2049"/>
        <v>41848.9</v>
      </c>
      <c r="O1269" s="15">
        <f t="shared" si="2024"/>
        <v>0</v>
      </c>
      <c r="P1269" s="15">
        <f t="shared" si="2025"/>
        <v>0</v>
      </c>
      <c r="Q1269" s="15">
        <f t="shared" si="2026"/>
        <v>0</v>
      </c>
      <c r="R1269" s="15">
        <f t="shared" si="1985"/>
        <v>19620.900000000001</v>
      </c>
      <c r="S1269" s="15">
        <f t="shared" si="1986"/>
        <v>34127.699999999997</v>
      </c>
      <c r="T1269" s="15">
        <f t="shared" si="1987"/>
        <v>41848.9</v>
      </c>
      <c r="U1269" s="15">
        <f t="shared" si="2027"/>
        <v>0</v>
      </c>
      <c r="V1269" s="15">
        <f t="shared" si="1982"/>
        <v>19620.900000000001</v>
      </c>
      <c r="W1269" s="15">
        <f t="shared" si="1983"/>
        <v>34127.699999999997</v>
      </c>
      <c r="X1269" s="15">
        <f t="shared" si="1984"/>
        <v>41848.9</v>
      </c>
      <c r="Y1269" s="15">
        <f t="shared" si="2028"/>
        <v>0</v>
      </c>
      <c r="Z1269" s="15">
        <f t="shared" si="2029"/>
        <v>0</v>
      </c>
      <c r="AA1269" s="15">
        <f t="shared" si="2030"/>
        <v>0</v>
      </c>
      <c r="AB1269" s="15">
        <f t="shared" si="1976"/>
        <v>19620.900000000001</v>
      </c>
      <c r="AC1269" s="15">
        <f t="shared" si="1977"/>
        <v>34127.699999999997</v>
      </c>
      <c r="AD1269" s="15">
        <f t="shared" si="1978"/>
        <v>41848.9</v>
      </c>
      <c r="AE1269" s="15">
        <f t="shared" si="2031"/>
        <v>0</v>
      </c>
      <c r="AF1269" s="15">
        <f t="shared" si="2032"/>
        <v>0</v>
      </c>
      <c r="AG1269" s="15">
        <f t="shared" si="2033"/>
        <v>0</v>
      </c>
      <c r="AH1269" s="15">
        <f t="shared" si="1979"/>
        <v>19620.900000000001</v>
      </c>
      <c r="AI1269" s="15">
        <f t="shared" si="1980"/>
        <v>34127.699999999997</v>
      </c>
      <c r="AJ1269" s="15">
        <f t="shared" si="1981"/>
        <v>41848.9</v>
      </c>
      <c r="AK1269" s="15">
        <f t="shared" si="2034"/>
        <v>0</v>
      </c>
      <c r="AL1269" s="15">
        <f t="shared" si="2035"/>
        <v>0</v>
      </c>
      <c r="AM1269" s="15">
        <f t="shared" si="2036"/>
        <v>0</v>
      </c>
      <c r="AN1269" s="15">
        <f t="shared" si="2041"/>
        <v>19620.900000000001</v>
      </c>
      <c r="AO1269" s="15">
        <f t="shared" si="2037"/>
        <v>0</v>
      </c>
      <c r="AP1269" s="70">
        <f t="shared" si="2038"/>
        <v>19620.900000000001</v>
      </c>
      <c r="AQ1269" s="15">
        <f t="shared" si="2042"/>
        <v>34127.699999999997</v>
      </c>
      <c r="AR1269" s="15">
        <f t="shared" si="2039"/>
        <v>0</v>
      </c>
      <c r="AS1269" s="70">
        <f t="shared" si="2040"/>
        <v>34127.699999999997</v>
      </c>
      <c r="AT1269" s="73">
        <f t="shared" si="2043"/>
        <v>41848.9</v>
      </c>
      <c r="AU1269" s="15">
        <f t="shared" si="2039"/>
        <v>0</v>
      </c>
      <c r="AV1269" s="24"/>
    </row>
    <row r="1270" spans="1:48" x14ac:dyDescent="0.3">
      <c r="A1270" s="61" t="s">
        <v>817</v>
      </c>
      <c r="B1270" s="62">
        <v>800</v>
      </c>
      <c r="C1270" s="61" t="s">
        <v>50</v>
      </c>
      <c r="D1270" s="61" t="s">
        <v>288</v>
      </c>
      <c r="E1270" s="63" t="s">
        <v>735</v>
      </c>
      <c r="F1270" s="15">
        <v>19620.900000000001</v>
      </c>
      <c r="G1270" s="15">
        <v>34127.699999999997</v>
      </c>
      <c r="H1270" s="15">
        <v>41848.9</v>
      </c>
      <c r="I1270" s="15"/>
      <c r="J1270" s="15"/>
      <c r="K1270" s="15"/>
      <c r="L1270" s="15">
        <f t="shared" si="2047"/>
        <v>19620.900000000001</v>
      </c>
      <c r="M1270" s="15">
        <f t="shared" si="2048"/>
        <v>34127.699999999997</v>
      </c>
      <c r="N1270" s="15">
        <f t="shared" si="2049"/>
        <v>41848.9</v>
      </c>
      <c r="O1270" s="15"/>
      <c r="P1270" s="15"/>
      <c r="Q1270" s="15"/>
      <c r="R1270" s="15">
        <f t="shared" si="1985"/>
        <v>19620.900000000001</v>
      </c>
      <c r="S1270" s="15">
        <f t="shared" si="1986"/>
        <v>34127.699999999997</v>
      </c>
      <c r="T1270" s="15">
        <f t="shared" si="1987"/>
        <v>41848.9</v>
      </c>
      <c r="U1270" s="15"/>
      <c r="V1270" s="15">
        <f t="shared" si="1982"/>
        <v>19620.900000000001</v>
      </c>
      <c r="W1270" s="15">
        <f t="shared" si="1983"/>
        <v>34127.699999999997</v>
      </c>
      <c r="X1270" s="15">
        <f t="shared" si="1984"/>
        <v>41848.9</v>
      </c>
      <c r="Y1270" s="15"/>
      <c r="Z1270" s="15"/>
      <c r="AA1270" s="15"/>
      <c r="AB1270" s="15">
        <f t="shared" si="1976"/>
        <v>19620.900000000001</v>
      </c>
      <c r="AC1270" s="15">
        <f t="shared" si="1977"/>
        <v>34127.699999999997</v>
      </c>
      <c r="AD1270" s="15">
        <f t="shared" si="1978"/>
        <v>41848.9</v>
      </c>
      <c r="AE1270" s="15"/>
      <c r="AF1270" s="15"/>
      <c r="AG1270" s="15"/>
      <c r="AH1270" s="15">
        <f t="shared" si="1979"/>
        <v>19620.900000000001</v>
      </c>
      <c r="AI1270" s="15">
        <f t="shared" si="1980"/>
        <v>34127.699999999997</v>
      </c>
      <c r="AJ1270" s="15">
        <f t="shared" si="1981"/>
        <v>41848.9</v>
      </c>
      <c r="AK1270" s="15"/>
      <c r="AL1270" s="15"/>
      <c r="AM1270" s="15"/>
      <c r="AN1270" s="15">
        <f t="shared" si="2041"/>
        <v>19620.900000000001</v>
      </c>
      <c r="AO1270" s="15"/>
      <c r="AP1270" s="70">
        <f t="shared" si="2038"/>
        <v>19620.900000000001</v>
      </c>
      <c r="AQ1270" s="15">
        <f t="shared" si="2042"/>
        <v>34127.699999999997</v>
      </c>
      <c r="AR1270" s="15"/>
      <c r="AS1270" s="70">
        <f t="shared" si="2040"/>
        <v>34127.699999999997</v>
      </c>
      <c r="AT1270" s="73">
        <f t="shared" si="2043"/>
        <v>41848.9</v>
      </c>
      <c r="AU1270" s="15"/>
      <c r="AV1270" s="24"/>
    </row>
    <row r="1271" spans="1:48" ht="78" x14ac:dyDescent="0.3">
      <c r="A1271" s="61" t="s">
        <v>819</v>
      </c>
      <c r="B1271" s="62"/>
      <c r="C1271" s="61"/>
      <c r="D1271" s="61"/>
      <c r="E1271" s="63" t="s">
        <v>820</v>
      </c>
      <c r="F1271" s="15">
        <f t="shared" ref="F1271:K1271" si="2050">F1272+F1277</f>
        <v>562677.9</v>
      </c>
      <c r="G1271" s="15">
        <f t="shared" si="2050"/>
        <v>665320.69999999995</v>
      </c>
      <c r="H1271" s="15">
        <f t="shared" si="2050"/>
        <v>696890.7</v>
      </c>
      <c r="I1271" s="15">
        <f t="shared" si="2050"/>
        <v>-61540.3</v>
      </c>
      <c r="J1271" s="15">
        <f t="shared" si="2050"/>
        <v>-43558</v>
      </c>
      <c r="K1271" s="15">
        <f t="shared" si="2050"/>
        <v>0</v>
      </c>
      <c r="L1271" s="15">
        <f t="shared" si="2047"/>
        <v>501137.60000000003</v>
      </c>
      <c r="M1271" s="15">
        <f t="shared" si="2048"/>
        <v>621762.69999999995</v>
      </c>
      <c r="N1271" s="15">
        <f t="shared" si="2049"/>
        <v>696890.7</v>
      </c>
      <c r="O1271" s="15">
        <f>O1272+O1277</f>
        <v>232526.73199999999</v>
      </c>
      <c r="P1271" s="15">
        <f>P1272+P1277</f>
        <v>0</v>
      </c>
      <c r="Q1271" s="15">
        <f>Q1272+Q1277</f>
        <v>0</v>
      </c>
      <c r="R1271" s="15">
        <f t="shared" si="1985"/>
        <v>733664.33200000005</v>
      </c>
      <c r="S1271" s="15">
        <f t="shared" si="1986"/>
        <v>621762.69999999995</v>
      </c>
      <c r="T1271" s="15">
        <f t="shared" si="1987"/>
        <v>696890.7</v>
      </c>
      <c r="U1271" s="15">
        <f>U1272+U1277</f>
        <v>0</v>
      </c>
      <c r="V1271" s="15">
        <f t="shared" si="1982"/>
        <v>733664.33200000005</v>
      </c>
      <c r="W1271" s="15">
        <f t="shared" si="1983"/>
        <v>621762.69999999995</v>
      </c>
      <c r="X1271" s="15">
        <f t="shared" si="1984"/>
        <v>696890.7</v>
      </c>
      <c r="Y1271" s="15">
        <f>Y1272+Y1277</f>
        <v>0</v>
      </c>
      <c r="Z1271" s="15">
        <f>Z1272+Z1277</f>
        <v>0</v>
      </c>
      <c r="AA1271" s="15">
        <f>AA1272+AA1277</f>
        <v>0</v>
      </c>
      <c r="AB1271" s="15">
        <f t="shared" si="1976"/>
        <v>733664.33200000005</v>
      </c>
      <c r="AC1271" s="15">
        <f t="shared" si="1977"/>
        <v>621762.69999999995</v>
      </c>
      <c r="AD1271" s="15">
        <f t="shared" si="1978"/>
        <v>696890.7</v>
      </c>
      <c r="AE1271" s="15">
        <f>AE1272+AE1277</f>
        <v>0</v>
      </c>
      <c r="AF1271" s="15">
        <f>AF1272+AF1277</f>
        <v>0</v>
      </c>
      <c r="AG1271" s="15">
        <f>AG1272+AG1277</f>
        <v>0</v>
      </c>
      <c r="AH1271" s="15">
        <f t="shared" si="1979"/>
        <v>733664.33200000005</v>
      </c>
      <c r="AI1271" s="15">
        <f t="shared" si="1980"/>
        <v>621762.69999999995</v>
      </c>
      <c r="AJ1271" s="15">
        <f t="shared" si="1981"/>
        <v>696890.7</v>
      </c>
      <c r="AK1271" s="15">
        <f>AK1272+AK1277</f>
        <v>0</v>
      </c>
      <c r="AL1271" s="15">
        <f>AL1272+AL1277</f>
        <v>0</v>
      </c>
      <c r="AM1271" s="15">
        <f>AM1272+AM1277</f>
        <v>0</v>
      </c>
      <c r="AN1271" s="15">
        <f t="shared" si="2041"/>
        <v>733664.33200000005</v>
      </c>
      <c r="AO1271" s="15">
        <f>AO1272+AO1277</f>
        <v>0</v>
      </c>
      <c r="AP1271" s="70">
        <f t="shared" si="2038"/>
        <v>733664.33200000005</v>
      </c>
      <c r="AQ1271" s="15">
        <f t="shared" si="2042"/>
        <v>621762.69999999995</v>
      </c>
      <c r="AR1271" s="15">
        <f>AR1272+AR1277</f>
        <v>0</v>
      </c>
      <c r="AS1271" s="70">
        <f t="shared" si="2040"/>
        <v>621762.69999999995</v>
      </c>
      <c r="AT1271" s="73">
        <f t="shared" si="2043"/>
        <v>696890.7</v>
      </c>
      <c r="AU1271" s="15">
        <f>AU1272+AU1277</f>
        <v>0</v>
      </c>
      <c r="AV1271" s="24"/>
    </row>
    <row r="1272" spans="1:48" ht="46.8" x14ac:dyDescent="0.3">
      <c r="A1272" s="61" t="s">
        <v>821</v>
      </c>
      <c r="B1272" s="62"/>
      <c r="C1272" s="61"/>
      <c r="D1272" s="61"/>
      <c r="E1272" s="63" t="s">
        <v>822</v>
      </c>
      <c r="F1272" s="15">
        <f t="shared" ref="F1272:F1278" si="2051">F1273</f>
        <v>96890.5</v>
      </c>
      <c r="G1272" s="15">
        <f t="shared" ref="G1272:G1278" si="2052">G1273</f>
        <v>0</v>
      </c>
      <c r="H1272" s="15">
        <f t="shared" ref="H1272:H1278" si="2053">H1273</f>
        <v>96890.7</v>
      </c>
      <c r="I1272" s="15">
        <f t="shared" ref="I1272:I1278" si="2054">I1273</f>
        <v>0</v>
      </c>
      <c r="J1272" s="15">
        <f t="shared" ref="J1272:J1278" si="2055">J1273</f>
        <v>0</v>
      </c>
      <c r="K1272" s="15">
        <f t="shared" ref="K1272:K1278" si="2056">K1273</f>
        <v>0</v>
      </c>
      <c r="L1272" s="15">
        <f t="shared" si="2047"/>
        <v>96890.5</v>
      </c>
      <c r="M1272" s="15">
        <f t="shared" si="2048"/>
        <v>0</v>
      </c>
      <c r="N1272" s="15">
        <f t="shared" si="2049"/>
        <v>96890.7</v>
      </c>
      <c r="O1272" s="15">
        <f>O1273+O1275</f>
        <v>0</v>
      </c>
      <c r="P1272" s="15">
        <f>P1273+P1275</f>
        <v>0</v>
      </c>
      <c r="Q1272" s="15">
        <f>Q1273+Q1275</f>
        <v>0</v>
      </c>
      <c r="R1272" s="15">
        <f t="shared" si="1985"/>
        <v>96890.5</v>
      </c>
      <c r="S1272" s="15">
        <f t="shared" si="1986"/>
        <v>0</v>
      </c>
      <c r="T1272" s="15">
        <f t="shared" si="1987"/>
        <v>96890.7</v>
      </c>
      <c r="U1272" s="15">
        <f>U1273+U1275</f>
        <v>0</v>
      </c>
      <c r="V1272" s="15">
        <f t="shared" si="1982"/>
        <v>96890.5</v>
      </c>
      <c r="W1272" s="15">
        <f t="shared" si="1983"/>
        <v>0</v>
      </c>
      <c r="X1272" s="15">
        <f t="shared" si="1984"/>
        <v>96890.7</v>
      </c>
      <c r="Y1272" s="15">
        <f>Y1273+Y1275</f>
        <v>0</v>
      </c>
      <c r="Z1272" s="15">
        <f>Z1273+Z1275</f>
        <v>0</v>
      </c>
      <c r="AA1272" s="15">
        <f>AA1273+AA1275</f>
        <v>0</v>
      </c>
      <c r="AB1272" s="15">
        <f t="shared" ref="AB1272:AB1335" si="2057">V1272+Y1272</f>
        <v>96890.5</v>
      </c>
      <c r="AC1272" s="15">
        <f t="shared" ref="AC1272:AC1335" si="2058">W1272+Z1272</f>
        <v>0</v>
      </c>
      <c r="AD1272" s="15">
        <f t="shared" ref="AD1272:AD1335" si="2059">X1272+AA1272</f>
        <v>96890.7</v>
      </c>
      <c r="AE1272" s="15">
        <f>AE1273+AE1275</f>
        <v>0</v>
      </c>
      <c r="AF1272" s="15">
        <f>AF1273+AF1275</f>
        <v>0</v>
      </c>
      <c r="AG1272" s="15">
        <f>AG1273+AG1275</f>
        <v>0</v>
      </c>
      <c r="AH1272" s="15">
        <f t="shared" ref="AH1272:AH1335" si="2060">AB1272+AE1272</f>
        <v>96890.5</v>
      </c>
      <c r="AI1272" s="15">
        <f t="shared" ref="AI1272:AI1335" si="2061">AC1272+AF1272</f>
        <v>0</v>
      </c>
      <c r="AJ1272" s="15">
        <f t="shared" ref="AJ1272:AJ1335" si="2062">AD1272+AG1272</f>
        <v>96890.7</v>
      </c>
      <c r="AK1272" s="15">
        <f>AK1273+AK1275</f>
        <v>0</v>
      </c>
      <c r="AL1272" s="15">
        <f>AL1273+AL1275</f>
        <v>0</v>
      </c>
      <c r="AM1272" s="15">
        <f>AM1273+AM1275</f>
        <v>0</v>
      </c>
      <c r="AN1272" s="15">
        <f t="shared" si="2041"/>
        <v>96890.5</v>
      </c>
      <c r="AO1272" s="15">
        <f>AO1273+AO1275</f>
        <v>0</v>
      </c>
      <c r="AP1272" s="70">
        <f t="shared" si="2038"/>
        <v>96890.5</v>
      </c>
      <c r="AQ1272" s="15">
        <f t="shared" si="2042"/>
        <v>0</v>
      </c>
      <c r="AR1272" s="15">
        <f>AR1273+AR1275</f>
        <v>0</v>
      </c>
      <c r="AS1272" s="70">
        <f t="shared" si="2040"/>
        <v>0</v>
      </c>
      <c r="AT1272" s="73">
        <f t="shared" si="2043"/>
        <v>96890.7</v>
      </c>
      <c r="AU1272" s="15">
        <f>AU1273+AU1275</f>
        <v>0</v>
      </c>
      <c r="AV1272" s="24"/>
    </row>
    <row r="1273" spans="1:48" ht="31.2" x14ac:dyDescent="0.3">
      <c r="A1273" s="61" t="s">
        <v>821</v>
      </c>
      <c r="B1273" s="62" t="s">
        <v>48</v>
      </c>
      <c r="C1273" s="61"/>
      <c r="D1273" s="61"/>
      <c r="E1273" s="63" t="s">
        <v>49</v>
      </c>
      <c r="F1273" s="15">
        <f t="shared" si="2051"/>
        <v>96890.5</v>
      </c>
      <c r="G1273" s="15">
        <f t="shared" si="2052"/>
        <v>0</v>
      </c>
      <c r="H1273" s="15">
        <f t="shared" si="2053"/>
        <v>96890.7</v>
      </c>
      <c r="I1273" s="15">
        <f t="shared" si="2054"/>
        <v>0</v>
      </c>
      <c r="J1273" s="15">
        <f t="shared" si="2055"/>
        <v>0</v>
      </c>
      <c r="K1273" s="15">
        <f t="shared" si="2056"/>
        <v>0</v>
      </c>
      <c r="L1273" s="15">
        <f t="shared" si="2047"/>
        <v>96890.5</v>
      </c>
      <c r="M1273" s="15">
        <f t="shared" si="2048"/>
        <v>0</v>
      </c>
      <c r="N1273" s="15">
        <f t="shared" si="2049"/>
        <v>96890.7</v>
      </c>
      <c r="O1273" s="15">
        <f t="shared" ref="O1273:O1280" si="2063">O1274</f>
        <v>0</v>
      </c>
      <c r="P1273" s="15">
        <f t="shared" ref="P1273:P1280" si="2064">P1274</f>
        <v>0</v>
      </c>
      <c r="Q1273" s="15">
        <f t="shared" ref="Q1273:Q1280" si="2065">Q1274</f>
        <v>0</v>
      </c>
      <c r="R1273" s="15">
        <f t="shared" si="1985"/>
        <v>96890.5</v>
      </c>
      <c r="S1273" s="15">
        <f t="shared" si="1986"/>
        <v>0</v>
      </c>
      <c r="T1273" s="15">
        <f t="shared" si="1987"/>
        <v>96890.7</v>
      </c>
      <c r="U1273" s="15">
        <f>U1274</f>
        <v>0</v>
      </c>
      <c r="V1273" s="15">
        <f t="shared" si="1982"/>
        <v>96890.5</v>
      </c>
      <c r="W1273" s="15">
        <f t="shared" si="1983"/>
        <v>0</v>
      </c>
      <c r="X1273" s="15">
        <f t="shared" si="1984"/>
        <v>96890.7</v>
      </c>
      <c r="Y1273" s="15">
        <f>Y1274</f>
        <v>0</v>
      </c>
      <c r="Z1273" s="15">
        <f>Z1274</f>
        <v>0</v>
      </c>
      <c r="AA1273" s="15">
        <f>AA1274</f>
        <v>0</v>
      </c>
      <c r="AB1273" s="15">
        <f t="shared" si="2057"/>
        <v>96890.5</v>
      </c>
      <c r="AC1273" s="15">
        <f t="shared" si="2058"/>
        <v>0</v>
      </c>
      <c r="AD1273" s="15">
        <f t="shared" si="2059"/>
        <v>96890.7</v>
      </c>
      <c r="AE1273" s="15">
        <f>AE1274</f>
        <v>0</v>
      </c>
      <c r="AF1273" s="15">
        <f>AF1274</f>
        <v>0</v>
      </c>
      <c r="AG1273" s="15">
        <f>AG1274</f>
        <v>0</v>
      </c>
      <c r="AH1273" s="15">
        <f t="shared" si="2060"/>
        <v>96890.5</v>
      </c>
      <c r="AI1273" s="15">
        <f t="shared" si="2061"/>
        <v>0</v>
      </c>
      <c r="AJ1273" s="15">
        <f t="shared" si="2062"/>
        <v>96890.7</v>
      </c>
      <c r="AK1273" s="15">
        <f>AK1274</f>
        <v>0</v>
      </c>
      <c r="AL1273" s="15">
        <f>AL1274</f>
        <v>0</v>
      </c>
      <c r="AM1273" s="15">
        <f>AM1274</f>
        <v>0</v>
      </c>
      <c r="AN1273" s="15">
        <f t="shared" si="2041"/>
        <v>96890.5</v>
      </c>
      <c r="AO1273" s="15">
        <f>AO1274</f>
        <v>0</v>
      </c>
      <c r="AP1273" s="70">
        <f t="shared" si="2038"/>
        <v>96890.5</v>
      </c>
      <c r="AQ1273" s="15">
        <f t="shared" si="2042"/>
        <v>0</v>
      </c>
      <c r="AR1273" s="15">
        <f>AR1274</f>
        <v>0</v>
      </c>
      <c r="AS1273" s="70">
        <f t="shared" si="2040"/>
        <v>0</v>
      </c>
      <c r="AT1273" s="73">
        <f t="shared" si="2043"/>
        <v>96890.7</v>
      </c>
      <c r="AU1273" s="15">
        <f>AU1274</f>
        <v>0</v>
      </c>
      <c r="AV1273" s="24"/>
    </row>
    <row r="1274" spans="1:48" x14ac:dyDescent="0.3">
      <c r="A1274" s="61" t="s">
        <v>821</v>
      </c>
      <c r="B1274" s="62">
        <v>200</v>
      </c>
      <c r="C1274" s="61" t="s">
        <v>50</v>
      </c>
      <c r="D1274" s="61" t="s">
        <v>31</v>
      </c>
      <c r="E1274" s="63" t="s">
        <v>727</v>
      </c>
      <c r="F1274" s="15">
        <v>96890.5</v>
      </c>
      <c r="G1274" s="15"/>
      <c r="H1274" s="15">
        <v>96890.7</v>
      </c>
      <c r="I1274" s="15"/>
      <c r="J1274" s="15"/>
      <c r="K1274" s="15"/>
      <c r="L1274" s="15">
        <f t="shared" si="2047"/>
        <v>96890.5</v>
      </c>
      <c r="M1274" s="15">
        <f t="shared" si="2048"/>
        <v>0</v>
      </c>
      <c r="N1274" s="15">
        <f t="shared" si="2049"/>
        <v>96890.7</v>
      </c>
      <c r="O1274" s="15"/>
      <c r="P1274" s="15"/>
      <c r="Q1274" s="15"/>
      <c r="R1274" s="15">
        <f t="shared" si="1985"/>
        <v>96890.5</v>
      </c>
      <c r="S1274" s="15">
        <f t="shared" si="1986"/>
        <v>0</v>
      </c>
      <c r="T1274" s="15">
        <f t="shared" si="1987"/>
        <v>96890.7</v>
      </c>
      <c r="U1274" s="15"/>
      <c r="V1274" s="15">
        <f t="shared" si="1982"/>
        <v>96890.5</v>
      </c>
      <c r="W1274" s="15">
        <f t="shared" si="1983"/>
        <v>0</v>
      </c>
      <c r="X1274" s="15">
        <f t="shared" si="1984"/>
        <v>96890.7</v>
      </c>
      <c r="Y1274" s="15"/>
      <c r="Z1274" s="15"/>
      <c r="AA1274" s="15"/>
      <c r="AB1274" s="15">
        <f t="shared" si="2057"/>
        <v>96890.5</v>
      </c>
      <c r="AC1274" s="15">
        <f t="shared" si="2058"/>
        <v>0</v>
      </c>
      <c r="AD1274" s="15">
        <f t="shared" si="2059"/>
        <v>96890.7</v>
      </c>
      <c r="AE1274" s="15"/>
      <c r="AF1274" s="15"/>
      <c r="AG1274" s="15"/>
      <c r="AH1274" s="15">
        <f t="shared" si="2060"/>
        <v>96890.5</v>
      </c>
      <c r="AI1274" s="15">
        <f t="shared" si="2061"/>
        <v>0</v>
      </c>
      <c r="AJ1274" s="15">
        <f t="shared" si="2062"/>
        <v>96890.7</v>
      </c>
      <c r="AK1274" s="15"/>
      <c r="AL1274" s="15"/>
      <c r="AM1274" s="15"/>
      <c r="AN1274" s="15">
        <f t="shared" si="2041"/>
        <v>96890.5</v>
      </c>
      <c r="AO1274" s="15"/>
      <c r="AP1274" s="70">
        <f t="shared" si="2038"/>
        <v>96890.5</v>
      </c>
      <c r="AQ1274" s="15">
        <f t="shared" si="2042"/>
        <v>0</v>
      </c>
      <c r="AR1274" s="15"/>
      <c r="AS1274" s="70">
        <f t="shared" si="2040"/>
        <v>0</v>
      </c>
      <c r="AT1274" s="73">
        <f t="shared" si="2043"/>
        <v>96890.7</v>
      </c>
      <c r="AU1274" s="15"/>
      <c r="AV1274" s="24"/>
    </row>
    <row r="1275" spans="1:48" s="1" customFormat="1" hidden="1" x14ac:dyDescent="0.3">
      <c r="A1275" s="10" t="s">
        <v>821</v>
      </c>
      <c r="B1275" s="11" t="s">
        <v>44</v>
      </c>
      <c r="C1275" s="10"/>
      <c r="D1275" s="10"/>
      <c r="E1275" s="23" t="s">
        <v>45</v>
      </c>
      <c r="F1275" s="15"/>
      <c r="G1275" s="15"/>
      <c r="H1275" s="15"/>
      <c r="I1275" s="15"/>
      <c r="J1275" s="15"/>
      <c r="K1275" s="15"/>
      <c r="L1275" s="15"/>
      <c r="M1275" s="15"/>
      <c r="N1275" s="15"/>
      <c r="O1275" s="15">
        <f t="shared" si="2063"/>
        <v>0</v>
      </c>
      <c r="P1275" s="15">
        <f t="shared" si="2064"/>
        <v>0</v>
      </c>
      <c r="Q1275" s="15">
        <f t="shared" si="2065"/>
        <v>0</v>
      </c>
      <c r="R1275" s="15">
        <f t="shared" si="1985"/>
        <v>0</v>
      </c>
      <c r="S1275" s="15">
        <f t="shared" si="1986"/>
        <v>0</v>
      </c>
      <c r="T1275" s="15">
        <f t="shared" si="1987"/>
        <v>0</v>
      </c>
      <c r="U1275" s="15">
        <f>U1276</f>
        <v>0</v>
      </c>
      <c r="V1275" s="15">
        <f t="shared" si="1982"/>
        <v>0</v>
      </c>
      <c r="W1275" s="15">
        <f t="shared" si="1983"/>
        <v>0</v>
      </c>
      <c r="X1275" s="15">
        <f t="shared" si="1984"/>
        <v>0</v>
      </c>
      <c r="Y1275" s="15">
        <f>Y1276</f>
        <v>0</v>
      </c>
      <c r="Z1275" s="15">
        <f>Z1276</f>
        <v>0</v>
      </c>
      <c r="AA1275" s="15">
        <f>AA1276</f>
        <v>0</v>
      </c>
      <c r="AB1275" s="15">
        <f t="shared" si="2057"/>
        <v>0</v>
      </c>
      <c r="AC1275" s="15">
        <f t="shared" si="2058"/>
        <v>0</v>
      </c>
      <c r="AD1275" s="15">
        <f t="shared" si="2059"/>
        <v>0</v>
      </c>
      <c r="AE1275" s="15">
        <f>AE1276</f>
        <v>0</v>
      </c>
      <c r="AF1275" s="15">
        <f>AF1276</f>
        <v>0</v>
      </c>
      <c r="AG1275" s="15">
        <f>AG1276</f>
        <v>0</v>
      </c>
      <c r="AH1275" s="15">
        <f t="shared" si="2060"/>
        <v>0</v>
      </c>
      <c r="AI1275" s="15">
        <f t="shared" si="2061"/>
        <v>0</v>
      </c>
      <c r="AJ1275" s="15">
        <f t="shared" si="2062"/>
        <v>0</v>
      </c>
      <c r="AK1275" s="15">
        <f>AK1276</f>
        <v>0</v>
      </c>
      <c r="AL1275" s="15">
        <f>AL1276</f>
        <v>0</v>
      </c>
      <c r="AM1275" s="15">
        <f>AM1276</f>
        <v>0</v>
      </c>
      <c r="AN1275" s="15">
        <f t="shared" si="2041"/>
        <v>0</v>
      </c>
      <c r="AO1275" s="15">
        <f>AO1276</f>
        <v>0</v>
      </c>
      <c r="AP1275" s="15"/>
      <c r="AQ1275" s="15">
        <f t="shared" si="2042"/>
        <v>0</v>
      </c>
      <c r="AR1275" s="15">
        <f>AR1276</f>
        <v>0</v>
      </c>
      <c r="AS1275" s="15"/>
      <c r="AT1275" s="15">
        <f t="shared" si="2043"/>
        <v>0</v>
      </c>
      <c r="AU1275" s="15">
        <f>AU1276</f>
        <v>0</v>
      </c>
      <c r="AV1275" s="22">
        <v>0</v>
      </c>
    </row>
    <row r="1276" spans="1:48" s="1" customFormat="1" hidden="1" x14ac:dyDescent="0.3">
      <c r="A1276" s="10" t="s">
        <v>821</v>
      </c>
      <c r="B1276" s="11">
        <v>800</v>
      </c>
      <c r="C1276" s="10" t="s">
        <v>50</v>
      </c>
      <c r="D1276" s="10" t="s">
        <v>31</v>
      </c>
      <c r="E1276" s="23" t="s">
        <v>727</v>
      </c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>
        <f t="shared" si="1985"/>
        <v>0</v>
      </c>
      <c r="S1276" s="15">
        <f t="shared" si="1986"/>
        <v>0</v>
      </c>
      <c r="T1276" s="15">
        <f t="shared" si="1987"/>
        <v>0</v>
      </c>
      <c r="U1276" s="15"/>
      <c r="V1276" s="15">
        <f t="shared" si="1982"/>
        <v>0</v>
      </c>
      <c r="W1276" s="15">
        <f t="shared" si="1983"/>
        <v>0</v>
      </c>
      <c r="X1276" s="15">
        <f t="shared" si="1984"/>
        <v>0</v>
      </c>
      <c r="Y1276" s="15"/>
      <c r="Z1276" s="15"/>
      <c r="AA1276" s="15"/>
      <c r="AB1276" s="15">
        <f t="shared" si="2057"/>
        <v>0</v>
      </c>
      <c r="AC1276" s="15">
        <f t="shared" si="2058"/>
        <v>0</v>
      </c>
      <c r="AD1276" s="15">
        <f t="shared" si="2059"/>
        <v>0</v>
      </c>
      <c r="AE1276" s="15"/>
      <c r="AF1276" s="15"/>
      <c r="AG1276" s="15"/>
      <c r="AH1276" s="15">
        <f t="shared" si="2060"/>
        <v>0</v>
      </c>
      <c r="AI1276" s="15">
        <f t="shared" si="2061"/>
        <v>0</v>
      </c>
      <c r="AJ1276" s="15">
        <f t="shared" si="2062"/>
        <v>0</v>
      </c>
      <c r="AK1276" s="15"/>
      <c r="AL1276" s="15"/>
      <c r="AM1276" s="15"/>
      <c r="AN1276" s="15">
        <f t="shared" si="2041"/>
        <v>0</v>
      </c>
      <c r="AO1276" s="15"/>
      <c r="AP1276" s="15"/>
      <c r="AQ1276" s="15">
        <f t="shared" si="2042"/>
        <v>0</v>
      </c>
      <c r="AR1276" s="15"/>
      <c r="AS1276" s="15"/>
      <c r="AT1276" s="15">
        <f t="shared" si="2043"/>
        <v>0</v>
      </c>
      <c r="AU1276" s="15"/>
      <c r="AV1276" s="22">
        <v>0</v>
      </c>
    </row>
    <row r="1277" spans="1:48" ht="46.8" x14ac:dyDescent="0.3">
      <c r="A1277" s="61" t="s">
        <v>823</v>
      </c>
      <c r="B1277" s="62"/>
      <c r="C1277" s="61"/>
      <c r="D1277" s="61"/>
      <c r="E1277" s="63" t="s">
        <v>824</v>
      </c>
      <c r="F1277" s="15">
        <f t="shared" si="2051"/>
        <v>465787.4</v>
      </c>
      <c r="G1277" s="15">
        <f t="shared" si="2052"/>
        <v>665320.69999999995</v>
      </c>
      <c r="H1277" s="15">
        <f t="shared" si="2053"/>
        <v>600000</v>
      </c>
      <c r="I1277" s="15">
        <f t="shared" si="2054"/>
        <v>-61540.3</v>
      </c>
      <c r="J1277" s="15">
        <f t="shared" si="2055"/>
        <v>-43558</v>
      </c>
      <c r="K1277" s="15">
        <f t="shared" si="2056"/>
        <v>0</v>
      </c>
      <c r="L1277" s="15">
        <f t="shared" si="2047"/>
        <v>404247.10000000003</v>
      </c>
      <c r="M1277" s="15">
        <f t="shared" si="2048"/>
        <v>621762.69999999995</v>
      </c>
      <c r="N1277" s="15">
        <f t="shared" si="2049"/>
        <v>600000</v>
      </c>
      <c r="O1277" s="15">
        <f>O1278+O1280</f>
        <v>232526.73199999999</v>
      </c>
      <c r="P1277" s="15">
        <f>P1278+P1280</f>
        <v>0</v>
      </c>
      <c r="Q1277" s="15">
        <f>Q1278+Q1280</f>
        <v>0</v>
      </c>
      <c r="R1277" s="15">
        <f t="shared" si="1985"/>
        <v>636773.83200000005</v>
      </c>
      <c r="S1277" s="15">
        <f t="shared" si="1986"/>
        <v>621762.69999999995</v>
      </c>
      <c r="T1277" s="15">
        <f t="shared" si="1987"/>
        <v>600000</v>
      </c>
      <c r="U1277" s="15">
        <f>U1278+U1280</f>
        <v>0</v>
      </c>
      <c r="V1277" s="15">
        <f t="shared" si="1982"/>
        <v>636773.83200000005</v>
      </c>
      <c r="W1277" s="15">
        <f t="shared" si="1983"/>
        <v>621762.69999999995</v>
      </c>
      <c r="X1277" s="15">
        <f t="shared" si="1984"/>
        <v>600000</v>
      </c>
      <c r="Y1277" s="15">
        <f>Y1278+Y1280</f>
        <v>0</v>
      </c>
      <c r="Z1277" s="15">
        <f>Z1278+Z1280</f>
        <v>0</v>
      </c>
      <c r="AA1277" s="15">
        <f>AA1278+AA1280</f>
        <v>0</v>
      </c>
      <c r="AB1277" s="15">
        <f t="shared" si="2057"/>
        <v>636773.83200000005</v>
      </c>
      <c r="AC1277" s="15">
        <f t="shared" si="2058"/>
        <v>621762.69999999995</v>
      </c>
      <c r="AD1277" s="15">
        <f t="shared" si="2059"/>
        <v>600000</v>
      </c>
      <c r="AE1277" s="15">
        <f>AE1278+AE1280</f>
        <v>0</v>
      </c>
      <c r="AF1277" s="15">
        <f>AF1278+AF1280</f>
        <v>0</v>
      </c>
      <c r="AG1277" s="15">
        <f>AG1278+AG1280</f>
        <v>0</v>
      </c>
      <c r="AH1277" s="15">
        <f t="shared" si="2060"/>
        <v>636773.83200000005</v>
      </c>
      <c r="AI1277" s="15">
        <f t="shared" si="2061"/>
        <v>621762.69999999995</v>
      </c>
      <c r="AJ1277" s="15">
        <f t="shared" si="2062"/>
        <v>600000</v>
      </c>
      <c r="AK1277" s="15">
        <f>AK1278+AK1280</f>
        <v>0</v>
      </c>
      <c r="AL1277" s="15">
        <f>AL1278+AL1280</f>
        <v>0</v>
      </c>
      <c r="AM1277" s="15">
        <f>AM1278+AM1280</f>
        <v>0</v>
      </c>
      <c r="AN1277" s="15">
        <f t="shared" si="2041"/>
        <v>636773.83200000005</v>
      </c>
      <c r="AO1277" s="15">
        <f>AO1278+AO1280</f>
        <v>0</v>
      </c>
      <c r="AP1277" s="70">
        <f t="shared" ref="AP1277:AP1340" si="2066">AN1277+AO1277</f>
        <v>636773.83200000005</v>
      </c>
      <c r="AQ1277" s="15">
        <f t="shared" si="2042"/>
        <v>621762.69999999995</v>
      </c>
      <c r="AR1277" s="15">
        <f>AR1278+AR1280</f>
        <v>0</v>
      </c>
      <c r="AS1277" s="70">
        <f t="shared" ref="AS1277:AS1340" si="2067">AQ1277+AR1277</f>
        <v>621762.69999999995</v>
      </c>
      <c r="AT1277" s="73">
        <f t="shared" si="2043"/>
        <v>600000</v>
      </c>
      <c r="AU1277" s="15">
        <f>AU1278+AU1280</f>
        <v>0</v>
      </c>
      <c r="AV1277" s="24"/>
    </row>
    <row r="1278" spans="1:48" ht="31.2" x14ac:dyDescent="0.3">
      <c r="A1278" s="61" t="s">
        <v>823</v>
      </c>
      <c r="B1278" s="62" t="s">
        <v>48</v>
      </c>
      <c r="C1278" s="61"/>
      <c r="D1278" s="61"/>
      <c r="E1278" s="63" t="s">
        <v>49</v>
      </c>
      <c r="F1278" s="15">
        <f t="shared" si="2051"/>
        <v>465787.4</v>
      </c>
      <c r="G1278" s="15">
        <f t="shared" si="2052"/>
        <v>665320.69999999995</v>
      </c>
      <c r="H1278" s="15">
        <f t="shared" si="2053"/>
        <v>600000</v>
      </c>
      <c r="I1278" s="15">
        <f t="shared" si="2054"/>
        <v>-61540.3</v>
      </c>
      <c r="J1278" s="15">
        <f t="shared" si="2055"/>
        <v>-43558</v>
      </c>
      <c r="K1278" s="15">
        <f t="shared" si="2056"/>
        <v>0</v>
      </c>
      <c r="L1278" s="15">
        <f t="shared" si="2047"/>
        <v>404247.10000000003</v>
      </c>
      <c r="M1278" s="15">
        <f t="shared" si="2048"/>
        <v>621762.69999999995</v>
      </c>
      <c r="N1278" s="15">
        <f t="shared" si="2049"/>
        <v>600000</v>
      </c>
      <c r="O1278" s="15">
        <f t="shared" si="2063"/>
        <v>0</v>
      </c>
      <c r="P1278" s="15">
        <f t="shared" si="2064"/>
        <v>0</v>
      </c>
      <c r="Q1278" s="15">
        <f t="shared" si="2065"/>
        <v>0</v>
      </c>
      <c r="R1278" s="15">
        <f t="shared" si="1985"/>
        <v>404247.10000000003</v>
      </c>
      <c r="S1278" s="15">
        <f t="shared" si="1986"/>
        <v>621762.69999999995</v>
      </c>
      <c r="T1278" s="15">
        <f t="shared" si="1987"/>
        <v>600000</v>
      </c>
      <c r="U1278" s="15">
        <f>U1279</f>
        <v>0</v>
      </c>
      <c r="V1278" s="15">
        <f t="shared" si="1982"/>
        <v>404247.10000000003</v>
      </c>
      <c r="W1278" s="15">
        <f t="shared" si="1983"/>
        <v>621762.69999999995</v>
      </c>
      <c r="X1278" s="15">
        <f t="shared" si="1984"/>
        <v>600000</v>
      </c>
      <c r="Y1278" s="15">
        <f>Y1279</f>
        <v>0</v>
      </c>
      <c r="Z1278" s="15">
        <f>Z1279</f>
        <v>0</v>
      </c>
      <c r="AA1278" s="15">
        <f>AA1279</f>
        <v>0</v>
      </c>
      <c r="AB1278" s="15">
        <f t="shared" si="2057"/>
        <v>404247.10000000003</v>
      </c>
      <c r="AC1278" s="15">
        <f t="shared" si="2058"/>
        <v>621762.69999999995</v>
      </c>
      <c r="AD1278" s="15">
        <f t="shared" si="2059"/>
        <v>600000</v>
      </c>
      <c r="AE1278" s="15">
        <f>AE1279</f>
        <v>0</v>
      </c>
      <c r="AF1278" s="15">
        <f>AF1279</f>
        <v>0</v>
      </c>
      <c r="AG1278" s="15">
        <f>AG1279</f>
        <v>0</v>
      </c>
      <c r="AH1278" s="15">
        <f t="shared" si="2060"/>
        <v>404247.10000000003</v>
      </c>
      <c r="AI1278" s="15">
        <f t="shared" si="2061"/>
        <v>621762.69999999995</v>
      </c>
      <c r="AJ1278" s="15">
        <f t="shared" si="2062"/>
        <v>600000</v>
      </c>
      <c r="AK1278" s="15">
        <f>AK1279</f>
        <v>0</v>
      </c>
      <c r="AL1278" s="15">
        <f>AL1279</f>
        <v>0</v>
      </c>
      <c r="AM1278" s="15">
        <f>AM1279</f>
        <v>0</v>
      </c>
      <c r="AN1278" s="15">
        <f t="shared" si="2041"/>
        <v>404247.10000000003</v>
      </c>
      <c r="AO1278" s="15">
        <f>AO1279</f>
        <v>0</v>
      </c>
      <c r="AP1278" s="70">
        <f t="shared" si="2066"/>
        <v>404247.10000000003</v>
      </c>
      <c r="AQ1278" s="15">
        <f t="shared" si="2042"/>
        <v>621762.69999999995</v>
      </c>
      <c r="AR1278" s="15">
        <f>AR1279</f>
        <v>0</v>
      </c>
      <c r="AS1278" s="70">
        <f t="shared" si="2067"/>
        <v>621762.69999999995</v>
      </c>
      <c r="AT1278" s="73">
        <f t="shared" si="2043"/>
        <v>600000</v>
      </c>
      <c r="AU1278" s="15">
        <f>AU1279</f>
        <v>0</v>
      </c>
      <c r="AV1278" s="24"/>
    </row>
    <row r="1279" spans="1:48" x14ac:dyDescent="0.3">
      <c r="A1279" s="61" t="s">
        <v>823</v>
      </c>
      <c r="B1279" s="62">
        <v>200</v>
      </c>
      <c r="C1279" s="61" t="s">
        <v>50</v>
      </c>
      <c r="D1279" s="61" t="s">
        <v>31</v>
      </c>
      <c r="E1279" s="63" t="s">
        <v>727</v>
      </c>
      <c r="F1279" s="15">
        <v>465787.4</v>
      </c>
      <c r="G1279" s="15">
        <v>665320.69999999995</v>
      </c>
      <c r="H1279" s="15">
        <v>600000</v>
      </c>
      <c r="I1279" s="15">
        <v>-61540.3</v>
      </c>
      <c r="J1279" s="15">
        <v>-43558</v>
      </c>
      <c r="K1279" s="15"/>
      <c r="L1279" s="15">
        <f t="shared" si="2047"/>
        <v>404247.10000000003</v>
      </c>
      <c r="M1279" s="15">
        <f t="shared" si="2048"/>
        <v>621762.69999999995</v>
      </c>
      <c r="N1279" s="15">
        <f t="shared" si="2049"/>
        <v>600000</v>
      </c>
      <c r="O1279" s="15"/>
      <c r="P1279" s="15"/>
      <c r="Q1279" s="15"/>
      <c r="R1279" s="15">
        <f t="shared" si="1985"/>
        <v>404247.10000000003</v>
      </c>
      <c r="S1279" s="15">
        <f t="shared" si="1986"/>
        <v>621762.69999999995</v>
      </c>
      <c r="T1279" s="15">
        <f t="shared" si="1987"/>
        <v>600000</v>
      </c>
      <c r="U1279" s="15"/>
      <c r="V1279" s="15">
        <f t="shared" si="1982"/>
        <v>404247.10000000003</v>
      </c>
      <c r="W1279" s="15">
        <f t="shared" si="1983"/>
        <v>621762.69999999995</v>
      </c>
      <c r="X1279" s="15">
        <f t="shared" si="1984"/>
        <v>600000</v>
      </c>
      <c r="Y1279" s="15"/>
      <c r="Z1279" s="15"/>
      <c r="AA1279" s="15"/>
      <c r="AB1279" s="15">
        <f t="shared" si="2057"/>
        <v>404247.10000000003</v>
      </c>
      <c r="AC1279" s="15">
        <f t="shared" si="2058"/>
        <v>621762.69999999995</v>
      </c>
      <c r="AD1279" s="15">
        <f t="shared" si="2059"/>
        <v>600000</v>
      </c>
      <c r="AE1279" s="15"/>
      <c r="AF1279" s="15"/>
      <c r="AG1279" s="15"/>
      <c r="AH1279" s="15">
        <f t="shared" si="2060"/>
        <v>404247.10000000003</v>
      </c>
      <c r="AI1279" s="15">
        <f t="shared" si="2061"/>
        <v>621762.69999999995</v>
      </c>
      <c r="AJ1279" s="15">
        <f t="shared" si="2062"/>
        <v>600000</v>
      </c>
      <c r="AK1279" s="15"/>
      <c r="AL1279" s="15"/>
      <c r="AM1279" s="15"/>
      <c r="AN1279" s="15">
        <f t="shared" si="2041"/>
        <v>404247.10000000003</v>
      </c>
      <c r="AO1279" s="15"/>
      <c r="AP1279" s="70">
        <f t="shared" si="2066"/>
        <v>404247.10000000003</v>
      </c>
      <c r="AQ1279" s="15">
        <f t="shared" si="2042"/>
        <v>621762.69999999995</v>
      </c>
      <c r="AR1279" s="15"/>
      <c r="AS1279" s="70">
        <f t="shared" si="2067"/>
        <v>621762.69999999995</v>
      </c>
      <c r="AT1279" s="73">
        <f t="shared" si="2043"/>
        <v>600000</v>
      </c>
      <c r="AU1279" s="15"/>
      <c r="AV1279" s="24"/>
    </row>
    <row r="1280" spans="1:48" x14ac:dyDescent="0.3">
      <c r="A1280" s="61" t="s">
        <v>823</v>
      </c>
      <c r="B1280" s="62" t="s">
        <v>44</v>
      </c>
      <c r="C1280" s="61"/>
      <c r="D1280" s="61"/>
      <c r="E1280" s="63" t="s">
        <v>45</v>
      </c>
      <c r="F1280" s="15"/>
      <c r="G1280" s="15"/>
      <c r="H1280" s="15"/>
      <c r="I1280" s="15"/>
      <c r="J1280" s="15"/>
      <c r="K1280" s="15"/>
      <c r="L1280" s="15"/>
      <c r="M1280" s="15"/>
      <c r="N1280" s="15"/>
      <c r="O1280" s="15">
        <f t="shared" si="2063"/>
        <v>232526.73199999999</v>
      </c>
      <c r="P1280" s="15">
        <f t="shared" si="2064"/>
        <v>0</v>
      </c>
      <c r="Q1280" s="15">
        <f t="shared" si="2065"/>
        <v>0</v>
      </c>
      <c r="R1280" s="15">
        <f t="shared" si="1985"/>
        <v>232526.73199999999</v>
      </c>
      <c r="S1280" s="15">
        <f t="shared" si="1986"/>
        <v>0</v>
      </c>
      <c r="T1280" s="15">
        <f t="shared" si="1987"/>
        <v>0</v>
      </c>
      <c r="U1280" s="15">
        <f>U1281</f>
        <v>0</v>
      </c>
      <c r="V1280" s="15">
        <f t="shared" si="1982"/>
        <v>232526.73199999999</v>
      </c>
      <c r="W1280" s="15">
        <f t="shared" si="1983"/>
        <v>0</v>
      </c>
      <c r="X1280" s="15">
        <f t="shared" si="1984"/>
        <v>0</v>
      </c>
      <c r="Y1280" s="15">
        <f>Y1281</f>
        <v>0</v>
      </c>
      <c r="Z1280" s="15">
        <f>Z1281</f>
        <v>0</v>
      </c>
      <c r="AA1280" s="15">
        <f>AA1281</f>
        <v>0</v>
      </c>
      <c r="AB1280" s="15">
        <f t="shared" si="2057"/>
        <v>232526.73199999999</v>
      </c>
      <c r="AC1280" s="15">
        <f t="shared" si="2058"/>
        <v>0</v>
      </c>
      <c r="AD1280" s="15">
        <f t="shared" si="2059"/>
        <v>0</v>
      </c>
      <c r="AE1280" s="15">
        <f>AE1281</f>
        <v>0</v>
      </c>
      <c r="AF1280" s="15">
        <f>AF1281</f>
        <v>0</v>
      </c>
      <c r="AG1280" s="15">
        <f>AG1281</f>
        <v>0</v>
      </c>
      <c r="AH1280" s="15">
        <f t="shared" si="2060"/>
        <v>232526.73199999999</v>
      </c>
      <c r="AI1280" s="15">
        <f t="shared" si="2061"/>
        <v>0</v>
      </c>
      <c r="AJ1280" s="15">
        <f t="shared" si="2062"/>
        <v>0</v>
      </c>
      <c r="AK1280" s="15">
        <f>AK1281</f>
        <v>0</v>
      </c>
      <c r="AL1280" s="15">
        <f>AL1281</f>
        <v>0</v>
      </c>
      <c r="AM1280" s="15">
        <f>AM1281</f>
        <v>0</v>
      </c>
      <c r="AN1280" s="15">
        <f t="shared" si="2041"/>
        <v>232526.73199999999</v>
      </c>
      <c r="AO1280" s="15">
        <f>AO1281</f>
        <v>0</v>
      </c>
      <c r="AP1280" s="70">
        <f t="shared" si="2066"/>
        <v>232526.73199999999</v>
      </c>
      <c r="AQ1280" s="15">
        <f t="shared" si="2042"/>
        <v>0</v>
      </c>
      <c r="AR1280" s="15">
        <f>AR1281</f>
        <v>0</v>
      </c>
      <c r="AS1280" s="70">
        <f t="shared" si="2067"/>
        <v>0</v>
      </c>
      <c r="AT1280" s="73">
        <f t="shared" si="2043"/>
        <v>0</v>
      </c>
      <c r="AU1280" s="15">
        <f>AU1281</f>
        <v>0</v>
      </c>
      <c r="AV1280" s="24"/>
    </row>
    <row r="1281" spans="1:48" x14ac:dyDescent="0.3">
      <c r="A1281" s="61" t="s">
        <v>823</v>
      </c>
      <c r="B1281" s="62">
        <v>800</v>
      </c>
      <c r="C1281" s="61" t="s">
        <v>50</v>
      </c>
      <c r="D1281" s="61" t="s">
        <v>31</v>
      </c>
      <c r="E1281" s="63" t="s">
        <v>727</v>
      </c>
      <c r="F1281" s="15"/>
      <c r="G1281" s="15"/>
      <c r="H1281" s="15"/>
      <c r="I1281" s="15"/>
      <c r="J1281" s="15"/>
      <c r="K1281" s="15"/>
      <c r="L1281" s="15"/>
      <c r="M1281" s="15"/>
      <c r="N1281" s="15"/>
      <c r="O1281" s="15">
        <v>232526.73199999999</v>
      </c>
      <c r="P1281" s="15"/>
      <c r="Q1281" s="15"/>
      <c r="R1281" s="15">
        <f t="shared" si="1985"/>
        <v>232526.73199999999</v>
      </c>
      <c r="S1281" s="15">
        <f t="shared" si="1986"/>
        <v>0</v>
      </c>
      <c r="T1281" s="15">
        <f t="shared" si="1987"/>
        <v>0</v>
      </c>
      <c r="U1281" s="15"/>
      <c r="V1281" s="15">
        <f t="shared" si="1982"/>
        <v>232526.73199999999</v>
      </c>
      <c r="W1281" s="15">
        <f t="shared" si="1983"/>
        <v>0</v>
      </c>
      <c r="X1281" s="15">
        <f t="shared" si="1984"/>
        <v>0</v>
      </c>
      <c r="Y1281" s="15"/>
      <c r="Z1281" s="15"/>
      <c r="AA1281" s="15"/>
      <c r="AB1281" s="15">
        <f t="shared" si="2057"/>
        <v>232526.73199999999</v>
      </c>
      <c r="AC1281" s="15">
        <f t="shared" si="2058"/>
        <v>0</v>
      </c>
      <c r="AD1281" s="15">
        <f t="shared" si="2059"/>
        <v>0</v>
      </c>
      <c r="AE1281" s="15"/>
      <c r="AF1281" s="15"/>
      <c r="AG1281" s="15"/>
      <c r="AH1281" s="15">
        <f t="shared" si="2060"/>
        <v>232526.73199999999</v>
      </c>
      <c r="AI1281" s="15">
        <f t="shared" si="2061"/>
        <v>0</v>
      </c>
      <c r="AJ1281" s="15">
        <f t="shared" si="2062"/>
        <v>0</v>
      </c>
      <c r="AK1281" s="15"/>
      <c r="AL1281" s="15"/>
      <c r="AM1281" s="15"/>
      <c r="AN1281" s="15">
        <f t="shared" si="2041"/>
        <v>232526.73199999999</v>
      </c>
      <c r="AO1281" s="15"/>
      <c r="AP1281" s="70">
        <f t="shared" si="2066"/>
        <v>232526.73199999999</v>
      </c>
      <c r="AQ1281" s="15">
        <f t="shared" si="2042"/>
        <v>0</v>
      </c>
      <c r="AR1281" s="15"/>
      <c r="AS1281" s="70">
        <f t="shared" si="2067"/>
        <v>0</v>
      </c>
      <c r="AT1281" s="73">
        <f t="shared" si="2043"/>
        <v>0</v>
      </c>
      <c r="AU1281" s="15"/>
      <c r="AV1281" s="24"/>
    </row>
    <row r="1282" spans="1:48" ht="62.4" x14ac:dyDescent="0.3">
      <c r="A1282" s="61" t="s">
        <v>825</v>
      </c>
      <c r="B1282" s="62"/>
      <c r="C1282" s="61"/>
      <c r="D1282" s="61"/>
      <c r="E1282" s="63" t="s">
        <v>826</v>
      </c>
      <c r="F1282" s="15">
        <f>F1289+F1295</f>
        <v>42474.799999999996</v>
      </c>
      <c r="G1282" s="15">
        <f>G1289+G1295</f>
        <v>42474.799999999996</v>
      </c>
      <c r="H1282" s="15">
        <f>H1289+H1295</f>
        <v>42074.400000000001</v>
      </c>
      <c r="I1282" s="15">
        <f>I1289+I1295+I1283+I1292+I1286</f>
        <v>112796.90000000001</v>
      </c>
      <c r="J1282" s="15">
        <f>J1289+J1295+J1283+J1292+J1286</f>
        <v>82988.2</v>
      </c>
      <c r="K1282" s="15">
        <f>K1289+K1295+K1283+K1292+K1286</f>
        <v>82988.2</v>
      </c>
      <c r="L1282" s="15">
        <f t="shared" si="2047"/>
        <v>155271.70000000001</v>
      </c>
      <c r="M1282" s="15">
        <f t="shared" si="2048"/>
        <v>125463</v>
      </c>
      <c r="N1282" s="15">
        <f t="shared" si="2049"/>
        <v>125062.6</v>
      </c>
      <c r="O1282" s="15">
        <f>O1289+O1295+O1283+O1292+O1286</f>
        <v>0</v>
      </c>
      <c r="P1282" s="15">
        <f>P1289+P1295+P1283+P1292+P1286</f>
        <v>0</v>
      </c>
      <c r="Q1282" s="15">
        <f>Q1289+Q1295+Q1283+Q1292+Q1286</f>
        <v>0</v>
      </c>
      <c r="R1282" s="15">
        <f t="shared" si="1985"/>
        <v>155271.70000000001</v>
      </c>
      <c r="S1282" s="15">
        <f t="shared" si="1986"/>
        <v>125463</v>
      </c>
      <c r="T1282" s="15">
        <f t="shared" si="1987"/>
        <v>125062.6</v>
      </c>
      <c r="U1282" s="15">
        <f>U1289+U1295+U1283+U1292+U1286</f>
        <v>0</v>
      </c>
      <c r="V1282" s="15">
        <f t="shared" si="1982"/>
        <v>155271.70000000001</v>
      </c>
      <c r="W1282" s="15">
        <f t="shared" si="1983"/>
        <v>125463</v>
      </c>
      <c r="X1282" s="15">
        <f t="shared" si="1984"/>
        <v>125062.6</v>
      </c>
      <c r="Y1282" s="15">
        <f>Y1289+Y1295+Y1283+Y1292+Y1286</f>
        <v>-814.2</v>
      </c>
      <c r="Z1282" s="15">
        <f>Z1289+Z1295+Z1283+Z1292+Z1286</f>
        <v>0</v>
      </c>
      <c r="AA1282" s="15">
        <f>AA1289+AA1295+AA1283+AA1292+AA1286</f>
        <v>0</v>
      </c>
      <c r="AB1282" s="15">
        <f t="shared" si="2057"/>
        <v>154457.5</v>
      </c>
      <c r="AC1282" s="15">
        <f t="shared" si="2058"/>
        <v>125463</v>
      </c>
      <c r="AD1282" s="15">
        <f t="shared" si="2059"/>
        <v>125062.6</v>
      </c>
      <c r="AE1282" s="15">
        <f>AE1289+AE1295+AE1283+AE1292+AE1286</f>
        <v>0</v>
      </c>
      <c r="AF1282" s="15">
        <f>AF1289+AF1295+AF1283+AF1292+AF1286</f>
        <v>0</v>
      </c>
      <c r="AG1282" s="15">
        <f>AG1289+AG1295+AG1283+AG1292+AG1286</f>
        <v>0</v>
      </c>
      <c r="AH1282" s="15">
        <f t="shared" si="2060"/>
        <v>154457.5</v>
      </c>
      <c r="AI1282" s="15">
        <f t="shared" si="2061"/>
        <v>125463</v>
      </c>
      <c r="AJ1282" s="15">
        <f t="shared" si="2062"/>
        <v>125062.6</v>
      </c>
      <c r="AK1282" s="15">
        <f>AK1289+AK1295+AK1283+AK1292+AK1286</f>
        <v>0</v>
      </c>
      <c r="AL1282" s="15">
        <f>AL1289+AL1295+AL1283+AL1292+AL1286</f>
        <v>0</v>
      </c>
      <c r="AM1282" s="15">
        <f>AM1289+AM1295+AM1283+AM1292+AM1286</f>
        <v>0</v>
      </c>
      <c r="AN1282" s="15">
        <f t="shared" si="2041"/>
        <v>154457.5</v>
      </c>
      <c r="AO1282" s="15">
        <f>AO1289+AO1295+AO1283+AO1292+AO1286</f>
        <v>0</v>
      </c>
      <c r="AP1282" s="70">
        <f t="shared" si="2066"/>
        <v>154457.5</v>
      </c>
      <c r="AQ1282" s="15">
        <f t="shared" si="2042"/>
        <v>125463</v>
      </c>
      <c r="AR1282" s="15">
        <f>AR1289+AR1295+AR1283+AR1292+AR1286</f>
        <v>0</v>
      </c>
      <c r="AS1282" s="70">
        <f t="shared" si="2067"/>
        <v>125463</v>
      </c>
      <c r="AT1282" s="73">
        <f t="shared" si="2043"/>
        <v>125062.6</v>
      </c>
      <c r="AU1282" s="15">
        <f>AU1289+AU1295+AU1283+AU1292+AU1286</f>
        <v>0</v>
      </c>
      <c r="AV1282" s="24"/>
    </row>
    <row r="1283" spans="1:48" x14ac:dyDescent="0.3">
      <c r="A1283" s="61" t="s">
        <v>827</v>
      </c>
      <c r="B1283" s="62"/>
      <c r="C1283" s="61"/>
      <c r="D1283" s="61"/>
      <c r="E1283" s="64" t="s">
        <v>217</v>
      </c>
      <c r="F1283" s="15"/>
      <c r="G1283" s="15"/>
      <c r="H1283" s="15"/>
      <c r="I1283" s="15">
        <f t="shared" ref="I1283:I1296" si="2068">I1284</f>
        <v>1628.3</v>
      </c>
      <c r="J1283" s="15">
        <f t="shared" ref="J1283:J1296" si="2069">J1284</f>
        <v>0</v>
      </c>
      <c r="K1283" s="15">
        <f t="shared" ref="K1283:K1296" si="2070">K1284</f>
        <v>0</v>
      </c>
      <c r="L1283" s="15">
        <f t="shared" si="2047"/>
        <v>1628.3</v>
      </c>
      <c r="M1283" s="15">
        <f t="shared" si="2048"/>
        <v>0</v>
      </c>
      <c r="N1283" s="15">
        <f t="shared" si="2049"/>
        <v>0</v>
      </c>
      <c r="O1283" s="15">
        <f t="shared" ref="O1283:O1296" si="2071">O1284</f>
        <v>0</v>
      </c>
      <c r="P1283" s="15">
        <f t="shared" ref="P1283:P1296" si="2072">P1284</f>
        <v>0</v>
      </c>
      <c r="Q1283" s="15">
        <f t="shared" ref="Q1283:Q1296" si="2073">Q1284</f>
        <v>0</v>
      </c>
      <c r="R1283" s="15">
        <f t="shared" si="1985"/>
        <v>1628.3</v>
      </c>
      <c r="S1283" s="15">
        <f t="shared" si="1986"/>
        <v>0</v>
      </c>
      <c r="T1283" s="15">
        <f t="shared" si="1987"/>
        <v>0</v>
      </c>
      <c r="U1283" s="15">
        <f t="shared" ref="U1283:U1296" si="2074">U1284</f>
        <v>0</v>
      </c>
      <c r="V1283" s="15">
        <f t="shared" si="1982"/>
        <v>1628.3</v>
      </c>
      <c r="W1283" s="15">
        <f t="shared" si="1983"/>
        <v>0</v>
      </c>
      <c r="X1283" s="15">
        <f t="shared" si="1984"/>
        <v>0</v>
      </c>
      <c r="Y1283" s="15">
        <f t="shared" ref="Y1283:Y1296" si="2075">Y1284</f>
        <v>-814.2</v>
      </c>
      <c r="Z1283" s="15">
        <f t="shared" ref="Z1283:Z1296" si="2076">Z1284</f>
        <v>0</v>
      </c>
      <c r="AA1283" s="15">
        <f t="shared" ref="AA1283:AA1296" si="2077">AA1284</f>
        <v>0</v>
      </c>
      <c r="AB1283" s="15">
        <f t="shared" si="2057"/>
        <v>814.09999999999991</v>
      </c>
      <c r="AC1283" s="15">
        <f t="shared" si="2058"/>
        <v>0</v>
      </c>
      <c r="AD1283" s="15">
        <f t="shared" si="2059"/>
        <v>0</v>
      </c>
      <c r="AE1283" s="15">
        <f t="shared" ref="AE1283:AE1296" si="2078">AE1284</f>
        <v>0</v>
      </c>
      <c r="AF1283" s="15">
        <f t="shared" ref="AF1283:AF1296" si="2079">AF1284</f>
        <v>0</v>
      </c>
      <c r="AG1283" s="15">
        <f t="shared" ref="AG1283:AG1296" si="2080">AG1284</f>
        <v>0</v>
      </c>
      <c r="AH1283" s="15">
        <f t="shared" si="2060"/>
        <v>814.09999999999991</v>
      </c>
      <c r="AI1283" s="15">
        <f t="shared" si="2061"/>
        <v>0</v>
      </c>
      <c r="AJ1283" s="15">
        <f t="shared" si="2062"/>
        <v>0</v>
      </c>
      <c r="AK1283" s="15">
        <f t="shared" ref="AK1283:AK1296" si="2081">AK1284</f>
        <v>0</v>
      </c>
      <c r="AL1283" s="15">
        <f t="shared" ref="AL1283:AL1296" si="2082">AL1284</f>
        <v>0</v>
      </c>
      <c r="AM1283" s="15">
        <f t="shared" ref="AM1283:AM1296" si="2083">AM1284</f>
        <v>0</v>
      </c>
      <c r="AN1283" s="15">
        <f t="shared" si="2041"/>
        <v>814.09999999999991</v>
      </c>
      <c r="AO1283" s="15">
        <f t="shared" ref="AO1283:AO1296" si="2084">AO1284</f>
        <v>0</v>
      </c>
      <c r="AP1283" s="70">
        <f t="shared" si="2066"/>
        <v>814.09999999999991</v>
      </c>
      <c r="AQ1283" s="15">
        <f t="shared" si="2042"/>
        <v>0</v>
      </c>
      <c r="AR1283" s="15">
        <f t="shared" ref="AR1283:AU1296" si="2085">AR1284</f>
        <v>0</v>
      </c>
      <c r="AS1283" s="70">
        <f t="shared" si="2067"/>
        <v>0</v>
      </c>
      <c r="AT1283" s="73">
        <f t="shared" si="2043"/>
        <v>0</v>
      </c>
      <c r="AU1283" s="15">
        <f t="shared" si="2085"/>
        <v>0</v>
      </c>
      <c r="AV1283" s="24"/>
    </row>
    <row r="1284" spans="1:48" ht="46.8" x14ac:dyDescent="0.3">
      <c r="A1284" s="61" t="s">
        <v>827</v>
      </c>
      <c r="B1284" s="62" t="s">
        <v>55</v>
      </c>
      <c r="C1284" s="61"/>
      <c r="D1284" s="61"/>
      <c r="E1284" s="63" t="s">
        <v>56</v>
      </c>
      <c r="F1284" s="15"/>
      <c r="G1284" s="15"/>
      <c r="H1284" s="15"/>
      <c r="I1284" s="15">
        <f t="shared" si="2068"/>
        <v>1628.3</v>
      </c>
      <c r="J1284" s="15">
        <f t="shared" si="2069"/>
        <v>0</v>
      </c>
      <c r="K1284" s="15">
        <f t="shared" si="2070"/>
        <v>0</v>
      </c>
      <c r="L1284" s="15">
        <f t="shared" si="2047"/>
        <v>1628.3</v>
      </c>
      <c r="M1284" s="15">
        <f t="shared" si="2048"/>
        <v>0</v>
      </c>
      <c r="N1284" s="15">
        <f t="shared" si="2049"/>
        <v>0</v>
      </c>
      <c r="O1284" s="15">
        <f t="shared" si="2071"/>
        <v>0</v>
      </c>
      <c r="P1284" s="15">
        <f t="shared" si="2072"/>
        <v>0</v>
      </c>
      <c r="Q1284" s="15">
        <f t="shared" si="2073"/>
        <v>0</v>
      </c>
      <c r="R1284" s="15">
        <f t="shared" si="1985"/>
        <v>1628.3</v>
      </c>
      <c r="S1284" s="15">
        <f t="shared" si="1986"/>
        <v>0</v>
      </c>
      <c r="T1284" s="15">
        <f t="shared" si="1987"/>
        <v>0</v>
      </c>
      <c r="U1284" s="15">
        <f t="shared" si="2074"/>
        <v>0</v>
      </c>
      <c r="V1284" s="15">
        <f t="shared" si="1982"/>
        <v>1628.3</v>
      </c>
      <c r="W1284" s="15">
        <f t="shared" si="1983"/>
        <v>0</v>
      </c>
      <c r="X1284" s="15">
        <f t="shared" si="1984"/>
        <v>0</v>
      </c>
      <c r="Y1284" s="15">
        <f t="shared" si="2075"/>
        <v>-814.2</v>
      </c>
      <c r="Z1284" s="15">
        <f t="shared" si="2076"/>
        <v>0</v>
      </c>
      <c r="AA1284" s="15">
        <f t="shared" si="2077"/>
        <v>0</v>
      </c>
      <c r="AB1284" s="15">
        <f t="shared" si="2057"/>
        <v>814.09999999999991</v>
      </c>
      <c r="AC1284" s="15">
        <f t="shared" si="2058"/>
        <v>0</v>
      </c>
      <c r="AD1284" s="15">
        <f t="shared" si="2059"/>
        <v>0</v>
      </c>
      <c r="AE1284" s="15">
        <f t="shared" si="2078"/>
        <v>0</v>
      </c>
      <c r="AF1284" s="15">
        <f t="shared" si="2079"/>
        <v>0</v>
      </c>
      <c r="AG1284" s="15">
        <f t="shared" si="2080"/>
        <v>0</v>
      </c>
      <c r="AH1284" s="15">
        <f t="shared" si="2060"/>
        <v>814.09999999999991</v>
      </c>
      <c r="AI1284" s="15">
        <f t="shared" si="2061"/>
        <v>0</v>
      </c>
      <c r="AJ1284" s="15">
        <f t="shared" si="2062"/>
        <v>0</v>
      </c>
      <c r="AK1284" s="15">
        <f t="shared" si="2081"/>
        <v>0</v>
      </c>
      <c r="AL1284" s="15">
        <f t="shared" si="2082"/>
        <v>0</v>
      </c>
      <c r="AM1284" s="15">
        <f t="shared" si="2083"/>
        <v>0</v>
      </c>
      <c r="AN1284" s="15">
        <f t="shared" si="2041"/>
        <v>814.09999999999991</v>
      </c>
      <c r="AO1284" s="15">
        <f t="shared" si="2084"/>
        <v>0</v>
      </c>
      <c r="AP1284" s="70">
        <f t="shared" si="2066"/>
        <v>814.09999999999991</v>
      </c>
      <c r="AQ1284" s="15">
        <f t="shared" si="2042"/>
        <v>0</v>
      </c>
      <c r="AR1284" s="15">
        <f t="shared" si="2085"/>
        <v>0</v>
      </c>
      <c r="AS1284" s="70">
        <f t="shared" si="2067"/>
        <v>0</v>
      </c>
      <c r="AT1284" s="73">
        <f t="shared" si="2043"/>
        <v>0</v>
      </c>
      <c r="AU1284" s="15">
        <f t="shared" si="2085"/>
        <v>0</v>
      </c>
      <c r="AV1284" s="24"/>
    </row>
    <row r="1285" spans="1:48" x14ac:dyDescent="0.3">
      <c r="A1285" s="61" t="s">
        <v>827</v>
      </c>
      <c r="B1285" s="62">
        <v>600</v>
      </c>
      <c r="C1285" s="61" t="s">
        <v>50</v>
      </c>
      <c r="D1285" s="61" t="s">
        <v>31</v>
      </c>
      <c r="E1285" s="63" t="s">
        <v>727</v>
      </c>
      <c r="F1285" s="15"/>
      <c r="G1285" s="15"/>
      <c r="H1285" s="15"/>
      <c r="I1285" s="15">
        <v>1628.3</v>
      </c>
      <c r="J1285" s="15"/>
      <c r="K1285" s="15"/>
      <c r="L1285" s="15">
        <f t="shared" si="2047"/>
        <v>1628.3</v>
      </c>
      <c r="M1285" s="15">
        <f t="shared" si="2048"/>
        <v>0</v>
      </c>
      <c r="N1285" s="15">
        <f t="shared" si="2049"/>
        <v>0</v>
      </c>
      <c r="O1285" s="15"/>
      <c r="P1285" s="15"/>
      <c r="Q1285" s="15"/>
      <c r="R1285" s="15">
        <f t="shared" si="1985"/>
        <v>1628.3</v>
      </c>
      <c r="S1285" s="15">
        <f t="shared" si="1986"/>
        <v>0</v>
      </c>
      <c r="T1285" s="15">
        <f t="shared" si="1987"/>
        <v>0</v>
      </c>
      <c r="U1285" s="15"/>
      <c r="V1285" s="15">
        <f t="shared" si="1982"/>
        <v>1628.3</v>
      </c>
      <c r="W1285" s="15">
        <f t="shared" si="1983"/>
        <v>0</v>
      </c>
      <c r="X1285" s="15">
        <f t="shared" si="1984"/>
        <v>0</v>
      </c>
      <c r="Y1285" s="15">
        <v>-814.2</v>
      </c>
      <c r="Z1285" s="15"/>
      <c r="AA1285" s="15"/>
      <c r="AB1285" s="15">
        <f t="shared" si="2057"/>
        <v>814.09999999999991</v>
      </c>
      <c r="AC1285" s="15">
        <f t="shared" si="2058"/>
        <v>0</v>
      </c>
      <c r="AD1285" s="15">
        <f t="shared" si="2059"/>
        <v>0</v>
      </c>
      <c r="AE1285" s="15"/>
      <c r="AF1285" s="15"/>
      <c r="AG1285" s="15"/>
      <c r="AH1285" s="15">
        <f t="shared" si="2060"/>
        <v>814.09999999999991</v>
      </c>
      <c r="AI1285" s="15">
        <f t="shared" si="2061"/>
        <v>0</v>
      </c>
      <c r="AJ1285" s="15">
        <f t="shared" si="2062"/>
        <v>0</v>
      </c>
      <c r="AK1285" s="15"/>
      <c r="AL1285" s="15"/>
      <c r="AM1285" s="15"/>
      <c r="AN1285" s="15">
        <f t="shared" si="2041"/>
        <v>814.09999999999991</v>
      </c>
      <c r="AO1285" s="15"/>
      <c r="AP1285" s="70">
        <f t="shared" si="2066"/>
        <v>814.09999999999991</v>
      </c>
      <c r="AQ1285" s="15">
        <f t="shared" si="2042"/>
        <v>0</v>
      </c>
      <c r="AR1285" s="15"/>
      <c r="AS1285" s="70">
        <f t="shared" si="2067"/>
        <v>0</v>
      </c>
      <c r="AT1285" s="73">
        <f t="shared" si="2043"/>
        <v>0</v>
      </c>
      <c r="AU1285" s="15"/>
      <c r="AV1285" s="24"/>
    </row>
    <row r="1286" spans="1:48" ht="31.2" x14ac:dyDescent="0.3">
      <c r="A1286" s="61" t="s">
        <v>828</v>
      </c>
      <c r="B1286" s="62"/>
      <c r="C1286" s="61"/>
      <c r="D1286" s="61"/>
      <c r="E1286" s="64" t="s">
        <v>207</v>
      </c>
      <c r="F1286" s="15"/>
      <c r="G1286" s="15"/>
      <c r="H1286" s="15"/>
      <c r="I1286" s="15">
        <f t="shared" si="2068"/>
        <v>190.3</v>
      </c>
      <c r="J1286" s="15">
        <f t="shared" si="2069"/>
        <v>190.3</v>
      </c>
      <c r="K1286" s="15">
        <f t="shared" si="2070"/>
        <v>190.3</v>
      </c>
      <c r="L1286" s="15">
        <f t="shared" si="2047"/>
        <v>190.3</v>
      </c>
      <c r="M1286" s="15">
        <f t="shared" si="2048"/>
        <v>190.3</v>
      </c>
      <c r="N1286" s="15">
        <f t="shared" si="2049"/>
        <v>190.3</v>
      </c>
      <c r="O1286" s="15">
        <f t="shared" si="2071"/>
        <v>0</v>
      </c>
      <c r="P1286" s="15">
        <f t="shared" si="2072"/>
        <v>0</v>
      </c>
      <c r="Q1286" s="15">
        <f t="shared" si="2073"/>
        <v>0</v>
      </c>
      <c r="R1286" s="15">
        <f t="shared" si="1985"/>
        <v>190.3</v>
      </c>
      <c r="S1286" s="15">
        <f t="shared" si="1986"/>
        <v>190.3</v>
      </c>
      <c r="T1286" s="15">
        <f t="shared" si="1987"/>
        <v>190.3</v>
      </c>
      <c r="U1286" s="15">
        <f t="shared" si="2074"/>
        <v>0</v>
      </c>
      <c r="V1286" s="15">
        <f t="shared" ref="V1286:V1349" si="2086">R1286+U1286</f>
        <v>190.3</v>
      </c>
      <c r="W1286" s="15">
        <f t="shared" ref="W1286:W1349" si="2087">S1286</f>
        <v>190.3</v>
      </c>
      <c r="X1286" s="15">
        <f t="shared" ref="X1286:X1349" si="2088">T1286</f>
        <v>190.3</v>
      </c>
      <c r="Y1286" s="15">
        <f t="shared" si="2075"/>
        <v>0</v>
      </c>
      <c r="Z1286" s="15">
        <f t="shared" si="2076"/>
        <v>0</v>
      </c>
      <c r="AA1286" s="15">
        <f t="shared" si="2077"/>
        <v>0</v>
      </c>
      <c r="AB1286" s="15">
        <f t="shared" si="2057"/>
        <v>190.3</v>
      </c>
      <c r="AC1286" s="15">
        <f t="shared" si="2058"/>
        <v>190.3</v>
      </c>
      <c r="AD1286" s="15">
        <f t="shared" si="2059"/>
        <v>190.3</v>
      </c>
      <c r="AE1286" s="15">
        <f t="shared" si="2078"/>
        <v>0</v>
      </c>
      <c r="AF1286" s="15">
        <f t="shared" si="2079"/>
        <v>0</v>
      </c>
      <c r="AG1286" s="15">
        <f t="shared" si="2080"/>
        <v>0</v>
      </c>
      <c r="AH1286" s="15">
        <f t="shared" si="2060"/>
        <v>190.3</v>
      </c>
      <c r="AI1286" s="15">
        <f t="shared" si="2061"/>
        <v>190.3</v>
      </c>
      <c r="AJ1286" s="15">
        <f t="shared" si="2062"/>
        <v>190.3</v>
      </c>
      <c r="AK1286" s="15">
        <f t="shared" si="2081"/>
        <v>0</v>
      </c>
      <c r="AL1286" s="15">
        <f t="shared" si="2082"/>
        <v>0</v>
      </c>
      <c r="AM1286" s="15">
        <f t="shared" si="2083"/>
        <v>0</v>
      </c>
      <c r="AN1286" s="15">
        <f t="shared" si="2041"/>
        <v>190.3</v>
      </c>
      <c r="AO1286" s="15">
        <f t="shared" si="2084"/>
        <v>0</v>
      </c>
      <c r="AP1286" s="70">
        <f t="shared" si="2066"/>
        <v>190.3</v>
      </c>
      <c r="AQ1286" s="15">
        <f t="shared" si="2042"/>
        <v>190.3</v>
      </c>
      <c r="AR1286" s="15">
        <f t="shared" si="2085"/>
        <v>0</v>
      </c>
      <c r="AS1286" s="70">
        <f t="shared" si="2067"/>
        <v>190.3</v>
      </c>
      <c r="AT1286" s="73">
        <f t="shared" si="2043"/>
        <v>190.3</v>
      </c>
      <c r="AU1286" s="15">
        <f t="shared" si="2085"/>
        <v>0</v>
      </c>
      <c r="AV1286" s="24"/>
    </row>
    <row r="1287" spans="1:48" ht="46.8" x14ac:dyDescent="0.3">
      <c r="A1287" s="61" t="s">
        <v>828</v>
      </c>
      <c r="B1287" s="62" t="s">
        <v>55</v>
      </c>
      <c r="C1287" s="61"/>
      <c r="D1287" s="61"/>
      <c r="E1287" s="63" t="s">
        <v>56</v>
      </c>
      <c r="F1287" s="15"/>
      <c r="G1287" s="15"/>
      <c r="H1287" s="15"/>
      <c r="I1287" s="15">
        <f t="shared" si="2068"/>
        <v>190.3</v>
      </c>
      <c r="J1287" s="15">
        <f t="shared" si="2069"/>
        <v>190.3</v>
      </c>
      <c r="K1287" s="15">
        <f t="shared" si="2070"/>
        <v>190.3</v>
      </c>
      <c r="L1287" s="15">
        <f t="shared" si="2047"/>
        <v>190.3</v>
      </c>
      <c r="M1287" s="15">
        <f t="shared" si="2048"/>
        <v>190.3</v>
      </c>
      <c r="N1287" s="15">
        <f t="shared" si="2049"/>
        <v>190.3</v>
      </c>
      <c r="O1287" s="15">
        <f t="shared" si="2071"/>
        <v>0</v>
      </c>
      <c r="P1287" s="15">
        <f t="shared" si="2072"/>
        <v>0</v>
      </c>
      <c r="Q1287" s="15">
        <f t="shared" si="2073"/>
        <v>0</v>
      </c>
      <c r="R1287" s="15">
        <f t="shared" si="1985"/>
        <v>190.3</v>
      </c>
      <c r="S1287" s="15">
        <f t="shared" si="1986"/>
        <v>190.3</v>
      </c>
      <c r="T1287" s="15">
        <f t="shared" si="1987"/>
        <v>190.3</v>
      </c>
      <c r="U1287" s="15">
        <f t="shared" si="2074"/>
        <v>0</v>
      </c>
      <c r="V1287" s="15">
        <f t="shared" si="2086"/>
        <v>190.3</v>
      </c>
      <c r="W1287" s="15">
        <f t="shared" si="2087"/>
        <v>190.3</v>
      </c>
      <c r="X1287" s="15">
        <f t="shared" si="2088"/>
        <v>190.3</v>
      </c>
      <c r="Y1287" s="15">
        <f t="shared" si="2075"/>
        <v>0</v>
      </c>
      <c r="Z1287" s="15">
        <f t="shared" si="2076"/>
        <v>0</v>
      </c>
      <c r="AA1287" s="15">
        <f t="shared" si="2077"/>
        <v>0</v>
      </c>
      <c r="AB1287" s="15">
        <f t="shared" si="2057"/>
        <v>190.3</v>
      </c>
      <c r="AC1287" s="15">
        <f t="shared" si="2058"/>
        <v>190.3</v>
      </c>
      <c r="AD1287" s="15">
        <f t="shared" si="2059"/>
        <v>190.3</v>
      </c>
      <c r="AE1287" s="15">
        <f t="shared" si="2078"/>
        <v>0</v>
      </c>
      <c r="AF1287" s="15">
        <f t="shared" si="2079"/>
        <v>0</v>
      </c>
      <c r="AG1287" s="15">
        <f t="shared" si="2080"/>
        <v>0</v>
      </c>
      <c r="AH1287" s="15">
        <f t="shared" si="2060"/>
        <v>190.3</v>
      </c>
      <c r="AI1287" s="15">
        <f t="shared" si="2061"/>
        <v>190.3</v>
      </c>
      <c r="AJ1287" s="15">
        <f t="shared" si="2062"/>
        <v>190.3</v>
      </c>
      <c r="AK1287" s="15">
        <f t="shared" si="2081"/>
        <v>0</v>
      </c>
      <c r="AL1287" s="15">
        <f t="shared" si="2082"/>
        <v>0</v>
      </c>
      <c r="AM1287" s="15">
        <f t="shared" si="2083"/>
        <v>0</v>
      </c>
      <c r="AN1287" s="15">
        <f t="shared" si="2041"/>
        <v>190.3</v>
      </c>
      <c r="AO1287" s="15">
        <f t="shared" si="2084"/>
        <v>0</v>
      </c>
      <c r="AP1287" s="70">
        <f t="shared" si="2066"/>
        <v>190.3</v>
      </c>
      <c r="AQ1287" s="15">
        <f t="shared" si="2042"/>
        <v>190.3</v>
      </c>
      <c r="AR1287" s="15">
        <f t="shared" si="2085"/>
        <v>0</v>
      </c>
      <c r="AS1287" s="70">
        <f t="shared" si="2067"/>
        <v>190.3</v>
      </c>
      <c r="AT1287" s="73">
        <f t="shared" si="2043"/>
        <v>190.3</v>
      </c>
      <c r="AU1287" s="15">
        <f t="shared" si="2085"/>
        <v>0</v>
      </c>
      <c r="AV1287" s="24"/>
    </row>
    <row r="1288" spans="1:48" x14ac:dyDescent="0.3">
      <c r="A1288" s="61" t="s">
        <v>828</v>
      </c>
      <c r="B1288" s="62">
        <v>600</v>
      </c>
      <c r="C1288" s="61" t="s">
        <v>50</v>
      </c>
      <c r="D1288" s="61" t="s">
        <v>31</v>
      </c>
      <c r="E1288" s="63" t="s">
        <v>727</v>
      </c>
      <c r="F1288" s="15"/>
      <c r="G1288" s="15"/>
      <c r="H1288" s="15"/>
      <c r="I1288" s="15">
        <v>190.3</v>
      </c>
      <c r="J1288" s="15">
        <v>190.3</v>
      </c>
      <c r="K1288" s="15">
        <v>190.3</v>
      </c>
      <c r="L1288" s="15">
        <f t="shared" si="2047"/>
        <v>190.3</v>
      </c>
      <c r="M1288" s="15">
        <f t="shared" si="2048"/>
        <v>190.3</v>
      </c>
      <c r="N1288" s="15">
        <f t="shared" si="2049"/>
        <v>190.3</v>
      </c>
      <c r="O1288" s="15"/>
      <c r="P1288" s="15"/>
      <c r="Q1288" s="15"/>
      <c r="R1288" s="15">
        <f t="shared" si="1985"/>
        <v>190.3</v>
      </c>
      <c r="S1288" s="15">
        <f t="shared" si="1986"/>
        <v>190.3</v>
      </c>
      <c r="T1288" s="15">
        <f t="shared" si="1987"/>
        <v>190.3</v>
      </c>
      <c r="U1288" s="15"/>
      <c r="V1288" s="15">
        <f t="shared" si="2086"/>
        <v>190.3</v>
      </c>
      <c r="W1288" s="15">
        <f t="shared" si="2087"/>
        <v>190.3</v>
      </c>
      <c r="X1288" s="15">
        <f t="shared" si="2088"/>
        <v>190.3</v>
      </c>
      <c r="Y1288" s="15"/>
      <c r="Z1288" s="15"/>
      <c r="AA1288" s="15"/>
      <c r="AB1288" s="15">
        <f t="shared" si="2057"/>
        <v>190.3</v>
      </c>
      <c r="AC1288" s="15">
        <f t="shared" si="2058"/>
        <v>190.3</v>
      </c>
      <c r="AD1288" s="15">
        <f t="shared" si="2059"/>
        <v>190.3</v>
      </c>
      <c r="AE1288" s="15"/>
      <c r="AF1288" s="15"/>
      <c r="AG1288" s="15"/>
      <c r="AH1288" s="15">
        <f t="shared" si="2060"/>
        <v>190.3</v>
      </c>
      <c r="AI1288" s="15">
        <f t="shared" si="2061"/>
        <v>190.3</v>
      </c>
      <c r="AJ1288" s="15">
        <f t="shared" si="2062"/>
        <v>190.3</v>
      </c>
      <c r="AK1288" s="15"/>
      <c r="AL1288" s="15"/>
      <c r="AM1288" s="15"/>
      <c r="AN1288" s="15">
        <f t="shared" si="2041"/>
        <v>190.3</v>
      </c>
      <c r="AO1288" s="15"/>
      <c r="AP1288" s="70">
        <f t="shared" si="2066"/>
        <v>190.3</v>
      </c>
      <c r="AQ1288" s="15">
        <f t="shared" si="2042"/>
        <v>190.3</v>
      </c>
      <c r="AR1288" s="15"/>
      <c r="AS1288" s="70">
        <f t="shared" si="2067"/>
        <v>190.3</v>
      </c>
      <c r="AT1288" s="73">
        <f t="shared" si="2043"/>
        <v>190.3</v>
      </c>
      <c r="AU1288" s="15"/>
      <c r="AV1288" s="24"/>
    </row>
    <row r="1289" spans="1:48" ht="46.8" x14ac:dyDescent="0.3">
      <c r="A1289" s="61" t="s">
        <v>829</v>
      </c>
      <c r="B1289" s="62"/>
      <c r="C1289" s="61"/>
      <c r="D1289" s="61"/>
      <c r="E1289" s="63" t="s">
        <v>830</v>
      </c>
      <c r="F1289" s="15">
        <f t="shared" ref="F1289:F1296" si="2089">F1290</f>
        <v>3664.2</v>
      </c>
      <c r="G1289" s="15">
        <f t="shared" ref="G1289:G1296" si="2090">G1290</f>
        <v>3664.2</v>
      </c>
      <c r="H1289" s="15">
        <f t="shared" ref="H1289:H1296" si="2091">H1290</f>
        <v>3263.8</v>
      </c>
      <c r="I1289" s="15">
        <f t="shared" si="2068"/>
        <v>0</v>
      </c>
      <c r="J1289" s="15">
        <f t="shared" si="2069"/>
        <v>0</v>
      </c>
      <c r="K1289" s="15">
        <f t="shared" si="2070"/>
        <v>0</v>
      </c>
      <c r="L1289" s="15">
        <f t="shared" si="2047"/>
        <v>3664.2</v>
      </c>
      <c r="M1289" s="15">
        <f t="shared" si="2048"/>
        <v>3664.2</v>
      </c>
      <c r="N1289" s="15">
        <f t="shared" si="2049"/>
        <v>3263.8</v>
      </c>
      <c r="O1289" s="15">
        <f t="shared" si="2071"/>
        <v>0</v>
      </c>
      <c r="P1289" s="15">
        <f t="shared" si="2072"/>
        <v>0</v>
      </c>
      <c r="Q1289" s="15">
        <f t="shared" si="2073"/>
        <v>0</v>
      </c>
      <c r="R1289" s="15">
        <f t="shared" si="1985"/>
        <v>3664.2</v>
      </c>
      <c r="S1289" s="15">
        <f t="shared" si="1986"/>
        <v>3664.2</v>
      </c>
      <c r="T1289" s="15">
        <f t="shared" si="1987"/>
        <v>3263.8</v>
      </c>
      <c r="U1289" s="15">
        <f t="shared" si="2074"/>
        <v>0</v>
      </c>
      <c r="V1289" s="15">
        <f t="shared" si="2086"/>
        <v>3664.2</v>
      </c>
      <c r="W1289" s="15">
        <f t="shared" si="2087"/>
        <v>3664.2</v>
      </c>
      <c r="X1289" s="15">
        <f t="shared" si="2088"/>
        <v>3263.8</v>
      </c>
      <c r="Y1289" s="15">
        <f t="shared" si="2075"/>
        <v>0</v>
      </c>
      <c r="Z1289" s="15">
        <f t="shared" si="2076"/>
        <v>0</v>
      </c>
      <c r="AA1289" s="15">
        <f t="shared" si="2077"/>
        <v>0</v>
      </c>
      <c r="AB1289" s="15">
        <f t="shared" si="2057"/>
        <v>3664.2</v>
      </c>
      <c r="AC1289" s="15">
        <f t="shared" si="2058"/>
        <v>3664.2</v>
      </c>
      <c r="AD1289" s="15">
        <f t="shared" si="2059"/>
        <v>3263.8</v>
      </c>
      <c r="AE1289" s="15">
        <f t="shared" si="2078"/>
        <v>0</v>
      </c>
      <c r="AF1289" s="15">
        <f t="shared" si="2079"/>
        <v>0</v>
      </c>
      <c r="AG1289" s="15">
        <f t="shared" si="2080"/>
        <v>0</v>
      </c>
      <c r="AH1289" s="15">
        <f t="shared" si="2060"/>
        <v>3664.2</v>
      </c>
      <c r="AI1289" s="15">
        <f t="shared" si="2061"/>
        <v>3664.2</v>
      </c>
      <c r="AJ1289" s="15">
        <f t="shared" si="2062"/>
        <v>3263.8</v>
      </c>
      <c r="AK1289" s="15">
        <f t="shared" si="2081"/>
        <v>0</v>
      </c>
      <c r="AL1289" s="15">
        <f t="shared" si="2082"/>
        <v>0</v>
      </c>
      <c r="AM1289" s="15">
        <f t="shared" si="2083"/>
        <v>0</v>
      </c>
      <c r="AN1289" s="15">
        <f t="shared" si="2041"/>
        <v>3664.2</v>
      </c>
      <c r="AO1289" s="15">
        <f t="shared" si="2084"/>
        <v>0</v>
      </c>
      <c r="AP1289" s="70">
        <f t="shared" si="2066"/>
        <v>3664.2</v>
      </c>
      <c r="AQ1289" s="15">
        <f t="shared" si="2042"/>
        <v>3664.2</v>
      </c>
      <c r="AR1289" s="15">
        <f t="shared" si="2085"/>
        <v>0</v>
      </c>
      <c r="AS1289" s="70">
        <f t="shared" si="2067"/>
        <v>3664.2</v>
      </c>
      <c r="AT1289" s="73">
        <f t="shared" si="2043"/>
        <v>3263.8</v>
      </c>
      <c r="AU1289" s="15">
        <f t="shared" si="2085"/>
        <v>0</v>
      </c>
      <c r="AV1289" s="24"/>
    </row>
    <row r="1290" spans="1:48" ht="31.2" x14ac:dyDescent="0.3">
      <c r="A1290" s="61" t="s">
        <v>829</v>
      </c>
      <c r="B1290" s="62" t="s">
        <v>48</v>
      </c>
      <c r="C1290" s="61"/>
      <c r="D1290" s="61"/>
      <c r="E1290" s="63" t="s">
        <v>49</v>
      </c>
      <c r="F1290" s="15">
        <f t="shared" si="2089"/>
        <v>3664.2</v>
      </c>
      <c r="G1290" s="15">
        <f t="shared" si="2090"/>
        <v>3664.2</v>
      </c>
      <c r="H1290" s="15">
        <f t="shared" si="2091"/>
        <v>3263.8</v>
      </c>
      <c r="I1290" s="15">
        <f t="shared" si="2068"/>
        <v>0</v>
      </c>
      <c r="J1290" s="15">
        <f t="shared" si="2069"/>
        <v>0</v>
      </c>
      <c r="K1290" s="15">
        <f t="shared" si="2070"/>
        <v>0</v>
      </c>
      <c r="L1290" s="15">
        <f t="shared" si="2047"/>
        <v>3664.2</v>
      </c>
      <c r="M1290" s="15">
        <f t="shared" si="2048"/>
        <v>3664.2</v>
      </c>
      <c r="N1290" s="15">
        <f t="shared" si="2049"/>
        <v>3263.8</v>
      </c>
      <c r="O1290" s="15">
        <f t="shared" si="2071"/>
        <v>0</v>
      </c>
      <c r="P1290" s="15">
        <f t="shared" si="2072"/>
        <v>0</v>
      </c>
      <c r="Q1290" s="15">
        <f t="shared" si="2073"/>
        <v>0</v>
      </c>
      <c r="R1290" s="15">
        <f t="shared" si="1985"/>
        <v>3664.2</v>
      </c>
      <c r="S1290" s="15">
        <f t="shared" si="1986"/>
        <v>3664.2</v>
      </c>
      <c r="T1290" s="15">
        <f t="shared" si="1987"/>
        <v>3263.8</v>
      </c>
      <c r="U1290" s="15">
        <f t="shared" si="2074"/>
        <v>0</v>
      </c>
      <c r="V1290" s="15">
        <f t="shared" si="2086"/>
        <v>3664.2</v>
      </c>
      <c r="W1290" s="15">
        <f t="shared" si="2087"/>
        <v>3664.2</v>
      </c>
      <c r="X1290" s="15">
        <f t="shared" si="2088"/>
        <v>3263.8</v>
      </c>
      <c r="Y1290" s="15">
        <f t="shared" si="2075"/>
        <v>0</v>
      </c>
      <c r="Z1290" s="15">
        <f t="shared" si="2076"/>
        <v>0</v>
      </c>
      <c r="AA1290" s="15">
        <f t="shared" si="2077"/>
        <v>0</v>
      </c>
      <c r="AB1290" s="15">
        <f t="shared" si="2057"/>
        <v>3664.2</v>
      </c>
      <c r="AC1290" s="15">
        <f t="shared" si="2058"/>
        <v>3664.2</v>
      </c>
      <c r="AD1290" s="15">
        <f t="shared" si="2059"/>
        <v>3263.8</v>
      </c>
      <c r="AE1290" s="15">
        <f t="shared" si="2078"/>
        <v>0</v>
      </c>
      <c r="AF1290" s="15">
        <f t="shared" si="2079"/>
        <v>0</v>
      </c>
      <c r="AG1290" s="15">
        <f t="shared" si="2080"/>
        <v>0</v>
      </c>
      <c r="AH1290" s="15">
        <f t="shared" si="2060"/>
        <v>3664.2</v>
      </c>
      <c r="AI1290" s="15">
        <f t="shared" si="2061"/>
        <v>3664.2</v>
      </c>
      <c r="AJ1290" s="15">
        <f t="shared" si="2062"/>
        <v>3263.8</v>
      </c>
      <c r="AK1290" s="15">
        <f t="shared" si="2081"/>
        <v>0</v>
      </c>
      <c r="AL1290" s="15">
        <f t="shared" si="2082"/>
        <v>0</v>
      </c>
      <c r="AM1290" s="15">
        <f t="shared" si="2083"/>
        <v>0</v>
      </c>
      <c r="AN1290" s="15">
        <f t="shared" si="2041"/>
        <v>3664.2</v>
      </c>
      <c r="AO1290" s="15">
        <f t="shared" si="2084"/>
        <v>0</v>
      </c>
      <c r="AP1290" s="70">
        <f t="shared" si="2066"/>
        <v>3664.2</v>
      </c>
      <c r="AQ1290" s="15">
        <f t="shared" si="2042"/>
        <v>3664.2</v>
      </c>
      <c r="AR1290" s="15">
        <f t="shared" si="2085"/>
        <v>0</v>
      </c>
      <c r="AS1290" s="70">
        <f t="shared" si="2067"/>
        <v>3664.2</v>
      </c>
      <c r="AT1290" s="73">
        <f t="shared" si="2043"/>
        <v>3263.8</v>
      </c>
      <c r="AU1290" s="15">
        <f t="shared" si="2085"/>
        <v>0</v>
      </c>
      <c r="AV1290" s="24"/>
    </row>
    <row r="1291" spans="1:48" x14ac:dyDescent="0.3">
      <c r="A1291" s="61" t="s">
        <v>829</v>
      </c>
      <c r="B1291" s="62">
        <v>200</v>
      </c>
      <c r="C1291" s="61" t="s">
        <v>50</v>
      </c>
      <c r="D1291" s="61" t="s">
        <v>31</v>
      </c>
      <c r="E1291" s="63" t="s">
        <v>727</v>
      </c>
      <c r="F1291" s="15">
        <v>3664.2</v>
      </c>
      <c r="G1291" s="15">
        <v>3664.2</v>
      </c>
      <c r="H1291" s="15">
        <v>3263.8</v>
      </c>
      <c r="I1291" s="15"/>
      <c r="J1291" s="15"/>
      <c r="K1291" s="15"/>
      <c r="L1291" s="15">
        <f t="shared" si="2047"/>
        <v>3664.2</v>
      </c>
      <c r="M1291" s="15">
        <f t="shared" si="2048"/>
        <v>3664.2</v>
      </c>
      <c r="N1291" s="15">
        <f t="shared" si="2049"/>
        <v>3263.8</v>
      </c>
      <c r="O1291" s="15"/>
      <c r="P1291" s="15"/>
      <c r="Q1291" s="15"/>
      <c r="R1291" s="15">
        <f t="shared" ref="R1291:R1354" si="2092">L1291+O1291</f>
        <v>3664.2</v>
      </c>
      <c r="S1291" s="15">
        <f t="shared" ref="S1291:S1354" si="2093">M1291+P1291</f>
        <v>3664.2</v>
      </c>
      <c r="T1291" s="15">
        <f t="shared" ref="T1291:T1354" si="2094">N1291+Q1291</f>
        <v>3263.8</v>
      </c>
      <c r="U1291" s="15"/>
      <c r="V1291" s="15">
        <f t="shared" si="2086"/>
        <v>3664.2</v>
      </c>
      <c r="W1291" s="15">
        <f t="shared" si="2087"/>
        <v>3664.2</v>
      </c>
      <c r="X1291" s="15">
        <f t="shared" si="2088"/>
        <v>3263.8</v>
      </c>
      <c r="Y1291" s="15"/>
      <c r="Z1291" s="15"/>
      <c r="AA1291" s="15"/>
      <c r="AB1291" s="15">
        <f t="shared" si="2057"/>
        <v>3664.2</v>
      </c>
      <c r="AC1291" s="15">
        <f t="shared" si="2058"/>
        <v>3664.2</v>
      </c>
      <c r="AD1291" s="15">
        <f t="shared" si="2059"/>
        <v>3263.8</v>
      </c>
      <c r="AE1291" s="15"/>
      <c r="AF1291" s="15"/>
      <c r="AG1291" s="15"/>
      <c r="AH1291" s="15">
        <f t="shared" si="2060"/>
        <v>3664.2</v>
      </c>
      <c r="AI1291" s="15">
        <f t="shared" si="2061"/>
        <v>3664.2</v>
      </c>
      <c r="AJ1291" s="15">
        <f t="shared" si="2062"/>
        <v>3263.8</v>
      </c>
      <c r="AK1291" s="15"/>
      <c r="AL1291" s="15"/>
      <c r="AM1291" s="15"/>
      <c r="AN1291" s="15">
        <f t="shared" si="2041"/>
        <v>3664.2</v>
      </c>
      <c r="AO1291" s="15"/>
      <c r="AP1291" s="70">
        <f t="shared" si="2066"/>
        <v>3664.2</v>
      </c>
      <c r="AQ1291" s="15">
        <f t="shared" si="2042"/>
        <v>3664.2</v>
      </c>
      <c r="AR1291" s="15"/>
      <c r="AS1291" s="70">
        <f t="shared" si="2067"/>
        <v>3664.2</v>
      </c>
      <c r="AT1291" s="73">
        <f t="shared" si="2043"/>
        <v>3263.8</v>
      </c>
      <c r="AU1291" s="15"/>
      <c r="AV1291" s="24"/>
    </row>
    <row r="1292" spans="1:48" x14ac:dyDescent="0.3">
      <c r="A1292" s="61" t="s">
        <v>831</v>
      </c>
      <c r="B1292" s="62"/>
      <c r="C1292" s="61"/>
      <c r="D1292" s="61"/>
      <c r="E1292" s="64" t="s">
        <v>832</v>
      </c>
      <c r="F1292" s="15"/>
      <c r="G1292" s="15"/>
      <c r="H1292" s="15"/>
      <c r="I1292" s="15">
        <f t="shared" si="2068"/>
        <v>110978.3</v>
      </c>
      <c r="J1292" s="15">
        <f t="shared" si="2069"/>
        <v>82797.899999999994</v>
      </c>
      <c r="K1292" s="15">
        <f t="shared" si="2070"/>
        <v>82797.899999999994</v>
      </c>
      <c r="L1292" s="15">
        <f t="shared" si="2047"/>
        <v>110978.3</v>
      </c>
      <c r="M1292" s="15">
        <f t="shared" si="2048"/>
        <v>82797.899999999994</v>
      </c>
      <c r="N1292" s="15">
        <f t="shared" si="2049"/>
        <v>82797.899999999994</v>
      </c>
      <c r="O1292" s="15">
        <f t="shared" si="2071"/>
        <v>0</v>
      </c>
      <c r="P1292" s="15">
        <f t="shared" si="2072"/>
        <v>0</v>
      </c>
      <c r="Q1292" s="15">
        <f t="shared" si="2073"/>
        <v>0</v>
      </c>
      <c r="R1292" s="15">
        <f t="shared" si="2092"/>
        <v>110978.3</v>
      </c>
      <c r="S1292" s="15">
        <f t="shared" si="2093"/>
        <v>82797.899999999994</v>
      </c>
      <c r="T1292" s="15">
        <f t="shared" si="2094"/>
        <v>82797.899999999994</v>
      </c>
      <c r="U1292" s="15">
        <f t="shared" si="2074"/>
        <v>0</v>
      </c>
      <c r="V1292" s="15">
        <f t="shared" si="2086"/>
        <v>110978.3</v>
      </c>
      <c r="W1292" s="15">
        <f t="shared" si="2087"/>
        <v>82797.899999999994</v>
      </c>
      <c r="X1292" s="15">
        <f t="shared" si="2088"/>
        <v>82797.899999999994</v>
      </c>
      <c r="Y1292" s="15">
        <f t="shared" si="2075"/>
        <v>0</v>
      </c>
      <c r="Z1292" s="15">
        <f t="shared" si="2076"/>
        <v>0</v>
      </c>
      <c r="AA1292" s="15">
        <f t="shared" si="2077"/>
        <v>0</v>
      </c>
      <c r="AB1292" s="15">
        <f t="shared" si="2057"/>
        <v>110978.3</v>
      </c>
      <c r="AC1292" s="15">
        <f t="shared" si="2058"/>
        <v>82797.899999999994</v>
      </c>
      <c r="AD1292" s="15">
        <f t="shared" si="2059"/>
        <v>82797.899999999994</v>
      </c>
      <c r="AE1292" s="15">
        <f t="shared" si="2078"/>
        <v>0</v>
      </c>
      <c r="AF1292" s="15">
        <f t="shared" si="2079"/>
        <v>0</v>
      </c>
      <c r="AG1292" s="15">
        <f t="shared" si="2080"/>
        <v>0</v>
      </c>
      <c r="AH1292" s="15">
        <f t="shared" si="2060"/>
        <v>110978.3</v>
      </c>
      <c r="AI1292" s="15">
        <f t="shared" si="2061"/>
        <v>82797.899999999994</v>
      </c>
      <c r="AJ1292" s="15">
        <f t="shared" si="2062"/>
        <v>82797.899999999994</v>
      </c>
      <c r="AK1292" s="15">
        <f t="shared" si="2081"/>
        <v>0</v>
      </c>
      <c r="AL1292" s="15">
        <f t="shared" si="2082"/>
        <v>0</v>
      </c>
      <c r="AM1292" s="15">
        <f t="shared" si="2083"/>
        <v>0</v>
      </c>
      <c r="AN1292" s="15">
        <f t="shared" si="2041"/>
        <v>110978.3</v>
      </c>
      <c r="AO1292" s="15">
        <f t="shared" si="2084"/>
        <v>0</v>
      </c>
      <c r="AP1292" s="70">
        <f t="shared" si="2066"/>
        <v>110978.3</v>
      </c>
      <c r="AQ1292" s="15">
        <f t="shared" si="2042"/>
        <v>82797.899999999994</v>
      </c>
      <c r="AR1292" s="15">
        <f t="shared" si="2085"/>
        <v>0</v>
      </c>
      <c r="AS1292" s="70">
        <f t="shared" si="2067"/>
        <v>82797.899999999994</v>
      </c>
      <c r="AT1292" s="73">
        <f t="shared" si="2043"/>
        <v>82797.899999999994</v>
      </c>
      <c r="AU1292" s="15">
        <f t="shared" si="2085"/>
        <v>0</v>
      </c>
      <c r="AV1292" s="24"/>
    </row>
    <row r="1293" spans="1:48" ht="46.8" x14ac:dyDescent="0.3">
      <c r="A1293" s="61" t="s">
        <v>831</v>
      </c>
      <c r="B1293" s="62" t="s">
        <v>55</v>
      </c>
      <c r="C1293" s="61"/>
      <c r="D1293" s="61"/>
      <c r="E1293" s="63" t="s">
        <v>56</v>
      </c>
      <c r="F1293" s="15"/>
      <c r="G1293" s="15"/>
      <c r="H1293" s="15"/>
      <c r="I1293" s="15">
        <f t="shared" si="2068"/>
        <v>110978.3</v>
      </c>
      <c r="J1293" s="15">
        <f t="shared" si="2069"/>
        <v>82797.899999999994</v>
      </c>
      <c r="K1293" s="15">
        <f t="shared" si="2070"/>
        <v>82797.899999999994</v>
      </c>
      <c r="L1293" s="15">
        <f t="shared" si="2047"/>
        <v>110978.3</v>
      </c>
      <c r="M1293" s="15">
        <f t="shared" si="2048"/>
        <v>82797.899999999994</v>
      </c>
      <c r="N1293" s="15">
        <f t="shared" si="2049"/>
        <v>82797.899999999994</v>
      </c>
      <c r="O1293" s="15">
        <f t="shared" si="2071"/>
        <v>0</v>
      </c>
      <c r="P1293" s="15">
        <f t="shared" si="2072"/>
        <v>0</v>
      </c>
      <c r="Q1293" s="15">
        <f t="shared" si="2073"/>
        <v>0</v>
      </c>
      <c r="R1293" s="15">
        <f t="shared" si="2092"/>
        <v>110978.3</v>
      </c>
      <c r="S1293" s="15">
        <f t="shared" si="2093"/>
        <v>82797.899999999994</v>
      </c>
      <c r="T1293" s="15">
        <f t="shared" si="2094"/>
        <v>82797.899999999994</v>
      </c>
      <c r="U1293" s="15">
        <f t="shared" si="2074"/>
        <v>0</v>
      </c>
      <c r="V1293" s="15">
        <f t="shared" si="2086"/>
        <v>110978.3</v>
      </c>
      <c r="W1293" s="15">
        <f t="shared" si="2087"/>
        <v>82797.899999999994</v>
      </c>
      <c r="X1293" s="15">
        <f t="shared" si="2088"/>
        <v>82797.899999999994</v>
      </c>
      <c r="Y1293" s="15">
        <f t="shared" si="2075"/>
        <v>0</v>
      </c>
      <c r="Z1293" s="15">
        <f t="shared" si="2076"/>
        <v>0</v>
      </c>
      <c r="AA1293" s="15">
        <f t="shared" si="2077"/>
        <v>0</v>
      </c>
      <c r="AB1293" s="15">
        <f t="shared" si="2057"/>
        <v>110978.3</v>
      </c>
      <c r="AC1293" s="15">
        <f t="shared" si="2058"/>
        <v>82797.899999999994</v>
      </c>
      <c r="AD1293" s="15">
        <f t="shared" si="2059"/>
        <v>82797.899999999994</v>
      </c>
      <c r="AE1293" s="15">
        <f t="shared" si="2078"/>
        <v>0</v>
      </c>
      <c r="AF1293" s="15">
        <f t="shared" si="2079"/>
        <v>0</v>
      </c>
      <c r="AG1293" s="15">
        <f t="shared" si="2080"/>
        <v>0</v>
      </c>
      <c r="AH1293" s="15">
        <f t="shared" si="2060"/>
        <v>110978.3</v>
      </c>
      <c r="AI1293" s="15">
        <f t="shared" si="2061"/>
        <v>82797.899999999994</v>
      </c>
      <c r="AJ1293" s="15">
        <f t="shared" si="2062"/>
        <v>82797.899999999994</v>
      </c>
      <c r="AK1293" s="15">
        <f t="shared" si="2081"/>
        <v>0</v>
      </c>
      <c r="AL1293" s="15">
        <f t="shared" si="2082"/>
        <v>0</v>
      </c>
      <c r="AM1293" s="15">
        <f t="shared" si="2083"/>
        <v>0</v>
      </c>
      <c r="AN1293" s="15">
        <f t="shared" si="2041"/>
        <v>110978.3</v>
      </c>
      <c r="AO1293" s="15">
        <f t="shared" si="2084"/>
        <v>0</v>
      </c>
      <c r="AP1293" s="70">
        <f t="shared" si="2066"/>
        <v>110978.3</v>
      </c>
      <c r="AQ1293" s="15">
        <f t="shared" si="2042"/>
        <v>82797.899999999994</v>
      </c>
      <c r="AR1293" s="15">
        <f t="shared" si="2085"/>
        <v>0</v>
      </c>
      <c r="AS1293" s="70">
        <f t="shared" si="2067"/>
        <v>82797.899999999994</v>
      </c>
      <c r="AT1293" s="73">
        <f t="shared" si="2043"/>
        <v>82797.899999999994</v>
      </c>
      <c r="AU1293" s="15">
        <f t="shared" si="2085"/>
        <v>0</v>
      </c>
      <c r="AV1293" s="24"/>
    </row>
    <row r="1294" spans="1:48" x14ac:dyDescent="0.3">
      <c r="A1294" s="61" t="s">
        <v>831</v>
      </c>
      <c r="B1294" s="62">
        <v>600</v>
      </c>
      <c r="C1294" s="61" t="s">
        <v>50</v>
      </c>
      <c r="D1294" s="61" t="s">
        <v>31</v>
      </c>
      <c r="E1294" s="63" t="s">
        <v>727</v>
      </c>
      <c r="F1294" s="15"/>
      <c r="G1294" s="15"/>
      <c r="H1294" s="15"/>
      <c r="I1294" s="15">
        <v>110978.3</v>
      </c>
      <c r="J1294" s="15">
        <v>82797.899999999994</v>
      </c>
      <c r="K1294" s="15">
        <v>82797.899999999994</v>
      </c>
      <c r="L1294" s="15">
        <f t="shared" si="2047"/>
        <v>110978.3</v>
      </c>
      <c r="M1294" s="15">
        <f t="shared" si="2048"/>
        <v>82797.899999999994</v>
      </c>
      <c r="N1294" s="15">
        <f t="shared" si="2049"/>
        <v>82797.899999999994</v>
      </c>
      <c r="O1294" s="15"/>
      <c r="P1294" s="15"/>
      <c r="Q1294" s="15"/>
      <c r="R1294" s="15">
        <f t="shared" si="2092"/>
        <v>110978.3</v>
      </c>
      <c r="S1294" s="15">
        <f t="shared" si="2093"/>
        <v>82797.899999999994</v>
      </c>
      <c r="T1294" s="15">
        <f t="shared" si="2094"/>
        <v>82797.899999999994</v>
      </c>
      <c r="U1294" s="15"/>
      <c r="V1294" s="15">
        <f t="shared" si="2086"/>
        <v>110978.3</v>
      </c>
      <c r="W1294" s="15">
        <f t="shared" si="2087"/>
        <v>82797.899999999994</v>
      </c>
      <c r="X1294" s="15">
        <f t="shared" si="2088"/>
        <v>82797.899999999994</v>
      </c>
      <c r="Y1294" s="15"/>
      <c r="Z1294" s="15"/>
      <c r="AA1294" s="15"/>
      <c r="AB1294" s="15">
        <f t="shared" si="2057"/>
        <v>110978.3</v>
      </c>
      <c r="AC1294" s="15">
        <f t="shared" si="2058"/>
        <v>82797.899999999994</v>
      </c>
      <c r="AD1294" s="15">
        <f t="shared" si="2059"/>
        <v>82797.899999999994</v>
      </c>
      <c r="AE1294" s="15"/>
      <c r="AF1294" s="15"/>
      <c r="AG1294" s="15"/>
      <c r="AH1294" s="15">
        <f t="shared" si="2060"/>
        <v>110978.3</v>
      </c>
      <c r="AI1294" s="15">
        <f t="shared" si="2061"/>
        <v>82797.899999999994</v>
      </c>
      <c r="AJ1294" s="15">
        <f t="shared" si="2062"/>
        <v>82797.899999999994</v>
      </c>
      <c r="AK1294" s="15"/>
      <c r="AL1294" s="15"/>
      <c r="AM1294" s="15"/>
      <c r="AN1294" s="15">
        <f t="shared" si="2041"/>
        <v>110978.3</v>
      </c>
      <c r="AO1294" s="15"/>
      <c r="AP1294" s="70">
        <f t="shared" si="2066"/>
        <v>110978.3</v>
      </c>
      <c r="AQ1294" s="15">
        <f t="shared" si="2042"/>
        <v>82797.899999999994</v>
      </c>
      <c r="AR1294" s="15"/>
      <c r="AS1294" s="70">
        <f t="shared" si="2067"/>
        <v>82797.899999999994</v>
      </c>
      <c r="AT1294" s="73">
        <f t="shared" si="2043"/>
        <v>82797.899999999994</v>
      </c>
      <c r="AU1294" s="15"/>
      <c r="AV1294" s="24"/>
    </row>
    <row r="1295" spans="1:48" ht="46.8" x14ac:dyDescent="0.3">
      <c r="A1295" s="61" t="s">
        <v>833</v>
      </c>
      <c r="B1295" s="62"/>
      <c r="C1295" s="61"/>
      <c r="D1295" s="61"/>
      <c r="E1295" s="63" t="s">
        <v>834</v>
      </c>
      <c r="F1295" s="15">
        <f t="shared" si="2089"/>
        <v>38810.6</v>
      </c>
      <c r="G1295" s="15">
        <f t="shared" si="2090"/>
        <v>38810.6</v>
      </c>
      <c r="H1295" s="15">
        <f t="shared" si="2091"/>
        <v>38810.6</v>
      </c>
      <c r="I1295" s="15">
        <f t="shared" si="2068"/>
        <v>0</v>
      </c>
      <c r="J1295" s="15">
        <f t="shared" si="2069"/>
        <v>0</v>
      </c>
      <c r="K1295" s="15">
        <f t="shared" si="2070"/>
        <v>0</v>
      </c>
      <c r="L1295" s="15">
        <f t="shared" si="2047"/>
        <v>38810.6</v>
      </c>
      <c r="M1295" s="15">
        <f t="shared" si="2048"/>
        <v>38810.6</v>
      </c>
      <c r="N1295" s="15">
        <f t="shared" si="2049"/>
        <v>38810.6</v>
      </c>
      <c r="O1295" s="15">
        <f t="shared" si="2071"/>
        <v>0</v>
      </c>
      <c r="P1295" s="15">
        <f t="shared" si="2072"/>
        <v>0</v>
      </c>
      <c r="Q1295" s="15">
        <f t="shared" si="2073"/>
        <v>0</v>
      </c>
      <c r="R1295" s="15">
        <f t="shared" si="2092"/>
        <v>38810.6</v>
      </c>
      <c r="S1295" s="15">
        <f t="shared" si="2093"/>
        <v>38810.6</v>
      </c>
      <c r="T1295" s="15">
        <f t="shared" si="2094"/>
        <v>38810.6</v>
      </c>
      <c r="U1295" s="15">
        <f t="shared" si="2074"/>
        <v>0</v>
      </c>
      <c r="V1295" s="15">
        <f t="shared" si="2086"/>
        <v>38810.6</v>
      </c>
      <c r="W1295" s="15">
        <f t="shared" si="2087"/>
        <v>38810.6</v>
      </c>
      <c r="X1295" s="15">
        <f t="shared" si="2088"/>
        <v>38810.6</v>
      </c>
      <c r="Y1295" s="15">
        <f t="shared" si="2075"/>
        <v>0</v>
      </c>
      <c r="Z1295" s="15">
        <f t="shared" si="2076"/>
        <v>0</v>
      </c>
      <c r="AA1295" s="15">
        <f t="shared" si="2077"/>
        <v>0</v>
      </c>
      <c r="AB1295" s="15">
        <f t="shared" si="2057"/>
        <v>38810.6</v>
      </c>
      <c r="AC1295" s="15">
        <f t="shared" si="2058"/>
        <v>38810.6</v>
      </c>
      <c r="AD1295" s="15">
        <f t="shared" si="2059"/>
        <v>38810.6</v>
      </c>
      <c r="AE1295" s="15">
        <f t="shared" si="2078"/>
        <v>0</v>
      </c>
      <c r="AF1295" s="15">
        <f t="shared" si="2079"/>
        <v>0</v>
      </c>
      <c r="AG1295" s="15">
        <f t="shared" si="2080"/>
        <v>0</v>
      </c>
      <c r="AH1295" s="15">
        <f t="shared" si="2060"/>
        <v>38810.6</v>
      </c>
      <c r="AI1295" s="15">
        <f t="shared" si="2061"/>
        <v>38810.6</v>
      </c>
      <c r="AJ1295" s="15">
        <f t="shared" si="2062"/>
        <v>38810.6</v>
      </c>
      <c r="AK1295" s="15">
        <f t="shared" si="2081"/>
        <v>0</v>
      </c>
      <c r="AL1295" s="15">
        <f t="shared" si="2082"/>
        <v>0</v>
      </c>
      <c r="AM1295" s="15">
        <f t="shared" si="2083"/>
        <v>0</v>
      </c>
      <c r="AN1295" s="15">
        <f t="shared" si="2041"/>
        <v>38810.6</v>
      </c>
      <c r="AO1295" s="15">
        <f t="shared" si="2084"/>
        <v>0</v>
      </c>
      <c r="AP1295" s="70">
        <f t="shared" si="2066"/>
        <v>38810.6</v>
      </c>
      <c r="AQ1295" s="15">
        <f t="shared" si="2042"/>
        <v>38810.6</v>
      </c>
      <c r="AR1295" s="15">
        <f t="shared" si="2085"/>
        <v>0</v>
      </c>
      <c r="AS1295" s="70">
        <f t="shared" si="2067"/>
        <v>38810.6</v>
      </c>
      <c r="AT1295" s="73">
        <f t="shared" si="2043"/>
        <v>38810.6</v>
      </c>
      <c r="AU1295" s="15">
        <f t="shared" si="2085"/>
        <v>0</v>
      </c>
      <c r="AV1295" s="24"/>
    </row>
    <row r="1296" spans="1:48" x14ac:dyDescent="0.3">
      <c r="A1296" s="61" t="s">
        <v>833</v>
      </c>
      <c r="B1296" s="62" t="s">
        <v>44</v>
      </c>
      <c r="C1296" s="61"/>
      <c r="D1296" s="61"/>
      <c r="E1296" s="63" t="s">
        <v>45</v>
      </c>
      <c r="F1296" s="15">
        <f t="shared" si="2089"/>
        <v>38810.6</v>
      </c>
      <c r="G1296" s="15">
        <f t="shared" si="2090"/>
        <v>38810.6</v>
      </c>
      <c r="H1296" s="15">
        <f t="shared" si="2091"/>
        <v>38810.6</v>
      </c>
      <c r="I1296" s="15">
        <f t="shared" si="2068"/>
        <v>0</v>
      </c>
      <c r="J1296" s="15">
        <f t="shared" si="2069"/>
        <v>0</v>
      </c>
      <c r="K1296" s="15">
        <f t="shared" si="2070"/>
        <v>0</v>
      </c>
      <c r="L1296" s="15">
        <f t="shared" si="2047"/>
        <v>38810.6</v>
      </c>
      <c r="M1296" s="15">
        <f t="shared" si="2048"/>
        <v>38810.6</v>
      </c>
      <c r="N1296" s="15">
        <f t="shared" si="2049"/>
        <v>38810.6</v>
      </c>
      <c r="O1296" s="15">
        <f t="shared" si="2071"/>
        <v>0</v>
      </c>
      <c r="P1296" s="15">
        <f t="shared" si="2072"/>
        <v>0</v>
      </c>
      <c r="Q1296" s="15">
        <f t="shared" si="2073"/>
        <v>0</v>
      </c>
      <c r="R1296" s="15">
        <f t="shared" si="2092"/>
        <v>38810.6</v>
      </c>
      <c r="S1296" s="15">
        <f t="shared" si="2093"/>
        <v>38810.6</v>
      </c>
      <c r="T1296" s="15">
        <f t="shared" si="2094"/>
        <v>38810.6</v>
      </c>
      <c r="U1296" s="15">
        <f t="shared" si="2074"/>
        <v>0</v>
      </c>
      <c r="V1296" s="15">
        <f t="shared" si="2086"/>
        <v>38810.6</v>
      </c>
      <c r="W1296" s="15">
        <f t="shared" si="2087"/>
        <v>38810.6</v>
      </c>
      <c r="X1296" s="15">
        <f t="shared" si="2088"/>
        <v>38810.6</v>
      </c>
      <c r="Y1296" s="15">
        <f t="shared" si="2075"/>
        <v>0</v>
      </c>
      <c r="Z1296" s="15">
        <f t="shared" si="2076"/>
        <v>0</v>
      </c>
      <c r="AA1296" s="15">
        <f t="shared" si="2077"/>
        <v>0</v>
      </c>
      <c r="AB1296" s="15">
        <f t="shared" si="2057"/>
        <v>38810.6</v>
      </c>
      <c r="AC1296" s="15">
        <f t="shared" si="2058"/>
        <v>38810.6</v>
      </c>
      <c r="AD1296" s="15">
        <f t="shared" si="2059"/>
        <v>38810.6</v>
      </c>
      <c r="AE1296" s="15">
        <f t="shared" si="2078"/>
        <v>0</v>
      </c>
      <c r="AF1296" s="15">
        <f t="shared" si="2079"/>
        <v>0</v>
      </c>
      <c r="AG1296" s="15">
        <f t="shared" si="2080"/>
        <v>0</v>
      </c>
      <c r="AH1296" s="15">
        <f t="shared" si="2060"/>
        <v>38810.6</v>
      </c>
      <c r="AI1296" s="15">
        <f t="shared" si="2061"/>
        <v>38810.6</v>
      </c>
      <c r="AJ1296" s="15">
        <f t="shared" si="2062"/>
        <v>38810.6</v>
      </c>
      <c r="AK1296" s="15">
        <f t="shared" si="2081"/>
        <v>0</v>
      </c>
      <c r="AL1296" s="15">
        <f t="shared" si="2082"/>
        <v>0</v>
      </c>
      <c r="AM1296" s="15">
        <f t="shared" si="2083"/>
        <v>0</v>
      </c>
      <c r="AN1296" s="15">
        <f t="shared" si="2041"/>
        <v>38810.6</v>
      </c>
      <c r="AO1296" s="15">
        <f t="shared" si="2084"/>
        <v>0</v>
      </c>
      <c r="AP1296" s="70">
        <f t="shared" si="2066"/>
        <v>38810.6</v>
      </c>
      <c r="AQ1296" s="15">
        <f t="shared" si="2042"/>
        <v>38810.6</v>
      </c>
      <c r="AR1296" s="15">
        <f t="shared" si="2085"/>
        <v>0</v>
      </c>
      <c r="AS1296" s="70">
        <f t="shared" si="2067"/>
        <v>38810.6</v>
      </c>
      <c r="AT1296" s="73">
        <f t="shared" si="2043"/>
        <v>38810.6</v>
      </c>
      <c r="AU1296" s="15">
        <f t="shared" si="2085"/>
        <v>0</v>
      </c>
      <c r="AV1296" s="24"/>
    </row>
    <row r="1297" spans="1:48" x14ac:dyDescent="0.3">
      <c r="A1297" s="61" t="s">
        <v>833</v>
      </c>
      <c r="B1297" s="62">
        <v>800</v>
      </c>
      <c r="C1297" s="61" t="s">
        <v>100</v>
      </c>
      <c r="D1297" s="61" t="s">
        <v>321</v>
      </c>
      <c r="E1297" s="63" t="s">
        <v>322</v>
      </c>
      <c r="F1297" s="15">
        <v>38810.6</v>
      </c>
      <c r="G1297" s="15">
        <v>38810.6</v>
      </c>
      <c r="H1297" s="15">
        <v>38810.6</v>
      </c>
      <c r="I1297" s="15"/>
      <c r="J1297" s="15"/>
      <c r="K1297" s="15"/>
      <c r="L1297" s="15">
        <f t="shared" si="2047"/>
        <v>38810.6</v>
      </c>
      <c r="M1297" s="15">
        <f t="shared" si="2048"/>
        <v>38810.6</v>
      </c>
      <c r="N1297" s="15">
        <f t="shared" si="2049"/>
        <v>38810.6</v>
      </c>
      <c r="O1297" s="15"/>
      <c r="P1297" s="15"/>
      <c r="Q1297" s="15"/>
      <c r="R1297" s="15">
        <f t="shared" si="2092"/>
        <v>38810.6</v>
      </c>
      <c r="S1297" s="15">
        <f t="shared" si="2093"/>
        <v>38810.6</v>
      </c>
      <c r="T1297" s="15">
        <f t="shared" si="2094"/>
        <v>38810.6</v>
      </c>
      <c r="U1297" s="15"/>
      <c r="V1297" s="15">
        <f t="shared" si="2086"/>
        <v>38810.6</v>
      </c>
      <c r="W1297" s="15">
        <f t="shared" si="2087"/>
        <v>38810.6</v>
      </c>
      <c r="X1297" s="15">
        <f t="shared" si="2088"/>
        <v>38810.6</v>
      </c>
      <c r="Y1297" s="15"/>
      <c r="Z1297" s="15"/>
      <c r="AA1297" s="15"/>
      <c r="AB1297" s="15">
        <f t="shared" si="2057"/>
        <v>38810.6</v>
      </c>
      <c r="AC1297" s="15">
        <f t="shared" si="2058"/>
        <v>38810.6</v>
      </c>
      <c r="AD1297" s="15">
        <f t="shared" si="2059"/>
        <v>38810.6</v>
      </c>
      <c r="AE1297" s="15"/>
      <c r="AF1297" s="15"/>
      <c r="AG1297" s="15"/>
      <c r="AH1297" s="15">
        <f t="shared" si="2060"/>
        <v>38810.6</v>
      </c>
      <c r="AI1297" s="15">
        <f t="shared" si="2061"/>
        <v>38810.6</v>
      </c>
      <c r="AJ1297" s="15">
        <f t="shared" si="2062"/>
        <v>38810.6</v>
      </c>
      <c r="AK1297" s="15"/>
      <c r="AL1297" s="15"/>
      <c r="AM1297" s="15"/>
      <c r="AN1297" s="15">
        <f t="shared" si="2041"/>
        <v>38810.6</v>
      </c>
      <c r="AO1297" s="15"/>
      <c r="AP1297" s="70">
        <f t="shared" si="2066"/>
        <v>38810.6</v>
      </c>
      <c r="AQ1297" s="15">
        <f t="shared" si="2042"/>
        <v>38810.6</v>
      </c>
      <c r="AR1297" s="15"/>
      <c r="AS1297" s="70">
        <f t="shared" si="2067"/>
        <v>38810.6</v>
      </c>
      <c r="AT1297" s="73">
        <f t="shared" si="2043"/>
        <v>38810.6</v>
      </c>
      <c r="AU1297" s="15"/>
      <c r="AV1297" s="24"/>
    </row>
    <row r="1298" spans="1:48" ht="46.8" x14ac:dyDescent="0.3">
      <c r="A1298" s="61" t="s">
        <v>835</v>
      </c>
      <c r="B1298" s="62"/>
      <c r="C1298" s="61"/>
      <c r="D1298" s="61"/>
      <c r="E1298" s="63" t="s">
        <v>836</v>
      </c>
      <c r="F1298" s="15">
        <f>F1305+F1309</f>
        <v>139750.5</v>
      </c>
      <c r="G1298" s="15">
        <f>G1305+G1309</f>
        <v>61601.599999999999</v>
      </c>
      <c r="H1298" s="15">
        <f>H1305+H1309</f>
        <v>63940.799999999996</v>
      </c>
      <c r="I1298" s="15">
        <f>I1305+I1309+I1299+I1302+I1314</f>
        <v>42991.457999999999</v>
      </c>
      <c r="J1298" s="15">
        <f>J1305+J1309+J1299+J1302+J1314</f>
        <v>43056.957999999999</v>
      </c>
      <c r="K1298" s="15">
        <f>K1305+K1309+K1299+K1302+K1314</f>
        <v>43056.957999999999</v>
      </c>
      <c r="L1298" s="15">
        <f t="shared" si="2047"/>
        <v>182741.95799999998</v>
      </c>
      <c r="M1298" s="15">
        <f t="shared" si="2048"/>
        <v>104658.55799999999</v>
      </c>
      <c r="N1298" s="15">
        <f t="shared" si="2049"/>
        <v>106997.758</v>
      </c>
      <c r="O1298" s="15">
        <f>O1305+O1309+O1299+O1302+O1314</f>
        <v>29401.420000000002</v>
      </c>
      <c r="P1298" s="15">
        <f>P1305+P1309+P1299+P1302+P1314</f>
        <v>42127.4</v>
      </c>
      <c r="Q1298" s="15">
        <f>Q1305+Q1309+Q1299+Q1302+Q1314</f>
        <v>0</v>
      </c>
      <c r="R1298" s="15">
        <f t="shared" si="2092"/>
        <v>212143.378</v>
      </c>
      <c r="S1298" s="15">
        <f t="shared" si="2093"/>
        <v>146785.95799999998</v>
      </c>
      <c r="T1298" s="15">
        <f t="shared" si="2094"/>
        <v>106997.758</v>
      </c>
      <c r="U1298" s="15">
        <f>U1305+U1309+U1299+U1302+U1314</f>
        <v>0</v>
      </c>
      <c r="V1298" s="15">
        <f t="shared" si="2086"/>
        <v>212143.378</v>
      </c>
      <c r="W1298" s="15">
        <f t="shared" si="2087"/>
        <v>146785.95799999998</v>
      </c>
      <c r="X1298" s="15">
        <f t="shared" si="2088"/>
        <v>106997.758</v>
      </c>
      <c r="Y1298" s="15">
        <f>Y1305+Y1309+Y1299+Y1302+Y1314</f>
        <v>-41.4</v>
      </c>
      <c r="Z1298" s="15">
        <f>Z1305+Z1309+Z1299+Z1302+Z1314</f>
        <v>0</v>
      </c>
      <c r="AA1298" s="15">
        <f>AA1305+AA1309+AA1299+AA1302+AA1314</f>
        <v>0</v>
      </c>
      <c r="AB1298" s="15">
        <f t="shared" si="2057"/>
        <v>212101.978</v>
      </c>
      <c r="AC1298" s="15">
        <f t="shared" si="2058"/>
        <v>146785.95799999998</v>
      </c>
      <c r="AD1298" s="15">
        <f t="shared" si="2059"/>
        <v>106997.758</v>
      </c>
      <c r="AE1298" s="15">
        <f>AE1305+AE1309+AE1299+AE1302+AE1314</f>
        <v>0</v>
      </c>
      <c r="AF1298" s="15">
        <f>AF1305+AF1309+AF1299+AF1302+AF1314</f>
        <v>0</v>
      </c>
      <c r="AG1298" s="15">
        <f>AG1305+AG1309+AG1299+AG1302+AG1314</f>
        <v>0</v>
      </c>
      <c r="AH1298" s="15">
        <f t="shared" si="2060"/>
        <v>212101.978</v>
      </c>
      <c r="AI1298" s="15">
        <f t="shared" si="2061"/>
        <v>146785.95799999998</v>
      </c>
      <c r="AJ1298" s="15">
        <f t="shared" si="2062"/>
        <v>106997.758</v>
      </c>
      <c r="AK1298" s="15">
        <f>AK1305+AK1309+AK1299+AK1302+AK1314</f>
        <v>-379.56100000000004</v>
      </c>
      <c r="AL1298" s="15">
        <f>AL1305+AL1309+AL1299+AL1302+AL1314</f>
        <v>0</v>
      </c>
      <c r="AM1298" s="15">
        <f>AM1305+AM1309+AM1299+AM1302+AM1314</f>
        <v>0</v>
      </c>
      <c r="AN1298" s="15">
        <f t="shared" si="2041"/>
        <v>211722.41700000002</v>
      </c>
      <c r="AO1298" s="15">
        <f>AO1305+AO1309+AO1299+AO1302+AO1314</f>
        <v>0</v>
      </c>
      <c r="AP1298" s="70">
        <f t="shared" si="2066"/>
        <v>211722.41700000002</v>
      </c>
      <c r="AQ1298" s="15">
        <f t="shared" si="2042"/>
        <v>146785.95799999998</v>
      </c>
      <c r="AR1298" s="15">
        <f>AR1305+AR1309+AR1299+AR1302+AR1314</f>
        <v>0</v>
      </c>
      <c r="AS1298" s="70">
        <f t="shared" si="2067"/>
        <v>146785.95799999998</v>
      </c>
      <c r="AT1298" s="73">
        <f t="shared" si="2043"/>
        <v>106997.758</v>
      </c>
      <c r="AU1298" s="15">
        <f>AU1305+AU1309+AU1299+AU1302+AU1314</f>
        <v>0</v>
      </c>
      <c r="AV1298" s="24"/>
    </row>
    <row r="1299" spans="1:48" x14ac:dyDescent="0.3">
      <c r="A1299" s="61" t="s">
        <v>837</v>
      </c>
      <c r="B1299" s="62"/>
      <c r="C1299" s="61"/>
      <c r="D1299" s="61"/>
      <c r="E1299" s="64" t="s">
        <v>217</v>
      </c>
      <c r="F1299" s="15"/>
      <c r="G1299" s="15"/>
      <c r="H1299" s="15"/>
      <c r="I1299" s="15">
        <f t="shared" ref="I1299:I1317" si="2095">I1300</f>
        <v>82.7</v>
      </c>
      <c r="J1299" s="15">
        <f t="shared" ref="J1299:J1317" si="2096">J1300</f>
        <v>0</v>
      </c>
      <c r="K1299" s="15">
        <f t="shared" ref="K1299:K1317" si="2097">K1300</f>
        <v>0</v>
      </c>
      <c r="L1299" s="15">
        <f t="shared" si="2047"/>
        <v>82.7</v>
      </c>
      <c r="M1299" s="15">
        <f t="shared" si="2048"/>
        <v>0</v>
      </c>
      <c r="N1299" s="15">
        <f t="shared" si="2049"/>
        <v>0</v>
      </c>
      <c r="O1299" s="15">
        <f t="shared" ref="O1299:O1317" si="2098">O1300</f>
        <v>0</v>
      </c>
      <c r="P1299" s="15">
        <f t="shared" ref="P1299:P1317" si="2099">P1300</f>
        <v>0</v>
      </c>
      <c r="Q1299" s="15">
        <f t="shared" ref="Q1299:Q1317" si="2100">Q1300</f>
        <v>0</v>
      </c>
      <c r="R1299" s="15">
        <f t="shared" si="2092"/>
        <v>82.7</v>
      </c>
      <c r="S1299" s="15">
        <f t="shared" si="2093"/>
        <v>0</v>
      </c>
      <c r="T1299" s="15">
        <f t="shared" si="2094"/>
        <v>0</v>
      </c>
      <c r="U1299" s="15">
        <f t="shared" ref="U1299:U1306" si="2101">U1300</f>
        <v>0</v>
      </c>
      <c r="V1299" s="15">
        <f t="shared" si="2086"/>
        <v>82.7</v>
      </c>
      <c r="W1299" s="15">
        <f t="shared" si="2087"/>
        <v>0</v>
      </c>
      <c r="X1299" s="15">
        <f t="shared" si="2088"/>
        <v>0</v>
      </c>
      <c r="Y1299" s="15">
        <f t="shared" ref="Y1299:Y1306" si="2102">Y1300</f>
        <v>-41.4</v>
      </c>
      <c r="Z1299" s="15">
        <f t="shared" ref="Z1299:Z1306" si="2103">Z1300</f>
        <v>0</v>
      </c>
      <c r="AA1299" s="15">
        <f t="shared" ref="AA1299:AA1306" si="2104">AA1300</f>
        <v>0</v>
      </c>
      <c r="AB1299" s="15">
        <f t="shared" si="2057"/>
        <v>41.300000000000004</v>
      </c>
      <c r="AC1299" s="15">
        <f t="shared" si="2058"/>
        <v>0</v>
      </c>
      <c r="AD1299" s="15">
        <f t="shared" si="2059"/>
        <v>0</v>
      </c>
      <c r="AE1299" s="15">
        <f t="shared" ref="AE1299:AE1306" si="2105">AE1300</f>
        <v>0</v>
      </c>
      <c r="AF1299" s="15">
        <f t="shared" ref="AF1299:AF1306" si="2106">AF1300</f>
        <v>0</v>
      </c>
      <c r="AG1299" s="15">
        <f t="shared" ref="AG1299:AG1306" si="2107">AG1300</f>
        <v>0</v>
      </c>
      <c r="AH1299" s="15">
        <f t="shared" si="2060"/>
        <v>41.300000000000004</v>
      </c>
      <c r="AI1299" s="15">
        <f t="shared" si="2061"/>
        <v>0</v>
      </c>
      <c r="AJ1299" s="15">
        <f t="shared" si="2062"/>
        <v>0</v>
      </c>
      <c r="AK1299" s="15">
        <f t="shared" ref="AK1299:AK1305" si="2108">AK1300</f>
        <v>0</v>
      </c>
      <c r="AL1299" s="15">
        <f t="shared" ref="AL1299:AL1305" si="2109">AL1300</f>
        <v>0</v>
      </c>
      <c r="AM1299" s="15">
        <f t="shared" ref="AM1299:AM1305" si="2110">AM1300</f>
        <v>0</v>
      </c>
      <c r="AN1299" s="15">
        <f t="shared" si="2041"/>
        <v>41.300000000000004</v>
      </c>
      <c r="AO1299" s="15">
        <f t="shared" ref="AO1299:AO1305" si="2111">AO1300</f>
        <v>0</v>
      </c>
      <c r="AP1299" s="70">
        <f t="shared" si="2066"/>
        <v>41.300000000000004</v>
      </c>
      <c r="AQ1299" s="15">
        <f t="shared" si="2042"/>
        <v>0</v>
      </c>
      <c r="AR1299" s="15">
        <f t="shared" ref="AR1299:AU1305" si="2112">AR1300</f>
        <v>0</v>
      </c>
      <c r="AS1299" s="70">
        <f t="shared" si="2067"/>
        <v>0</v>
      </c>
      <c r="AT1299" s="73">
        <f t="shared" si="2043"/>
        <v>0</v>
      </c>
      <c r="AU1299" s="15">
        <f t="shared" si="2112"/>
        <v>0</v>
      </c>
      <c r="AV1299" s="24"/>
    </row>
    <row r="1300" spans="1:48" ht="46.8" x14ac:dyDescent="0.3">
      <c r="A1300" s="61" t="s">
        <v>837</v>
      </c>
      <c r="B1300" s="62" t="s">
        <v>55</v>
      </c>
      <c r="C1300" s="61"/>
      <c r="D1300" s="61"/>
      <c r="E1300" s="63" t="s">
        <v>56</v>
      </c>
      <c r="F1300" s="15"/>
      <c r="G1300" s="15"/>
      <c r="H1300" s="15"/>
      <c r="I1300" s="15">
        <f t="shared" si="2095"/>
        <v>82.7</v>
      </c>
      <c r="J1300" s="15">
        <f t="shared" si="2096"/>
        <v>0</v>
      </c>
      <c r="K1300" s="15">
        <f t="shared" si="2097"/>
        <v>0</v>
      </c>
      <c r="L1300" s="15">
        <f t="shared" si="2047"/>
        <v>82.7</v>
      </c>
      <c r="M1300" s="15">
        <f t="shared" si="2048"/>
        <v>0</v>
      </c>
      <c r="N1300" s="15">
        <f t="shared" si="2049"/>
        <v>0</v>
      </c>
      <c r="O1300" s="15">
        <f t="shared" si="2098"/>
        <v>0</v>
      </c>
      <c r="P1300" s="15">
        <f t="shared" si="2099"/>
        <v>0</v>
      </c>
      <c r="Q1300" s="15">
        <f t="shared" si="2100"/>
        <v>0</v>
      </c>
      <c r="R1300" s="15">
        <f t="shared" si="2092"/>
        <v>82.7</v>
      </c>
      <c r="S1300" s="15">
        <f t="shared" si="2093"/>
        <v>0</v>
      </c>
      <c r="T1300" s="15">
        <f t="shared" si="2094"/>
        <v>0</v>
      </c>
      <c r="U1300" s="15">
        <f t="shared" si="2101"/>
        <v>0</v>
      </c>
      <c r="V1300" s="15">
        <f t="shared" si="2086"/>
        <v>82.7</v>
      </c>
      <c r="W1300" s="15">
        <f t="shared" si="2087"/>
        <v>0</v>
      </c>
      <c r="X1300" s="15">
        <f t="shared" si="2088"/>
        <v>0</v>
      </c>
      <c r="Y1300" s="15">
        <f t="shared" si="2102"/>
        <v>-41.4</v>
      </c>
      <c r="Z1300" s="15">
        <f t="shared" si="2103"/>
        <v>0</v>
      </c>
      <c r="AA1300" s="15">
        <f t="shared" si="2104"/>
        <v>0</v>
      </c>
      <c r="AB1300" s="15">
        <f t="shared" si="2057"/>
        <v>41.300000000000004</v>
      </c>
      <c r="AC1300" s="15">
        <f t="shared" si="2058"/>
        <v>0</v>
      </c>
      <c r="AD1300" s="15">
        <f t="shared" si="2059"/>
        <v>0</v>
      </c>
      <c r="AE1300" s="15">
        <f t="shared" si="2105"/>
        <v>0</v>
      </c>
      <c r="AF1300" s="15">
        <f t="shared" si="2106"/>
        <v>0</v>
      </c>
      <c r="AG1300" s="15">
        <f t="shared" si="2107"/>
        <v>0</v>
      </c>
      <c r="AH1300" s="15">
        <f t="shared" si="2060"/>
        <v>41.300000000000004</v>
      </c>
      <c r="AI1300" s="15">
        <f t="shared" si="2061"/>
        <v>0</v>
      </c>
      <c r="AJ1300" s="15">
        <f t="shared" si="2062"/>
        <v>0</v>
      </c>
      <c r="AK1300" s="15">
        <f t="shared" si="2108"/>
        <v>0</v>
      </c>
      <c r="AL1300" s="15">
        <f t="shared" si="2109"/>
        <v>0</v>
      </c>
      <c r="AM1300" s="15">
        <f t="shared" si="2110"/>
        <v>0</v>
      </c>
      <c r="AN1300" s="15">
        <f t="shared" si="2041"/>
        <v>41.300000000000004</v>
      </c>
      <c r="AO1300" s="15">
        <f t="shared" si="2111"/>
        <v>0</v>
      </c>
      <c r="AP1300" s="70">
        <f t="shared" si="2066"/>
        <v>41.300000000000004</v>
      </c>
      <c r="AQ1300" s="15">
        <f t="shared" si="2042"/>
        <v>0</v>
      </c>
      <c r="AR1300" s="15">
        <f t="shared" si="2112"/>
        <v>0</v>
      </c>
      <c r="AS1300" s="70">
        <f t="shared" si="2067"/>
        <v>0</v>
      </c>
      <c r="AT1300" s="73">
        <f t="shared" si="2043"/>
        <v>0</v>
      </c>
      <c r="AU1300" s="15">
        <f t="shared" si="2112"/>
        <v>0</v>
      </c>
      <c r="AV1300" s="24"/>
    </row>
    <row r="1301" spans="1:48" x14ac:dyDescent="0.3">
      <c r="A1301" s="61" t="s">
        <v>837</v>
      </c>
      <c r="B1301" s="62">
        <v>600</v>
      </c>
      <c r="C1301" s="61" t="s">
        <v>50</v>
      </c>
      <c r="D1301" s="61" t="s">
        <v>51</v>
      </c>
      <c r="E1301" s="63" t="s">
        <v>52</v>
      </c>
      <c r="F1301" s="15"/>
      <c r="G1301" s="15"/>
      <c r="H1301" s="15"/>
      <c r="I1301" s="15">
        <v>82.7</v>
      </c>
      <c r="J1301" s="15"/>
      <c r="K1301" s="15"/>
      <c r="L1301" s="15">
        <f t="shared" si="2047"/>
        <v>82.7</v>
      </c>
      <c r="M1301" s="15">
        <f t="shared" si="2048"/>
        <v>0</v>
      </c>
      <c r="N1301" s="15">
        <f t="shared" si="2049"/>
        <v>0</v>
      </c>
      <c r="O1301" s="15"/>
      <c r="P1301" s="15"/>
      <c r="Q1301" s="15"/>
      <c r="R1301" s="15">
        <f t="shared" si="2092"/>
        <v>82.7</v>
      </c>
      <c r="S1301" s="15">
        <f t="shared" si="2093"/>
        <v>0</v>
      </c>
      <c r="T1301" s="15">
        <f t="shared" si="2094"/>
        <v>0</v>
      </c>
      <c r="U1301" s="15"/>
      <c r="V1301" s="15">
        <f t="shared" si="2086"/>
        <v>82.7</v>
      </c>
      <c r="W1301" s="15">
        <f t="shared" si="2087"/>
        <v>0</v>
      </c>
      <c r="X1301" s="15">
        <f t="shared" si="2088"/>
        <v>0</v>
      </c>
      <c r="Y1301" s="15">
        <v>-41.4</v>
      </c>
      <c r="Z1301" s="15"/>
      <c r="AA1301" s="15"/>
      <c r="AB1301" s="15">
        <f t="shared" si="2057"/>
        <v>41.300000000000004</v>
      </c>
      <c r="AC1301" s="15">
        <f t="shared" si="2058"/>
        <v>0</v>
      </c>
      <c r="AD1301" s="15">
        <f t="shared" si="2059"/>
        <v>0</v>
      </c>
      <c r="AE1301" s="15"/>
      <c r="AF1301" s="15"/>
      <c r="AG1301" s="15"/>
      <c r="AH1301" s="15">
        <f t="shared" si="2060"/>
        <v>41.300000000000004</v>
      </c>
      <c r="AI1301" s="15">
        <f t="shared" si="2061"/>
        <v>0</v>
      </c>
      <c r="AJ1301" s="15">
        <f t="shared" si="2062"/>
        <v>0</v>
      </c>
      <c r="AK1301" s="15"/>
      <c r="AL1301" s="15"/>
      <c r="AM1301" s="15"/>
      <c r="AN1301" s="15">
        <f t="shared" si="2041"/>
        <v>41.300000000000004</v>
      </c>
      <c r="AO1301" s="15"/>
      <c r="AP1301" s="70">
        <f t="shared" si="2066"/>
        <v>41.300000000000004</v>
      </c>
      <c r="AQ1301" s="15">
        <f t="shared" si="2042"/>
        <v>0</v>
      </c>
      <c r="AR1301" s="15"/>
      <c r="AS1301" s="70">
        <f t="shared" si="2067"/>
        <v>0</v>
      </c>
      <c r="AT1301" s="73">
        <f t="shared" si="2043"/>
        <v>0</v>
      </c>
      <c r="AU1301" s="15"/>
      <c r="AV1301" s="24"/>
    </row>
    <row r="1302" spans="1:48" ht="31.2" x14ac:dyDescent="0.3">
      <c r="A1302" s="61" t="s">
        <v>838</v>
      </c>
      <c r="B1302" s="62"/>
      <c r="C1302" s="61"/>
      <c r="D1302" s="61"/>
      <c r="E1302" s="64" t="s">
        <v>207</v>
      </c>
      <c r="F1302" s="15"/>
      <c r="G1302" s="15"/>
      <c r="H1302" s="15"/>
      <c r="I1302" s="15">
        <f t="shared" si="2095"/>
        <v>40.758000000000003</v>
      </c>
      <c r="J1302" s="15">
        <f t="shared" si="2096"/>
        <v>40.758000000000003</v>
      </c>
      <c r="K1302" s="15">
        <f t="shared" si="2097"/>
        <v>40.758000000000003</v>
      </c>
      <c r="L1302" s="15">
        <f t="shared" si="2047"/>
        <v>40.758000000000003</v>
      </c>
      <c r="M1302" s="15">
        <f t="shared" si="2048"/>
        <v>40.758000000000003</v>
      </c>
      <c r="N1302" s="15">
        <f t="shared" si="2049"/>
        <v>40.758000000000003</v>
      </c>
      <c r="O1302" s="15">
        <f t="shared" si="2098"/>
        <v>0</v>
      </c>
      <c r="P1302" s="15">
        <f t="shared" si="2099"/>
        <v>0</v>
      </c>
      <c r="Q1302" s="15">
        <f t="shared" si="2100"/>
        <v>0</v>
      </c>
      <c r="R1302" s="15">
        <f t="shared" si="2092"/>
        <v>40.758000000000003</v>
      </c>
      <c r="S1302" s="15">
        <f t="shared" si="2093"/>
        <v>40.758000000000003</v>
      </c>
      <c r="T1302" s="15">
        <f t="shared" si="2094"/>
        <v>40.758000000000003</v>
      </c>
      <c r="U1302" s="15">
        <f t="shared" si="2101"/>
        <v>0</v>
      </c>
      <c r="V1302" s="15">
        <f t="shared" si="2086"/>
        <v>40.758000000000003</v>
      </c>
      <c r="W1302" s="15">
        <f t="shared" si="2087"/>
        <v>40.758000000000003</v>
      </c>
      <c r="X1302" s="15">
        <f t="shared" si="2088"/>
        <v>40.758000000000003</v>
      </c>
      <c r="Y1302" s="15">
        <f t="shared" si="2102"/>
        <v>0</v>
      </c>
      <c r="Z1302" s="15">
        <f t="shared" si="2103"/>
        <v>0</v>
      </c>
      <c r="AA1302" s="15">
        <f t="shared" si="2104"/>
        <v>0</v>
      </c>
      <c r="AB1302" s="15">
        <f t="shared" si="2057"/>
        <v>40.758000000000003</v>
      </c>
      <c r="AC1302" s="15">
        <f t="shared" si="2058"/>
        <v>40.758000000000003</v>
      </c>
      <c r="AD1302" s="15">
        <f t="shared" si="2059"/>
        <v>40.758000000000003</v>
      </c>
      <c r="AE1302" s="15">
        <f t="shared" si="2105"/>
        <v>0</v>
      </c>
      <c r="AF1302" s="15">
        <f t="shared" si="2106"/>
        <v>0</v>
      </c>
      <c r="AG1302" s="15">
        <f t="shared" si="2107"/>
        <v>0</v>
      </c>
      <c r="AH1302" s="15">
        <f t="shared" si="2060"/>
        <v>40.758000000000003</v>
      </c>
      <c r="AI1302" s="15">
        <f t="shared" si="2061"/>
        <v>40.758000000000003</v>
      </c>
      <c r="AJ1302" s="15">
        <f t="shared" si="2062"/>
        <v>40.758000000000003</v>
      </c>
      <c r="AK1302" s="15">
        <f t="shared" si="2108"/>
        <v>0</v>
      </c>
      <c r="AL1302" s="15">
        <f t="shared" si="2109"/>
        <v>0</v>
      </c>
      <c r="AM1302" s="15">
        <f t="shared" si="2110"/>
        <v>0</v>
      </c>
      <c r="AN1302" s="15">
        <f t="shared" si="2041"/>
        <v>40.758000000000003</v>
      </c>
      <c r="AO1302" s="15">
        <f t="shared" si="2111"/>
        <v>0</v>
      </c>
      <c r="AP1302" s="70">
        <f t="shared" si="2066"/>
        <v>40.758000000000003</v>
      </c>
      <c r="AQ1302" s="15">
        <f t="shared" si="2042"/>
        <v>40.758000000000003</v>
      </c>
      <c r="AR1302" s="15">
        <f t="shared" si="2112"/>
        <v>0</v>
      </c>
      <c r="AS1302" s="70">
        <f t="shared" si="2067"/>
        <v>40.758000000000003</v>
      </c>
      <c r="AT1302" s="73">
        <f t="shared" si="2043"/>
        <v>40.758000000000003</v>
      </c>
      <c r="AU1302" s="15">
        <f t="shared" si="2112"/>
        <v>0</v>
      </c>
      <c r="AV1302" s="24"/>
    </row>
    <row r="1303" spans="1:48" ht="46.8" x14ac:dyDescent="0.3">
      <c r="A1303" s="61" t="s">
        <v>838</v>
      </c>
      <c r="B1303" s="62" t="s">
        <v>55</v>
      </c>
      <c r="C1303" s="61"/>
      <c r="D1303" s="61"/>
      <c r="E1303" s="63" t="s">
        <v>56</v>
      </c>
      <c r="F1303" s="15"/>
      <c r="G1303" s="15"/>
      <c r="H1303" s="15"/>
      <c r="I1303" s="15">
        <f t="shared" si="2095"/>
        <v>40.758000000000003</v>
      </c>
      <c r="J1303" s="15">
        <f t="shared" si="2096"/>
        <v>40.758000000000003</v>
      </c>
      <c r="K1303" s="15">
        <f t="shared" si="2097"/>
        <v>40.758000000000003</v>
      </c>
      <c r="L1303" s="15">
        <f t="shared" si="2047"/>
        <v>40.758000000000003</v>
      </c>
      <c r="M1303" s="15">
        <f t="shared" si="2048"/>
        <v>40.758000000000003</v>
      </c>
      <c r="N1303" s="15">
        <f t="shared" si="2049"/>
        <v>40.758000000000003</v>
      </c>
      <c r="O1303" s="15">
        <f t="shared" si="2098"/>
        <v>0</v>
      </c>
      <c r="P1303" s="15">
        <f t="shared" si="2099"/>
        <v>0</v>
      </c>
      <c r="Q1303" s="15">
        <f t="shared" si="2100"/>
        <v>0</v>
      </c>
      <c r="R1303" s="15">
        <f t="shared" si="2092"/>
        <v>40.758000000000003</v>
      </c>
      <c r="S1303" s="15">
        <f t="shared" si="2093"/>
        <v>40.758000000000003</v>
      </c>
      <c r="T1303" s="15">
        <f t="shared" si="2094"/>
        <v>40.758000000000003</v>
      </c>
      <c r="U1303" s="15">
        <f t="shared" si="2101"/>
        <v>0</v>
      </c>
      <c r="V1303" s="15">
        <f t="shared" si="2086"/>
        <v>40.758000000000003</v>
      </c>
      <c r="W1303" s="15">
        <f t="shared" si="2087"/>
        <v>40.758000000000003</v>
      </c>
      <c r="X1303" s="15">
        <f t="shared" si="2088"/>
        <v>40.758000000000003</v>
      </c>
      <c r="Y1303" s="15">
        <f t="shared" si="2102"/>
        <v>0</v>
      </c>
      <c r="Z1303" s="15">
        <f t="shared" si="2103"/>
        <v>0</v>
      </c>
      <c r="AA1303" s="15">
        <f t="shared" si="2104"/>
        <v>0</v>
      </c>
      <c r="AB1303" s="15">
        <f t="shared" si="2057"/>
        <v>40.758000000000003</v>
      </c>
      <c r="AC1303" s="15">
        <f t="shared" si="2058"/>
        <v>40.758000000000003</v>
      </c>
      <c r="AD1303" s="15">
        <f t="shared" si="2059"/>
        <v>40.758000000000003</v>
      </c>
      <c r="AE1303" s="15">
        <f t="shared" si="2105"/>
        <v>0</v>
      </c>
      <c r="AF1303" s="15">
        <f t="shared" si="2106"/>
        <v>0</v>
      </c>
      <c r="AG1303" s="15">
        <f t="shared" si="2107"/>
        <v>0</v>
      </c>
      <c r="AH1303" s="15">
        <f t="shared" si="2060"/>
        <v>40.758000000000003</v>
      </c>
      <c r="AI1303" s="15">
        <f t="shared" si="2061"/>
        <v>40.758000000000003</v>
      </c>
      <c r="AJ1303" s="15">
        <f t="shared" si="2062"/>
        <v>40.758000000000003</v>
      </c>
      <c r="AK1303" s="15">
        <f t="shared" si="2108"/>
        <v>0</v>
      </c>
      <c r="AL1303" s="15">
        <f t="shared" si="2109"/>
        <v>0</v>
      </c>
      <c r="AM1303" s="15">
        <f t="shared" si="2110"/>
        <v>0</v>
      </c>
      <c r="AN1303" s="15">
        <f t="shared" si="2041"/>
        <v>40.758000000000003</v>
      </c>
      <c r="AO1303" s="15">
        <f t="shared" si="2111"/>
        <v>0</v>
      </c>
      <c r="AP1303" s="70">
        <f t="shared" si="2066"/>
        <v>40.758000000000003</v>
      </c>
      <c r="AQ1303" s="15">
        <f t="shared" si="2042"/>
        <v>40.758000000000003</v>
      </c>
      <c r="AR1303" s="15">
        <f t="shared" si="2112"/>
        <v>0</v>
      </c>
      <c r="AS1303" s="70">
        <f t="shared" si="2067"/>
        <v>40.758000000000003</v>
      </c>
      <c r="AT1303" s="73">
        <f t="shared" si="2043"/>
        <v>40.758000000000003</v>
      </c>
      <c r="AU1303" s="15">
        <f t="shared" si="2112"/>
        <v>0</v>
      </c>
      <c r="AV1303" s="24"/>
    </row>
    <row r="1304" spans="1:48" x14ac:dyDescent="0.3">
      <c r="A1304" s="61" t="s">
        <v>838</v>
      </c>
      <c r="B1304" s="62">
        <v>600</v>
      </c>
      <c r="C1304" s="61" t="s">
        <v>50</v>
      </c>
      <c r="D1304" s="61" t="s">
        <v>51</v>
      </c>
      <c r="E1304" s="63" t="s">
        <v>52</v>
      </c>
      <c r="F1304" s="15"/>
      <c r="G1304" s="15"/>
      <c r="H1304" s="15"/>
      <c r="I1304" s="15">
        <v>40.758000000000003</v>
      </c>
      <c r="J1304" s="15">
        <v>40.758000000000003</v>
      </c>
      <c r="K1304" s="15">
        <v>40.758000000000003</v>
      </c>
      <c r="L1304" s="15">
        <f t="shared" si="2047"/>
        <v>40.758000000000003</v>
      </c>
      <c r="M1304" s="15">
        <f t="shared" si="2048"/>
        <v>40.758000000000003</v>
      </c>
      <c r="N1304" s="15">
        <f t="shared" si="2049"/>
        <v>40.758000000000003</v>
      </c>
      <c r="O1304" s="15"/>
      <c r="P1304" s="15"/>
      <c r="Q1304" s="15"/>
      <c r="R1304" s="15">
        <f t="shared" si="2092"/>
        <v>40.758000000000003</v>
      </c>
      <c r="S1304" s="15">
        <f t="shared" si="2093"/>
        <v>40.758000000000003</v>
      </c>
      <c r="T1304" s="15">
        <f t="shared" si="2094"/>
        <v>40.758000000000003</v>
      </c>
      <c r="U1304" s="15"/>
      <c r="V1304" s="15">
        <f t="shared" si="2086"/>
        <v>40.758000000000003</v>
      </c>
      <c r="W1304" s="15">
        <f t="shared" si="2087"/>
        <v>40.758000000000003</v>
      </c>
      <c r="X1304" s="15">
        <f t="shared" si="2088"/>
        <v>40.758000000000003</v>
      </c>
      <c r="Y1304" s="15"/>
      <c r="Z1304" s="15"/>
      <c r="AA1304" s="15"/>
      <c r="AB1304" s="15">
        <f t="shared" si="2057"/>
        <v>40.758000000000003</v>
      </c>
      <c r="AC1304" s="15">
        <f t="shared" si="2058"/>
        <v>40.758000000000003</v>
      </c>
      <c r="AD1304" s="15">
        <f t="shared" si="2059"/>
        <v>40.758000000000003</v>
      </c>
      <c r="AE1304" s="15"/>
      <c r="AF1304" s="15"/>
      <c r="AG1304" s="15"/>
      <c r="AH1304" s="15">
        <f t="shared" si="2060"/>
        <v>40.758000000000003</v>
      </c>
      <c r="AI1304" s="15">
        <f t="shared" si="2061"/>
        <v>40.758000000000003</v>
      </c>
      <c r="AJ1304" s="15">
        <f t="shared" si="2062"/>
        <v>40.758000000000003</v>
      </c>
      <c r="AK1304" s="15"/>
      <c r="AL1304" s="15"/>
      <c r="AM1304" s="15"/>
      <c r="AN1304" s="15">
        <f t="shared" si="2041"/>
        <v>40.758000000000003</v>
      </c>
      <c r="AO1304" s="15"/>
      <c r="AP1304" s="70">
        <f t="shared" si="2066"/>
        <v>40.758000000000003</v>
      </c>
      <c r="AQ1304" s="15">
        <f t="shared" si="2042"/>
        <v>40.758000000000003</v>
      </c>
      <c r="AR1304" s="15"/>
      <c r="AS1304" s="70">
        <f t="shared" si="2067"/>
        <v>40.758000000000003</v>
      </c>
      <c r="AT1304" s="73">
        <f t="shared" si="2043"/>
        <v>40.758000000000003</v>
      </c>
      <c r="AU1304" s="15"/>
      <c r="AV1304" s="24"/>
    </row>
    <row r="1305" spans="1:48" ht="31.2" x14ac:dyDescent="0.3">
      <c r="A1305" s="61" t="s">
        <v>839</v>
      </c>
      <c r="B1305" s="62"/>
      <c r="C1305" s="61"/>
      <c r="D1305" s="61"/>
      <c r="E1305" s="63" t="s">
        <v>840</v>
      </c>
      <c r="F1305" s="15">
        <f t="shared" ref="F1305:F1317" si="2113">F1306</f>
        <v>85537.300000000017</v>
      </c>
      <c r="G1305" s="15">
        <f t="shared" ref="G1305:G1317" si="2114">G1306</f>
        <v>61601.599999999999</v>
      </c>
      <c r="H1305" s="15">
        <f t="shared" ref="H1305:H1317" si="2115">H1306</f>
        <v>63940.799999999996</v>
      </c>
      <c r="I1305" s="15">
        <f t="shared" si="2095"/>
        <v>0</v>
      </c>
      <c r="J1305" s="15">
        <f t="shared" si="2096"/>
        <v>0</v>
      </c>
      <c r="K1305" s="15">
        <f t="shared" si="2097"/>
        <v>0</v>
      </c>
      <c r="L1305" s="15">
        <f t="shared" si="2047"/>
        <v>85537.300000000017</v>
      </c>
      <c r="M1305" s="15">
        <f t="shared" si="2048"/>
        <v>61601.599999999999</v>
      </c>
      <c r="N1305" s="15">
        <f t="shared" si="2049"/>
        <v>63940.799999999996</v>
      </c>
      <c r="O1305" s="15">
        <f t="shared" si="2098"/>
        <v>10046.4</v>
      </c>
      <c r="P1305" s="15">
        <f t="shared" si="2099"/>
        <v>10127.4</v>
      </c>
      <c r="Q1305" s="15">
        <f t="shared" si="2100"/>
        <v>0</v>
      </c>
      <c r="R1305" s="15">
        <f t="shared" si="2092"/>
        <v>95583.700000000012</v>
      </c>
      <c r="S1305" s="15">
        <f t="shared" si="2093"/>
        <v>71729</v>
      </c>
      <c r="T1305" s="15">
        <f t="shared" si="2094"/>
        <v>63940.799999999996</v>
      </c>
      <c r="U1305" s="15">
        <f t="shared" si="2101"/>
        <v>0</v>
      </c>
      <c r="V1305" s="15">
        <f t="shared" si="2086"/>
        <v>95583.700000000012</v>
      </c>
      <c r="W1305" s="15">
        <f t="shared" si="2087"/>
        <v>71729</v>
      </c>
      <c r="X1305" s="15">
        <f t="shared" si="2088"/>
        <v>63940.799999999996</v>
      </c>
      <c r="Y1305" s="15">
        <f t="shared" si="2102"/>
        <v>0</v>
      </c>
      <c r="Z1305" s="15">
        <f t="shared" si="2103"/>
        <v>0</v>
      </c>
      <c r="AA1305" s="15">
        <f t="shared" si="2104"/>
        <v>0</v>
      </c>
      <c r="AB1305" s="15">
        <f t="shared" si="2057"/>
        <v>95583.700000000012</v>
      </c>
      <c r="AC1305" s="15">
        <f t="shared" si="2058"/>
        <v>71729</v>
      </c>
      <c r="AD1305" s="15">
        <f t="shared" si="2059"/>
        <v>63940.799999999996</v>
      </c>
      <c r="AE1305" s="15">
        <f t="shared" si="2105"/>
        <v>0</v>
      </c>
      <c r="AF1305" s="15">
        <f t="shared" si="2106"/>
        <v>0</v>
      </c>
      <c r="AG1305" s="15">
        <f t="shared" si="2107"/>
        <v>0</v>
      </c>
      <c r="AH1305" s="15">
        <f t="shared" si="2060"/>
        <v>95583.700000000012</v>
      </c>
      <c r="AI1305" s="15">
        <f t="shared" si="2061"/>
        <v>71729</v>
      </c>
      <c r="AJ1305" s="15">
        <f t="shared" si="2062"/>
        <v>63940.799999999996</v>
      </c>
      <c r="AK1305" s="15">
        <f t="shared" si="2108"/>
        <v>-379.56100000000004</v>
      </c>
      <c r="AL1305" s="15">
        <f t="shared" si="2109"/>
        <v>0</v>
      </c>
      <c r="AM1305" s="15">
        <f t="shared" si="2110"/>
        <v>0</v>
      </c>
      <c r="AN1305" s="15">
        <f t="shared" si="2041"/>
        <v>95204.13900000001</v>
      </c>
      <c r="AO1305" s="15">
        <f t="shared" si="2111"/>
        <v>0</v>
      </c>
      <c r="AP1305" s="70">
        <f t="shared" si="2066"/>
        <v>95204.13900000001</v>
      </c>
      <c r="AQ1305" s="15">
        <f t="shared" si="2042"/>
        <v>71729</v>
      </c>
      <c r="AR1305" s="15">
        <f t="shared" si="2112"/>
        <v>0</v>
      </c>
      <c r="AS1305" s="70">
        <f t="shared" si="2067"/>
        <v>71729</v>
      </c>
      <c r="AT1305" s="73">
        <f t="shared" si="2043"/>
        <v>63940.799999999996</v>
      </c>
      <c r="AU1305" s="15">
        <f t="shared" si="2112"/>
        <v>0</v>
      </c>
      <c r="AV1305" s="24"/>
    </row>
    <row r="1306" spans="1:48" ht="31.2" x14ac:dyDescent="0.3">
      <c r="A1306" s="61" t="s">
        <v>839</v>
      </c>
      <c r="B1306" s="62" t="s">
        <v>48</v>
      </c>
      <c r="C1306" s="61"/>
      <c r="D1306" s="61"/>
      <c r="E1306" s="63" t="s">
        <v>49</v>
      </c>
      <c r="F1306" s="15">
        <f t="shared" si="2113"/>
        <v>85537.300000000017</v>
      </c>
      <c r="G1306" s="15">
        <f t="shared" si="2114"/>
        <v>61601.599999999999</v>
      </c>
      <c r="H1306" s="15">
        <f t="shared" si="2115"/>
        <v>63940.799999999996</v>
      </c>
      <c r="I1306" s="15">
        <f t="shared" si="2095"/>
        <v>0</v>
      </c>
      <c r="J1306" s="15">
        <f t="shared" si="2096"/>
        <v>0</v>
      </c>
      <c r="K1306" s="15">
        <f t="shared" si="2097"/>
        <v>0</v>
      </c>
      <c r="L1306" s="15">
        <f t="shared" si="2047"/>
        <v>85537.300000000017</v>
      </c>
      <c r="M1306" s="15">
        <f t="shared" si="2048"/>
        <v>61601.599999999999</v>
      </c>
      <c r="N1306" s="15">
        <f t="shared" si="2049"/>
        <v>63940.799999999996</v>
      </c>
      <c r="O1306" s="15">
        <f t="shared" si="2098"/>
        <v>10046.4</v>
      </c>
      <c r="P1306" s="15">
        <f t="shared" si="2099"/>
        <v>10127.4</v>
      </c>
      <c r="Q1306" s="15">
        <f t="shared" si="2100"/>
        <v>0</v>
      </c>
      <c r="R1306" s="15">
        <f t="shared" si="2092"/>
        <v>95583.700000000012</v>
      </c>
      <c r="S1306" s="15">
        <f t="shared" si="2093"/>
        <v>71729</v>
      </c>
      <c r="T1306" s="15">
        <f t="shared" si="2094"/>
        <v>63940.799999999996</v>
      </c>
      <c r="U1306" s="15">
        <f t="shared" si="2101"/>
        <v>0</v>
      </c>
      <c r="V1306" s="15">
        <f t="shared" si="2086"/>
        <v>95583.700000000012</v>
      </c>
      <c r="W1306" s="15">
        <f t="shared" si="2087"/>
        <v>71729</v>
      </c>
      <c r="X1306" s="15">
        <f t="shared" si="2088"/>
        <v>63940.799999999996</v>
      </c>
      <c r="Y1306" s="15">
        <f t="shared" si="2102"/>
        <v>0</v>
      </c>
      <c r="Z1306" s="15">
        <f t="shared" si="2103"/>
        <v>0</v>
      </c>
      <c r="AA1306" s="15">
        <f t="shared" si="2104"/>
        <v>0</v>
      </c>
      <c r="AB1306" s="15">
        <f t="shared" si="2057"/>
        <v>95583.700000000012</v>
      </c>
      <c r="AC1306" s="15">
        <f t="shared" si="2058"/>
        <v>71729</v>
      </c>
      <c r="AD1306" s="15">
        <f t="shared" si="2059"/>
        <v>63940.799999999996</v>
      </c>
      <c r="AE1306" s="15">
        <f t="shared" si="2105"/>
        <v>0</v>
      </c>
      <c r="AF1306" s="15">
        <f t="shared" si="2106"/>
        <v>0</v>
      </c>
      <c r="AG1306" s="15">
        <f t="shared" si="2107"/>
        <v>0</v>
      </c>
      <c r="AH1306" s="15">
        <f t="shared" si="2060"/>
        <v>95583.700000000012</v>
      </c>
      <c r="AI1306" s="15">
        <f t="shared" si="2061"/>
        <v>71729</v>
      </c>
      <c r="AJ1306" s="15">
        <f t="shared" si="2062"/>
        <v>63940.799999999996</v>
      </c>
      <c r="AK1306" s="15">
        <f>AK1307+AK1308</f>
        <v>-379.56100000000004</v>
      </c>
      <c r="AL1306" s="15">
        <f>AL1307+AL1308</f>
        <v>0</v>
      </c>
      <c r="AM1306" s="15">
        <f>AM1307+AM1308</f>
        <v>0</v>
      </c>
      <c r="AN1306" s="15">
        <f t="shared" si="2041"/>
        <v>95204.13900000001</v>
      </c>
      <c r="AO1306" s="15">
        <f>AO1307+AO1308</f>
        <v>0</v>
      </c>
      <c r="AP1306" s="70">
        <f t="shared" si="2066"/>
        <v>95204.13900000001</v>
      </c>
      <c r="AQ1306" s="15">
        <f t="shared" si="2042"/>
        <v>71729</v>
      </c>
      <c r="AR1306" s="15">
        <f>AR1307+AR1308</f>
        <v>0</v>
      </c>
      <c r="AS1306" s="70">
        <f t="shared" si="2067"/>
        <v>71729</v>
      </c>
      <c r="AT1306" s="73">
        <f t="shared" si="2043"/>
        <v>63940.799999999996</v>
      </c>
      <c r="AU1306" s="15">
        <f>AU1307+AU1308</f>
        <v>0</v>
      </c>
      <c r="AV1306" s="24"/>
    </row>
    <row r="1307" spans="1:48" x14ac:dyDescent="0.3">
      <c r="A1307" s="61" t="s">
        <v>839</v>
      </c>
      <c r="B1307" s="62">
        <v>200</v>
      </c>
      <c r="C1307" s="61" t="s">
        <v>50</v>
      </c>
      <c r="D1307" s="61" t="s">
        <v>51</v>
      </c>
      <c r="E1307" s="63" t="s">
        <v>52</v>
      </c>
      <c r="F1307" s="15">
        <v>85537.300000000017</v>
      </c>
      <c r="G1307" s="15">
        <v>61601.599999999999</v>
      </c>
      <c r="H1307" s="15">
        <v>63940.799999999996</v>
      </c>
      <c r="I1307" s="15"/>
      <c r="J1307" s="15"/>
      <c r="K1307" s="15"/>
      <c r="L1307" s="15">
        <f t="shared" si="2047"/>
        <v>85537.300000000017</v>
      </c>
      <c r="M1307" s="15">
        <f t="shared" si="2048"/>
        <v>61601.599999999999</v>
      </c>
      <c r="N1307" s="15">
        <f t="shared" si="2049"/>
        <v>63940.799999999996</v>
      </c>
      <c r="O1307" s="15">
        <v>10046.4</v>
      </c>
      <c r="P1307" s="15">
        <v>10127.4</v>
      </c>
      <c r="Q1307" s="15"/>
      <c r="R1307" s="15">
        <f t="shared" si="2092"/>
        <v>95583.700000000012</v>
      </c>
      <c r="S1307" s="15">
        <f t="shared" si="2093"/>
        <v>71729</v>
      </c>
      <c r="T1307" s="15">
        <f t="shared" si="2094"/>
        <v>63940.799999999996</v>
      </c>
      <c r="U1307" s="15"/>
      <c r="V1307" s="15">
        <f t="shared" si="2086"/>
        <v>95583.700000000012</v>
      </c>
      <c r="W1307" s="15">
        <f t="shared" si="2087"/>
        <v>71729</v>
      </c>
      <c r="X1307" s="15">
        <f t="shared" si="2088"/>
        <v>63940.799999999996</v>
      </c>
      <c r="Y1307" s="15"/>
      <c r="Z1307" s="15"/>
      <c r="AA1307" s="15"/>
      <c r="AB1307" s="15">
        <f t="shared" si="2057"/>
        <v>95583.700000000012</v>
      </c>
      <c r="AC1307" s="15">
        <f t="shared" si="2058"/>
        <v>71729</v>
      </c>
      <c r="AD1307" s="15">
        <f t="shared" si="2059"/>
        <v>63940.799999999996</v>
      </c>
      <c r="AE1307" s="15"/>
      <c r="AF1307" s="15"/>
      <c r="AG1307" s="15"/>
      <c r="AH1307" s="15">
        <f t="shared" si="2060"/>
        <v>95583.700000000012</v>
      </c>
      <c r="AI1307" s="15">
        <f t="shared" si="2061"/>
        <v>71729</v>
      </c>
      <c r="AJ1307" s="15">
        <f t="shared" si="2062"/>
        <v>63940.799999999996</v>
      </c>
      <c r="AK1307" s="15">
        <f>-339.406-68.655</f>
        <v>-408.06100000000004</v>
      </c>
      <c r="AL1307" s="15"/>
      <c r="AM1307" s="15"/>
      <c r="AN1307" s="15">
        <f t="shared" si="2041"/>
        <v>95175.63900000001</v>
      </c>
      <c r="AO1307" s="15"/>
      <c r="AP1307" s="70">
        <f t="shared" si="2066"/>
        <v>95175.63900000001</v>
      </c>
      <c r="AQ1307" s="15">
        <f t="shared" si="2042"/>
        <v>71729</v>
      </c>
      <c r="AR1307" s="15"/>
      <c r="AS1307" s="70">
        <f t="shared" si="2067"/>
        <v>71729</v>
      </c>
      <c r="AT1307" s="73">
        <f t="shared" si="2043"/>
        <v>63940.799999999996</v>
      </c>
      <c r="AU1307" s="15"/>
      <c r="AV1307" s="24"/>
    </row>
    <row r="1308" spans="1:48" ht="31.2" x14ac:dyDescent="0.3">
      <c r="A1308" s="61" t="s">
        <v>839</v>
      </c>
      <c r="B1308" s="62">
        <v>200</v>
      </c>
      <c r="C1308" s="61" t="s">
        <v>321</v>
      </c>
      <c r="D1308" s="61" t="s">
        <v>51</v>
      </c>
      <c r="E1308" s="63" t="s">
        <v>841</v>
      </c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>
        <v>28.5</v>
      </c>
      <c r="AL1308" s="15"/>
      <c r="AM1308" s="15"/>
      <c r="AN1308" s="15">
        <f t="shared" si="2041"/>
        <v>28.5</v>
      </c>
      <c r="AO1308" s="15"/>
      <c r="AP1308" s="70">
        <f t="shared" si="2066"/>
        <v>28.5</v>
      </c>
      <c r="AQ1308" s="15">
        <f t="shared" si="2042"/>
        <v>0</v>
      </c>
      <c r="AR1308" s="15"/>
      <c r="AS1308" s="70">
        <f t="shared" si="2067"/>
        <v>0</v>
      </c>
      <c r="AT1308" s="73">
        <f t="shared" si="2043"/>
        <v>0</v>
      </c>
      <c r="AU1308" s="15"/>
      <c r="AV1308" s="24"/>
    </row>
    <row r="1309" spans="1:48" ht="31.2" x14ac:dyDescent="0.3">
      <c r="A1309" s="61" t="s">
        <v>842</v>
      </c>
      <c r="B1309" s="62"/>
      <c r="C1309" s="61"/>
      <c r="D1309" s="61"/>
      <c r="E1309" s="63" t="s">
        <v>843</v>
      </c>
      <c r="F1309" s="15">
        <f t="shared" ref="F1309:K1309" si="2116">F1312</f>
        <v>54213.2</v>
      </c>
      <c r="G1309" s="15">
        <f t="shared" si="2116"/>
        <v>0</v>
      </c>
      <c r="H1309" s="15">
        <f t="shared" si="2116"/>
        <v>0</v>
      </c>
      <c r="I1309" s="15">
        <f t="shared" si="2116"/>
        <v>0</v>
      </c>
      <c r="J1309" s="15">
        <f t="shared" si="2116"/>
        <v>0</v>
      </c>
      <c r="K1309" s="15">
        <f t="shared" si="2116"/>
        <v>0</v>
      </c>
      <c r="L1309" s="15">
        <f t="shared" si="2047"/>
        <v>54213.2</v>
      </c>
      <c r="M1309" s="15">
        <f t="shared" si="2048"/>
        <v>0</v>
      </c>
      <c r="N1309" s="15">
        <f t="shared" si="2049"/>
        <v>0</v>
      </c>
      <c r="O1309" s="15">
        <f>O1312+O1310</f>
        <v>20921.32</v>
      </c>
      <c r="P1309" s="15">
        <f>P1312+P1310</f>
        <v>32000</v>
      </c>
      <c r="Q1309" s="15">
        <f>Q1312+Q1310</f>
        <v>0</v>
      </c>
      <c r="R1309" s="15">
        <f t="shared" si="2092"/>
        <v>75134.51999999999</v>
      </c>
      <c r="S1309" s="15">
        <f t="shared" si="2093"/>
        <v>32000</v>
      </c>
      <c r="T1309" s="15">
        <f t="shared" si="2094"/>
        <v>0</v>
      </c>
      <c r="U1309" s="15">
        <f>U1312+U1310</f>
        <v>0</v>
      </c>
      <c r="V1309" s="15">
        <f t="shared" si="2086"/>
        <v>75134.51999999999</v>
      </c>
      <c r="W1309" s="15">
        <f t="shared" si="2087"/>
        <v>32000</v>
      </c>
      <c r="X1309" s="15">
        <f t="shared" si="2088"/>
        <v>0</v>
      </c>
      <c r="Y1309" s="15">
        <f>Y1312+Y1310</f>
        <v>0</v>
      </c>
      <c r="Z1309" s="15">
        <f>Z1312+Z1310</f>
        <v>0</v>
      </c>
      <c r="AA1309" s="15">
        <f>AA1312+AA1310</f>
        <v>0</v>
      </c>
      <c r="AB1309" s="15">
        <f t="shared" si="2057"/>
        <v>75134.51999999999</v>
      </c>
      <c r="AC1309" s="15">
        <f t="shared" si="2058"/>
        <v>32000</v>
      </c>
      <c r="AD1309" s="15">
        <f t="shared" si="2059"/>
        <v>0</v>
      </c>
      <c r="AE1309" s="15">
        <f>AE1312+AE1310</f>
        <v>0</v>
      </c>
      <c r="AF1309" s="15">
        <f>AF1312+AF1310</f>
        <v>0</v>
      </c>
      <c r="AG1309" s="15">
        <f>AG1312+AG1310</f>
        <v>0</v>
      </c>
      <c r="AH1309" s="15">
        <f t="shared" si="2060"/>
        <v>75134.51999999999</v>
      </c>
      <c r="AI1309" s="15">
        <f t="shared" si="2061"/>
        <v>32000</v>
      </c>
      <c r="AJ1309" s="15">
        <f t="shared" si="2062"/>
        <v>0</v>
      </c>
      <c r="AK1309" s="15">
        <f>AK1312+AK1310</f>
        <v>0</v>
      </c>
      <c r="AL1309" s="15">
        <f>AL1312+AL1310</f>
        <v>0</v>
      </c>
      <c r="AM1309" s="15">
        <f>AM1312+AM1310</f>
        <v>0</v>
      </c>
      <c r="AN1309" s="15">
        <f t="shared" si="2041"/>
        <v>75134.51999999999</v>
      </c>
      <c r="AO1309" s="15">
        <f>AO1312+AO1310</f>
        <v>0</v>
      </c>
      <c r="AP1309" s="70">
        <f t="shared" si="2066"/>
        <v>75134.51999999999</v>
      </c>
      <c r="AQ1309" s="15">
        <f t="shared" si="2042"/>
        <v>32000</v>
      </c>
      <c r="AR1309" s="15">
        <f>AR1312+AR1310</f>
        <v>0</v>
      </c>
      <c r="AS1309" s="70">
        <f t="shared" si="2067"/>
        <v>32000</v>
      </c>
      <c r="AT1309" s="73">
        <f t="shared" si="2043"/>
        <v>0</v>
      </c>
      <c r="AU1309" s="15">
        <f>AU1312+AU1310</f>
        <v>0</v>
      </c>
      <c r="AV1309" s="24"/>
    </row>
    <row r="1310" spans="1:48" ht="31.2" x14ac:dyDescent="0.3">
      <c r="A1310" s="61" t="s">
        <v>842</v>
      </c>
      <c r="B1310" s="62" t="s">
        <v>48</v>
      </c>
      <c r="C1310" s="61"/>
      <c r="D1310" s="61"/>
      <c r="E1310" s="63" t="s">
        <v>49</v>
      </c>
      <c r="F1310" s="15"/>
      <c r="G1310" s="15"/>
      <c r="H1310" s="15"/>
      <c r="I1310" s="15"/>
      <c r="J1310" s="15"/>
      <c r="K1310" s="15"/>
      <c r="L1310" s="15"/>
      <c r="M1310" s="15"/>
      <c r="N1310" s="15"/>
      <c r="O1310" s="15">
        <f>O1311</f>
        <v>20921.32</v>
      </c>
      <c r="P1310" s="15">
        <f>P1311</f>
        <v>32000</v>
      </c>
      <c r="Q1310" s="15">
        <f>Q1311</f>
        <v>0</v>
      </c>
      <c r="R1310" s="15">
        <f t="shared" si="2092"/>
        <v>20921.32</v>
      </c>
      <c r="S1310" s="15">
        <f t="shared" si="2093"/>
        <v>32000</v>
      </c>
      <c r="T1310" s="15">
        <f t="shared" si="2094"/>
        <v>0</v>
      </c>
      <c r="U1310" s="15">
        <f>U1311</f>
        <v>0</v>
      </c>
      <c r="V1310" s="15">
        <f t="shared" si="2086"/>
        <v>20921.32</v>
      </c>
      <c r="W1310" s="15">
        <f t="shared" si="2087"/>
        <v>32000</v>
      </c>
      <c r="X1310" s="15">
        <f t="shared" si="2088"/>
        <v>0</v>
      </c>
      <c r="Y1310" s="15">
        <f>Y1311</f>
        <v>0</v>
      </c>
      <c r="Z1310" s="15">
        <f>Z1311</f>
        <v>0</v>
      </c>
      <c r="AA1310" s="15">
        <f>AA1311</f>
        <v>0</v>
      </c>
      <c r="AB1310" s="15">
        <f t="shared" si="2057"/>
        <v>20921.32</v>
      </c>
      <c r="AC1310" s="15">
        <f t="shared" si="2058"/>
        <v>32000</v>
      </c>
      <c r="AD1310" s="15">
        <f t="shared" si="2059"/>
        <v>0</v>
      </c>
      <c r="AE1310" s="15">
        <f>AE1311</f>
        <v>0</v>
      </c>
      <c r="AF1310" s="15">
        <f>AF1311</f>
        <v>0</v>
      </c>
      <c r="AG1310" s="15">
        <f>AG1311</f>
        <v>0</v>
      </c>
      <c r="AH1310" s="15">
        <f t="shared" si="2060"/>
        <v>20921.32</v>
      </c>
      <c r="AI1310" s="15">
        <f t="shared" si="2061"/>
        <v>32000</v>
      </c>
      <c r="AJ1310" s="15">
        <f t="shared" si="2062"/>
        <v>0</v>
      </c>
      <c r="AK1310" s="15">
        <f>AK1311</f>
        <v>0</v>
      </c>
      <c r="AL1310" s="15">
        <f>AL1311</f>
        <v>0</v>
      </c>
      <c r="AM1310" s="15">
        <f>AM1311</f>
        <v>0</v>
      </c>
      <c r="AN1310" s="15">
        <f t="shared" si="2041"/>
        <v>20921.32</v>
      </c>
      <c r="AO1310" s="15">
        <f>AO1311</f>
        <v>0</v>
      </c>
      <c r="AP1310" s="70">
        <f t="shared" si="2066"/>
        <v>20921.32</v>
      </c>
      <c r="AQ1310" s="15">
        <f t="shared" si="2042"/>
        <v>32000</v>
      </c>
      <c r="AR1310" s="15">
        <f>AR1311</f>
        <v>0</v>
      </c>
      <c r="AS1310" s="70">
        <f t="shared" si="2067"/>
        <v>32000</v>
      </c>
      <c r="AT1310" s="73">
        <f t="shared" si="2043"/>
        <v>0</v>
      </c>
      <c r="AU1310" s="15">
        <f>AU1311</f>
        <v>0</v>
      </c>
      <c r="AV1310" s="24"/>
    </row>
    <row r="1311" spans="1:48" x14ac:dyDescent="0.3">
      <c r="A1311" s="61" t="s">
        <v>842</v>
      </c>
      <c r="B1311" s="62">
        <v>200</v>
      </c>
      <c r="C1311" s="61" t="s">
        <v>50</v>
      </c>
      <c r="D1311" s="61" t="s">
        <v>51</v>
      </c>
      <c r="E1311" s="63" t="s">
        <v>52</v>
      </c>
      <c r="F1311" s="15"/>
      <c r="G1311" s="15"/>
      <c r="H1311" s="15"/>
      <c r="I1311" s="15"/>
      <c r="J1311" s="15"/>
      <c r="K1311" s="15"/>
      <c r="L1311" s="15"/>
      <c r="M1311" s="15"/>
      <c r="N1311" s="15"/>
      <c r="O1311" s="15">
        <v>20921.32</v>
      </c>
      <c r="P1311" s="15">
        <v>32000</v>
      </c>
      <c r="Q1311" s="15"/>
      <c r="R1311" s="15">
        <f t="shared" si="2092"/>
        <v>20921.32</v>
      </c>
      <c r="S1311" s="15">
        <f t="shared" si="2093"/>
        <v>32000</v>
      </c>
      <c r="T1311" s="15">
        <f t="shared" si="2094"/>
        <v>0</v>
      </c>
      <c r="U1311" s="15"/>
      <c r="V1311" s="15">
        <f t="shared" si="2086"/>
        <v>20921.32</v>
      </c>
      <c r="W1311" s="15">
        <f t="shared" si="2087"/>
        <v>32000</v>
      </c>
      <c r="X1311" s="15">
        <f t="shared" si="2088"/>
        <v>0</v>
      </c>
      <c r="Y1311" s="15"/>
      <c r="Z1311" s="15"/>
      <c r="AA1311" s="15"/>
      <c r="AB1311" s="15">
        <f t="shared" si="2057"/>
        <v>20921.32</v>
      </c>
      <c r="AC1311" s="15">
        <f t="shared" si="2058"/>
        <v>32000</v>
      </c>
      <c r="AD1311" s="15">
        <f t="shared" si="2059"/>
        <v>0</v>
      </c>
      <c r="AE1311" s="15"/>
      <c r="AF1311" s="15"/>
      <c r="AG1311" s="15"/>
      <c r="AH1311" s="15">
        <f t="shared" si="2060"/>
        <v>20921.32</v>
      </c>
      <c r="AI1311" s="15">
        <f t="shared" si="2061"/>
        <v>32000</v>
      </c>
      <c r="AJ1311" s="15">
        <f t="shared" si="2062"/>
        <v>0</v>
      </c>
      <c r="AK1311" s="15"/>
      <c r="AL1311" s="15"/>
      <c r="AM1311" s="15"/>
      <c r="AN1311" s="15">
        <f t="shared" si="2041"/>
        <v>20921.32</v>
      </c>
      <c r="AO1311" s="15"/>
      <c r="AP1311" s="70">
        <f t="shared" si="2066"/>
        <v>20921.32</v>
      </c>
      <c r="AQ1311" s="15">
        <f t="shared" si="2042"/>
        <v>32000</v>
      </c>
      <c r="AR1311" s="15"/>
      <c r="AS1311" s="70">
        <f t="shared" si="2067"/>
        <v>32000</v>
      </c>
      <c r="AT1311" s="73">
        <f t="shared" si="2043"/>
        <v>0</v>
      </c>
      <c r="AU1311" s="15"/>
      <c r="AV1311" s="24"/>
    </row>
    <row r="1312" spans="1:48" x14ac:dyDescent="0.3">
      <c r="A1312" s="61" t="s">
        <v>842</v>
      </c>
      <c r="B1312" s="62" t="s">
        <v>44</v>
      </c>
      <c r="C1312" s="61"/>
      <c r="D1312" s="61"/>
      <c r="E1312" s="63" t="s">
        <v>45</v>
      </c>
      <c r="F1312" s="15">
        <f t="shared" si="2113"/>
        <v>54213.2</v>
      </c>
      <c r="G1312" s="15">
        <f t="shared" si="2114"/>
        <v>0</v>
      </c>
      <c r="H1312" s="15">
        <f t="shared" si="2115"/>
        <v>0</v>
      </c>
      <c r="I1312" s="15">
        <f t="shared" si="2095"/>
        <v>0</v>
      </c>
      <c r="J1312" s="15">
        <f t="shared" si="2096"/>
        <v>0</v>
      </c>
      <c r="K1312" s="15">
        <f t="shared" si="2097"/>
        <v>0</v>
      </c>
      <c r="L1312" s="15">
        <f t="shared" si="2047"/>
        <v>54213.2</v>
      </c>
      <c r="M1312" s="15">
        <f t="shared" si="2048"/>
        <v>0</v>
      </c>
      <c r="N1312" s="15">
        <f t="shared" si="2049"/>
        <v>0</v>
      </c>
      <c r="O1312" s="15">
        <f t="shared" si="2098"/>
        <v>0</v>
      </c>
      <c r="P1312" s="15">
        <f t="shared" si="2099"/>
        <v>0</v>
      </c>
      <c r="Q1312" s="15">
        <f t="shared" si="2100"/>
        <v>0</v>
      </c>
      <c r="R1312" s="15">
        <f t="shared" si="2092"/>
        <v>54213.2</v>
      </c>
      <c r="S1312" s="15">
        <f t="shared" si="2093"/>
        <v>0</v>
      </c>
      <c r="T1312" s="15">
        <f t="shared" si="2094"/>
        <v>0</v>
      </c>
      <c r="U1312" s="15">
        <f>U1313</f>
        <v>0</v>
      </c>
      <c r="V1312" s="15">
        <f t="shared" si="2086"/>
        <v>54213.2</v>
      </c>
      <c r="W1312" s="15">
        <f t="shared" si="2087"/>
        <v>0</v>
      </c>
      <c r="X1312" s="15">
        <f t="shared" si="2088"/>
        <v>0</v>
      </c>
      <c r="Y1312" s="15">
        <f>Y1313</f>
        <v>0</v>
      </c>
      <c r="Z1312" s="15">
        <f>Z1313</f>
        <v>0</v>
      </c>
      <c r="AA1312" s="15">
        <f>AA1313</f>
        <v>0</v>
      </c>
      <c r="AB1312" s="15">
        <f t="shared" si="2057"/>
        <v>54213.2</v>
      </c>
      <c r="AC1312" s="15">
        <f t="shared" si="2058"/>
        <v>0</v>
      </c>
      <c r="AD1312" s="15">
        <f t="shared" si="2059"/>
        <v>0</v>
      </c>
      <c r="AE1312" s="15">
        <f>AE1313</f>
        <v>0</v>
      </c>
      <c r="AF1312" s="15">
        <f>AF1313</f>
        <v>0</v>
      </c>
      <c r="AG1312" s="15">
        <f>AG1313</f>
        <v>0</v>
      </c>
      <c r="AH1312" s="15">
        <f t="shared" si="2060"/>
        <v>54213.2</v>
      </c>
      <c r="AI1312" s="15">
        <f t="shared" si="2061"/>
        <v>0</v>
      </c>
      <c r="AJ1312" s="15">
        <f t="shared" si="2062"/>
        <v>0</v>
      </c>
      <c r="AK1312" s="15">
        <f>AK1313</f>
        <v>0</v>
      </c>
      <c r="AL1312" s="15">
        <f>AL1313</f>
        <v>0</v>
      </c>
      <c r="AM1312" s="15">
        <f>AM1313</f>
        <v>0</v>
      </c>
      <c r="AN1312" s="15">
        <f t="shared" si="2041"/>
        <v>54213.2</v>
      </c>
      <c r="AO1312" s="15">
        <f>AO1313</f>
        <v>0</v>
      </c>
      <c r="AP1312" s="70">
        <f t="shared" si="2066"/>
        <v>54213.2</v>
      </c>
      <c r="AQ1312" s="15">
        <f t="shared" si="2042"/>
        <v>0</v>
      </c>
      <c r="AR1312" s="15">
        <f>AR1313</f>
        <v>0</v>
      </c>
      <c r="AS1312" s="70">
        <f t="shared" si="2067"/>
        <v>0</v>
      </c>
      <c r="AT1312" s="73">
        <f t="shared" si="2043"/>
        <v>0</v>
      </c>
      <c r="AU1312" s="15">
        <f>AU1313</f>
        <v>0</v>
      </c>
      <c r="AV1312" s="24"/>
    </row>
    <row r="1313" spans="1:49" x14ac:dyDescent="0.3">
      <c r="A1313" s="61" t="s">
        <v>842</v>
      </c>
      <c r="B1313" s="62">
        <v>800</v>
      </c>
      <c r="C1313" s="61" t="s">
        <v>50</v>
      </c>
      <c r="D1313" s="61" t="s">
        <v>51</v>
      </c>
      <c r="E1313" s="63" t="s">
        <v>52</v>
      </c>
      <c r="F1313" s="15">
        <v>54213.2</v>
      </c>
      <c r="G1313" s="15"/>
      <c r="H1313" s="15"/>
      <c r="I1313" s="15"/>
      <c r="J1313" s="15"/>
      <c r="K1313" s="15"/>
      <c r="L1313" s="15">
        <f t="shared" si="2047"/>
        <v>54213.2</v>
      </c>
      <c r="M1313" s="15">
        <f t="shared" si="2048"/>
        <v>0</v>
      </c>
      <c r="N1313" s="15">
        <f t="shared" si="2049"/>
        <v>0</v>
      </c>
      <c r="O1313" s="15"/>
      <c r="P1313" s="15"/>
      <c r="Q1313" s="15"/>
      <c r="R1313" s="15">
        <f t="shared" si="2092"/>
        <v>54213.2</v>
      </c>
      <c r="S1313" s="15">
        <f t="shared" si="2093"/>
        <v>0</v>
      </c>
      <c r="T1313" s="15">
        <f t="shared" si="2094"/>
        <v>0</v>
      </c>
      <c r="U1313" s="15"/>
      <c r="V1313" s="15">
        <f t="shared" si="2086"/>
        <v>54213.2</v>
      </c>
      <c r="W1313" s="15">
        <f t="shared" si="2087"/>
        <v>0</v>
      </c>
      <c r="X1313" s="15">
        <f t="shared" si="2088"/>
        <v>0</v>
      </c>
      <c r="Y1313" s="15"/>
      <c r="Z1313" s="15"/>
      <c r="AA1313" s="15"/>
      <c r="AB1313" s="15">
        <f t="shared" si="2057"/>
        <v>54213.2</v>
      </c>
      <c r="AC1313" s="15">
        <f t="shared" si="2058"/>
        <v>0</v>
      </c>
      <c r="AD1313" s="15">
        <f t="shared" si="2059"/>
        <v>0</v>
      </c>
      <c r="AE1313" s="15"/>
      <c r="AF1313" s="15"/>
      <c r="AG1313" s="15"/>
      <c r="AH1313" s="15">
        <f t="shared" si="2060"/>
        <v>54213.2</v>
      </c>
      <c r="AI1313" s="15">
        <f t="shared" si="2061"/>
        <v>0</v>
      </c>
      <c r="AJ1313" s="15">
        <f t="shared" si="2062"/>
        <v>0</v>
      </c>
      <c r="AK1313" s="15"/>
      <c r="AL1313" s="15"/>
      <c r="AM1313" s="15"/>
      <c r="AN1313" s="15">
        <f t="shared" si="2041"/>
        <v>54213.2</v>
      </c>
      <c r="AO1313" s="15"/>
      <c r="AP1313" s="70">
        <f t="shared" si="2066"/>
        <v>54213.2</v>
      </c>
      <c r="AQ1313" s="15">
        <f t="shared" si="2042"/>
        <v>0</v>
      </c>
      <c r="AR1313" s="15"/>
      <c r="AS1313" s="70">
        <f t="shared" si="2067"/>
        <v>0</v>
      </c>
      <c r="AT1313" s="73">
        <f t="shared" si="2043"/>
        <v>0</v>
      </c>
      <c r="AU1313" s="15"/>
      <c r="AV1313" s="24"/>
    </row>
    <row r="1314" spans="1:49" x14ac:dyDescent="0.3">
      <c r="A1314" s="61" t="s">
        <v>844</v>
      </c>
      <c r="B1314" s="62"/>
      <c r="C1314" s="61"/>
      <c r="D1314" s="61"/>
      <c r="E1314" s="64" t="s">
        <v>658</v>
      </c>
      <c r="F1314" s="15"/>
      <c r="G1314" s="15"/>
      <c r="H1314" s="15"/>
      <c r="I1314" s="15">
        <f t="shared" si="2095"/>
        <v>42868</v>
      </c>
      <c r="J1314" s="15">
        <f t="shared" si="2096"/>
        <v>43016.2</v>
      </c>
      <c r="K1314" s="15">
        <f t="shared" si="2097"/>
        <v>43016.2</v>
      </c>
      <c r="L1314" s="15">
        <f t="shared" si="2047"/>
        <v>42868</v>
      </c>
      <c r="M1314" s="15">
        <f t="shared" si="2048"/>
        <v>43016.2</v>
      </c>
      <c r="N1314" s="15">
        <f t="shared" si="2049"/>
        <v>43016.2</v>
      </c>
      <c r="O1314" s="15">
        <f t="shared" si="2098"/>
        <v>-1566.3</v>
      </c>
      <c r="P1314" s="15">
        <f t="shared" si="2099"/>
        <v>0</v>
      </c>
      <c r="Q1314" s="15">
        <f t="shared" si="2100"/>
        <v>0</v>
      </c>
      <c r="R1314" s="15">
        <f t="shared" si="2092"/>
        <v>41301.699999999997</v>
      </c>
      <c r="S1314" s="15">
        <f t="shared" si="2093"/>
        <v>43016.2</v>
      </c>
      <c r="T1314" s="15">
        <f t="shared" si="2094"/>
        <v>43016.2</v>
      </c>
      <c r="U1314" s="15">
        <f t="shared" ref="U1314:U1317" si="2117">U1315</f>
        <v>0</v>
      </c>
      <c r="V1314" s="15">
        <f t="shared" si="2086"/>
        <v>41301.699999999997</v>
      </c>
      <c r="W1314" s="15">
        <f t="shared" si="2087"/>
        <v>43016.2</v>
      </c>
      <c r="X1314" s="15">
        <f t="shared" si="2088"/>
        <v>43016.2</v>
      </c>
      <c r="Y1314" s="15">
        <f t="shared" ref="Y1314:Y1317" si="2118">Y1315</f>
        <v>0</v>
      </c>
      <c r="Z1314" s="15">
        <f t="shared" ref="Z1314:Z1317" si="2119">Z1315</f>
        <v>0</v>
      </c>
      <c r="AA1314" s="15">
        <f t="shared" ref="AA1314:AA1317" si="2120">AA1315</f>
        <v>0</v>
      </c>
      <c r="AB1314" s="15">
        <f t="shared" si="2057"/>
        <v>41301.699999999997</v>
      </c>
      <c r="AC1314" s="15">
        <f t="shared" si="2058"/>
        <v>43016.2</v>
      </c>
      <c r="AD1314" s="15">
        <f t="shared" si="2059"/>
        <v>43016.2</v>
      </c>
      <c r="AE1314" s="15">
        <f t="shared" ref="AE1314:AE1317" si="2121">AE1315</f>
        <v>0</v>
      </c>
      <c r="AF1314" s="15">
        <f t="shared" ref="AF1314:AF1317" si="2122">AF1315</f>
        <v>0</v>
      </c>
      <c r="AG1314" s="15">
        <f t="shared" ref="AG1314:AG1317" si="2123">AG1315</f>
        <v>0</v>
      </c>
      <c r="AH1314" s="15">
        <f t="shared" si="2060"/>
        <v>41301.699999999997</v>
      </c>
      <c r="AI1314" s="15">
        <f t="shared" si="2061"/>
        <v>43016.2</v>
      </c>
      <c r="AJ1314" s="15">
        <f t="shared" si="2062"/>
        <v>43016.2</v>
      </c>
      <c r="AK1314" s="15">
        <f t="shared" ref="AK1314:AK1317" si="2124">AK1315</f>
        <v>0</v>
      </c>
      <c r="AL1314" s="15">
        <f t="shared" ref="AL1314:AL1317" si="2125">AL1315</f>
        <v>0</v>
      </c>
      <c r="AM1314" s="15">
        <f t="shared" ref="AM1314:AM1317" si="2126">AM1315</f>
        <v>0</v>
      </c>
      <c r="AN1314" s="15">
        <f t="shared" si="2041"/>
        <v>41301.699999999997</v>
      </c>
      <c r="AO1314" s="15">
        <f t="shared" ref="AO1314:AO1317" si="2127">AO1315</f>
        <v>0</v>
      </c>
      <c r="AP1314" s="70">
        <f t="shared" si="2066"/>
        <v>41301.699999999997</v>
      </c>
      <c r="AQ1314" s="15">
        <f t="shared" si="2042"/>
        <v>43016.2</v>
      </c>
      <c r="AR1314" s="15">
        <f t="shared" ref="AR1314:AU1317" si="2128">AR1315</f>
        <v>0</v>
      </c>
      <c r="AS1314" s="70">
        <f t="shared" si="2067"/>
        <v>43016.2</v>
      </c>
      <c r="AT1314" s="73">
        <f t="shared" si="2043"/>
        <v>43016.2</v>
      </c>
      <c r="AU1314" s="15">
        <f t="shared" si="2128"/>
        <v>0</v>
      </c>
      <c r="AV1314" s="24"/>
    </row>
    <row r="1315" spans="1:49" ht="46.8" x14ac:dyDescent="0.3">
      <c r="A1315" s="61" t="s">
        <v>844</v>
      </c>
      <c r="B1315" s="62" t="s">
        <v>55</v>
      </c>
      <c r="C1315" s="61"/>
      <c r="D1315" s="61"/>
      <c r="E1315" s="63" t="s">
        <v>56</v>
      </c>
      <c r="F1315" s="15"/>
      <c r="G1315" s="15"/>
      <c r="H1315" s="15"/>
      <c r="I1315" s="15">
        <f t="shared" si="2095"/>
        <v>42868</v>
      </c>
      <c r="J1315" s="15">
        <f t="shared" si="2096"/>
        <v>43016.2</v>
      </c>
      <c r="K1315" s="15">
        <f t="shared" si="2097"/>
        <v>43016.2</v>
      </c>
      <c r="L1315" s="15">
        <f t="shared" si="2047"/>
        <v>42868</v>
      </c>
      <c r="M1315" s="15">
        <f t="shared" si="2048"/>
        <v>43016.2</v>
      </c>
      <c r="N1315" s="15">
        <f t="shared" si="2049"/>
        <v>43016.2</v>
      </c>
      <c r="O1315" s="15">
        <f t="shared" si="2098"/>
        <v>-1566.3</v>
      </c>
      <c r="P1315" s="15">
        <f t="shared" si="2099"/>
        <v>0</v>
      </c>
      <c r="Q1315" s="15">
        <f t="shared" si="2100"/>
        <v>0</v>
      </c>
      <c r="R1315" s="15">
        <f t="shared" si="2092"/>
        <v>41301.699999999997</v>
      </c>
      <c r="S1315" s="15">
        <f t="shared" si="2093"/>
        <v>43016.2</v>
      </c>
      <c r="T1315" s="15">
        <f t="shared" si="2094"/>
        <v>43016.2</v>
      </c>
      <c r="U1315" s="15">
        <f t="shared" si="2117"/>
        <v>0</v>
      </c>
      <c r="V1315" s="15">
        <f t="shared" si="2086"/>
        <v>41301.699999999997</v>
      </c>
      <c r="W1315" s="15">
        <f t="shared" si="2087"/>
        <v>43016.2</v>
      </c>
      <c r="X1315" s="15">
        <f t="shared" si="2088"/>
        <v>43016.2</v>
      </c>
      <c r="Y1315" s="15">
        <f t="shared" si="2118"/>
        <v>0</v>
      </c>
      <c r="Z1315" s="15">
        <f t="shared" si="2119"/>
        <v>0</v>
      </c>
      <c r="AA1315" s="15">
        <f t="shared" si="2120"/>
        <v>0</v>
      </c>
      <c r="AB1315" s="15">
        <f t="shared" si="2057"/>
        <v>41301.699999999997</v>
      </c>
      <c r="AC1315" s="15">
        <f t="shared" si="2058"/>
        <v>43016.2</v>
      </c>
      <c r="AD1315" s="15">
        <f t="shared" si="2059"/>
        <v>43016.2</v>
      </c>
      <c r="AE1315" s="15">
        <f t="shared" si="2121"/>
        <v>0</v>
      </c>
      <c r="AF1315" s="15">
        <f t="shared" si="2122"/>
        <v>0</v>
      </c>
      <c r="AG1315" s="15">
        <f t="shared" si="2123"/>
        <v>0</v>
      </c>
      <c r="AH1315" s="15">
        <f t="shared" si="2060"/>
        <v>41301.699999999997</v>
      </c>
      <c r="AI1315" s="15">
        <f t="shared" si="2061"/>
        <v>43016.2</v>
      </c>
      <c r="AJ1315" s="15">
        <f t="shared" si="2062"/>
        <v>43016.2</v>
      </c>
      <c r="AK1315" s="15">
        <f t="shared" si="2124"/>
        <v>0</v>
      </c>
      <c r="AL1315" s="15">
        <f t="shared" si="2125"/>
        <v>0</v>
      </c>
      <c r="AM1315" s="15">
        <f t="shared" si="2126"/>
        <v>0</v>
      </c>
      <c r="AN1315" s="15">
        <f t="shared" si="2041"/>
        <v>41301.699999999997</v>
      </c>
      <c r="AO1315" s="15">
        <f t="shared" si="2127"/>
        <v>0</v>
      </c>
      <c r="AP1315" s="70">
        <f t="shared" si="2066"/>
        <v>41301.699999999997</v>
      </c>
      <c r="AQ1315" s="15">
        <f t="shared" si="2042"/>
        <v>43016.2</v>
      </c>
      <c r="AR1315" s="15">
        <f t="shared" si="2128"/>
        <v>0</v>
      </c>
      <c r="AS1315" s="70">
        <f t="shared" si="2067"/>
        <v>43016.2</v>
      </c>
      <c r="AT1315" s="73">
        <f t="shared" si="2043"/>
        <v>43016.2</v>
      </c>
      <c r="AU1315" s="15">
        <f t="shared" si="2128"/>
        <v>0</v>
      </c>
      <c r="AV1315" s="24"/>
    </row>
    <row r="1316" spans="1:49" x14ac:dyDescent="0.3">
      <c r="A1316" s="61" t="s">
        <v>844</v>
      </c>
      <c r="B1316" s="62">
        <v>600</v>
      </c>
      <c r="C1316" s="61" t="s">
        <v>50</v>
      </c>
      <c r="D1316" s="61" t="s">
        <v>51</v>
      </c>
      <c r="E1316" s="63" t="s">
        <v>52</v>
      </c>
      <c r="F1316" s="15"/>
      <c r="G1316" s="15"/>
      <c r="H1316" s="15"/>
      <c r="I1316" s="15">
        <v>42868</v>
      </c>
      <c r="J1316" s="15">
        <v>43016.2</v>
      </c>
      <c r="K1316" s="15">
        <v>43016.2</v>
      </c>
      <c r="L1316" s="15">
        <f t="shared" si="2047"/>
        <v>42868</v>
      </c>
      <c r="M1316" s="15">
        <f t="shared" si="2048"/>
        <v>43016.2</v>
      </c>
      <c r="N1316" s="15">
        <f t="shared" si="2049"/>
        <v>43016.2</v>
      </c>
      <c r="O1316" s="15">
        <v>-1566.3</v>
      </c>
      <c r="P1316" s="15"/>
      <c r="Q1316" s="15"/>
      <c r="R1316" s="15">
        <f t="shared" si="2092"/>
        <v>41301.699999999997</v>
      </c>
      <c r="S1316" s="15">
        <f t="shared" si="2093"/>
        <v>43016.2</v>
      </c>
      <c r="T1316" s="15">
        <f t="shared" si="2094"/>
        <v>43016.2</v>
      </c>
      <c r="U1316" s="15"/>
      <c r="V1316" s="15">
        <f t="shared" si="2086"/>
        <v>41301.699999999997</v>
      </c>
      <c r="W1316" s="15">
        <f t="shared" si="2087"/>
        <v>43016.2</v>
      </c>
      <c r="X1316" s="15">
        <f t="shared" si="2088"/>
        <v>43016.2</v>
      </c>
      <c r="Y1316" s="15"/>
      <c r="Z1316" s="15"/>
      <c r="AA1316" s="15"/>
      <c r="AB1316" s="15">
        <f t="shared" si="2057"/>
        <v>41301.699999999997</v>
      </c>
      <c r="AC1316" s="15">
        <f t="shared" si="2058"/>
        <v>43016.2</v>
      </c>
      <c r="AD1316" s="15">
        <f t="shared" si="2059"/>
        <v>43016.2</v>
      </c>
      <c r="AE1316" s="15"/>
      <c r="AF1316" s="15"/>
      <c r="AG1316" s="15"/>
      <c r="AH1316" s="15">
        <f t="shared" si="2060"/>
        <v>41301.699999999997</v>
      </c>
      <c r="AI1316" s="15">
        <f t="shared" si="2061"/>
        <v>43016.2</v>
      </c>
      <c r="AJ1316" s="15">
        <f t="shared" si="2062"/>
        <v>43016.2</v>
      </c>
      <c r="AK1316" s="15"/>
      <c r="AL1316" s="15"/>
      <c r="AM1316" s="15"/>
      <c r="AN1316" s="15">
        <f t="shared" si="2041"/>
        <v>41301.699999999997</v>
      </c>
      <c r="AO1316" s="15"/>
      <c r="AP1316" s="70">
        <f t="shared" si="2066"/>
        <v>41301.699999999997</v>
      </c>
      <c r="AQ1316" s="15">
        <f t="shared" si="2042"/>
        <v>43016.2</v>
      </c>
      <c r="AR1316" s="15"/>
      <c r="AS1316" s="70">
        <f t="shared" si="2067"/>
        <v>43016.2</v>
      </c>
      <c r="AT1316" s="73">
        <f t="shared" si="2043"/>
        <v>43016.2</v>
      </c>
      <c r="AU1316" s="15"/>
      <c r="AV1316" s="24"/>
    </row>
    <row r="1317" spans="1:49" ht="62.4" x14ac:dyDescent="0.3">
      <c r="A1317" s="61" t="s">
        <v>845</v>
      </c>
      <c r="B1317" s="62"/>
      <c r="C1317" s="61"/>
      <c r="D1317" s="61"/>
      <c r="E1317" s="63" t="s">
        <v>846</v>
      </c>
      <c r="F1317" s="15">
        <f t="shared" si="2113"/>
        <v>111719.70000000001</v>
      </c>
      <c r="G1317" s="15">
        <f t="shared" si="2114"/>
        <v>114759.90000000001</v>
      </c>
      <c r="H1317" s="15">
        <f t="shared" si="2115"/>
        <v>114759.90000000001</v>
      </c>
      <c r="I1317" s="15">
        <f t="shared" si="2095"/>
        <v>0</v>
      </c>
      <c r="J1317" s="15">
        <f t="shared" si="2096"/>
        <v>0</v>
      </c>
      <c r="K1317" s="15">
        <f t="shared" si="2097"/>
        <v>0</v>
      </c>
      <c r="L1317" s="15">
        <f t="shared" si="2047"/>
        <v>111719.70000000001</v>
      </c>
      <c r="M1317" s="15">
        <f t="shared" si="2048"/>
        <v>114759.90000000001</v>
      </c>
      <c r="N1317" s="15">
        <f t="shared" si="2049"/>
        <v>114759.90000000001</v>
      </c>
      <c r="O1317" s="15">
        <f t="shared" si="2098"/>
        <v>0</v>
      </c>
      <c r="P1317" s="15">
        <f t="shared" si="2099"/>
        <v>0</v>
      </c>
      <c r="Q1317" s="15">
        <f t="shared" si="2100"/>
        <v>0</v>
      </c>
      <c r="R1317" s="15">
        <f t="shared" si="2092"/>
        <v>111719.70000000001</v>
      </c>
      <c r="S1317" s="15">
        <f t="shared" si="2093"/>
        <v>114759.90000000001</v>
      </c>
      <c r="T1317" s="15">
        <f t="shared" si="2094"/>
        <v>114759.90000000001</v>
      </c>
      <c r="U1317" s="15">
        <f t="shared" si="2117"/>
        <v>0</v>
      </c>
      <c r="V1317" s="15">
        <f t="shared" si="2086"/>
        <v>111719.70000000001</v>
      </c>
      <c r="W1317" s="15">
        <f t="shared" si="2087"/>
        <v>114759.90000000001</v>
      </c>
      <c r="X1317" s="15">
        <f t="shared" si="2088"/>
        <v>114759.90000000001</v>
      </c>
      <c r="Y1317" s="15">
        <f t="shared" si="2118"/>
        <v>-1506</v>
      </c>
      <c r="Z1317" s="15">
        <f t="shared" si="2119"/>
        <v>0</v>
      </c>
      <c r="AA1317" s="15">
        <f t="shared" si="2120"/>
        <v>0</v>
      </c>
      <c r="AB1317" s="15">
        <f t="shared" si="2057"/>
        <v>110213.70000000001</v>
      </c>
      <c r="AC1317" s="15">
        <f t="shared" si="2058"/>
        <v>114759.90000000001</v>
      </c>
      <c r="AD1317" s="15">
        <f t="shared" si="2059"/>
        <v>114759.90000000001</v>
      </c>
      <c r="AE1317" s="15">
        <f t="shared" si="2121"/>
        <v>0</v>
      </c>
      <c r="AF1317" s="15">
        <f t="shared" si="2122"/>
        <v>0</v>
      </c>
      <c r="AG1317" s="15">
        <f t="shared" si="2123"/>
        <v>0</v>
      </c>
      <c r="AH1317" s="15">
        <f t="shared" si="2060"/>
        <v>110213.70000000001</v>
      </c>
      <c r="AI1317" s="15">
        <f t="shared" si="2061"/>
        <v>114759.90000000001</v>
      </c>
      <c r="AJ1317" s="15">
        <f t="shared" si="2062"/>
        <v>114759.90000000001</v>
      </c>
      <c r="AK1317" s="15">
        <f t="shared" si="2124"/>
        <v>0</v>
      </c>
      <c r="AL1317" s="15">
        <f t="shared" si="2125"/>
        <v>0</v>
      </c>
      <c r="AM1317" s="15">
        <f t="shared" si="2126"/>
        <v>0</v>
      </c>
      <c r="AN1317" s="15">
        <f t="shared" si="2041"/>
        <v>110213.70000000001</v>
      </c>
      <c r="AO1317" s="15">
        <f t="shared" si="2127"/>
        <v>0</v>
      </c>
      <c r="AP1317" s="70">
        <f t="shared" si="2066"/>
        <v>110213.70000000001</v>
      </c>
      <c r="AQ1317" s="15">
        <f t="shared" si="2042"/>
        <v>114759.90000000001</v>
      </c>
      <c r="AR1317" s="15">
        <f t="shared" si="2128"/>
        <v>0</v>
      </c>
      <c r="AS1317" s="70">
        <f t="shared" si="2067"/>
        <v>114759.90000000001</v>
      </c>
      <c r="AT1317" s="73">
        <f t="shared" si="2043"/>
        <v>114759.90000000001</v>
      </c>
      <c r="AU1317" s="15">
        <f t="shared" si="2128"/>
        <v>0</v>
      </c>
      <c r="AV1317" s="24"/>
    </row>
    <row r="1318" spans="1:49" ht="31.2" x14ac:dyDescent="0.3">
      <c r="A1318" s="61" t="s">
        <v>847</v>
      </c>
      <c r="B1318" s="62"/>
      <c r="C1318" s="61"/>
      <c r="D1318" s="61"/>
      <c r="E1318" s="63" t="s">
        <v>179</v>
      </c>
      <c r="F1318" s="15">
        <f t="shared" ref="F1318:K1318" si="2129">F1319+F1321</f>
        <v>111719.70000000001</v>
      </c>
      <c r="G1318" s="15">
        <f t="shared" si="2129"/>
        <v>114759.90000000001</v>
      </c>
      <c r="H1318" s="15">
        <f t="shared" si="2129"/>
        <v>114759.90000000001</v>
      </c>
      <c r="I1318" s="15">
        <f t="shared" si="2129"/>
        <v>0</v>
      </c>
      <c r="J1318" s="15">
        <f t="shared" si="2129"/>
        <v>0</v>
      </c>
      <c r="K1318" s="15">
        <f t="shared" si="2129"/>
        <v>0</v>
      </c>
      <c r="L1318" s="15">
        <f t="shared" si="2047"/>
        <v>111719.70000000001</v>
      </c>
      <c r="M1318" s="15">
        <f t="shared" si="2048"/>
        <v>114759.90000000001</v>
      </c>
      <c r="N1318" s="15">
        <f t="shared" si="2049"/>
        <v>114759.90000000001</v>
      </c>
      <c r="O1318" s="15">
        <f>O1319+O1321</f>
        <v>0</v>
      </c>
      <c r="P1318" s="15">
        <f>P1319+P1321</f>
        <v>0</v>
      </c>
      <c r="Q1318" s="15">
        <f>Q1319+Q1321</f>
        <v>0</v>
      </c>
      <c r="R1318" s="15">
        <f t="shared" si="2092"/>
        <v>111719.70000000001</v>
      </c>
      <c r="S1318" s="15">
        <f t="shared" si="2093"/>
        <v>114759.90000000001</v>
      </c>
      <c r="T1318" s="15">
        <f t="shared" si="2094"/>
        <v>114759.90000000001</v>
      </c>
      <c r="U1318" s="15">
        <f>U1319+U1321</f>
        <v>0</v>
      </c>
      <c r="V1318" s="15">
        <f t="shared" si="2086"/>
        <v>111719.70000000001</v>
      </c>
      <c r="W1318" s="15">
        <f t="shared" si="2087"/>
        <v>114759.90000000001</v>
      </c>
      <c r="X1318" s="15">
        <f t="shared" si="2088"/>
        <v>114759.90000000001</v>
      </c>
      <c r="Y1318" s="15">
        <f>Y1319+Y1321</f>
        <v>-1506</v>
      </c>
      <c r="Z1318" s="15">
        <f>Z1319+Z1321</f>
        <v>0</v>
      </c>
      <c r="AA1318" s="15">
        <f>AA1319+AA1321</f>
        <v>0</v>
      </c>
      <c r="AB1318" s="15">
        <f t="shared" si="2057"/>
        <v>110213.70000000001</v>
      </c>
      <c r="AC1318" s="15">
        <f t="shared" si="2058"/>
        <v>114759.90000000001</v>
      </c>
      <c r="AD1318" s="15">
        <f t="shared" si="2059"/>
        <v>114759.90000000001</v>
      </c>
      <c r="AE1318" s="15">
        <f>AE1319+AE1321</f>
        <v>0</v>
      </c>
      <c r="AF1318" s="15">
        <f>AF1319+AF1321</f>
        <v>0</v>
      </c>
      <c r="AG1318" s="15">
        <f>AG1319+AG1321</f>
        <v>0</v>
      </c>
      <c r="AH1318" s="15">
        <f t="shared" si="2060"/>
        <v>110213.70000000001</v>
      </c>
      <c r="AI1318" s="15">
        <f t="shared" si="2061"/>
        <v>114759.90000000001</v>
      </c>
      <c r="AJ1318" s="15">
        <f t="shared" si="2062"/>
        <v>114759.90000000001</v>
      </c>
      <c r="AK1318" s="15">
        <f>AK1319+AK1321</f>
        <v>0</v>
      </c>
      <c r="AL1318" s="15">
        <f>AL1319+AL1321</f>
        <v>0</v>
      </c>
      <c r="AM1318" s="15">
        <f>AM1319+AM1321</f>
        <v>0</v>
      </c>
      <c r="AN1318" s="15">
        <f t="shared" si="2041"/>
        <v>110213.70000000001</v>
      </c>
      <c r="AO1318" s="15">
        <f>AO1319+AO1321</f>
        <v>0</v>
      </c>
      <c r="AP1318" s="70">
        <f t="shared" si="2066"/>
        <v>110213.70000000001</v>
      </c>
      <c r="AQ1318" s="15">
        <f t="shared" si="2042"/>
        <v>114759.90000000001</v>
      </c>
      <c r="AR1318" s="15">
        <f>AR1319+AR1321</f>
        <v>0</v>
      </c>
      <c r="AS1318" s="70">
        <f t="shared" si="2067"/>
        <v>114759.90000000001</v>
      </c>
      <c r="AT1318" s="73">
        <f t="shared" si="2043"/>
        <v>114759.90000000001</v>
      </c>
      <c r="AU1318" s="15">
        <f>AU1319+AU1321</f>
        <v>0</v>
      </c>
      <c r="AV1318" s="24"/>
    </row>
    <row r="1319" spans="1:49" ht="93.6" x14ac:dyDescent="0.3">
      <c r="A1319" s="61" t="s">
        <v>847</v>
      </c>
      <c r="B1319" s="62" t="s">
        <v>151</v>
      </c>
      <c r="C1319" s="61"/>
      <c r="D1319" s="61"/>
      <c r="E1319" s="63" t="s">
        <v>152</v>
      </c>
      <c r="F1319" s="15">
        <f t="shared" ref="F1319:K1319" si="2130">F1320</f>
        <v>107867.6</v>
      </c>
      <c r="G1319" s="15">
        <f t="shared" si="2130"/>
        <v>110907.8</v>
      </c>
      <c r="H1319" s="15">
        <f t="shared" si="2130"/>
        <v>110907.8</v>
      </c>
      <c r="I1319" s="15">
        <f t="shared" si="2130"/>
        <v>0</v>
      </c>
      <c r="J1319" s="15">
        <f t="shared" si="2130"/>
        <v>0</v>
      </c>
      <c r="K1319" s="15">
        <f t="shared" si="2130"/>
        <v>0</v>
      </c>
      <c r="L1319" s="15">
        <f t="shared" si="2047"/>
        <v>107867.6</v>
      </c>
      <c r="M1319" s="15">
        <f t="shared" si="2048"/>
        <v>110907.8</v>
      </c>
      <c r="N1319" s="15">
        <f t="shared" si="2049"/>
        <v>110907.8</v>
      </c>
      <c r="O1319" s="15">
        <f>O1320</f>
        <v>0</v>
      </c>
      <c r="P1319" s="15">
        <f>P1320</f>
        <v>0</v>
      </c>
      <c r="Q1319" s="15">
        <f>Q1320</f>
        <v>0</v>
      </c>
      <c r="R1319" s="15">
        <f t="shared" si="2092"/>
        <v>107867.6</v>
      </c>
      <c r="S1319" s="15">
        <f t="shared" si="2093"/>
        <v>110907.8</v>
      </c>
      <c r="T1319" s="15">
        <f t="shared" si="2094"/>
        <v>110907.8</v>
      </c>
      <c r="U1319" s="15">
        <f>U1320</f>
        <v>0</v>
      </c>
      <c r="V1319" s="15">
        <f t="shared" si="2086"/>
        <v>107867.6</v>
      </c>
      <c r="W1319" s="15">
        <f t="shared" si="2087"/>
        <v>110907.8</v>
      </c>
      <c r="X1319" s="15">
        <f t="shared" si="2088"/>
        <v>110907.8</v>
      </c>
      <c r="Y1319" s="15">
        <f>Y1320</f>
        <v>-1506</v>
      </c>
      <c r="Z1319" s="15">
        <f>Z1320</f>
        <v>0</v>
      </c>
      <c r="AA1319" s="15">
        <f>AA1320</f>
        <v>0</v>
      </c>
      <c r="AB1319" s="15">
        <f t="shared" si="2057"/>
        <v>106361.60000000001</v>
      </c>
      <c r="AC1319" s="15">
        <f t="shared" si="2058"/>
        <v>110907.8</v>
      </c>
      <c r="AD1319" s="15">
        <f t="shared" si="2059"/>
        <v>110907.8</v>
      </c>
      <c r="AE1319" s="15">
        <f>AE1320</f>
        <v>0</v>
      </c>
      <c r="AF1319" s="15">
        <f>AF1320</f>
        <v>0</v>
      </c>
      <c r="AG1319" s="15">
        <f>AG1320</f>
        <v>0</v>
      </c>
      <c r="AH1319" s="15">
        <f t="shared" si="2060"/>
        <v>106361.60000000001</v>
      </c>
      <c r="AI1319" s="15">
        <f t="shared" si="2061"/>
        <v>110907.8</v>
      </c>
      <c r="AJ1319" s="15">
        <f t="shared" si="2062"/>
        <v>110907.8</v>
      </c>
      <c r="AK1319" s="15">
        <f>AK1320</f>
        <v>0</v>
      </c>
      <c r="AL1319" s="15">
        <f>AL1320</f>
        <v>0</v>
      </c>
      <c r="AM1319" s="15">
        <f>AM1320</f>
        <v>0</v>
      </c>
      <c r="AN1319" s="15">
        <f t="shared" si="2041"/>
        <v>106361.60000000001</v>
      </c>
      <c r="AO1319" s="15">
        <f>AO1320</f>
        <v>0</v>
      </c>
      <c r="AP1319" s="70">
        <f t="shared" si="2066"/>
        <v>106361.60000000001</v>
      </c>
      <c r="AQ1319" s="15">
        <f t="shared" si="2042"/>
        <v>110907.8</v>
      </c>
      <c r="AR1319" s="15">
        <f>AR1320</f>
        <v>0</v>
      </c>
      <c r="AS1319" s="70">
        <f t="shared" si="2067"/>
        <v>110907.8</v>
      </c>
      <c r="AT1319" s="73">
        <f t="shared" si="2043"/>
        <v>110907.8</v>
      </c>
      <c r="AU1319" s="15">
        <f>AU1320</f>
        <v>0</v>
      </c>
      <c r="AV1319" s="24"/>
    </row>
    <row r="1320" spans="1:49" ht="31.2" x14ac:dyDescent="0.3">
      <c r="A1320" s="61" t="s">
        <v>847</v>
      </c>
      <c r="B1320" s="62">
        <v>100</v>
      </c>
      <c r="C1320" s="61" t="s">
        <v>50</v>
      </c>
      <c r="D1320" s="61" t="s">
        <v>50</v>
      </c>
      <c r="E1320" s="63" t="s">
        <v>678</v>
      </c>
      <c r="F1320" s="15">
        <v>107867.6</v>
      </c>
      <c r="G1320" s="15">
        <v>110907.8</v>
      </c>
      <c r="H1320" s="15">
        <v>110907.8</v>
      </c>
      <c r="I1320" s="15"/>
      <c r="J1320" s="15"/>
      <c r="K1320" s="15"/>
      <c r="L1320" s="15">
        <f t="shared" si="2047"/>
        <v>107867.6</v>
      </c>
      <c r="M1320" s="15">
        <f t="shared" si="2048"/>
        <v>110907.8</v>
      </c>
      <c r="N1320" s="15">
        <f t="shared" si="2049"/>
        <v>110907.8</v>
      </c>
      <c r="O1320" s="15"/>
      <c r="P1320" s="15"/>
      <c r="Q1320" s="15"/>
      <c r="R1320" s="15">
        <f t="shared" si="2092"/>
        <v>107867.6</v>
      </c>
      <c r="S1320" s="15">
        <f t="shared" si="2093"/>
        <v>110907.8</v>
      </c>
      <c r="T1320" s="15">
        <f t="shared" si="2094"/>
        <v>110907.8</v>
      </c>
      <c r="U1320" s="15"/>
      <c r="V1320" s="15">
        <f t="shared" si="2086"/>
        <v>107867.6</v>
      </c>
      <c r="W1320" s="15">
        <f t="shared" si="2087"/>
        <v>110907.8</v>
      </c>
      <c r="X1320" s="15">
        <f t="shared" si="2088"/>
        <v>110907.8</v>
      </c>
      <c r="Y1320" s="15">
        <v>-1506</v>
      </c>
      <c r="Z1320" s="15"/>
      <c r="AA1320" s="15"/>
      <c r="AB1320" s="15">
        <f t="shared" si="2057"/>
        <v>106361.60000000001</v>
      </c>
      <c r="AC1320" s="15">
        <f t="shared" si="2058"/>
        <v>110907.8</v>
      </c>
      <c r="AD1320" s="15">
        <f t="shared" si="2059"/>
        <v>110907.8</v>
      </c>
      <c r="AE1320" s="15"/>
      <c r="AF1320" s="15"/>
      <c r="AG1320" s="15"/>
      <c r="AH1320" s="15">
        <f t="shared" si="2060"/>
        <v>106361.60000000001</v>
      </c>
      <c r="AI1320" s="15">
        <f t="shared" si="2061"/>
        <v>110907.8</v>
      </c>
      <c r="AJ1320" s="15">
        <f t="shared" si="2062"/>
        <v>110907.8</v>
      </c>
      <c r="AK1320" s="15"/>
      <c r="AL1320" s="15"/>
      <c r="AM1320" s="15"/>
      <c r="AN1320" s="15">
        <f t="shared" si="2041"/>
        <v>106361.60000000001</v>
      </c>
      <c r="AO1320" s="15"/>
      <c r="AP1320" s="70">
        <f t="shared" si="2066"/>
        <v>106361.60000000001</v>
      </c>
      <c r="AQ1320" s="15">
        <f t="shared" si="2042"/>
        <v>110907.8</v>
      </c>
      <c r="AR1320" s="15"/>
      <c r="AS1320" s="70">
        <f t="shared" si="2067"/>
        <v>110907.8</v>
      </c>
      <c r="AT1320" s="73">
        <f t="shared" si="2043"/>
        <v>110907.8</v>
      </c>
      <c r="AU1320" s="15"/>
      <c r="AV1320" s="24"/>
    </row>
    <row r="1321" spans="1:49" ht="31.2" x14ac:dyDescent="0.3">
      <c r="A1321" s="61" t="s">
        <v>847</v>
      </c>
      <c r="B1321" s="62" t="s">
        <v>48</v>
      </c>
      <c r="C1321" s="61"/>
      <c r="D1321" s="61"/>
      <c r="E1321" s="63" t="s">
        <v>49</v>
      </c>
      <c r="F1321" s="15">
        <f t="shared" ref="F1321:K1321" si="2131">F1322</f>
        <v>3852.1</v>
      </c>
      <c r="G1321" s="15">
        <f t="shared" si="2131"/>
        <v>3852.1</v>
      </c>
      <c r="H1321" s="15">
        <f t="shared" si="2131"/>
        <v>3852.1</v>
      </c>
      <c r="I1321" s="15">
        <f t="shared" si="2131"/>
        <v>0</v>
      </c>
      <c r="J1321" s="15">
        <f t="shared" si="2131"/>
        <v>0</v>
      </c>
      <c r="K1321" s="15">
        <f t="shared" si="2131"/>
        <v>0</v>
      </c>
      <c r="L1321" s="15">
        <f t="shared" si="2047"/>
        <v>3852.1</v>
      </c>
      <c r="M1321" s="15">
        <f t="shared" si="2048"/>
        <v>3852.1</v>
      </c>
      <c r="N1321" s="15">
        <f t="shared" si="2049"/>
        <v>3852.1</v>
      </c>
      <c r="O1321" s="15">
        <f>O1322</f>
        <v>0</v>
      </c>
      <c r="P1321" s="15">
        <f>P1322</f>
        <v>0</v>
      </c>
      <c r="Q1321" s="15">
        <f>Q1322</f>
        <v>0</v>
      </c>
      <c r="R1321" s="15">
        <f t="shared" si="2092"/>
        <v>3852.1</v>
      </c>
      <c r="S1321" s="15">
        <f t="shared" si="2093"/>
        <v>3852.1</v>
      </c>
      <c r="T1321" s="15">
        <f t="shared" si="2094"/>
        <v>3852.1</v>
      </c>
      <c r="U1321" s="15">
        <f>U1322</f>
        <v>0</v>
      </c>
      <c r="V1321" s="15">
        <f t="shared" si="2086"/>
        <v>3852.1</v>
      </c>
      <c r="W1321" s="15">
        <f t="shared" si="2087"/>
        <v>3852.1</v>
      </c>
      <c r="X1321" s="15">
        <f t="shared" si="2088"/>
        <v>3852.1</v>
      </c>
      <c r="Y1321" s="15">
        <f>Y1322</f>
        <v>0</v>
      </c>
      <c r="Z1321" s="15">
        <f>Z1322</f>
        <v>0</v>
      </c>
      <c r="AA1321" s="15">
        <f>AA1322</f>
        <v>0</v>
      </c>
      <c r="AB1321" s="15">
        <f t="shared" si="2057"/>
        <v>3852.1</v>
      </c>
      <c r="AC1321" s="15">
        <f t="shared" si="2058"/>
        <v>3852.1</v>
      </c>
      <c r="AD1321" s="15">
        <f t="shared" si="2059"/>
        <v>3852.1</v>
      </c>
      <c r="AE1321" s="15">
        <f>AE1322</f>
        <v>0</v>
      </c>
      <c r="AF1321" s="15">
        <f>AF1322</f>
        <v>0</v>
      </c>
      <c r="AG1321" s="15">
        <f>AG1322</f>
        <v>0</v>
      </c>
      <c r="AH1321" s="15">
        <f t="shared" si="2060"/>
        <v>3852.1</v>
      </c>
      <c r="AI1321" s="15">
        <f t="shared" si="2061"/>
        <v>3852.1</v>
      </c>
      <c r="AJ1321" s="15">
        <f t="shared" si="2062"/>
        <v>3852.1</v>
      </c>
      <c r="AK1321" s="15">
        <f>AK1322</f>
        <v>0</v>
      </c>
      <c r="AL1321" s="15">
        <f>AL1322</f>
        <v>0</v>
      </c>
      <c r="AM1321" s="15">
        <f>AM1322</f>
        <v>0</v>
      </c>
      <c r="AN1321" s="15">
        <f t="shared" si="2041"/>
        <v>3852.1</v>
      </c>
      <c r="AO1321" s="15">
        <f>AO1322</f>
        <v>0</v>
      </c>
      <c r="AP1321" s="70">
        <f t="shared" si="2066"/>
        <v>3852.1</v>
      </c>
      <c r="AQ1321" s="15">
        <f t="shared" si="2042"/>
        <v>3852.1</v>
      </c>
      <c r="AR1321" s="15">
        <f>AR1322</f>
        <v>0</v>
      </c>
      <c r="AS1321" s="70">
        <f t="shared" si="2067"/>
        <v>3852.1</v>
      </c>
      <c r="AT1321" s="73">
        <f t="shared" si="2043"/>
        <v>3852.1</v>
      </c>
      <c r="AU1321" s="15">
        <f>AU1322</f>
        <v>0</v>
      </c>
      <c r="AV1321" s="24"/>
    </row>
    <row r="1322" spans="1:49" ht="31.2" x14ac:dyDescent="0.3">
      <c r="A1322" s="61" t="s">
        <v>847</v>
      </c>
      <c r="B1322" s="62">
        <v>200</v>
      </c>
      <c r="C1322" s="61" t="s">
        <v>50</v>
      </c>
      <c r="D1322" s="61" t="s">
        <v>50</v>
      </c>
      <c r="E1322" s="63" t="s">
        <v>678</v>
      </c>
      <c r="F1322" s="15">
        <v>3852.1</v>
      </c>
      <c r="G1322" s="15">
        <v>3852.1</v>
      </c>
      <c r="H1322" s="15">
        <v>3852.1</v>
      </c>
      <c r="I1322" s="15"/>
      <c r="J1322" s="15"/>
      <c r="K1322" s="15"/>
      <c r="L1322" s="15">
        <f t="shared" si="2047"/>
        <v>3852.1</v>
      </c>
      <c r="M1322" s="15">
        <f t="shared" si="2048"/>
        <v>3852.1</v>
      </c>
      <c r="N1322" s="15">
        <f t="shared" si="2049"/>
        <v>3852.1</v>
      </c>
      <c r="O1322" s="15"/>
      <c r="P1322" s="15"/>
      <c r="Q1322" s="15"/>
      <c r="R1322" s="15">
        <f t="shared" si="2092"/>
        <v>3852.1</v>
      </c>
      <c r="S1322" s="15">
        <f t="shared" si="2093"/>
        <v>3852.1</v>
      </c>
      <c r="T1322" s="15">
        <f t="shared" si="2094"/>
        <v>3852.1</v>
      </c>
      <c r="U1322" s="15"/>
      <c r="V1322" s="15">
        <f t="shared" si="2086"/>
        <v>3852.1</v>
      </c>
      <c r="W1322" s="15">
        <f t="shared" si="2087"/>
        <v>3852.1</v>
      </c>
      <c r="X1322" s="15">
        <f t="shared" si="2088"/>
        <v>3852.1</v>
      </c>
      <c r="Y1322" s="15"/>
      <c r="Z1322" s="15"/>
      <c r="AA1322" s="15"/>
      <c r="AB1322" s="15">
        <f t="shared" si="2057"/>
        <v>3852.1</v>
      </c>
      <c r="AC1322" s="15">
        <f t="shared" si="2058"/>
        <v>3852.1</v>
      </c>
      <c r="AD1322" s="15">
        <f t="shared" si="2059"/>
        <v>3852.1</v>
      </c>
      <c r="AE1322" s="15"/>
      <c r="AF1322" s="15"/>
      <c r="AG1322" s="15"/>
      <c r="AH1322" s="15">
        <f t="shared" si="2060"/>
        <v>3852.1</v>
      </c>
      <c r="AI1322" s="15">
        <f t="shared" si="2061"/>
        <v>3852.1</v>
      </c>
      <c r="AJ1322" s="15">
        <f t="shared" si="2062"/>
        <v>3852.1</v>
      </c>
      <c r="AK1322" s="15"/>
      <c r="AL1322" s="15"/>
      <c r="AM1322" s="15"/>
      <c r="AN1322" s="15">
        <f t="shared" si="2041"/>
        <v>3852.1</v>
      </c>
      <c r="AO1322" s="15"/>
      <c r="AP1322" s="70">
        <f t="shared" si="2066"/>
        <v>3852.1</v>
      </c>
      <c r="AQ1322" s="15">
        <f t="shared" si="2042"/>
        <v>3852.1</v>
      </c>
      <c r="AR1322" s="15"/>
      <c r="AS1322" s="70">
        <f t="shared" si="2067"/>
        <v>3852.1</v>
      </c>
      <c r="AT1322" s="73">
        <f t="shared" si="2043"/>
        <v>3852.1</v>
      </c>
      <c r="AU1322" s="15"/>
      <c r="AV1322" s="24"/>
    </row>
    <row r="1323" spans="1:49" s="74" customFormat="1" ht="31.2" x14ac:dyDescent="0.3">
      <c r="A1323" s="55" t="s">
        <v>848</v>
      </c>
      <c r="B1323" s="56"/>
      <c r="C1323" s="55"/>
      <c r="D1323" s="55"/>
      <c r="E1323" s="57" t="s">
        <v>849</v>
      </c>
      <c r="F1323" s="14">
        <f>F1333+F1338</f>
        <v>772638.7</v>
      </c>
      <c r="G1323" s="14">
        <f>G1333+G1338</f>
        <v>780396.2</v>
      </c>
      <c r="H1323" s="14">
        <f>H1333+H1338</f>
        <v>607169.89999999991</v>
      </c>
      <c r="I1323" s="14">
        <f>I1333+I1338+I1324</f>
        <v>34054.432000000001</v>
      </c>
      <c r="J1323" s="14">
        <f>J1333+J1338+J1324</f>
        <v>1220.549999999997</v>
      </c>
      <c r="K1323" s="14">
        <f>K1333+K1338+K1324</f>
        <v>23050.566999999999</v>
      </c>
      <c r="L1323" s="14">
        <f t="shared" si="2047"/>
        <v>806693.13199999998</v>
      </c>
      <c r="M1323" s="14">
        <f t="shared" si="2048"/>
        <v>781616.75</v>
      </c>
      <c r="N1323" s="14">
        <f t="shared" si="2049"/>
        <v>630220.46699999995</v>
      </c>
      <c r="O1323" s="14">
        <f>O1333+O1338+O1324</f>
        <v>-121091.14799999999</v>
      </c>
      <c r="P1323" s="14">
        <f>P1333+P1338+P1324</f>
        <v>173099.1</v>
      </c>
      <c r="Q1323" s="14">
        <f>Q1333+Q1338+Q1324</f>
        <v>0</v>
      </c>
      <c r="R1323" s="14">
        <f t="shared" si="2092"/>
        <v>685601.98399999994</v>
      </c>
      <c r="S1323" s="14">
        <f t="shared" si="2093"/>
        <v>954715.85</v>
      </c>
      <c r="T1323" s="14">
        <f t="shared" si="2094"/>
        <v>630220.46699999995</v>
      </c>
      <c r="U1323" s="14">
        <f>U1333+U1338+U1324</f>
        <v>0</v>
      </c>
      <c r="V1323" s="14">
        <f t="shared" si="2086"/>
        <v>685601.98399999994</v>
      </c>
      <c r="W1323" s="14">
        <f t="shared" si="2087"/>
        <v>954715.85</v>
      </c>
      <c r="X1323" s="14">
        <f t="shared" si="2088"/>
        <v>630220.46699999995</v>
      </c>
      <c r="Y1323" s="14">
        <f>Y1333+Y1338+Y1324</f>
        <v>1086.0299999999975</v>
      </c>
      <c r="Z1323" s="14">
        <f>Z1333+Z1338+Z1324</f>
        <v>0</v>
      </c>
      <c r="AA1323" s="14">
        <f>AA1333+AA1338+AA1324</f>
        <v>0</v>
      </c>
      <c r="AB1323" s="14">
        <f t="shared" si="2057"/>
        <v>686688.01399999997</v>
      </c>
      <c r="AC1323" s="14">
        <f t="shared" si="2058"/>
        <v>954715.85</v>
      </c>
      <c r="AD1323" s="14">
        <f t="shared" si="2059"/>
        <v>630220.46699999995</v>
      </c>
      <c r="AE1323" s="14">
        <f>AE1333+AE1338+AE1324</f>
        <v>-43.91</v>
      </c>
      <c r="AF1323" s="14">
        <f>AF1333+AF1338+AF1324</f>
        <v>0</v>
      </c>
      <c r="AG1323" s="14">
        <f>AG1333+AG1338+AG1324</f>
        <v>0</v>
      </c>
      <c r="AH1323" s="14">
        <f t="shared" si="2060"/>
        <v>686644.10399999993</v>
      </c>
      <c r="AI1323" s="14">
        <f t="shared" si="2061"/>
        <v>954715.85</v>
      </c>
      <c r="AJ1323" s="14">
        <f t="shared" si="2062"/>
        <v>630220.46699999995</v>
      </c>
      <c r="AK1323" s="14">
        <f>AK1333+AK1338+AK1324</f>
        <v>-1606.0560000000005</v>
      </c>
      <c r="AL1323" s="14">
        <f>AL1333+AL1338+AL1324</f>
        <v>-31705.017</v>
      </c>
      <c r="AM1323" s="14">
        <f>AM1333+AM1338+AM1324</f>
        <v>31705.017</v>
      </c>
      <c r="AN1323" s="14">
        <f t="shared" si="2041"/>
        <v>685038.04799999995</v>
      </c>
      <c r="AO1323" s="14">
        <f>AO1333+AO1338+AO1324</f>
        <v>0</v>
      </c>
      <c r="AP1323" s="68">
        <f t="shared" si="2066"/>
        <v>685038.04799999995</v>
      </c>
      <c r="AQ1323" s="14">
        <f t="shared" si="2042"/>
        <v>923010.83299999998</v>
      </c>
      <c r="AR1323" s="14">
        <f>AR1333+AR1338+AR1324</f>
        <v>0</v>
      </c>
      <c r="AS1323" s="68">
        <f t="shared" si="2067"/>
        <v>923010.83299999998</v>
      </c>
      <c r="AT1323" s="71">
        <f t="shared" si="2043"/>
        <v>661925.48399999994</v>
      </c>
      <c r="AU1323" s="14">
        <f>AU1333+AU1338+AU1324</f>
        <v>0</v>
      </c>
      <c r="AV1323" s="16"/>
      <c r="AW1323" s="13"/>
    </row>
    <row r="1324" spans="1:49" s="80" customFormat="1" ht="31.2" x14ac:dyDescent="0.35">
      <c r="A1324" s="58" t="s">
        <v>850</v>
      </c>
      <c r="B1324" s="77"/>
      <c r="C1324" s="78"/>
      <c r="D1324" s="78"/>
      <c r="E1324" s="79" t="s">
        <v>259</v>
      </c>
      <c r="F1324" s="29"/>
      <c r="G1324" s="29"/>
      <c r="H1324" s="29"/>
      <c r="I1324" s="21">
        <f>I1329</f>
        <v>328.209</v>
      </c>
      <c r="J1324" s="21">
        <f>J1329</f>
        <v>814.58299999999997</v>
      </c>
      <c r="K1324" s="21">
        <f>K1329</f>
        <v>0</v>
      </c>
      <c r="L1324" s="21">
        <f t="shared" si="2047"/>
        <v>328.209</v>
      </c>
      <c r="M1324" s="21">
        <f t="shared" si="2048"/>
        <v>814.58299999999997</v>
      </c>
      <c r="N1324" s="21">
        <f t="shared" si="2049"/>
        <v>0</v>
      </c>
      <c r="O1324" s="21">
        <f>O1329+O1325</f>
        <v>14973.483</v>
      </c>
      <c r="P1324" s="21">
        <f>P1329+P1325</f>
        <v>15477.1</v>
      </c>
      <c r="Q1324" s="21">
        <f>Q1329+Q1325</f>
        <v>0</v>
      </c>
      <c r="R1324" s="21">
        <f t="shared" si="2092"/>
        <v>15301.692000000001</v>
      </c>
      <c r="S1324" s="21">
        <f t="shared" si="2093"/>
        <v>16291.683000000001</v>
      </c>
      <c r="T1324" s="21">
        <f t="shared" si="2094"/>
        <v>0</v>
      </c>
      <c r="U1324" s="21">
        <f>U1329+U1325</f>
        <v>0</v>
      </c>
      <c r="V1324" s="21">
        <f t="shared" si="2086"/>
        <v>15301.692000000001</v>
      </c>
      <c r="W1324" s="21">
        <f t="shared" si="2087"/>
        <v>16291.683000000001</v>
      </c>
      <c r="X1324" s="21">
        <f t="shared" si="2088"/>
        <v>0</v>
      </c>
      <c r="Y1324" s="21">
        <f>Y1329+Y1325</f>
        <v>0</v>
      </c>
      <c r="Z1324" s="21">
        <f>Z1329+Z1325</f>
        <v>0</v>
      </c>
      <c r="AA1324" s="21">
        <f>AA1329+AA1325</f>
        <v>0</v>
      </c>
      <c r="AB1324" s="21">
        <f t="shared" si="2057"/>
        <v>15301.692000000001</v>
      </c>
      <c r="AC1324" s="21">
        <f t="shared" si="2058"/>
        <v>16291.683000000001</v>
      </c>
      <c r="AD1324" s="21">
        <f t="shared" si="2059"/>
        <v>0</v>
      </c>
      <c r="AE1324" s="21">
        <f>AE1329+AE1325</f>
        <v>0</v>
      </c>
      <c r="AF1324" s="21">
        <f>AF1329+AF1325</f>
        <v>0</v>
      </c>
      <c r="AG1324" s="21">
        <f>AG1329+AG1325</f>
        <v>0</v>
      </c>
      <c r="AH1324" s="21">
        <f t="shared" si="2060"/>
        <v>15301.692000000001</v>
      </c>
      <c r="AI1324" s="21">
        <f t="shared" si="2061"/>
        <v>16291.683000000001</v>
      </c>
      <c r="AJ1324" s="21">
        <f t="shared" si="2062"/>
        <v>0</v>
      </c>
      <c r="AK1324" s="21">
        <f>AK1329+AK1325</f>
        <v>0</v>
      </c>
      <c r="AL1324" s="21">
        <f>AL1329+AL1325</f>
        <v>0</v>
      </c>
      <c r="AM1324" s="21">
        <f>AM1329+AM1325</f>
        <v>0</v>
      </c>
      <c r="AN1324" s="21">
        <f t="shared" si="2041"/>
        <v>15301.692000000001</v>
      </c>
      <c r="AO1324" s="21">
        <f>AO1329+AO1325</f>
        <v>0</v>
      </c>
      <c r="AP1324" s="69">
        <f t="shared" si="2066"/>
        <v>15301.692000000001</v>
      </c>
      <c r="AQ1324" s="21">
        <f t="shared" si="2042"/>
        <v>16291.683000000001</v>
      </c>
      <c r="AR1324" s="21">
        <f>AR1329+AR1325</f>
        <v>0</v>
      </c>
      <c r="AS1324" s="69">
        <f t="shared" si="2067"/>
        <v>16291.683000000001</v>
      </c>
      <c r="AT1324" s="72">
        <f t="shared" si="2043"/>
        <v>0</v>
      </c>
      <c r="AU1324" s="21">
        <f>AU1329+AU1325</f>
        <v>0</v>
      </c>
      <c r="AV1324" s="30"/>
      <c r="AW1324" s="28"/>
    </row>
    <row r="1325" spans="1:49" s="74" customFormat="1" ht="31.2" x14ac:dyDescent="0.3">
      <c r="A1325" s="61" t="s">
        <v>851</v>
      </c>
      <c r="B1325" s="56"/>
      <c r="C1325" s="55"/>
      <c r="D1325" s="55"/>
      <c r="E1325" s="64" t="s">
        <v>541</v>
      </c>
      <c r="F1325" s="14"/>
      <c r="G1325" s="14"/>
      <c r="H1325" s="14"/>
      <c r="I1325" s="15"/>
      <c r="J1325" s="15"/>
      <c r="K1325" s="15"/>
      <c r="L1325" s="15"/>
      <c r="M1325" s="15"/>
      <c r="N1325" s="15"/>
      <c r="O1325" s="15">
        <f t="shared" ref="O1325:O1336" si="2132">O1326</f>
        <v>8737.4830000000002</v>
      </c>
      <c r="P1325" s="15">
        <f t="shared" ref="P1325:P1336" si="2133">P1326</f>
        <v>0</v>
      </c>
      <c r="Q1325" s="15">
        <f t="shared" ref="Q1325:Q1336" si="2134">Q1326</f>
        <v>0</v>
      </c>
      <c r="R1325" s="15">
        <f t="shared" si="2092"/>
        <v>8737.4830000000002</v>
      </c>
      <c r="S1325" s="15">
        <f t="shared" si="2093"/>
        <v>0</v>
      </c>
      <c r="T1325" s="15">
        <f t="shared" si="2094"/>
        <v>0</v>
      </c>
      <c r="U1325" s="15">
        <f t="shared" ref="U1325:U1336" si="2135">U1326</f>
        <v>0</v>
      </c>
      <c r="V1325" s="15">
        <f t="shared" si="2086"/>
        <v>8737.4830000000002</v>
      </c>
      <c r="W1325" s="15">
        <f t="shared" si="2087"/>
        <v>0</v>
      </c>
      <c r="X1325" s="15">
        <f t="shared" si="2088"/>
        <v>0</v>
      </c>
      <c r="Y1325" s="15">
        <f t="shared" ref="Y1325:Y1336" si="2136">Y1326</f>
        <v>0</v>
      </c>
      <c r="Z1325" s="15">
        <f t="shared" ref="Z1325:Z1336" si="2137">Z1326</f>
        <v>0</v>
      </c>
      <c r="AA1325" s="15">
        <f t="shared" ref="AA1325:AA1336" si="2138">AA1326</f>
        <v>0</v>
      </c>
      <c r="AB1325" s="15">
        <f t="shared" si="2057"/>
        <v>8737.4830000000002</v>
      </c>
      <c r="AC1325" s="15">
        <f t="shared" si="2058"/>
        <v>0</v>
      </c>
      <c r="AD1325" s="15">
        <f t="shared" si="2059"/>
        <v>0</v>
      </c>
      <c r="AE1325" s="15">
        <f t="shared" ref="AE1325:AE1336" si="2139">AE1326</f>
        <v>0</v>
      </c>
      <c r="AF1325" s="15">
        <f t="shared" ref="AF1325:AF1336" si="2140">AF1326</f>
        <v>0</v>
      </c>
      <c r="AG1325" s="15">
        <f t="shared" ref="AG1325:AG1336" si="2141">AG1326</f>
        <v>0</v>
      </c>
      <c r="AH1325" s="15">
        <f t="shared" si="2060"/>
        <v>8737.4830000000002</v>
      </c>
      <c r="AI1325" s="15">
        <f t="shared" si="2061"/>
        <v>0</v>
      </c>
      <c r="AJ1325" s="15">
        <f t="shared" si="2062"/>
        <v>0</v>
      </c>
      <c r="AK1325" s="15">
        <f t="shared" ref="AK1325:AK1336" si="2142">AK1326</f>
        <v>0</v>
      </c>
      <c r="AL1325" s="15">
        <f t="shared" ref="AL1325:AL1336" si="2143">AL1326</f>
        <v>0</v>
      </c>
      <c r="AM1325" s="15">
        <f t="shared" ref="AM1325:AM1336" si="2144">AM1326</f>
        <v>0</v>
      </c>
      <c r="AN1325" s="15">
        <f t="shared" ref="AN1325:AN1388" si="2145">AH1325+AK1325</f>
        <v>8737.4830000000002</v>
      </c>
      <c r="AO1325" s="15">
        <f t="shared" ref="AO1325:AO1336" si="2146">AO1326</f>
        <v>0</v>
      </c>
      <c r="AP1325" s="70">
        <f t="shared" si="2066"/>
        <v>8737.4830000000002</v>
      </c>
      <c r="AQ1325" s="15">
        <f t="shared" ref="AQ1325:AQ1388" si="2147">AI1325+AL1325</f>
        <v>0</v>
      </c>
      <c r="AR1325" s="15">
        <f t="shared" ref="AR1325:AU1336" si="2148">AR1326</f>
        <v>0</v>
      </c>
      <c r="AS1325" s="70">
        <f t="shared" si="2067"/>
        <v>0</v>
      </c>
      <c r="AT1325" s="73">
        <f t="shared" ref="AT1325:AT1388" si="2149">AJ1325+AM1325</f>
        <v>0</v>
      </c>
      <c r="AU1325" s="15">
        <f t="shared" si="2148"/>
        <v>0</v>
      </c>
      <c r="AV1325" s="16"/>
      <c r="AW1325" s="13"/>
    </row>
    <row r="1326" spans="1:49" s="74" customFormat="1" x14ac:dyDescent="0.3">
      <c r="A1326" s="61" t="s">
        <v>852</v>
      </c>
      <c r="B1326" s="56"/>
      <c r="C1326" s="55"/>
      <c r="D1326" s="55"/>
      <c r="E1326" s="64" t="s">
        <v>549</v>
      </c>
      <c r="F1326" s="14"/>
      <c r="G1326" s="14"/>
      <c r="H1326" s="14"/>
      <c r="I1326" s="15"/>
      <c r="J1326" s="15"/>
      <c r="K1326" s="15"/>
      <c r="L1326" s="15"/>
      <c r="M1326" s="15"/>
      <c r="N1326" s="15"/>
      <c r="O1326" s="15">
        <f t="shared" si="2132"/>
        <v>8737.4830000000002</v>
      </c>
      <c r="P1326" s="15">
        <f t="shared" si="2133"/>
        <v>0</v>
      </c>
      <c r="Q1326" s="15">
        <f t="shared" si="2134"/>
        <v>0</v>
      </c>
      <c r="R1326" s="15">
        <f t="shared" si="2092"/>
        <v>8737.4830000000002</v>
      </c>
      <c r="S1326" s="15">
        <f t="shared" si="2093"/>
        <v>0</v>
      </c>
      <c r="T1326" s="15">
        <f t="shared" si="2094"/>
        <v>0</v>
      </c>
      <c r="U1326" s="15">
        <f t="shared" si="2135"/>
        <v>0</v>
      </c>
      <c r="V1326" s="15">
        <f t="shared" si="2086"/>
        <v>8737.4830000000002</v>
      </c>
      <c r="W1326" s="15">
        <f t="shared" si="2087"/>
        <v>0</v>
      </c>
      <c r="X1326" s="15">
        <f t="shared" si="2088"/>
        <v>0</v>
      </c>
      <c r="Y1326" s="15">
        <f t="shared" si="2136"/>
        <v>0</v>
      </c>
      <c r="Z1326" s="15">
        <f t="shared" si="2137"/>
        <v>0</v>
      </c>
      <c r="AA1326" s="15">
        <f t="shared" si="2138"/>
        <v>0</v>
      </c>
      <c r="AB1326" s="15">
        <f t="shared" si="2057"/>
        <v>8737.4830000000002</v>
      </c>
      <c r="AC1326" s="15">
        <f t="shared" si="2058"/>
        <v>0</v>
      </c>
      <c r="AD1326" s="15">
        <f t="shared" si="2059"/>
        <v>0</v>
      </c>
      <c r="AE1326" s="15">
        <f t="shared" si="2139"/>
        <v>0</v>
      </c>
      <c r="AF1326" s="15">
        <f t="shared" si="2140"/>
        <v>0</v>
      </c>
      <c r="AG1326" s="15">
        <f t="shared" si="2141"/>
        <v>0</v>
      </c>
      <c r="AH1326" s="15">
        <f t="shared" si="2060"/>
        <v>8737.4830000000002</v>
      </c>
      <c r="AI1326" s="15">
        <f t="shared" si="2061"/>
        <v>0</v>
      </c>
      <c r="AJ1326" s="15">
        <f t="shared" si="2062"/>
        <v>0</v>
      </c>
      <c r="AK1326" s="15">
        <f t="shared" si="2142"/>
        <v>0</v>
      </c>
      <c r="AL1326" s="15">
        <f t="shared" si="2143"/>
        <v>0</v>
      </c>
      <c r="AM1326" s="15">
        <f t="shared" si="2144"/>
        <v>0</v>
      </c>
      <c r="AN1326" s="15">
        <f t="shared" si="2145"/>
        <v>8737.4830000000002</v>
      </c>
      <c r="AO1326" s="15">
        <f t="shared" si="2146"/>
        <v>0</v>
      </c>
      <c r="AP1326" s="70">
        <f t="shared" si="2066"/>
        <v>8737.4830000000002</v>
      </c>
      <c r="AQ1326" s="15">
        <f t="shared" si="2147"/>
        <v>0</v>
      </c>
      <c r="AR1326" s="15">
        <f t="shared" si="2148"/>
        <v>0</v>
      </c>
      <c r="AS1326" s="70">
        <f t="shared" si="2067"/>
        <v>0</v>
      </c>
      <c r="AT1326" s="73">
        <f t="shared" si="2149"/>
        <v>0</v>
      </c>
      <c r="AU1326" s="15">
        <f t="shared" si="2148"/>
        <v>0</v>
      </c>
      <c r="AV1326" s="16"/>
      <c r="AW1326" s="13"/>
    </row>
    <row r="1327" spans="1:49" s="74" customFormat="1" ht="31.2" x14ac:dyDescent="0.3">
      <c r="A1327" s="61" t="s">
        <v>852</v>
      </c>
      <c r="B1327" s="62" t="s">
        <v>48</v>
      </c>
      <c r="C1327" s="61"/>
      <c r="D1327" s="61"/>
      <c r="E1327" s="63" t="s">
        <v>49</v>
      </c>
      <c r="F1327" s="14"/>
      <c r="G1327" s="14"/>
      <c r="H1327" s="14"/>
      <c r="I1327" s="15"/>
      <c r="J1327" s="15"/>
      <c r="K1327" s="15"/>
      <c r="L1327" s="15"/>
      <c r="M1327" s="15"/>
      <c r="N1327" s="15"/>
      <c r="O1327" s="15">
        <f t="shared" si="2132"/>
        <v>8737.4830000000002</v>
      </c>
      <c r="P1327" s="15">
        <f t="shared" si="2133"/>
        <v>0</v>
      </c>
      <c r="Q1327" s="15">
        <f t="shared" si="2134"/>
        <v>0</v>
      </c>
      <c r="R1327" s="15">
        <f t="shared" si="2092"/>
        <v>8737.4830000000002</v>
      </c>
      <c r="S1327" s="15">
        <f t="shared" si="2093"/>
        <v>0</v>
      </c>
      <c r="T1327" s="15">
        <f t="shared" si="2094"/>
        <v>0</v>
      </c>
      <c r="U1327" s="15">
        <f t="shared" si="2135"/>
        <v>0</v>
      </c>
      <c r="V1327" s="15">
        <f t="shared" si="2086"/>
        <v>8737.4830000000002</v>
      </c>
      <c r="W1327" s="15">
        <f t="shared" si="2087"/>
        <v>0</v>
      </c>
      <c r="X1327" s="15">
        <f t="shared" si="2088"/>
        <v>0</v>
      </c>
      <c r="Y1327" s="15">
        <f t="shared" si="2136"/>
        <v>0</v>
      </c>
      <c r="Z1327" s="15">
        <f t="shared" si="2137"/>
        <v>0</v>
      </c>
      <c r="AA1327" s="15">
        <f t="shared" si="2138"/>
        <v>0</v>
      </c>
      <c r="AB1327" s="15">
        <f t="shared" si="2057"/>
        <v>8737.4830000000002</v>
      </c>
      <c r="AC1327" s="15">
        <f t="shared" si="2058"/>
        <v>0</v>
      </c>
      <c r="AD1327" s="15">
        <f t="shared" si="2059"/>
        <v>0</v>
      </c>
      <c r="AE1327" s="15">
        <f t="shared" si="2139"/>
        <v>0</v>
      </c>
      <c r="AF1327" s="15">
        <f t="shared" si="2140"/>
        <v>0</v>
      </c>
      <c r="AG1327" s="15">
        <f t="shared" si="2141"/>
        <v>0</v>
      </c>
      <c r="AH1327" s="15">
        <f t="shared" si="2060"/>
        <v>8737.4830000000002</v>
      </c>
      <c r="AI1327" s="15">
        <f t="shared" si="2061"/>
        <v>0</v>
      </c>
      <c r="AJ1327" s="15">
        <f t="shared" si="2062"/>
        <v>0</v>
      </c>
      <c r="AK1327" s="15">
        <f t="shared" si="2142"/>
        <v>0</v>
      </c>
      <c r="AL1327" s="15">
        <f t="shared" si="2143"/>
        <v>0</v>
      </c>
      <c r="AM1327" s="15">
        <f t="shared" si="2144"/>
        <v>0</v>
      </c>
      <c r="AN1327" s="15">
        <f t="shared" si="2145"/>
        <v>8737.4830000000002</v>
      </c>
      <c r="AO1327" s="15">
        <f t="shared" si="2146"/>
        <v>0</v>
      </c>
      <c r="AP1327" s="70">
        <f t="shared" si="2066"/>
        <v>8737.4830000000002</v>
      </c>
      <c r="AQ1327" s="15">
        <f t="shared" si="2147"/>
        <v>0</v>
      </c>
      <c r="AR1327" s="15">
        <f t="shared" si="2148"/>
        <v>0</v>
      </c>
      <c r="AS1327" s="70">
        <f t="shared" si="2067"/>
        <v>0</v>
      </c>
      <c r="AT1327" s="73">
        <f t="shared" si="2149"/>
        <v>0</v>
      </c>
      <c r="AU1327" s="15">
        <f t="shared" si="2148"/>
        <v>0</v>
      </c>
      <c r="AV1327" s="16"/>
      <c r="AW1327" s="13"/>
    </row>
    <row r="1328" spans="1:49" s="74" customFormat="1" x14ac:dyDescent="0.3">
      <c r="A1328" s="61" t="s">
        <v>852</v>
      </c>
      <c r="B1328" s="62" t="s">
        <v>48</v>
      </c>
      <c r="C1328" s="61" t="s">
        <v>50</v>
      </c>
      <c r="D1328" s="61" t="s">
        <v>51</v>
      </c>
      <c r="E1328" s="63" t="s">
        <v>52</v>
      </c>
      <c r="F1328" s="14"/>
      <c r="G1328" s="14"/>
      <c r="H1328" s="14"/>
      <c r="I1328" s="15"/>
      <c r="J1328" s="15"/>
      <c r="K1328" s="15"/>
      <c r="L1328" s="15"/>
      <c r="M1328" s="15"/>
      <c r="N1328" s="15"/>
      <c r="O1328" s="15">
        <v>8737.4830000000002</v>
      </c>
      <c r="P1328" s="15"/>
      <c r="Q1328" s="15"/>
      <c r="R1328" s="15">
        <f t="shared" si="2092"/>
        <v>8737.4830000000002</v>
      </c>
      <c r="S1328" s="15">
        <f t="shared" si="2093"/>
        <v>0</v>
      </c>
      <c r="T1328" s="15">
        <f t="shared" si="2094"/>
        <v>0</v>
      </c>
      <c r="U1328" s="15"/>
      <c r="V1328" s="15">
        <f t="shared" si="2086"/>
        <v>8737.4830000000002</v>
      </c>
      <c r="W1328" s="15">
        <f t="shared" si="2087"/>
        <v>0</v>
      </c>
      <c r="X1328" s="15">
        <f t="shared" si="2088"/>
        <v>0</v>
      </c>
      <c r="Y1328" s="15"/>
      <c r="Z1328" s="15"/>
      <c r="AA1328" s="15"/>
      <c r="AB1328" s="15">
        <f t="shared" si="2057"/>
        <v>8737.4830000000002</v>
      </c>
      <c r="AC1328" s="15">
        <f t="shared" si="2058"/>
        <v>0</v>
      </c>
      <c r="AD1328" s="15">
        <f t="shared" si="2059"/>
        <v>0</v>
      </c>
      <c r="AE1328" s="15"/>
      <c r="AF1328" s="15"/>
      <c r="AG1328" s="15"/>
      <c r="AH1328" s="15">
        <f t="shared" si="2060"/>
        <v>8737.4830000000002</v>
      </c>
      <c r="AI1328" s="15">
        <f t="shared" si="2061"/>
        <v>0</v>
      </c>
      <c r="AJ1328" s="15">
        <f t="shared" si="2062"/>
        <v>0</v>
      </c>
      <c r="AK1328" s="15"/>
      <c r="AL1328" s="15"/>
      <c r="AM1328" s="15"/>
      <c r="AN1328" s="15">
        <f t="shared" si="2145"/>
        <v>8737.4830000000002</v>
      </c>
      <c r="AO1328" s="15"/>
      <c r="AP1328" s="70">
        <f t="shared" si="2066"/>
        <v>8737.4830000000002</v>
      </c>
      <c r="AQ1328" s="15">
        <f t="shared" si="2147"/>
        <v>0</v>
      </c>
      <c r="AR1328" s="15"/>
      <c r="AS1328" s="70">
        <f t="shared" si="2067"/>
        <v>0</v>
      </c>
      <c r="AT1328" s="73">
        <f t="shared" si="2149"/>
        <v>0</v>
      </c>
      <c r="AU1328" s="15"/>
      <c r="AV1328" s="16"/>
      <c r="AW1328" s="13"/>
    </row>
    <row r="1329" spans="1:49" s="74" customFormat="1" x14ac:dyDescent="0.3">
      <c r="A1329" s="61" t="s">
        <v>853</v>
      </c>
      <c r="B1329" s="56"/>
      <c r="C1329" s="55"/>
      <c r="D1329" s="55"/>
      <c r="E1329" s="64" t="s">
        <v>854</v>
      </c>
      <c r="F1329" s="14"/>
      <c r="G1329" s="14"/>
      <c r="H1329" s="14"/>
      <c r="I1329" s="15">
        <f t="shared" ref="I1329:I1336" si="2150">I1330</f>
        <v>328.209</v>
      </c>
      <c r="J1329" s="15">
        <f t="shared" ref="J1329:J1336" si="2151">J1330</f>
        <v>814.58299999999997</v>
      </c>
      <c r="K1329" s="15">
        <f t="shared" ref="K1329:K1336" si="2152">K1330</f>
        <v>0</v>
      </c>
      <c r="L1329" s="15">
        <f t="shared" si="2047"/>
        <v>328.209</v>
      </c>
      <c r="M1329" s="15">
        <f t="shared" si="2048"/>
        <v>814.58299999999997</v>
      </c>
      <c r="N1329" s="15">
        <f t="shared" si="2049"/>
        <v>0</v>
      </c>
      <c r="O1329" s="15">
        <f t="shared" si="2132"/>
        <v>6236</v>
      </c>
      <c r="P1329" s="15">
        <f t="shared" si="2133"/>
        <v>15477.1</v>
      </c>
      <c r="Q1329" s="15">
        <f t="shared" si="2134"/>
        <v>0</v>
      </c>
      <c r="R1329" s="15">
        <f t="shared" si="2092"/>
        <v>6564.2089999999998</v>
      </c>
      <c r="S1329" s="15">
        <f t="shared" si="2093"/>
        <v>16291.683000000001</v>
      </c>
      <c r="T1329" s="15">
        <f t="shared" si="2094"/>
        <v>0</v>
      </c>
      <c r="U1329" s="15">
        <f t="shared" si="2135"/>
        <v>0</v>
      </c>
      <c r="V1329" s="15">
        <f t="shared" si="2086"/>
        <v>6564.2089999999998</v>
      </c>
      <c r="W1329" s="15">
        <f t="shared" si="2087"/>
        <v>16291.683000000001</v>
      </c>
      <c r="X1329" s="15">
        <f t="shared" si="2088"/>
        <v>0</v>
      </c>
      <c r="Y1329" s="15">
        <f t="shared" si="2136"/>
        <v>0</v>
      </c>
      <c r="Z1329" s="15">
        <f t="shared" si="2137"/>
        <v>0</v>
      </c>
      <c r="AA1329" s="15">
        <f t="shared" si="2138"/>
        <v>0</v>
      </c>
      <c r="AB1329" s="15">
        <f t="shared" si="2057"/>
        <v>6564.2089999999998</v>
      </c>
      <c r="AC1329" s="15">
        <f t="shared" si="2058"/>
        <v>16291.683000000001</v>
      </c>
      <c r="AD1329" s="15">
        <f t="shared" si="2059"/>
        <v>0</v>
      </c>
      <c r="AE1329" s="15">
        <f t="shared" si="2139"/>
        <v>0</v>
      </c>
      <c r="AF1329" s="15">
        <f t="shared" si="2140"/>
        <v>0</v>
      </c>
      <c r="AG1329" s="15">
        <f t="shared" si="2141"/>
        <v>0</v>
      </c>
      <c r="AH1329" s="15">
        <f t="shared" si="2060"/>
        <v>6564.2089999999998</v>
      </c>
      <c r="AI1329" s="15">
        <f t="shared" si="2061"/>
        <v>16291.683000000001</v>
      </c>
      <c r="AJ1329" s="15">
        <f t="shared" si="2062"/>
        <v>0</v>
      </c>
      <c r="AK1329" s="15">
        <f t="shared" si="2142"/>
        <v>0</v>
      </c>
      <c r="AL1329" s="15">
        <f t="shared" si="2143"/>
        <v>0</v>
      </c>
      <c r="AM1329" s="15">
        <f t="shared" si="2144"/>
        <v>0</v>
      </c>
      <c r="AN1329" s="15">
        <f t="shared" si="2145"/>
        <v>6564.2089999999998</v>
      </c>
      <c r="AO1329" s="15">
        <f t="shared" si="2146"/>
        <v>0</v>
      </c>
      <c r="AP1329" s="70">
        <f t="shared" si="2066"/>
        <v>6564.2089999999998</v>
      </c>
      <c r="AQ1329" s="15">
        <f t="shared" si="2147"/>
        <v>16291.683000000001</v>
      </c>
      <c r="AR1329" s="15">
        <f t="shared" si="2148"/>
        <v>0</v>
      </c>
      <c r="AS1329" s="70">
        <f t="shared" si="2067"/>
        <v>16291.683000000001</v>
      </c>
      <c r="AT1329" s="73">
        <f t="shared" si="2149"/>
        <v>0</v>
      </c>
      <c r="AU1329" s="15">
        <f t="shared" si="2148"/>
        <v>0</v>
      </c>
      <c r="AV1329" s="16"/>
      <c r="AW1329" s="13"/>
    </row>
    <row r="1330" spans="1:49" s="74" customFormat="1" ht="31.2" x14ac:dyDescent="0.3">
      <c r="A1330" s="61" t="s">
        <v>855</v>
      </c>
      <c r="B1330" s="56"/>
      <c r="C1330" s="55"/>
      <c r="D1330" s="55"/>
      <c r="E1330" s="64" t="s">
        <v>856</v>
      </c>
      <c r="F1330" s="14"/>
      <c r="G1330" s="14"/>
      <c r="H1330" s="14"/>
      <c r="I1330" s="15">
        <f t="shared" si="2150"/>
        <v>328.209</v>
      </c>
      <c r="J1330" s="15">
        <f t="shared" si="2151"/>
        <v>814.58299999999997</v>
      </c>
      <c r="K1330" s="15">
        <f t="shared" si="2152"/>
        <v>0</v>
      </c>
      <c r="L1330" s="15">
        <f t="shared" si="2047"/>
        <v>328.209</v>
      </c>
      <c r="M1330" s="15">
        <f t="shared" si="2048"/>
        <v>814.58299999999997</v>
      </c>
      <c r="N1330" s="15">
        <f t="shared" si="2049"/>
        <v>0</v>
      </c>
      <c r="O1330" s="15">
        <f t="shared" si="2132"/>
        <v>6236</v>
      </c>
      <c r="P1330" s="15">
        <f t="shared" si="2133"/>
        <v>15477.1</v>
      </c>
      <c r="Q1330" s="15">
        <f t="shared" si="2134"/>
        <v>0</v>
      </c>
      <c r="R1330" s="15">
        <f t="shared" si="2092"/>
        <v>6564.2089999999998</v>
      </c>
      <c r="S1330" s="15">
        <f t="shared" si="2093"/>
        <v>16291.683000000001</v>
      </c>
      <c r="T1330" s="15">
        <f t="shared" si="2094"/>
        <v>0</v>
      </c>
      <c r="U1330" s="15">
        <f t="shared" si="2135"/>
        <v>0</v>
      </c>
      <c r="V1330" s="15">
        <f t="shared" si="2086"/>
        <v>6564.2089999999998</v>
      </c>
      <c r="W1330" s="15">
        <f t="shared" si="2087"/>
        <v>16291.683000000001</v>
      </c>
      <c r="X1330" s="15">
        <f t="shared" si="2088"/>
        <v>0</v>
      </c>
      <c r="Y1330" s="15">
        <f t="shared" si="2136"/>
        <v>0</v>
      </c>
      <c r="Z1330" s="15">
        <f t="shared" si="2137"/>
        <v>0</v>
      </c>
      <c r="AA1330" s="15">
        <f t="shared" si="2138"/>
        <v>0</v>
      </c>
      <c r="AB1330" s="15">
        <f t="shared" si="2057"/>
        <v>6564.2089999999998</v>
      </c>
      <c r="AC1330" s="15">
        <f t="shared" si="2058"/>
        <v>16291.683000000001</v>
      </c>
      <c r="AD1330" s="15">
        <f t="shared" si="2059"/>
        <v>0</v>
      </c>
      <c r="AE1330" s="15">
        <f t="shared" si="2139"/>
        <v>0</v>
      </c>
      <c r="AF1330" s="15">
        <f t="shared" si="2140"/>
        <v>0</v>
      </c>
      <c r="AG1330" s="15">
        <f t="shared" si="2141"/>
        <v>0</v>
      </c>
      <c r="AH1330" s="15">
        <f t="shared" si="2060"/>
        <v>6564.2089999999998</v>
      </c>
      <c r="AI1330" s="15">
        <f t="shared" si="2061"/>
        <v>16291.683000000001</v>
      </c>
      <c r="AJ1330" s="15">
        <f t="shared" si="2062"/>
        <v>0</v>
      </c>
      <c r="AK1330" s="15">
        <f t="shared" si="2142"/>
        <v>0</v>
      </c>
      <c r="AL1330" s="15">
        <f t="shared" si="2143"/>
        <v>0</v>
      </c>
      <c r="AM1330" s="15">
        <f t="shared" si="2144"/>
        <v>0</v>
      </c>
      <c r="AN1330" s="15">
        <f t="shared" si="2145"/>
        <v>6564.2089999999998</v>
      </c>
      <c r="AO1330" s="15">
        <f t="shared" si="2146"/>
        <v>0</v>
      </c>
      <c r="AP1330" s="70">
        <f t="shared" si="2066"/>
        <v>6564.2089999999998</v>
      </c>
      <c r="AQ1330" s="15">
        <f t="shared" si="2147"/>
        <v>16291.683000000001</v>
      </c>
      <c r="AR1330" s="15">
        <f t="shared" si="2148"/>
        <v>0</v>
      </c>
      <c r="AS1330" s="70">
        <f t="shared" si="2067"/>
        <v>16291.683000000001</v>
      </c>
      <c r="AT1330" s="73">
        <f t="shared" si="2149"/>
        <v>0</v>
      </c>
      <c r="AU1330" s="15">
        <f t="shared" si="2148"/>
        <v>0</v>
      </c>
      <c r="AV1330" s="16"/>
      <c r="AW1330" s="13"/>
    </row>
    <row r="1331" spans="1:49" s="74" customFormat="1" ht="31.2" x14ac:dyDescent="0.3">
      <c r="A1331" s="61" t="s">
        <v>855</v>
      </c>
      <c r="B1331" s="62" t="s">
        <v>48</v>
      </c>
      <c r="C1331" s="61"/>
      <c r="D1331" s="61"/>
      <c r="E1331" s="63" t="s">
        <v>49</v>
      </c>
      <c r="F1331" s="14"/>
      <c r="G1331" s="14"/>
      <c r="H1331" s="14"/>
      <c r="I1331" s="15">
        <f t="shared" si="2150"/>
        <v>328.209</v>
      </c>
      <c r="J1331" s="15">
        <f t="shared" si="2151"/>
        <v>814.58299999999997</v>
      </c>
      <c r="K1331" s="15">
        <f t="shared" si="2152"/>
        <v>0</v>
      </c>
      <c r="L1331" s="15">
        <f t="shared" ref="L1331:L1394" si="2153">F1331+I1331</f>
        <v>328.209</v>
      </c>
      <c r="M1331" s="15">
        <f t="shared" ref="M1331:M1394" si="2154">G1331+J1331</f>
        <v>814.58299999999997</v>
      </c>
      <c r="N1331" s="15">
        <f t="shared" ref="N1331:N1394" si="2155">H1331+K1331</f>
        <v>0</v>
      </c>
      <c r="O1331" s="15">
        <f t="shared" si="2132"/>
        <v>6236</v>
      </c>
      <c r="P1331" s="15">
        <f t="shared" si="2133"/>
        <v>15477.1</v>
      </c>
      <c r="Q1331" s="15">
        <f t="shared" si="2134"/>
        <v>0</v>
      </c>
      <c r="R1331" s="15">
        <f t="shared" si="2092"/>
        <v>6564.2089999999998</v>
      </c>
      <c r="S1331" s="15">
        <f t="shared" si="2093"/>
        <v>16291.683000000001</v>
      </c>
      <c r="T1331" s="15">
        <f t="shared" si="2094"/>
        <v>0</v>
      </c>
      <c r="U1331" s="15">
        <f t="shared" si="2135"/>
        <v>0</v>
      </c>
      <c r="V1331" s="15">
        <f t="shared" si="2086"/>
        <v>6564.2089999999998</v>
      </c>
      <c r="W1331" s="15">
        <f t="shared" si="2087"/>
        <v>16291.683000000001</v>
      </c>
      <c r="X1331" s="15">
        <f t="shared" si="2088"/>
        <v>0</v>
      </c>
      <c r="Y1331" s="15">
        <f t="shared" si="2136"/>
        <v>0</v>
      </c>
      <c r="Z1331" s="15">
        <f t="shared" si="2137"/>
        <v>0</v>
      </c>
      <c r="AA1331" s="15">
        <f t="shared" si="2138"/>
        <v>0</v>
      </c>
      <c r="AB1331" s="15">
        <f t="shared" si="2057"/>
        <v>6564.2089999999998</v>
      </c>
      <c r="AC1331" s="15">
        <f t="shared" si="2058"/>
        <v>16291.683000000001</v>
      </c>
      <c r="AD1331" s="15">
        <f t="shared" si="2059"/>
        <v>0</v>
      </c>
      <c r="AE1331" s="15">
        <f t="shared" si="2139"/>
        <v>0</v>
      </c>
      <c r="AF1331" s="15">
        <f t="shared" si="2140"/>
        <v>0</v>
      </c>
      <c r="AG1331" s="15">
        <f t="shared" si="2141"/>
        <v>0</v>
      </c>
      <c r="AH1331" s="15">
        <f t="shared" si="2060"/>
        <v>6564.2089999999998</v>
      </c>
      <c r="AI1331" s="15">
        <f t="shared" si="2061"/>
        <v>16291.683000000001</v>
      </c>
      <c r="AJ1331" s="15">
        <f t="shared" si="2062"/>
        <v>0</v>
      </c>
      <c r="AK1331" s="15">
        <f t="shared" si="2142"/>
        <v>0</v>
      </c>
      <c r="AL1331" s="15">
        <f t="shared" si="2143"/>
        <v>0</v>
      </c>
      <c r="AM1331" s="15">
        <f t="shared" si="2144"/>
        <v>0</v>
      </c>
      <c r="AN1331" s="15">
        <f t="shared" si="2145"/>
        <v>6564.2089999999998</v>
      </c>
      <c r="AO1331" s="15">
        <f t="shared" si="2146"/>
        <v>0</v>
      </c>
      <c r="AP1331" s="70">
        <f t="shared" si="2066"/>
        <v>6564.2089999999998</v>
      </c>
      <c r="AQ1331" s="15">
        <f t="shared" si="2147"/>
        <v>16291.683000000001</v>
      </c>
      <c r="AR1331" s="15">
        <f t="shared" si="2148"/>
        <v>0</v>
      </c>
      <c r="AS1331" s="70">
        <f t="shared" si="2067"/>
        <v>16291.683000000001</v>
      </c>
      <c r="AT1331" s="73">
        <f t="shared" si="2149"/>
        <v>0</v>
      </c>
      <c r="AU1331" s="15">
        <f t="shared" si="2148"/>
        <v>0</v>
      </c>
      <c r="AV1331" s="16"/>
      <c r="AW1331" s="13"/>
    </row>
    <row r="1332" spans="1:49" s="74" customFormat="1" ht="31.2" x14ac:dyDescent="0.3">
      <c r="A1332" s="61" t="s">
        <v>855</v>
      </c>
      <c r="B1332" s="62">
        <v>200</v>
      </c>
      <c r="C1332" s="61" t="s">
        <v>321</v>
      </c>
      <c r="D1332" s="61" t="s">
        <v>50</v>
      </c>
      <c r="E1332" s="63" t="s">
        <v>636</v>
      </c>
      <c r="F1332" s="14"/>
      <c r="G1332" s="14"/>
      <c r="H1332" s="14"/>
      <c r="I1332" s="27">
        <v>328.209</v>
      </c>
      <c r="J1332" s="27">
        <v>814.58299999999997</v>
      </c>
      <c r="K1332" s="14"/>
      <c r="L1332" s="14">
        <f t="shared" si="2153"/>
        <v>328.209</v>
      </c>
      <c r="M1332" s="14">
        <f t="shared" si="2154"/>
        <v>814.58299999999997</v>
      </c>
      <c r="N1332" s="14">
        <f t="shared" si="2155"/>
        <v>0</v>
      </c>
      <c r="O1332" s="15">
        <v>6236</v>
      </c>
      <c r="P1332" s="15">
        <v>15477.1</v>
      </c>
      <c r="Q1332" s="15"/>
      <c r="R1332" s="14">
        <f t="shared" si="2092"/>
        <v>6564.2089999999998</v>
      </c>
      <c r="S1332" s="14">
        <f t="shared" si="2093"/>
        <v>16291.683000000001</v>
      </c>
      <c r="T1332" s="14">
        <f t="shared" si="2094"/>
        <v>0</v>
      </c>
      <c r="U1332" s="14"/>
      <c r="V1332" s="14">
        <f t="shared" si="2086"/>
        <v>6564.2089999999998</v>
      </c>
      <c r="W1332" s="14">
        <f t="shared" si="2087"/>
        <v>16291.683000000001</v>
      </c>
      <c r="X1332" s="14">
        <f t="shared" si="2088"/>
        <v>0</v>
      </c>
      <c r="Y1332" s="14"/>
      <c r="Z1332" s="14"/>
      <c r="AA1332" s="14"/>
      <c r="AB1332" s="14">
        <f t="shared" si="2057"/>
        <v>6564.2089999999998</v>
      </c>
      <c r="AC1332" s="14">
        <f t="shared" si="2058"/>
        <v>16291.683000000001</v>
      </c>
      <c r="AD1332" s="14">
        <f t="shared" si="2059"/>
        <v>0</v>
      </c>
      <c r="AE1332" s="14"/>
      <c r="AF1332" s="14"/>
      <c r="AG1332" s="14"/>
      <c r="AH1332" s="15">
        <f t="shared" si="2060"/>
        <v>6564.2089999999998</v>
      </c>
      <c r="AI1332" s="15">
        <f t="shared" si="2061"/>
        <v>16291.683000000001</v>
      </c>
      <c r="AJ1332" s="15">
        <f t="shared" si="2062"/>
        <v>0</v>
      </c>
      <c r="AK1332" s="14"/>
      <c r="AL1332" s="14"/>
      <c r="AM1332" s="14"/>
      <c r="AN1332" s="14">
        <f t="shared" si="2145"/>
        <v>6564.2089999999998</v>
      </c>
      <c r="AO1332" s="14"/>
      <c r="AP1332" s="70">
        <f t="shared" si="2066"/>
        <v>6564.2089999999998</v>
      </c>
      <c r="AQ1332" s="14">
        <f t="shared" si="2147"/>
        <v>16291.683000000001</v>
      </c>
      <c r="AR1332" s="14"/>
      <c r="AS1332" s="70">
        <f t="shared" si="2067"/>
        <v>16291.683000000001</v>
      </c>
      <c r="AT1332" s="71">
        <f t="shared" si="2149"/>
        <v>0</v>
      </c>
      <c r="AU1332" s="14"/>
      <c r="AV1332" s="16"/>
      <c r="AW1332" s="13"/>
    </row>
    <row r="1333" spans="1:49" s="75" customFormat="1" x14ac:dyDescent="0.3">
      <c r="A1333" s="58" t="s">
        <v>857</v>
      </c>
      <c r="B1333" s="59"/>
      <c r="C1333" s="58"/>
      <c r="D1333" s="58"/>
      <c r="E1333" s="60" t="s">
        <v>24</v>
      </c>
      <c r="F1333" s="21">
        <f t="shared" ref="F1333:F1336" si="2156">F1334</f>
        <v>136122</v>
      </c>
      <c r="G1333" s="21">
        <f t="shared" ref="G1333:G1336" si="2157">G1334</f>
        <v>0</v>
      </c>
      <c r="H1333" s="21">
        <f t="shared" ref="H1333:H1336" si="2158">H1334</f>
        <v>0</v>
      </c>
      <c r="I1333" s="21">
        <f t="shared" si="2150"/>
        <v>0</v>
      </c>
      <c r="J1333" s="21">
        <f t="shared" si="2151"/>
        <v>0</v>
      </c>
      <c r="K1333" s="21">
        <f t="shared" si="2152"/>
        <v>0</v>
      </c>
      <c r="L1333" s="21">
        <f t="shared" si="2153"/>
        <v>136122</v>
      </c>
      <c r="M1333" s="21">
        <f t="shared" si="2154"/>
        <v>0</v>
      </c>
      <c r="N1333" s="21">
        <f t="shared" si="2155"/>
        <v>0</v>
      </c>
      <c r="O1333" s="21">
        <f t="shared" si="2132"/>
        <v>-136122</v>
      </c>
      <c r="P1333" s="21">
        <f t="shared" si="2133"/>
        <v>136122</v>
      </c>
      <c r="Q1333" s="21">
        <f t="shared" si="2134"/>
        <v>0</v>
      </c>
      <c r="R1333" s="21">
        <f t="shared" si="2092"/>
        <v>0</v>
      </c>
      <c r="S1333" s="21">
        <f t="shared" si="2093"/>
        <v>136122</v>
      </c>
      <c r="T1333" s="21">
        <f t="shared" si="2094"/>
        <v>0</v>
      </c>
      <c r="U1333" s="21">
        <f t="shared" si="2135"/>
        <v>0</v>
      </c>
      <c r="V1333" s="21">
        <f t="shared" si="2086"/>
        <v>0</v>
      </c>
      <c r="W1333" s="21">
        <f t="shared" si="2087"/>
        <v>136122</v>
      </c>
      <c r="X1333" s="21">
        <f t="shared" si="2088"/>
        <v>0</v>
      </c>
      <c r="Y1333" s="21">
        <f t="shared" si="2136"/>
        <v>0</v>
      </c>
      <c r="Z1333" s="21">
        <f t="shared" si="2137"/>
        <v>0</v>
      </c>
      <c r="AA1333" s="21">
        <f t="shared" si="2138"/>
        <v>0</v>
      </c>
      <c r="AB1333" s="21">
        <f t="shared" si="2057"/>
        <v>0</v>
      </c>
      <c r="AC1333" s="21">
        <f t="shared" si="2058"/>
        <v>136122</v>
      </c>
      <c r="AD1333" s="21">
        <f t="shared" si="2059"/>
        <v>0</v>
      </c>
      <c r="AE1333" s="21">
        <f t="shared" si="2139"/>
        <v>0</v>
      </c>
      <c r="AF1333" s="21">
        <f t="shared" si="2140"/>
        <v>0</v>
      </c>
      <c r="AG1333" s="21">
        <f t="shared" si="2141"/>
        <v>0</v>
      </c>
      <c r="AH1333" s="21">
        <f t="shared" si="2060"/>
        <v>0</v>
      </c>
      <c r="AI1333" s="21">
        <f t="shared" si="2061"/>
        <v>136122</v>
      </c>
      <c r="AJ1333" s="21">
        <f t="shared" si="2062"/>
        <v>0</v>
      </c>
      <c r="AK1333" s="21">
        <f t="shared" si="2142"/>
        <v>0</v>
      </c>
      <c r="AL1333" s="21">
        <f t="shared" si="2143"/>
        <v>-31705.017</v>
      </c>
      <c r="AM1333" s="21">
        <f t="shared" si="2144"/>
        <v>31705.017</v>
      </c>
      <c r="AN1333" s="21">
        <f t="shared" si="2145"/>
        <v>0</v>
      </c>
      <c r="AO1333" s="21">
        <f t="shared" si="2146"/>
        <v>0</v>
      </c>
      <c r="AP1333" s="69">
        <f t="shared" si="2066"/>
        <v>0</v>
      </c>
      <c r="AQ1333" s="21">
        <f t="shared" si="2147"/>
        <v>104416.98300000001</v>
      </c>
      <c r="AR1333" s="21">
        <f t="shared" si="2148"/>
        <v>0</v>
      </c>
      <c r="AS1333" s="69">
        <f t="shared" si="2067"/>
        <v>104416.98300000001</v>
      </c>
      <c r="AT1333" s="72">
        <f t="shared" si="2149"/>
        <v>31705.017</v>
      </c>
      <c r="AU1333" s="21">
        <f t="shared" si="2148"/>
        <v>0</v>
      </c>
      <c r="AV1333" s="22"/>
      <c r="AW1333" s="17"/>
    </row>
    <row r="1334" spans="1:49" ht="31.2" x14ac:dyDescent="0.3">
      <c r="A1334" s="61" t="s">
        <v>858</v>
      </c>
      <c r="B1334" s="62"/>
      <c r="C1334" s="61"/>
      <c r="D1334" s="61"/>
      <c r="E1334" s="63" t="s">
        <v>859</v>
      </c>
      <c r="F1334" s="15">
        <f t="shared" si="2156"/>
        <v>136122</v>
      </c>
      <c r="G1334" s="15">
        <f t="shared" si="2157"/>
        <v>0</v>
      </c>
      <c r="H1334" s="15">
        <f t="shared" si="2158"/>
        <v>0</v>
      </c>
      <c r="I1334" s="15">
        <f t="shared" si="2150"/>
        <v>0</v>
      </c>
      <c r="J1334" s="15">
        <f t="shared" si="2151"/>
        <v>0</v>
      </c>
      <c r="K1334" s="15">
        <f t="shared" si="2152"/>
        <v>0</v>
      </c>
      <c r="L1334" s="15">
        <f t="shared" si="2153"/>
        <v>136122</v>
      </c>
      <c r="M1334" s="15">
        <f t="shared" si="2154"/>
        <v>0</v>
      </c>
      <c r="N1334" s="15">
        <f t="shared" si="2155"/>
        <v>0</v>
      </c>
      <c r="O1334" s="15">
        <f t="shared" si="2132"/>
        <v>-136122</v>
      </c>
      <c r="P1334" s="15">
        <f t="shared" si="2133"/>
        <v>136122</v>
      </c>
      <c r="Q1334" s="15">
        <f t="shared" si="2134"/>
        <v>0</v>
      </c>
      <c r="R1334" s="15">
        <f t="shared" si="2092"/>
        <v>0</v>
      </c>
      <c r="S1334" s="15">
        <f t="shared" si="2093"/>
        <v>136122</v>
      </c>
      <c r="T1334" s="15">
        <f t="shared" si="2094"/>
        <v>0</v>
      </c>
      <c r="U1334" s="15">
        <f t="shared" si="2135"/>
        <v>0</v>
      </c>
      <c r="V1334" s="15">
        <f t="shared" si="2086"/>
        <v>0</v>
      </c>
      <c r="W1334" s="15">
        <f t="shared" si="2087"/>
        <v>136122</v>
      </c>
      <c r="X1334" s="15">
        <f t="shared" si="2088"/>
        <v>0</v>
      </c>
      <c r="Y1334" s="15">
        <f t="shared" si="2136"/>
        <v>0</v>
      </c>
      <c r="Z1334" s="15">
        <f t="shared" si="2137"/>
        <v>0</v>
      </c>
      <c r="AA1334" s="15">
        <f t="shared" si="2138"/>
        <v>0</v>
      </c>
      <c r="AB1334" s="15">
        <f t="shared" si="2057"/>
        <v>0</v>
      </c>
      <c r="AC1334" s="15">
        <f t="shared" si="2058"/>
        <v>136122</v>
      </c>
      <c r="AD1334" s="15">
        <f t="shared" si="2059"/>
        <v>0</v>
      </c>
      <c r="AE1334" s="15">
        <f t="shared" si="2139"/>
        <v>0</v>
      </c>
      <c r="AF1334" s="15">
        <f t="shared" si="2140"/>
        <v>0</v>
      </c>
      <c r="AG1334" s="15">
        <f t="shared" si="2141"/>
        <v>0</v>
      </c>
      <c r="AH1334" s="15">
        <f t="shared" si="2060"/>
        <v>0</v>
      </c>
      <c r="AI1334" s="15">
        <f t="shared" si="2061"/>
        <v>136122</v>
      </c>
      <c r="AJ1334" s="15">
        <f t="shared" si="2062"/>
        <v>0</v>
      </c>
      <c r="AK1334" s="15">
        <f t="shared" si="2142"/>
        <v>0</v>
      </c>
      <c r="AL1334" s="15">
        <f t="shared" si="2143"/>
        <v>-31705.017</v>
      </c>
      <c r="AM1334" s="15">
        <f t="shared" si="2144"/>
        <v>31705.017</v>
      </c>
      <c r="AN1334" s="15">
        <f t="shared" si="2145"/>
        <v>0</v>
      </c>
      <c r="AO1334" s="15">
        <f t="shared" si="2146"/>
        <v>0</v>
      </c>
      <c r="AP1334" s="70">
        <f t="shared" si="2066"/>
        <v>0</v>
      </c>
      <c r="AQ1334" s="15">
        <f t="shared" si="2147"/>
        <v>104416.98300000001</v>
      </c>
      <c r="AR1334" s="15">
        <f t="shared" si="2148"/>
        <v>0</v>
      </c>
      <c r="AS1334" s="70">
        <f t="shared" si="2067"/>
        <v>104416.98300000001</v>
      </c>
      <c r="AT1334" s="73">
        <f t="shared" si="2149"/>
        <v>31705.017</v>
      </c>
      <c r="AU1334" s="15">
        <f t="shared" si="2148"/>
        <v>0</v>
      </c>
      <c r="AV1334" s="24"/>
    </row>
    <row r="1335" spans="1:49" ht="46.8" x14ac:dyDescent="0.3">
      <c r="A1335" s="61" t="s">
        <v>860</v>
      </c>
      <c r="B1335" s="62"/>
      <c r="C1335" s="61"/>
      <c r="D1335" s="61"/>
      <c r="E1335" s="63" t="s">
        <v>861</v>
      </c>
      <c r="F1335" s="15">
        <f t="shared" si="2156"/>
        <v>136122</v>
      </c>
      <c r="G1335" s="15">
        <f t="shared" si="2157"/>
        <v>0</v>
      </c>
      <c r="H1335" s="15">
        <f t="shared" si="2158"/>
        <v>0</v>
      </c>
      <c r="I1335" s="15">
        <f t="shared" si="2150"/>
        <v>0</v>
      </c>
      <c r="J1335" s="15">
        <f t="shared" si="2151"/>
        <v>0</v>
      </c>
      <c r="K1335" s="15">
        <f t="shared" si="2152"/>
        <v>0</v>
      </c>
      <c r="L1335" s="15">
        <f t="shared" si="2153"/>
        <v>136122</v>
      </c>
      <c r="M1335" s="15">
        <f t="shared" si="2154"/>
        <v>0</v>
      </c>
      <c r="N1335" s="15">
        <f t="shared" si="2155"/>
        <v>0</v>
      </c>
      <c r="O1335" s="15">
        <f t="shared" si="2132"/>
        <v>-136122</v>
      </c>
      <c r="P1335" s="15">
        <f t="shared" si="2133"/>
        <v>136122</v>
      </c>
      <c r="Q1335" s="15">
        <f t="shared" si="2134"/>
        <v>0</v>
      </c>
      <c r="R1335" s="15">
        <f t="shared" si="2092"/>
        <v>0</v>
      </c>
      <c r="S1335" s="15">
        <f t="shared" si="2093"/>
        <v>136122</v>
      </c>
      <c r="T1335" s="15">
        <f t="shared" si="2094"/>
        <v>0</v>
      </c>
      <c r="U1335" s="15">
        <f t="shared" si="2135"/>
        <v>0</v>
      </c>
      <c r="V1335" s="15">
        <f t="shared" si="2086"/>
        <v>0</v>
      </c>
      <c r="W1335" s="15">
        <f t="shared" si="2087"/>
        <v>136122</v>
      </c>
      <c r="X1335" s="15">
        <f t="shared" si="2088"/>
        <v>0</v>
      </c>
      <c r="Y1335" s="15">
        <f t="shared" si="2136"/>
        <v>0</v>
      </c>
      <c r="Z1335" s="15">
        <f t="shared" si="2137"/>
        <v>0</v>
      </c>
      <c r="AA1335" s="15">
        <f t="shared" si="2138"/>
        <v>0</v>
      </c>
      <c r="AB1335" s="15">
        <f t="shared" si="2057"/>
        <v>0</v>
      </c>
      <c r="AC1335" s="15">
        <f t="shared" si="2058"/>
        <v>136122</v>
      </c>
      <c r="AD1335" s="15">
        <f t="shared" si="2059"/>
        <v>0</v>
      </c>
      <c r="AE1335" s="15">
        <f t="shared" si="2139"/>
        <v>0</v>
      </c>
      <c r="AF1335" s="15">
        <f t="shared" si="2140"/>
        <v>0</v>
      </c>
      <c r="AG1335" s="15">
        <f t="shared" si="2141"/>
        <v>0</v>
      </c>
      <c r="AH1335" s="15">
        <f t="shared" si="2060"/>
        <v>0</v>
      </c>
      <c r="AI1335" s="15">
        <f t="shared" si="2061"/>
        <v>136122</v>
      </c>
      <c r="AJ1335" s="15">
        <f t="shared" si="2062"/>
        <v>0</v>
      </c>
      <c r="AK1335" s="15">
        <f t="shared" si="2142"/>
        <v>0</v>
      </c>
      <c r="AL1335" s="15">
        <f t="shared" si="2143"/>
        <v>-31705.017</v>
      </c>
      <c r="AM1335" s="15">
        <f t="shared" si="2144"/>
        <v>31705.017</v>
      </c>
      <c r="AN1335" s="15">
        <f t="shared" si="2145"/>
        <v>0</v>
      </c>
      <c r="AO1335" s="15">
        <f t="shared" si="2146"/>
        <v>0</v>
      </c>
      <c r="AP1335" s="70">
        <f t="shared" si="2066"/>
        <v>0</v>
      </c>
      <c r="AQ1335" s="15">
        <f t="shared" si="2147"/>
        <v>104416.98300000001</v>
      </c>
      <c r="AR1335" s="15">
        <f t="shared" si="2148"/>
        <v>0</v>
      </c>
      <c r="AS1335" s="70">
        <f t="shared" si="2067"/>
        <v>104416.98300000001</v>
      </c>
      <c r="AT1335" s="73">
        <f t="shared" si="2149"/>
        <v>31705.017</v>
      </c>
      <c r="AU1335" s="15">
        <f t="shared" si="2148"/>
        <v>0</v>
      </c>
      <c r="AV1335" s="24"/>
    </row>
    <row r="1336" spans="1:49" ht="46.8" x14ac:dyDescent="0.3">
      <c r="A1336" s="61" t="s">
        <v>860</v>
      </c>
      <c r="B1336" s="62" t="s">
        <v>29</v>
      </c>
      <c r="C1336" s="61"/>
      <c r="D1336" s="61"/>
      <c r="E1336" s="63" t="s">
        <v>30</v>
      </c>
      <c r="F1336" s="15">
        <f t="shared" si="2156"/>
        <v>136122</v>
      </c>
      <c r="G1336" s="15">
        <f t="shared" si="2157"/>
        <v>0</v>
      </c>
      <c r="H1336" s="15">
        <f t="shared" si="2158"/>
        <v>0</v>
      </c>
      <c r="I1336" s="15">
        <f t="shared" si="2150"/>
        <v>0</v>
      </c>
      <c r="J1336" s="15">
        <f t="shared" si="2151"/>
        <v>0</v>
      </c>
      <c r="K1336" s="15">
        <f t="shared" si="2152"/>
        <v>0</v>
      </c>
      <c r="L1336" s="15">
        <f t="shared" si="2153"/>
        <v>136122</v>
      </c>
      <c r="M1336" s="15">
        <f t="shared" si="2154"/>
        <v>0</v>
      </c>
      <c r="N1336" s="15">
        <f t="shared" si="2155"/>
        <v>0</v>
      </c>
      <c r="O1336" s="15">
        <f t="shared" si="2132"/>
        <v>-136122</v>
      </c>
      <c r="P1336" s="15">
        <f t="shared" si="2133"/>
        <v>136122</v>
      </c>
      <c r="Q1336" s="15">
        <f t="shared" si="2134"/>
        <v>0</v>
      </c>
      <c r="R1336" s="15">
        <f t="shared" si="2092"/>
        <v>0</v>
      </c>
      <c r="S1336" s="15">
        <f t="shared" si="2093"/>
        <v>136122</v>
      </c>
      <c r="T1336" s="15">
        <f t="shared" si="2094"/>
        <v>0</v>
      </c>
      <c r="U1336" s="15">
        <f t="shared" si="2135"/>
        <v>0</v>
      </c>
      <c r="V1336" s="15">
        <f t="shared" si="2086"/>
        <v>0</v>
      </c>
      <c r="W1336" s="15">
        <f t="shared" si="2087"/>
        <v>136122</v>
      </c>
      <c r="X1336" s="15">
        <f t="shared" si="2088"/>
        <v>0</v>
      </c>
      <c r="Y1336" s="15">
        <f t="shared" si="2136"/>
        <v>0</v>
      </c>
      <c r="Z1336" s="15">
        <f t="shared" si="2137"/>
        <v>0</v>
      </c>
      <c r="AA1336" s="15">
        <f t="shared" si="2138"/>
        <v>0</v>
      </c>
      <c r="AB1336" s="15">
        <f t="shared" ref="AB1336:AB1399" si="2159">V1336+Y1336</f>
        <v>0</v>
      </c>
      <c r="AC1336" s="15">
        <f t="shared" ref="AC1336:AC1399" si="2160">W1336+Z1336</f>
        <v>136122</v>
      </c>
      <c r="AD1336" s="15">
        <f t="shared" ref="AD1336:AD1399" si="2161">X1336+AA1336</f>
        <v>0</v>
      </c>
      <c r="AE1336" s="15">
        <f t="shared" si="2139"/>
        <v>0</v>
      </c>
      <c r="AF1336" s="15">
        <f t="shared" si="2140"/>
        <v>0</v>
      </c>
      <c r="AG1336" s="15">
        <f t="shared" si="2141"/>
        <v>0</v>
      </c>
      <c r="AH1336" s="15">
        <f t="shared" ref="AH1336:AH1399" si="2162">AB1336+AE1336</f>
        <v>0</v>
      </c>
      <c r="AI1336" s="15">
        <f t="shared" ref="AI1336:AI1399" si="2163">AC1336+AF1336</f>
        <v>136122</v>
      </c>
      <c r="AJ1336" s="15">
        <f t="shared" ref="AJ1336:AJ1399" si="2164">AD1336+AG1336</f>
        <v>0</v>
      </c>
      <c r="AK1336" s="15">
        <f t="shared" si="2142"/>
        <v>0</v>
      </c>
      <c r="AL1336" s="15">
        <f t="shared" si="2143"/>
        <v>-31705.017</v>
      </c>
      <c r="AM1336" s="15">
        <f t="shared" si="2144"/>
        <v>31705.017</v>
      </c>
      <c r="AN1336" s="15">
        <f t="shared" si="2145"/>
        <v>0</v>
      </c>
      <c r="AO1336" s="15">
        <f t="shared" si="2146"/>
        <v>0</v>
      </c>
      <c r="AP1336" s="70">
        <f t="shared" si="2066"/>
        <v>0</v>
      </c>
      <c r="AQ1336" s="15">
        <f t="shared" si="2147"/>
        <v>104416.98300000001</v>
      </c>
      <c r="AR1336" s="15">
        <f t="shared" si="2148"/>
        <v>0</v>
      </c>
      <c r="AS1336" s="70">
        <f t="shared" si="2067"/>
        <v>104416.98300000001</v>
      </c>
      <c r="AT1336" s="73">
        <f t="shared" si="2149"/>
        <v>31705.017</v>
      </c>
      <c r="AU1336" s="15">
        <f t="shared" si="2148"/>
        <v>0</v>
      </c>
      <c r="AV1336" s="24"/>
    </row>
    <row r="1337" spans="1:49" x14ac:dyDescent="0.3">
      <c r="A1337" s="61" t="s">
        <v>860</v>
      </c>
      <c r="B1337" s="62" t="s">
        <v>29</v>
      </c>
      <c r="C1337" s="61" t="s">
        <v>50</v>
      </c>
      <c r="D1337" s="61" t="s">
        <v>51</v>
      </c>
      <c r="E1337" s="63" t="s">
        <v>52</v>
      </c>
      <c r="F1337" s="15">
        <v>136122</v>
      </c>
      <c r="G1337" s="15"/>
      <c r="H1337" s="15"/>
      <c r="I1337" s="15"/>
      <c r="J1337" s="15"/>
      <c r="K1337" s="15"/>
      <c r="L1337" s="15">
        <f t="shared" si="2153"/>
        <v>136122</v>
      </c>
      <c r="M1337" s="15">
        <f t="shared" si="2154"/>
        <v>0</v>
      </c>
      <c r="N1337" s="15">
        <f t="shared" si="2155"/>
        <v>0</v>
      </c>
      <c r="O1337" s="15">
        <v>-136122</v>
      </c>
      <c r="P1337" s="15">
        <v>136122</v>
      </c>
      <c r="Q1337" s="15"/>
      <c r="R1337" s="15">
        <f t="shared" si="2092"/>
        <v>0</v>
      </c>
      <c r="S1337" s="15">
        <f t="shared" si="2093"/>
        <v>136122</v>
      </c>
      <c r="T1337" s="15">
        <f t="shared" si="2094"/>
        <v>0</v>
      </c>
      <c r="U1337" s="15"/>
      <c r="V1337" s="15">
        <f t="shared" si="2086"/>
        <v>0</v>
      </c>
      <c r="W1337" s="15">
        <f t="shared" si="2087"/>
        <v>136122</v>
      </c>
      <c r="X1337" s="15">
        <f t="shared" si="2088"/>
        <v>0</v>
      </c>
      <c r="Y1337" s="15"/>
      <c r="Z1337" s="15"/>
      <c r="AA1337" s="15"/>
      <c r="AB1337" s="15">
        <f t="shared" si="2159"/>
        <v>0</v>
      </c>
      <c r="AC1337" s="15">
        <f t="shared" si="2160"/>
        <v>136122</v>
      </c>
      <c r="AD1337" s="15">
        <f t="shared" si="2161"/>
        <v>0</v>
      </c>
      <c r="AE1337" s="15"/>
      <c r="AF1337" s="15"/>
      <c r="AG1337" s="15"/>
      <c r="AH1337" s="15">
        <f t="shared" si="2162"/>
        <v>0</v>
      </c>
      <c r="AI1337" s="15">
        <f t="shared" si="2163"/>
        <v>136122</v>
      </c>
      <c r="AJ1337" s="15">
        <f t="shared" si="2164"/>
        <v>0</v>
      </c>
      <c r="AK1337" s="15"/>
      <c r="AL1337" s="15">
        <v>-31705.017</v>
      </c>
      <c r="AM1337" s="15">
        <v>31705.017</v>
      </c>
      <c r="AN1337" s="15">
        <f t="shared" si="2145"/>
        <v>0</v>
      </c>
      <c r="AO1337" s="15"/>
      <c r="AP1337" s="70">
        <f t="shared" si="2066"/>
        <v>0</v>
      </c>
      <c r="AQ1337" s="15">
        <f t="shared" si="2147"/>
        <v>104416.98300000001</v>
      </c>
      <c r="AR1337" s="15"/>
      <c r="AS1337" s="70">
        <f t="shared" si="2067"/>
        <v>104416.98300000001</v>
      </c>
      <c r="AT1337" s="73">
        <f t="shared" si="2149"/>
        <v>31705.017</v>
      </c>
      <c r="AU1337" s="15"/>
      <c r="AV1337" s="24"/>
    </row>
    <row r="1338" spans="1:49" s="75" customFormat="1" x14ac:dyDescent="0.3">
      <c r="A1338" s="58" t="s">
        <v>862</v>
      </c>
      <c r="B1338" s="59"/>
      <c r="C1338" s="58"/>
      <c r="D1338" s="58"/>
      <c r="E1338" s="60" t="s">
        <v>58</v>
      </c>
      <c r="F1338" s="21">
        <f t="shared" ref="F1338:K1338" si="2165">F1339+F1348+F1362+F1373+F1389</f>
        <v>636516.69999999995</v>
      </c>
      <c r="G1338" s="21">
        <f t="shared" si="2165"/>
        <v>780396.2</v>
      </c>
      <c r="H1338" s="21">
        <f t="shared" si="2165"/>
        <v>607169.89999999991</v>
      </c>
      <c r="I1338" s="21">
        <f t="shared" si="2165"/>
        <v>33726.222999999998</v>
      </c>
      <c r="J1338" s="21">
        <f t="shared" si="2165"/>
        <v>405.96699999999691</v>
      </c>
      <c r="K1338" s="21">
        <f t="shared" si="2165"/>
        <v>23050.566999999999</v>
      </c>
      <c r="L1338" s="21">
        <f t="shared" si="2153"/>
        <v>670242.92299999995</v>
      </c>
      <c r="M1338" s="21">
        <f t="shared" si="2154"/>
        <v>780802.1669999999</v>
      </c>
      <c r="N1338" s="21">
        <f t="shared" si="2155"/>
        <v>630220.46699999995</v>
      </c>
      <c r="O1338" s="21">
        <f>O1339+O1348+O1362+O1373+O1389</f>
        <v>57.368999999998778</v>
      </c>
      <c r="P1338" s="21">
        <f>P1339+P1348+P1362+P1373+P1389</f>
        <v>21500</v>
      </c>
      <c r="Q1338" s="21">
        <f>Q1339+Q1348+Q1362+Q1373+Q1389</f>
        <v>0</v>
      </c>
      <c r="R1338" s="21">
        <f t="shared" si="2092"/>
        <v>670300.2919999999</v>
      </c>
      <c r="S1338" s="21">
        <f t="shared" si="2093"/>
        <v>802302.1669999999</v>
      </c>
      <c r="T1338" s="21">
        <f t="shared" si="2094"/>
        <v>630220.46699999995</v>
      </c>
      <c r="U1338" s="21">
        <f>U1339+U1348+U1362+U1373+U1389</f>
        <v>0</v>
      </c>
      <c r="V1338" s="21">
        <f t="shared" si="2086"/>
        <v>670300.2919999999</v>
      </c>
      <c r="W1338" s="21">
        <f t="shared" si="2087"/>
        <v>802302.1669999999</v>
      </c>
      <c r="X1338" s="21">
        <f t="shared" si="2088"/>
        <v>630220.46699999995</v>
      </c>
      <c r="Y1338" s="21">
        <f>Y1339+Y1348+Y1362+Y1373+Y1389</f>
        <v>1086.0299999999975</v>
      </c>
      <c r="Z1338" s="21">
        <f>Z1339+Z1348+Z1362+Z1373+Z1389</f>
        <v>0</v>
      </c>
      <c r="AA1338" s="21">
        <f>AA1339+AA1348+AA1362+AA1373+AA1389</f>
        <v>0</v>
      </c>
      <c r="AB1338" s="21">
        <f t="shared" si="2159"/>
        <v>671386.32199999993</v>
      </c>
      <c r="AC1338" s="21">
        <f t="shared" si="2160"/>
        <v>802302.1669999999</v>
      </c>
      <c r="AD1338" s="21">
        <f t="shared" si="2161"/>
        <v>630220.46699999995</v>
      </c>
      <c r="AE1338" s="21">
        <f>AE1339+AE1348+AE1362+AE1373+AE1389</f>
        <v>-43.91</v>
      </c>
      <c r="AF1338" s="21">
        <f>AF1339+AF1348+AF1362+AF1373+AF1389</f>
        <v>0</v>
      </c>
      <c r="AG1338" s="21">
        <f>AG1339+AG1348+AG1362+AG1373+AG1389</f>
        <v>0</v>
      </c>
      <c r="AH1338" s="21">
        <f t="shared" si="2162"/>
        <v>671342.41199999989</v>
      </c>
      <c r="AI1338" s="21">
        <f t="shared" si="2163"/>
        <v>802302.1669999999</v>
      </c>
      <c r="AJ1338" s="21">
        <f t="shared" si="2164"/>
        <v>630220.46699999995</v>
      </c>
      <c r="AK1338" s="21">
        <f>AK1339+AK1348+AK1362+AK1373+AK1389</f>
        <v>-1606.0560000000005</v>
      </c>
      <c r="AL1338" s="21">
        <f>AL1339+AL1348+AL1362+AL1373+AL1389</f>
        <v>0</v>
      </c>
      <c r="AM1338" s="21">
        <f>AM1339+AM1348+AM1362+AM1373+AM1389</f>
        <v>0</v>
      </c>
      <c r="AN1338" s="21">
        <f t="shared" si="2145"/>
        <v>669736.35599999991</v>
      </c>
      <c r="AO1338" s="21">
        <f>AO1339+AO1348+AO1362+AO1373+AO1389</f>
        <v>0</v>
      </c>
      <c r="AP1338" s="69">
        <f t="shared" si="2066"/>
        <v>669736.35599999991</v>
      </c>
      <c r="AQ1338" s="21">
        <f t="shared" si="2147"/>
        <v>802302.1669999999</v>
      </c>
      <c r="AR1338" s="21">
        <f>AR1339+AR1348+AR1362+AR1373+AR1389</f>
        <v>0</v>
      </c>
      <c r="AS1338" s="69">
        <f t="shared" si="2067"/>
        <v>802302.1669999999</v>
      </c>
      <c r="AT1338" s="72">
        <f t="shared" si="2149"/>
        <v>630220.46699999995</v>
      </c>
      <c r="AU1338" s="21">
        <f>AU1339+AU1348+AU1362+AU1373+AU1389</f>
        <v>0</v>
      </c>
      <c r="AV1338" s="22"/>
      <c r="AW1338" s="17"/>
    </row>
    <row r="1339" spans="1:49" ht="46.8" x14ac:dyDescent="0.3">
      <c r="A1339" s="61" t="s">
        <v>863</v>
      </c>
      <c r="B1339" s="62"/>
      <c r="C1339" s="61"/>
      <c r="D1339" s="61"/>
      <c r="E1339" s="63" t="s">
        <v>864</v>
      </c>
      <c r="F1339" s="15">
        <f t="shared" ref="F1339:K1339" si="2166">F1340+F1345</f>
        <v>90925.9</v>
      </c>
      <c r="G1339" s="15">
        <f t="shared" si="2166"/>
        <v>120408.5</v>
      </c>
      <c r="H1339" s="15">
        <f t="shared" si="2166"/>
        <v>80182.2</v>
      </c>
      <c r="I1339" s="15">
        <f t="shared" si="2166"/>
        <v>5409.7999999999993</v>
      </c>
      <c r="J1339" s="15">
        <f t="shared" si="2166"/>
        <v>9700.9699999999993</v>
      </c>
      <c r="K1339" s="15">
        <f t="shared" si="2166"/>
        <v>10845.57</v>
      </c>
      <c r="L1339" s="15">
        <f t="shared" si="2153"/>
        <v>96335.7</v>
      </c>
      <c r="M1339" s="15">
        <f t="shared" si="2154"/>
        <v>130109.47</v>
      </c>
      <c r="N1339" s="15">
        <f t="shared" si="2155"/>
        <v>91027.76999999999</v>
      </c>
      <c r="O1339" s="15">
        <f>O1340+O1345</f>
        <v>8894.7080000000005</v>
      </c>
      <c r="P1339" s="15">
        <f>P1340+P1345</f>
        <v>0</v>
      </c>
      <c r="Q1339" s="15">
        <f>Q1340+Q1345</f>
        <v>0</v>
      </c>
      <c r="R1339" s="15">
        <f t="shared" si="2092"/>
        <v>105230.408</v>
      </c>
      <c r="S1339" s="15">
        <f t="shared" si="2093"/>
        <v>130109.47</v>
      </c>
      <c r="T1339" s="15">
        <f t="shared" si="2094"/>
        <v>91027.76999999999</v>
      </c>
      <c r="U1339" s="15">
        <f>U1340+U1345</f>
        <v>0</v>
      </c>
      <c r="V1339" s="15">
        <f t="shared" si="2086"/>
        <v>105230.408</v>
      </c>
      <c r="W1339" s="15">
        <f t="shared" si="2087"/>
        <v>130109.47</v>
      </c>
      <c r="X1339" s="15">
        <f t="shared" si="2088"/>
        <v>91027.76999999999</v>
      </c>
      <c r="Y1339" s="15">
        <f>Y1340+Y1345</f>
        <v>20637.099999999999</v>
      </c>
      <c r="Z1339" s="15">
        <f>Z1340+Z1345</f>
        <v>0</v>
      </c>
      <c r="AA1339" s="15">
        <f>AA1340+AA1345</f>
        <v>0</v>
      </c>
      <c r="AB1339" s="15">
        <f t="shared" si="2159"/>
        <v>125867.508</v>
      </c>
      <c r="AC1339" s="15">
        <f t="shared" si="2160"/>
        <v>130109.47</v>
      </c>
      <c r="AD1339" s="15">
        <f t="shared" si="2161"/>
        <v>91027.76999999999</v>
      </c>
      <c r="AE1339" s="15">
        <f>AE1340+AE1345</f>
        <v>0</v>
      </c>
      <c r="AF1339" s="15">
        <f>AF1340+AF1345</f>
        <v>0</v>
      </c>
      <c r="AG1339" s="15">
        <f>AG1340+AG1345</f>
        <v>0</v>
      </c>
      <c r="AH1339" s="15">
        <f t="shared" si="2162"/>
        <v>125867.508</v>
      </c>
      <c r="AI1339" s="15">
        <f t="shared" si="2163"/>
        <v>130109.47</v>
      </c>
      <c r="AJ1339" s="15">
        <f t="shared" si="2164"/>
        <v>91027.76999999999</v>
      </c>
      <c r="AK1339" s="15">
        <f>AK1340+AK1345</f>
        <v>-622.14799999999991</v>
      </c>
      <c r="AL1339" s="15">
        <f>AL1340+AL1345</f>
        <v>0</v>
      </c>
      <c r="AM1339" s="15">
        <f>AM1340+AM1345</f>
        <v>0</v>
      </c>
      <c r="AN1339" s="15">
        <f t="shared" si="2145"/>
        <v>125245.36</v>
      </c>
      <c r="AO1339" s="15">
        <f>AO1340+AO1345</f>
        <v>0</v>
      </c>
      <c r="AP1339" s="70">
        <f t="shared" si="2066"/>
        <v>125245.36</v>
      </c>
      <c r="AQ1339" s="15">
        <f t="shared" si="2147"/>
        <v>130109.47</v>
      </c>
      <c r="AR1339" s="15">
        <f>AR1340+AR1345</f>
        <v>0</v>
      </c>
      <c r="AS1339" s="70">
        <f t="shared" si="2067"/>
        <v>130109.47</v>
      </c>
      <c r="AT1339" s="73">
        <f t="shared" si="2149"/>
        <v>91027.76999999999</v>
      </c>
      <c r="AU1339" s="15">
        <f>AU1340+AU1345</f>
        <v>0</v>
      </c>
      <c r="AV1339" s="24"/>
    </row>
    <row r="1340" spans="1:49" x14ac:dyDescent="0.3">
      <c r="A1340" s="61" t="s">
        <v>865</v>
      </c>
      <c r="B1340" s="62"/>
      <c r="C1340" s="61"/>
      <c r="D1340" s="61"/>
      <c r="E1340" s="63" t="s">
        <v>866</v>
      </c>
      <c r="F1340" s="15">
        <f t="shared" ref="F1340:K1340" si="2167">F1341+F1343</f>
        <v>21292.7</v>
      </c>
      <c r="G1340" s="15">
        <f t="shared" si="2167"/>
        <v>21292.7</v>
      </c>
      <c r="H1340" s="15">
        <f t="shared" si="2167"/>
        <v>21292.7</v>
      </c>
      <c r="I1340" s="15">
        <f t="shared" si="2167"/>
        <v>0</v>
      </c>
      <c r="J1340" s="15">
        <f t="shared" si="2167"/>
        <v>0</v>
      </c>
      <c r="K1340" s="15">
        <f t="shared" si="2167"/>
        <v>0</v>
      </c>
      <c r="L1340" s="15">
        <f t="shared" si="2153"/>
        <v>21292.7</v>
      </c>
      <c r="M1340" s="15">
        <f t="shared" si="2154"/>
        <v>21292.7</v>
      </c>
      <c r="N1340" s="15">
        <f t="shared" si="2155"/>
        <v>21292.7</v>
      </c>
      <c r="O1340" s="15">
        <f>O1341+O1343</f>
        <v>0</v>
      </c>
      <c r="P1340" s="15">
        <f>P1341+P1343</f>
        <v>0</v>
      </c>
      <c r="Q1340" s="15">
        <f>Q1341+Q1343</f>
        <v>0</v>
      </c>
      <c r="R1340" s="15">
        <f t="shared" si="2092"/>
        <v>21292.7</v>
      </c>
      <c r="S1340" s="15">
        <f t="shared" si="2093"/>
        <v>21292.7</v>
      </c>
      <c r="T1340" s="15">
        <f t="shared" si="2094"/>
        <v>21292.7</v>
      </c>
      <c r="U1340" s="15">
        <f>U1341+U1343</f>
        <v>0</v>
      </c>
      <c r="V1340" s="15">
        <f t="shared" si="2086"/>
        <v>21292.7</v>
      </c>
      <c r="W1340" s="15">
        <f t="shared" si="2087"/>
        <v>21292.7</v>
      </c>
      <c r="X1340" s="15">
        <f t="shared" si="2088"/>
        <v>21292.7</v>
      </c>
      <c r="Y1340" s="15">
        <f>Y1341+Y1343</f>
        <v>0</v>
      </c>
      <c r="Z1340" s="15">
        <f>Z1341+Z1343</f>
        <v>0</v>
      </c>
      <c r="AA1340" s="15">
        <f>AA1341+AA1343</f>
        <v>0</v>
      </c>
      <c r="AB1340" s="15">
        <f t="shared" si="2159"/>
        <v>21292.7</v>
      </c>
      <c r="AC1340" s="15">
        <f t="shared" si="2160"/>
        <v>21292.7</v>
      </c>
      <c r="AD1340" s="15">
        <f t="shared" si="2161"/>
        <v>21292.7</v>
      </c>
      <c r="AE1340" s="15">
        <f>AE1341+AE1343</f>
        <v>0</v>
      </c>
      <c r="AF1340" s="15">
        <f>AF1341+AF1343</f>
        <v>0</v>
      </c>
      <c r="AG1340" s="15">
        <f>AG1341+AG1343</f>
        <v>0</v>
      </c>
      <c r="AH1340" s="15">
        <f t="shared" si="2162"/>
        <v>21292.7</v>
      </c>
      <c r="AI1340" s="15">
        <f t="shared" si="2163"/>
        <v>21292.7</v>
      </c>
      <c r="AJ1340" s="15">
        <f t="shared" si="2164"/>
        <v>21292.7</v>
      </c>
      <c r="AK1340" s="15">
        <f>AK1341+AK1343</f>
        <v>-10.637</v>
      </c>
      <c r="AL1340" s="15">
        <f>AL1341+AL1343</f>
        <v>0</v>
      </c>
      <c r="AM1340" s="15">
        <f>AM1341+AM1343</f>
        <v>0</v>
      </c>
      <c r="AN1340" s="15">
        <f t="shared" si="2145"/>
        <v>21282.063000000002</v>
      </c>
      <c r="AO1340" s="15">
        <f>AO1341+AO1343</f>
        <v>0</v>
      </c>
      <c r="AP1340" s="70">
        <f t="shared" si="2066"/>
        <v>21282.063000000002</v>
      </c>
      <c r="AQ1340" s="15">
        <f t="shared" si="2147"/>
        <v>21292.7</v>
      </c>
      <c r="AR1340" s="15">
        <f>AR1341+AR1343</f>
        <v>0</v>
      </c>
      <c r="AS1340" s="70">
        <f t="shared" si="2067"/>
        <v>21292.7</v>
      </c>
      <c r="AT1340" s="73">
        <f t="shared" si="2149"/>
        <v>21292.7</v>
      </c>
      <c r="AU1340" s="15">
        <f>AU1341+AU1343</f>
        <v>0</v>
      </c>
      <c r="AV1340" s="24"/>
    </row>
    <row r="1341" spans="1:49" ht="31.2" x14ac:dyDescent="0.3">
      <c r="A1341" s="61" t="s">
        <v>865</v>
      </c>
      <c r="B1341" s="62" t="s">
        <v>48</v>
      </c>
      <c r="C1341" s="61"/>
      <c r="D1341" s="61"/>
      <c r="E1341" s="63" t="s">
        <v>49</v>
      </c>
      <c r="F1341" s="15">
        <f t="shared" ref="F1341:K1341" si="2168">F1342</f>
        <v>21292.5</v>
      </c>
      <c r="G1341" s="15">
        <f t="shared" si="2168"/>
        <v>21292.5</v>
      </c>
      <c r="H1341" s="15">
        <f t="shared" si="2168"/>
        <v>21292.5</v>
      </c>
      <c r="I1341" s="15">
        <f t="shared" si="2168"/>
        <v>0</v>
      </c>
      <c r="J1341" s="15">
        <f t="shared" si="2168"/>
        <v>0</v>
      </c>
      <c r="K1341" s="15">
        <f t="shared" si="2168"/>
        <v>0</v>
      </c>
      <c r="L1341" s="15">
        <f t="shared" si="2153"/>
        <v>21292.5</v>
      </c>
      <c r="M1341" s="15">
        <f t="shared" si="2154"/>
        <v>21292.5</v>
      </c>
      <c r="N1341" s="15">
        <f t="shared" si="2155"/>
        <v>21292.5</v>
      </c>
      <c r="O1341" s="15">
        <f>O1342</f>
        <v>0</v>
      </c>
      <c r="P1341" s="15">
        <f>P1342</f>
        <v>0</v>
      </c>
      <c r="Q1341" s="15">
        <f>Q1342</f>
        <v>0</v>
      </c>
      <c r="R1341" s="15">
        <f t="shared" si="2092"/>
        <v>21292.5</v>
      </c>
      <c r="S1341" s="15">
        <f t="shared" si="2093"/>
        <v>21292.5</v>
      </c>
      <c r="T1341" s="15">
        <f t="shared" si="2094"/>
        <v>21292.5</v>
      </c>
      <c r="U1341" s="15">
        <f>U1342</f>
        <v>0</v>
      </c>
      <c r="V1341" s="15">
        <f t="shared" si="2086"/>
        <v>21292.5</v>
      </c>
      <c r="W1341" s="15">
        <f t="shared" si="2087"/>
        <v>21292.5</v>
      </c>
      <c r="X1341" s="15">
        <f t="shared" si="2088"/>
        <v>21292.5</v>
      </c>
      <c r="Y1341" s="15">
        <f>Y1342</f>
        <v>0</v>
      </c>
      <c r="Z1341" s="15">
        <f>Z1342</f>
        <v>0</v>
      </c>
      <c r="AA1341" s="15">
        <f>AA1342</f>
        <v>0</v>
      </c>
      <c r="AB1341" s="15">
        <f t="shared" si="2159"/>
        <v>21292.5</v>
      </c>
      <c r="AC1341" s="15">
        <f t="shared" si="2160"/>
        <v>21292.5</v>
      </c>
      <c r="AD1341" s="15">
        <f t="shared" si="2161"/>
        <v>21292.5</v>
      </c>
      <c r="AE1341" s="15">
        <f>AE1342</f>
        <v>0</v>
      </c>
      <c r="AF1341" s="15">
        <f>AF1342</f>
        <v>0</v>
      </c>
      <c r="AG1341" s="15">
        <f>AG1342</f>
        <v>0</v>
      </c>
      <c r="AH1341" s="15">
        <f t="shared" si="2162"/>
        <v>21292.5</v>
      </c>
      <c r="AI1341" s="15">
        <f t="shared" si="2163"/>
        <v>21292.5</v>
      </c>
      <c r="AJ1341" s="15">
        <f t="shared" si="2164"/>
        <v>21292.5</v>
      </c>
      <c r="AK1341" s="15">
        <f>AK1342</f>
        <v>-10.637</v>
      </c>
      <c r="AL1341" s="15">
        <f>AL1342</f>
        <v>0</v>
      </c>
      <c r="AM1341" s="15">
        <f>AM1342</f>
        <v>0</v>
      </c>
      <c r="AN1341" s="15">
        <f t="shared" si="2145"/>
        <v>21281.863000000001</v>
      </c>
      <c r="AO1341" s="15">
        <f>AO1342</f>
        <v>0</v>
      </c>
      <c r="AP1341" s="70">
        <f t="shared" ref="AP1341:AP1404" si="2169">AN1341+AO1341</f>
        <v>21281.863000000001</v>
      </c>
      <c r="AQ1341" s="15">
        <f t="shared" si="2147"/>
        <v>21292.5</v>
      </c>
      <c r="AR1341" s="15">
        <f>AR1342</f>
        <v>0</v>
      </c>
      <c r="AS1341" s="70">
        <f t="shared" ref="AS1341:AS1404" si="2170">AQ1341+AR1341</f>
        <v>21292.5</v>
      </c>
      <c r="AT1341" s="73">
        <f t="shared" si="2149"/>
        <v>21292.5</v>
      </c>
      <c r="AU1341" s="15">
        <f>AU1342</f>
        <v>0</v>
      </c>
      <c r="AV1341" s="24"/>
    </row>
    <row r="1342" spans="1:49" ht="31.2" x14ac:dyDescent="0.3">
      <c r="A1342" s="61" t="s">
        <v>865</v>
      </c>
      <c r="B1342" s="62">
        <v>200</v>
      </c>
      <c r="C1342" s="61" t="s">
        <v>321</v>
      </c>
      <c r="D1342" s="61" t="s">
        <v>51</v>
      </c>
      <c r="E1342" s="63" t="s">
        <v>841</v>
      </c>
      <c r="F1342" s="15">
        <v>21292.5</v>
      </c>
      <c r="G1342" s="15">
        <v>21292.5</v>
      </c>
      <c r="H1342" s="15">
        <v>21292.5</v>
      </c>
      <c r="I1342" s="15"/>
      <c r="J1342" s="15"/>
      <c r="K1342" s="15"/>
      <c r="L1342" s="15">
        <f t="shared" si="2153"/>
        <v>21292.5</v>
      </c>
      <c r="M1342" s="15">
        <f t="shared" si="2154"/>
        <v>21292.5</v>
      </c>
      <c r="N1342" s="15">
        <f t="shared" si="2155"/>
        <v>21292.5</v>
      </c>
      <c r="O1342" s="15"/>
      <c r="P1342" s="15"/>
      <c r="Q1342" s="15"/>
      <c r="R1342" s="15">
        <f t="shared" si="2092"/>
        <v>21292.5</v>
      </c>
      <c r="S1342" s="15">
        <f t="shared" si="2093"/>
        <v>21292.5</v>
      </c>
      <c r="T1342" s="15">
        <f t="shared" si="2094"/>
        <v>21292.5</v>
      </c>
      <c r="U1342" s="15"/>
      <c r="V1342" s="15">
        <f t="shared" si="2086"/>
        <v>21292.5</v>
      </c>
      <c r="W1342" s="15">
        <f t="shared" si="2087"/>
        <v>21292.5</v>
      </c>
      <c r="X1342" s="15">
        <f t="shared" si="2088"/>
        <v>21292.5</v>
      </c>
      <c r="Y1342" s="15"/>
      <c r="Z1342" s="15"/>
      <c r="AA1342" s="15"/>
      <c r="AB1342" s="15">
        <f t="shared" si="2159"/>
        <v>21292.5</v>
      </c>
      <c r="AC1342" s="15">
        <f t="shared" si="2160"/>
        <v>21292.5</v>
      </c>
      <c r="AD1342" s="15">
        <f t="shared" si="2161"/>
        <v>21292.5</v>
      </c>
      <c r="AE1342" s="15"/>
      <c r="AF1342" s="15"/>
      <c r="AG1342" s="15"/>
      <c r="AH1342" s="15">
        <f t="shared" si="2162"/>
        <v>21292.5</v>
      </c>
      <c r="AI1342" s="15">
        <f t="shared" si="2163"/>
        <v>21292.5</v>
      </c>
      <c r="AJ1342" s="15">
        <f t="shared" si="2164"/>
        <v>21292.5</v>
      </c>
      <c r="AK1342" s="15">
        <v>-10.637</v>
      </c>
      <c r="AL1342" s="15"/>
      <c r="AM1342" s="15"/>
      <c r="AN1342" s="15">
        <f t="shared" si="2145"/>
        <v>21281.863000000001</v>
      </c>
      <c r="AO1342" s="15"/>
      <c r="AP1342" s="70">
        <f t="shared" si="2169"/>
        <v>21281.863000000001</v>
      </c>
      <c r="AQ1342" s="15">
        <f t="shared" si="2147"/>
        <v>21292.5</v>
      </c>
      <c r="AR1342" s="15"/>
      <c r="AS1342" s="70">
        <f t="shared" si="2170"/>
        <v>21292.5</v>
      </c>
      <c r="AT1342" s="73">
        <f t="shared" si="2149"/>
        <v>21292.5</v>
      </c>
      <c r="AU1342" s="15"/>
      <c r="AV1342" s="24"/>
    </row>
    <row r="1343" spans="1:49" x14ac:dyDescent="0.3">
      <c r="A1343" s="61" t="s">
        <v>865</v>
      </c>
      <c r="B1343" s="62" t="s">
        <v>44</v>
      </c>
      <c r="C1343" s="61"/>
      <c r="D1343" s="61"/>
      <c r="E1343" s="63" t="s">
        <v>45</v>
      </c>
      <c r="F1343" s="15">
        <f t="shared" ref="F1343:K1343" si="2171">F1344</f>
        <v>0.2</v>
      </c>
      <c r="G1343" s="15">
        <f t="shared" si="2171"/>
        <v>0.2</v>
      </c>
      <c r="H1343" s="15">
        <f t="shared" si="2171"/>
        <v>0.2</v>
      </c>
      <c r="I1343" s="15">
        <f t="shared" si="2171"/>
        <v>0</v>
      </c>
      <c r="J1343" s="15">
        <f t="shared" si="2171"/>
        <v>0</v>
      </c>
      <c r="K1343" s="15">
        <f t="shared" si="2171"/>
        <v>0</v>
      </c>
      <c r="L1343" s="15">
        <f t="shared" si="2153"/>
        <v>0.2</v>
      </c>
      <c r="M1343" s="15">
        <f t="shared" si="2154"/>
        <v>0.2</v>
      </c>
      <c r="N1343" s="15">
        <f t="shared" si="2155"/>
        <v>0.2</v>
      </c>
      <c r="O1343" s="15">
        <f>O1344</f>
        <v>0</v>
      </c>
      <c r="P1343" s="15">
        <f>P1344</f>
        <v>0</v>
      </c>
      <c r="Q1343" s="15">
        <f>Q1344</f>
        <v>0</v>
      </c>
      <c r="R1343" s="15">
        <f t="shared" si="2092"/>
        <v>0.2</v>
      </c>
      <c r="S1343" s="15">
        <f t="shared" si="2093"/>
        <v>0.2</v>
      </c>
      <c r="T1343" s="15">
        <f t="shared" si="2094"/>
        <v>0.2</v>
      </c>
      <c r="U1343" s="15">
        <f>U1344</f>
        <v>0</v>
      </c>
      <c r="V1343" s="15">
        <f t="shared" si="2086"/>
        <v>0.2</v>
      </c>
      <c r="W1343" s="15">
        <f t="shared" si="2087"/>
        <v>0.2</v>
      </c>
      <c r="X1343" s="15">
        <f t="shared" si="2088"/>
        <v>0.2</v>
      </c>
      <c r="Y1343" s="15">
        <f>Y1344</f>
        <v>0</v>
      </c>
      <c r="Z1343" s="15">
        <f>Z1344</f>
        <v>0</v>
      </c>
      <c r="AA1343" s="15">
        <f>AA1344</f>
        <v>0</v>
      </c>
      <c r="AB1343" s="15">
        <f t="shared" si="2159"/>
        <v>0.2</v>
      </c>
      <c r="AC1343" s="15">
        <f t="shared" si="2160"/>
        <v>0.2</v>
      </c>
      <c r="AD1343" s="15">
        <f t="shared" si="2161"/>
        <v>0.2</v>
      </c>
      <c r="AE1343" s="15">
        <f>AE1344</f>
        <v>0</v>
      </c>
      <c r="AF1343" s="15">
        <f>AF1344</f>
        <v>0</v>
      </c>
      <c r="AG1343" s="15">
        <f>AG1344</f>
        <v>0</v>
      </c>
      <c r="AH1343" s="15">
        <f t="shared" si="2162"/>
        <v>0.2</v>
      </c>
      <c r="AI1343" s="15">
        <f t="shared" si="2163"/>
        <v>0.2</v>
      </c>
      <c r="AJ1343" s="15">
        <f t="shared" si="2164"/>
        <v>0.2</v>
      </c>
      <c r="AK1343" s="15">
        <f>AK1344</f>
        <v>0</v>
      </c>
      <c r="AL1343" s="15">
        <f>AL1344</f>
        <v>0</v>
      </c>
      <c r="AM1343" s="15">
        <f>AM1344</f>
        <v>0</v>
      </c>
      <c r="AN1343" s="15">
        <f t="shared" si="2145"/>
        <v>0.2</v>
      </c>
      <c r="AO1343" s="15">
        <f>AO1344</f>
        <v>0</v>
      </c>
      <c r="AP1343" s="70">
        <f t="shared" si="2169"/>
        <v>0.2</v>
      </c>
      <c r="AQ1343" s="15">
        <f t="shared" si="2147"/>
        <v>0.2</v>
      </c>
      <c r="AR1343" s="15">
        <f>AR1344</f>
        <v>0</v>
      </c>
      <c r="AS1343" s="70">
        <f t="shared" si="2170"/>
        <v>0.2</v>
      </c>
      <c r="AT1343" s="73">
        <f t="shared" si="2149"/>
        <v>0.2</v>
      </c>
      <c r="AU1343" s="15">
        <f>AU1344</f>
        <v>0</v>
      </c>
      <c r="AV1343" s="24"/>
    </row>
    <row r="1344" spans="1:49" ht="31.2" x14ac:dyDescent="0.3">
      <c r="A1344" s="61" t="s">
        <v>865</v>
      </c>
      <c r="B1344" s="62" t="s">
        <v>44</v>
      </c>
      <c r="C1344" s="61" t="s">
        <v>321</v>
      </c>
      <c r="D1344" s="61" t="s">
        <v>51</v>
      </c>
      <c r="E1344" s="63" t="s">
        <v>841</v>
      </c>
      <c r="F1344" s="15">
        <v>0.2</v>
      </c>
      <c r="G1344" s="15">
        <v>0.2</v>
      </c>
      <c r="H1344" s="15">
        <v>0.2</v>
      </c>
      <c r="I1344" s="15"/>
      <c r="J1344" s="15"/>
      <c r="K1344" s="15"/>
      <c r="L1344" s="15">
        <f t="shared" si="2153"/>
        <v>0.2</v>
      </c>
      <c r="M1344" s="15">
        <f t="shared" si="2154"/>
        <v>0.2</v>
      </c>
      <c r="N1344" s="15">
        <f t="shared" si="2155"/>
        <v>0.2</v>
      </c>
      <c r="O1344" s="15"/>
      <c r="P1344" s="15"/>
      <c r="Q1344" s="15"/>
      <c r="R1344" s="15">
        <f t="shared" si="2092"/>
        <v>0.2</v>
      </c>
      <c r="S1344" s="15">
        <f t="shared" si="2093"/>
        <v>0.2</v>
      </c>
      <c r="T1344" s="15">
        <f t="shared" si="2094"/>
        <v>0.2</v>
      </c>
      <c r="U1344" s="15"/>
      <c r="V1344" s="15">
        <f t="shared" si="2086"/>
        <v>0.2</v>
      </c>
      <c r="W1344" s="15">
        <f t="shared" si="2087"/>
        <v>0.2</v>
      </c>
      <c r="X1344" s="15">
        <f t="shared" si="2088"/>
        <v>0.2</v>
      </c>
      <c r="Y1344" s="15"/>
      <c r="Z1344" s="15"/>
      <c r="AA1344" s="15"/>
      <c r="AB1344" s="15">
        <f t="shared" si="2159"/>
        <v>0.2</v>
      </c>
      <c r="AC1344" s="15">
        <f t="shared" si="2160"/>
        <v>0.2</v>
      </c>
      <c r="AD1344" s="15">
        <f t="shared" si="2161"/>
        <v>0.2</v>
      </c>
      <c r="AE1344" s="15"/>
      <c r="AF1344" s="15"/>
      <c r="AG1344" s="15"/>
      <c r="AH1344" s="15">
        <f t="shared" si="2162"/>
        <v>0.2</v>
      </c>
      <c r="AI1344" s="15">
        <f t="shared" si="2163"/>
        <v>0.2</v>
      </c>
      <c r="AJ1344" s="15">
        <f t="shared" si="2164"/>
        <v>0.2</v>
      </c>
      <c r="AK1344" s="15"/>
      <c r="AL1344" s="15"/>
      <c r="AM1344" s="15"/>
      <c r="AN1344" s="15">
        <f t="shared" si="2145"/>
        <v>0.2</v>
      </c>
      <c r="AO1344" s="15"/>
      <c r="AP1344" s="70">
        <f t="shared" si="2169"/>
        <v>0.2</v>
      </c>
      <c r="AQ1344" s="15">
        <f t="shared" si="2147"/>
        <v>0.2</v>
      </c>
      <c r="AR1344" s="15"/>
      <c r="AS1344" s="70">
        <f t="shared" si="2170"/>
        <v>0.2</v>
      </c>
      <c r="AT1344" s="73">
        <f t="shared" si="2149"/>
        <v>0.2</v>
      </c>
      <c r="AU1344" s="15"/>
      <c r="AV1344" s="24"/>
    </row>
    <row r="1345" spans="1:48" ht="31.2" x14ac:dyDescent="0.3">
      <c r="A1345" s="61" t="s">
        <v>867</v>
      </c>
      <c r="B1345" s="62"/>
      <c r="C1345" s="61"/>
      <c r="D1345" s="61"/>
      <c r="E1345" s="64" t="s">
        <v>868</v>
      </c>
      <c r="F1345" s="15">
        <f t="shared" ref="F1345:F1346" si="2172">F1346</f>
        <v>69633.2</v>
      </c>
      <c r="G1345" s="15">
        <f t="shared" ref="G1345:G1346" si="2173">G1346</f>
        <v>99115.8</v>
      </c>
      <c r="H1345" s="15">
        <f t="shared" ref="H1345:H1346" si="2174">H1346</f>
        <v>58889.5</v>
      </c>
      <c r="I1345" s="15">
        <f t="shared" ref="I1345:I1346" si="2175">I1346</f>
        <v>5409.7999999999993</v>
      </c>
      <c r="J1345" s="15">
        <f t="shared" ref="J1345:J1346" si="2176">J1346</f>
        <v>9700.9699999999993</v>
      </c>
      <c r="K1345" s="15">
        <f t="shared" ref="K1345:K1346" si="2177">K1346</f>
        <v>10845.57</v>
      </c>
      <c r="L1345" s="15">
        <f t="shared" si="2153"/>
        <v>75043</v>
      </c>
      <c r="M1345" s="15">
        <f t="shared" si="2154"/>
        <v>108816.77</v>
      </c>
      <c r="N1345" s="15">
        <f t="shared" si="2155"/>
        <v>69735.070000000007</v>
      </c>
      <c r="O1345" s="15">
        <f t="shared" ref="O1345:O1346" si="2178">O1346</f>
        <v>8894.7080000000005</v>
      </c>
      <c r="P1345" s="15">
        <f t="shared" ref="P1345:P1346" si="2179">P1346</f>
        <v>0</v>
      </c>
      <c r="Q1345" s="15">
        <f t="shared" ref="Q1345:Q1346" si="2180">Q1346</f>
        <v>0</v>
      </c>
      <c r="R1345" s="15">
        <f t="shared" si="2092"/>
        <v>83937.707999999999</v>
      </c>
      <c r="S1345" s="15">
        <f t="shared" si="2093"/>
        <v>108816.77</v>
      </c>
      <c r="T1345" s="15">
        <f t="shared" si="2094"/>
        <v>69735.070000000007</v>
      </c>
      <c r="U1345" s="15">
        <f t="shared" ref="U1345:U1346" si="2181">U1346</f>
        <v>0</v>
      </c>
      <c r="V1345" s="15">
        <f t="shared" si="2086"/>
        <v>83937.707999999999</v>
      </c>
      <c r="W1345" s="15">
        <f t="shared" si="2087"/>
        <v>108816.77</v>
      </c>
      <c r="X1345" s="15">
        <f t="shared" si="2088"/>
        <v>69735.070000000007</v>
      </c>
      <c r="Y1345" s="15">
        <f t="shared" ref="Y1345:Y1346" si="2182">Y1346</f>
        <v>20637.099999999999</v>
      </c>
      <c r="Z1345" s="15">
        <f t="shared" ref="Z1345:Z1346" si="2183">Z1346</f>
        <v>0</v>
      </c>
      <c r="AA1345" s="15">
        <f t="shared" ref="AA1345:AA1346" si="2184">AA1346</f>
        <v>0</v>
      </c>
      <c r="AB1345" s="15">
        <f t="shared" si="2159"/>
        <v>104574.80799999999</v>
      </c>
      <c r="AC1345" s="15">
        <f t="shared" si="2160"/>
        <v>108816.77</v>
      </c>
      <c r="AD1345" s="15">
        <f t="shared" si="2161"/>
        <v>69735.070000000007</v>
      </c>
      <c r="AE1345" s="15">
        <f t="shared" ref="AE1345:AE1346" si="2185">AE1346</f>
        <v>0</v>
      </c>
      <c r="AF1345" s="15">
        <f t="shared" ref="AF1345:AF1346" si="2186">AF1346</f>
        <v>0</v>
      </c>
      <c r="AG1345" s="15">
        <f t="shared" ref="AG1345:AG1346" si="2187">AG1346</f>
        <v>0</v>
      </c>
      <c r="AH1345" s="15">
        <f t="shared" si="2162"/>
        <v>104574.80799999999</v>
      </c>
      <c r="AI1345" s="15">
        <f t="shared" si="2163"/>
        <v>108816.77</v>
      </c>
      <c r="AJ1345" s="15">
        <f t="shared" si="2164"/>
        <v>69735.070000000007</v>
      </c>
      <c r="AK1345" s="15">
        <f t="shared" ref="AK1345:AK1346" si="2188">AK1346</f>
        <v>-611.51099999999997</v>
      </c>
      <c r="AL1345" s="15">
        <f t="shared" ref="AL1345:AL1346" si="2189">AL1346</f>
        <v>0</v>
      </c>
      <c r="AM1345" s="15">
        <f t="shared" ref="AM1345:AM1346" si="2190">AM1346</f>
        <v>0</v>
      </c>
      <c r="AN1345" s="15">
        <f t="shared" si="2145"/>
        <v>103963.29699999999</v>
      </c>
      <c r="AO1345" s="15">
        <f t="shared" ref="AO1345:AO1346" si="2191">AO1346</f>
        <v>0</v>
      </c>
      <c r="AP1345" s="70">
        <f t="shared" si="2169"/>
        <v>103963.29699999999</v>
      </c>
      <c r="AQ1345" s="15">
        <f t="shared" si="2147"/>
        <v>108816.77</v>
      </c>
      <c r="AR1345" s="15">
        <f t="shared" ref="AR1345:AU1346" si="2192">AR1346</f>
        <v>0</v>
      </c>
      <c r="AS1345" s="70">
        <f t="shared" si="2170"/>
        <v>108816.77</v>
      </c>
      <c r="AT1345" s="73">
        <f t="shared" si="2149"/>
        <v>69735.070000000007</v>
      </c>
      <c r="AU1345" s="15">
        <f t="shared" si="2192"/>
        <v>0</v>
      </c>
      <c r="AV1345" s="24"/>
    </row>
    <row r="1346" spans="1:48" ht="31.2" x14ac:dyDescent="0.3">
      <c r="A1346" s="61" t="s">
        <v>867</v>
      </c>
      <c r="B1346" s="62" t="s">
        <v>48</v>
      </c>
      <c r="C1346" s="61"/>
      <c r="D1346" s="61"/>
      <c r="E1346" s="63" t="s">
        <v>49</v>
      </c>
      <c r="F1346" s="15">
        <f t="shared" si="2172"/>
        <v>69633.2</v>
      </c>
      <c r="G1346" s="15">
        <f t="shared" si="2173"/>
        <v>99115.8</v>
      </c>
      <c r="H1346" s="15">
        <f t="shared" si="2174"/>
        <v>58889.5</v>
      </c>
      <c r="I1346" s="15">
        <f t="shared" si="2175"/>
        <v>5409.7999999999993</v>
      </c>
      <c r="J1346" s="15">
        <f t="shared" si="2176"/>
        <v>9700.9699999999993</v>
      </c>
      <c r="K1346" s="15">
        <f t="shared" si="2177"/>
        <v>10845.57</v>
      </c>
      <c r="L1346" s="15">
        <f t="shared" si="2153"/>
        <v>75043</v>
      </c>
      <c r="M1346" s="15">
        <f t="shared" si="2154"/>
        <v>108816.77</v>
      </c>
      <c r="N1346" s="15">
        <f t="shared" si="2155"/>
        <v>69735.070000000007</v>
      </c>
      <c r="O1346" s="15">
        <f t="shared" si="2178"/>
        <v>8894.7080000000005</v>
      </c>
      <c r="P1346" s="15">
        <f t="shared" si="2179"/>
        <v>0</v>
      </c>
      <c r="Q1346" s="15">
        <f t="shared" si="2180"/>
        <v>0</v>
      </c>
      <c r="R1346" s="15">
        <f t="shared" si="2092"/>
        <v>83937.707999999999</v>
      </c>
      <c r="S1346" s="15">
        <f t="shared" si="2093"/>
        <v>108816.77</v>
      </c>
      <c r="T1346" s="15">
        <f t="shared" si="2094"/>
        <v>69735.070000000007</v>
      </c>
      <c r="U1346" s="15">
        <f t="shared" si="2181"/>
        <v>0</v>
      </c>
      <c r="V1346" s="15">
        <f t="shared" si="2086"/>
        <v>83937.707999999999</v>
      </c>
      <c r="W1346" s="15">
        <f t="shared" si="2087"/>
        <v>108816.77</v>
      </c>
      <c r="X1346" s="15">
        <f t="shared" si="2088"/>
        <v>69735.070000000007</v>
      </c>
      <c r="Y1346" s="15">
        <f t="shared" si="2182"/>
        <v>20637.099999999999</v>
      </c>
      <c r="Z1346" s="15">
        <f t="shared" si="2183"/>
        <v>0</v>
      </c>
      <c r="AA1346" s="15">
        <f t="shared" si="2184"/>
        <v>0</v>
      </c>
      <c r="AB1346" s="15">
        <f t="shared" si="2159"/>
        <v>104574.80799999999</v>
      </c>
      <c r="AC1346" s="15">
        <f t="shared" si="2160"/>
        <v>108816.77</v>
      </c>
      <c r="AD1346" s="15">
        <f t="shared" si="2161"/>
        <v>69735.070000000007</v>
      </c>
      <c r="AE1346" s="15">
        <f t="shared" si="2185"/>
        <v>0</v>
      </c>
      <c r="AF1346" s="15">
        <f t="shared" si="2186"/>
        <v>0</v>
      </c>
      <c r="AG1346" s="15">
        <f t="shared" si="2187"/>
        <v>0</v>
      </c>
      <c r="AH1346" s="15">
        <f t="shared" si="2162"/>
        <v>104574.80799999999</v>
      </c>
      <c r="AI1346" s="15">
        <f t="shared" si="2163"/>
        <v>108816.77</v>
      </c>
      <c r="AJ1346" s="15">
        <f t="shared" si="2164"/>
        <v>69735.070000000007</v>
      </c>
      <c r="AK1346" s="15">
        <f t="shared" si="2188"/>
        <v>-611.51099999999997</v>
      </c>
      <c r="AL1346" s="15">
        <f t="shared" si="2189"/>
        <v>0</v>
      </c>
      <c r="AM1346" s="15">
        <f t="shared" si="2190"/>
        <v>0</v>
      </c>
      <c r="AN1346" s="15">
        <f t="shared" si="2145"/>
        <v>103963.29699999999</v>
      </c>
      <c r="AO1346" s="15">
        <f t="shared" si="2191"/>
        <v>0</v>
      </c>
      <c r="AP1346" s="70">
        <f t="shared" si="2169"/>
        <v>103963.29699999999</v>
      </c>
      <c r="AQ1346" s="15">
        <f t="shared" si="2147"/>
        <v>108816.77</v>
      </c>
      <c r="AR1346" s="15">
        <f t="shared" si="2192"/>
        <v>0</v>
      </c>
      <c r="AS1346" s="70">
        <f t="shared" si="2170"/>
        <v>108816.77</v>
      </c>
      <c r="AT1346" s="73">
        <f t="shared" si="2149"/>
        <v>69735.070000000007</v>
      </c>
      <c r="AU1346" s="15">
        <f t="shared" si="2192"/>
        <v>0</v>
      </c>
      <c r="AV1346" s="24"/>
    </row>
    <row r="1347" spans="1:48" x14ac:dyDescent="0.3">
      <c r="A1347" s="61" t="s">
        <v>867</v>
      </c>
      <c r="B1347" s="62" t="s">
        <v>48</v>
      </c>
      <c r="C1347" s="61" t="s">
        <v>50</v>
      </c>
      <c r="D1347" s="61" t="s">
        <v>51</v>
      </c>
      <c r="E1347" s="63" t="s">
        <v>52</v>
      </c>
      <c r="F1347" s="15">
        <v>69633.2</v>
      </c>
      <c r="G1347" s="15">
        <v>99115.8</v>
      </c>
      <c r="H1347" s="15">
        <v>58889.5</v>
      </c>
      <c r="I1347" s="27">
        <f>4265.2+1144.6</f>
        <v>5409.7999999999993</v>
      </c>
      <c r="J1347" s="27">
        <f>10845.57-1144.6</f>
        <v>9700.9699999999993</v>
      </c>
      <c r="K1347" s="15">
        <v>10845.57</v>
      </c>
      <c r="L1347" s="15">
        <f t="shared" si="2153"/>
        <v>75043</v>
      </c>
      <c r="M1347" s="15">
        <f t="shared" si="2154"/>
        <v>108816.77</v>
      </c>
      <c r="N1347" s="15">
        <f t="shared" si="2155"/>
        <v>69735.070000000007</v>
      </c>
      <c r="O1347" s="15">
        <f>8894.708</f>
        <v>8894.7080000000005</v>
      </c>
      <c r="P1347" s="15"/>
      <c r="Q1347" s="15"/>
      <c r="R1347" s="15">
        <f t="shared" si="2092"/>
        <v>83937.707999999999</v>
      </c>
      <c r="S1347" s="15">
        <f t="shared" si="2093"/>
        <v>108816.77</v>
      </c>
      <c r="T1347" s="15">
        <f t="shared" si="2094"/>
        <v>69735.070000000007</v>
      </c>
      <c r="U1347" s="15"/>
      <c r="V1347" s="15">
        <f t="shared" si="2086"/>
        <v>83937.707999999999</v>
      </c>
      <c r="W1347" s="15">
        <f t="shared" si="2087"/>
        <v>108816.77</v>
      </c>
      <c r="X1347" s="15">
        <f t="shared" si="2088"/>
        <v>69735.070000000007</v>
      </c>
      <c r="Y1347" s="15">
        <f>11868.6+8768.5</f>
        <v>20637.099999999999</v>
      </c>
      <c r="Z1347" s="15"/>
      <c r="AA1347" s="15"/>
      <c r="AB1347" s="15">
        <f t="shared" si="2159"/>
        <v>104574.80799999999</v>
      </c>
      <c r="AC1347" s="15">
        <f t="shared" si="2160"/>
        <v>108816.77</v>
      </c>
      <c r="AD1347" s="15">
        <f t="shared" si="2161"/>
        <v>69735.070000000007</v>
      </c>
      <c r="AE1347" s="15"/>
      <c r="AF1347" s="15"/>
      <c r="AG1347" s="15"/>
      <c r="AH1347" s="15">
        <f t="shared" si="2162"/>
        <v>104574.80799999999</v>
      </c>
      <c r="AI1347" s="15">
        <f t="shared" si="2163"/>
        <v>108816.77</v>
      </c>
      <c r="AJ1347" s="15">
        <f t="shared" si="2164"/>
        <v>69735.070000000007</v>
      </c>
      <c r="AK1347" s="15">
        <v>-611.51099999999997</v>
      </c>
      <c r="AL1347" s="15"/>
      <c r="AM1347" s="15"/>
      <c r="AN1347" s="15">
        <f t="shared" si="2145"/>
        <v>103963.29699999999</v>
      </c>
      <c r="AO1347" s="15"/>
      <c r="AP1347" s="70">
        <f t="shared" si="2169"/>
        <v>103963.29699999999</v>
      </c>
      <c r="AQ1347" s="15">
        <f t="shared" si="2147"/>
        <v>108816.77</v>
      </c>
      <c r="AR1347" s="15"/>
      <c r="AS1347" s="70">
        <f t="shared" si="2170"/>
        <v>108816.77</v>
      </c>
      <c r="AT1347" s="73">
        <f t="shared" si="2149"/>
        <v>69735.070000000007</v>
      </c>
      <c r="AU1347" s="15"/>
      <c r="AV1347" s="24"/>
    </row>
    <row r="1348" spans="1:48" ht="46.8" x14ac:dyDescent="0.3">
      <c r="A1348" s="61" t="s">
        <v>869</v>
      </c>
      <c r="B1348" s="62"/>
      <c r="C1348" s="61"/>
      <c r="D1348" s="61"/>
      <c r="E1348" s="63" t="s">
        <v>870</v>
      </c>
      <c r="F1348" s="15">
        <f t="shared" ref="F1348:K1348" si="2193">F1349+F1356+F1359</f>
        <v>209995</v>
      </c>
      <c r="G1348" s="15">
        <f t="shared" si="2193"/>
        <v>191363.8</v>
      </c>
      <c r="H1348" s="15">
        <f t="shared" si="2193"/>
        <v>151363.79999999999</v>
      </c>
      <c r="I1348" s="15">
        <f t="shared" si="2193"/>
        <v>6816.4229999999998</v>
      </c>
      <c r="J1348" s="15">
        <f t="shared" si="2193"/>
        <v>12204.996999999999</v>
      </c>
      <c r="K1348" s="15">
        <f t="shared" si="2193"/>
        <v>12204.996999999999</v>
      </c>
      <c r="L1348" s="15">
        <f t="shared" si="2153"/>
        <v>216811.42300000001</v>
      </c>
      <c r="M1348" s="15">
        <f t="shared" si="2154"/>
        <v>203568.79699999999</v>
      </c>
      <c r="N1348" s="15">
        <f t="shared" si="2155"/>
        <v>163568.79699999999</v>
      </c>
      <c r="O1348" s="15">
        <f>O1349+O1356+O1359</f>
        <v>-9303.7790000000005</v>
      </c>
      <c r="P1348" s="15">
        <f>P1349+P1356+P1359</f>
        <v>0</v>
      </c>
      <c r="Q1348" s="15">
        <f>Q1349+Q1356+Q1359</f>
        <v>0</v>
      </c>
      <c r="R1348" s="15">
        <f t="shared" si="2092"/>
        <v>207507.644</v>
      </c>
      <c r="S1348" s="15">
        <f t="shared" si="2093"/>
        <v>203568.79699999999</v>
      </c>
      <c r="T1348" s="15">
        <f t="shared" si="2094"/>
        <v>163568.79699999999</v>
      </c>
      <c r="U1348" s="15">
        <f>U1349+U1356+U1359</f>
        <v>0</v>
      </c>
      <c r="V1348" s="15">
        <f t="shared" si="2086"/>
        <v>207507.644</v>
      </c>
      <c r="W1348" s="15">
        <f t="shared" si="2087"/>
        <v>203568.79699999999</v>
      </c>
      <c r="X1348" s="15">
        <f t="shared" si="2088"/>
        <v>163568.79699999999</v>
      </c>
      <c r="Y1348" s="15">
        <f>Y1349+Y1356+Y1359</f>
        <v>-565.49900000000002</v>
      </c>
      <c r="Z1348" s="15">
        <f>Z1349+Z1356+Z1359</f>
        <v>0</v>
      </c>
      <c r="AA1348" s="15">
        <f>AA1349+AA1356+AA1359</f>
        <v>0</v>
      </c>
      <c r="AB1348" s="15">
        <f t="shared" si="2159"/>
        <v>206942.14499999999</v>
      </c>
      <c r="AC1348" s="15">
        <f t="shared" si="2160"/>
        <v>203568.79699999999</v>
      </c>
      <c r="AD1348" s="15">
        <f t="shared" si="2161"/>
        <v>163568.79699999999</v>
      </c>
      <c r="AE1348" s="15">
        <f>AE1349+AE1356+AE1359</f>
        <v>-43.91</v>
      </c>
      <c r="AF1348" s="15">
        <f>AF1349+AF1356+AF1359</f>
        <v>0</v>
      </c>
      <c r="AG1348" s="15">
        <f>AG1349+AG1356+AG1359</f>
        <v>0</v>
      </c>
      <c r="AH1348" s="15">
        <f t="shared" si="2162"/>
        <v>206898.23499999999</v>
      </c>
      <c r="AI1348" s="15">
        <f t="shared" si="2163"/>
        <v>203568.79699999999</v>
      </c>
      <c r="AJ1348" s="15">
        <f t="shared" si="2164"/>
        <v>163568.79699999999</v>
      </c>
      <c r="AK1348" s="15">
        <f>AK1349+AK1356+AK1359</f>
        <v>6547.4340000000002</v>
      </c>
      <c r="AL1348" s="15">
        <f>AL1349+AL1356+AL1359</f>
        <v>0</v>
      </c>
      <c r="AM1348" s="15">
        <f>AM1349+AM1356+AM1359</f>
        <v>0</v>
      </c>
      <c r="AN1348" s="15">
        <f t="shared" si="2145"/>
        <v>213445.66899999999</v>
      </c>
      <c r="AO1348" s="15">
        <f>AO1349+AO1356+AO1359</f>
        <v>0</v>
      </c>
      <c r="AP1348" s="70">
        <f t="shared" si="2169"/>
        <v>213445.66899999999</v>
      </c>
      <c r="AQ1348" s="15">
        <f t="shared" si="2147"/>
        <v>203568.79699999999</v>
      </c>
      <c r="AR1348" s="15">
        <f>AR1349+AR1356+AR1359</f>
        <v>0</v>
      </c>
      <c r="AS1348" s="70">
        <f t="shared" si="2170"/>
        <v>203568.79699999999</v>
      </c>
      <c r="AT1348" s="73">
        <f t="shared" si="2149"/>
        <v>163568.79699999999</v>
      </c>
      <c r="AU1348" s="15">
        <f>AU1349+AU1356+AU1359</f>
        <v>0</v>
      </c>
      <c r="AV1348" s="24"/>
    </row>
    <row r="1349" spans="1:48" ht="46.8" x14ac:dyDescent="0.3">
      <c r="A1349" s="61" t="s">
        <v>871</v>
      </c>
      <c r="B1349" s="62"/>
      <c r="C1349" s="61"/>
      <c r="D1349" s="61"/>
      <c r="E1349" s="63" t="s">
        <v>150</v>
      </c>
      <c r="F1349" s="15">
        <f t="shared" ref="F1349:K1349" si="2194">F1350+F1352+F1354</f>
        <v>93979</v>
      </c>
      <c r="G1349" s="15">
        <f t="shared" si="2194"/>
        <v>90888.5</v>
      </c>
      <c r="H1349" s="15">
        <f t="shared" si="2194"/>
        <v>90888.5</v>
      </c>
      <c r="I1349" s="15">
        <f t="shared" si="2194"/>
        <v>6816.4229999999998</v>
      </c>
      <c r="J1349" s="15">
        <f t="shared" si="2194"/>
        <v>12204.996999999999</v>
      </c>
      <c r="K1349" s="15">
        <f t="shared" si="2194"/>
        <v>12204.996999999999</v>
      </c>
      <c r="L1349" s="15">
        <f t="shared" si="2153"/>
        <v>100795.423</v>
      </c>
      <c r="M1349" s="15">
        <f t="shared" si="2154"/>
        <v>103093.497</v>
      </c>
      <c r="N1349" s="15">
        <f t="shared" si="2155"/>
        <v>103093.497</v>
      </c>
      <c r="O1349" s="15">
        <f>O1350+O1352+O1354</f>
        <v>0</v>
      </c>
      <c r="P1349" s="15">
        <f>P1350+P1352+P1354</f>
        <v>0</v>
      </c>
      <c r="Q1349" s="15">
        <f>Q1350+Q1352+Q1354</f>
        <v>0</v>
      </c>
      <c r="R1349" s="15">
        <f t="shared" si="2092"/>
        <v>100795.423</v>
      </c>
      <c r="S1349" s="15">
        <f t="shared" si="2093"/>
        <v>103093.497</v>
      </c>
      <c r="T1349" s="15">
        <f t="shared" si="2094"/>
        <v>103093.497</v>
      </c>
      <c r="U1349" s="15">
        <f>U1350+U1352+U1354</f>
        <v>0</v>
      </c>
      <c r="V1349" s="15">
        <f t="shared" si="2086"/>
        <v>100795.423</v>
      </c>
      <c r="W1349" s="15">
        <f t="shared" si="2087"/>
        <v>103093.497</v>
      </c>
      <c r="X1349" s="15">
        <f t="shared" si="2088"/>
        <v>103093.497</v>
      </c>
      <c r="Y1349" s="15">
        <f>Y1350+Y1352+Y1354</f>
        <v>521.29999999999995</v>
      </c>
      <c r="Z1349" s="15">
        <f>Z1350+Z1352+Z1354</f>
        <v>0</v>
      </c>
      <c r="AA1349" s="15">
        <f>AA1350+AA1352+AA1354</f>
        <v>0</v>
      </c>
      <c r="AB1349" s="15">
        <f t="shared" si="2159"/>
        <v>101316.723</v>
      </c>
      <c r="AC1349" s="15">
        <f t="shared" si="2160"/>
        <v>103093.497</v>
      </c>
      <c r="AD1349" s="15">
        <f t="shared" si="2161"/>
        <v>103093.497</v>
      </c>
      <c r="AE1349" s="15">
        <f>AE1350+AE1352+AE1354</f>
        <v>-43.91</v>
      </c>
      <c r="AF1349" s="15">
        <f>AF1350+AF1352+AF1354</f>
        <v>0</v>
      </c>
      <c r="AG1349" s="15">
        <f>AG1350+AG1352+AG1354</f>
        <v>0</v>
      </c>
      <c r="AH1349" s="15">
        <f t="shared" si="2162"/>
        <v>101272.81299999999</v>
      </c>
      <c r="AI1349" s="15">
        <f t="shared" si="2163"/>
        <v>103093.497</v>
      </c>
      <c r="AJ1349" s="15">
        <f t="shared" si="2164"/>
        <v>103093.497</v>
      </c>
      <c r="AK1349" s="15">
        <f>AK1350+AK1352+AK1354</f>
        <v>0</v>
      </c>
      <c r="AL1349" s="15">
        <f>AL1350+AL1352+AL1354</f>
        <v>0</v>
      </c>
      <c r="AM1349" s="15">
        <f>AM1350+AM1352+AM1354</f>
        <v>0</v>
      </c>
      <c r="AN1349" s="15">
        <f t="shared" si="2145"/>
        <v>101272.81299999999</v>
      </c>
      <c r="AO1349" s="15">
        <f>AO1350+AO1352+AO1354</f>
        <v>0</v>
      </c>
      <c r="AP1349" s="70">
        <f t="shared" si="2169"/>
        <v>101272.81299999999</v>
      </c>
      <c r="AQ1349" s="15">
        <f t="shared" si="2147"/>
        <v>103093.497</v>
      </c>
      <c r="AR1349" s="15">
        <f>AR1350+AR1352+AR1354</f>
        <v>0</v>
      </c>
      <c r="AS1349" s="70">
        <f t="shared" si="2170"/>
        <v>103093.497</v>
      </c>
      <c r="AT1349" s="73">
        <f t="shared" si="2149"/>
        <v>103093.497</v>
      </c>
      <c r="AU1349" s="15">
        <f>AU1350+AU1352+AU1354</f>
        <v>0</v>
      </c>
      <c r="AV1349" s="24"/>
    </row>
    <row r="1350" spans="1:48" ht="93.6" x14ac:dyDescent="0.3">
      <c r="A1350" s="61" t="s">
        <v>871</v>
      </c>
      <c r="B1350" s="62" t="s">
        <v>151</v>
      </c>
      <c r="C1350" s="61"/>
      <c r="D1350" s="61"/>
      <c r="E1350" s="63" t="s">
        <v>152</v>
      </c>
      <c r="F1350" s="15">
        <f t="shared" ref="F1350:K1350" si="2195">F1351</f>
        <v>84535.3</v>
      </c>
      <c r="G1350" s="15">
        <f t="shared" si="2195"/>
        <v>81444.800000000003</v>
      </c>
      <c r="H1350" s="15">
        <f t="shared" si="2195"/>
        <v>81444.800000000003</v>
      </c>
      <c r="I1350" s="15">
        <f t="shared" si="2195"/>
        <v>6816.4229999999998</v>
      </c>
      <c r="J1350" s="15">
        <f t="shared" si="2195"/>
        <v>12204.996999999999</v>
      </c>
      <c r="K1350" s="15">
        <f t="shared" si="2195"/>
        <v>12204.996999999999</v>
      </c>
      <c r="L1350" s="15">
        <f t="shared" si="2153"/>
        <v>91351.722999999998</v>
      </c>
      <c r="M1350" s="15">
        <f t="shared" si="2154"/>
        <v>93649.797000000006</v>
      </c>
      <c r="N1350" s="15">
        <f t="shared" si="2155"/>
        <v>93649.797000000006</v>
      </c>
      <c r="O1350" s="15">
        <f>O1351</f>
        <v>0</v>
      </c>
      <c r="P1350" s="15">
        <f>P1351</f>
        <v>0</v>
      </c>
      <c r="Q1350" s="15">
        <f>Q1351</f>
        <v>0</v>
      </c>
      <c r="R1350" s="15">
        <f t="shared" si="2092"/>
        <v>91351.722999999998</v>
      </c>
      <c r="S1350" s="15">
        <f t="shared" si="2093"/>
        <v>93649.797000000006</v>
      </c>
      <c r="T1350" s="15">
        <f t="shared" si="2094"/>
        <v>93649.797000000006</v>
      </c>
      <c r="U1350" s="15">
        <f>U1351</f>
        <v>0</v>
      </c>
      <c r="V1350" s="15">
        <f t="shared" ref="V1350:V1413" si="2196">R1350+U1350</f>
        <v>91351.722999999998</v>
      </c>
      <c r="W1350" s="15">
        <f t="shared" ref="W1350:W1413" si="2197">S1350</f>
        <v>93649.797000000006</v>
      </c>
      <c r="X1350" s="15">
        <f t="shared" ref="X1350:X1413" si="2198">T1350</f>
        <v>93649.797000000006</v>
      </c>
      <c r="Y1350" s="15">
        <f>Y1351</f>
        <v>521.29999999999995</v>
      </c>
      <c r="Z1350" s="15">
        <f>Z1351</f>
        <v>0</v>
      </c>
      <c r="AA1350" s="15">
        <f>AA1351</f>
        <v>0</v>
      </c>
      <c r="AB1350" s="15">
        <f t="shared" si="2159"/>
        <v>91873.023000000001</v>
      </c>
      <c r="AC1350" s="15">
        <f t="shared" si="2160"/>
        <v>93649.797000000006</v>
      </c>
      <c r="AD1350" s="15">
        <f t="shared" si="2161"/>
        <v>93649.797000000006</v>
      </c>
      <c r="AE1350" s="15">
        <f>AE1351</f>
        <v>-43.91</v>
      </c>
      <c r="AF1350" s="15">
        <f>AF1351</f>
        <v>0</v>
      </c>
      <c r="AG1350" s="15">
        <f>AG1351</f>
        <v>0</v>
      </c>
      <c r="AH1350" s="15">
        <f t="shared" si="2162"/>
        <v>91829.112999999998</v>
      </c>
      <c r="AI1350" s="15">
        <f t="shared" si="2163"/>
        <v>93649.797000000006</v>
      </c>
      <c r="AJ1350" s="15">
        <f t="shared" si="2164"/>
        <v>93649.797000000006</v>
      </c>
      <c r="AK1350" s="15">
        <f>AK1351</f>
        <v>0</v>
      </c>
      <c r="AL1350" s="15">
        <f>AL1351</f>
        <v>0</v>
      </c>
      <c r="AM1350" s="15">
        <f>AM1351</f>
        <v>0</v>
      </c>
      <c r="AN1350" s="15">
        <f t="shared" si="2145"/>
        <v>91829.112999999998</v>
      </c>
      <c r="AO1350" s="15">
        <f>AO1351</f>
        <v>0</v>
      </c>
      <c r="AP1350" s="70">
        <f t="shared" si="2169"/>
        <v>91829.112999999998</v>
      </c>
      <c r="AQ1350" s="15">
        <f t="shared" si="2147"/>
        <v>93649.797000000006</v>
      </c>
      <c r="AR1350" s="15">
        <f>AR1351</f>
        <v>0</v>
      </c>
      <c r="AS1350" s="70">
        <f t="shared" si="2170"/>
        <v>93649.797000000006</v>
      </c>
      <c r="AT1350" s="73">
        <f t="shared" si="2149"/>
        <v>93649.797000000006</v>
      </c>
      <c r="AU1350" s="15">
        <f>AU1351</f>
        <v>0</v>
      </c>
      <c r="AV1350" s="24"/>
    </row>
    <row r="1351" spans="1:48" ht="31.2" x14ac:dyDescent="0.3">
      <c r="A1351" s="61" t="s">
        <v>871</v>
      </c>
      <c r="B1351" s="62" t="s">
        <v>151</v>
      </c>
      <c r="C1351" s="61" t="s">
        <v>50</v>
      </c>
      <c r="D1351" s="61" t="s">
        <v>50</v>
      </c>
      <c r="E1351" s="63" t="s">
        <v>678</v>
      </c>
      <c r="F1351" s="15">
        <v>84535.3</v>
      </c>
      <c r="G1351" s="15">
        <v>81444.800000000003</v>
      </c>
      <c r="H1351" s="15">
        <v>81444.800000000003</v>
      </c>
      <c r="I1351" s="27">
        <v>6816.4229999999998</v>
      </c>
      <c r="J1351" s="27">
        <v>12204.996999999999</v>
      </c>
      <c r="K1351" s="27">
        <v>12204.996999999999</v>
      </c>
      <c r="L1351" s="15">
        <f t="shared" si="2153"/>
        <v>91351.722999999998</v>
      </c>
      <c r="M1351" s="15">
        <f t="shared" si="2154"/>
        <v>93649.797000000006</v>
      </c>
      <c r="N1351" s="15">
        <f t="shared" si="2155"/>
        <v>93649.797000000006</v>
      </c>
      <c r="O1351" s="15"/>
      <c r="P1351" s="15"/>
      <c r="Q1351" s="15"/>
      <c r="R1351" s="15">
        <f t="shared" si="2092"/>
        <v>91351.722999999998</v>
      </c>
      <c r="S1351" s="15">
        <f t="shared" si="2093"/>
        <v>93649.797000000006</v>
      </c>
      <c r="T1351" s="15">
        <f t="shared" si="2094"/>
        <v>93649.797000000006</v>
      </c>
      <c r="U1351" s="15"/>
      <c r="V1351" s="15">
        <f t="shared" si="2196"/>
        <v>91351.722999999998</v>
      </c>
      <c r="W1351" s="15">
        <f t="shared" si="2197"/>
        <v>93649.797000000006</v>
      </c>
      <c r="X1351" s="15">
        <f t="shared" si="2198"/>
        <v>93649.797000000006</v>
      </c>
      <c r="Y1351" s="15">
        <f>-1481.7+2003</f>
        <v>521.29999999999995</v>
      </c>
      <c r="Z1351" s="15"/>
      <c r="AA1351" s="15"/>
      <c r="AB1351" s="15">
        <f t="shared" si="2159"/>
        <v>91873.023000000001</v>
      </c>
      <c r="AC1351" s="15">
        <f t="shared" si="2160"/>
        <v>93649.797000000006</v>
      </c>
      <c r="AD1351" s="15">
        <f t="shared" si="2161"/>
        <v>93649.797000000006</v>
      </c>
      <c r="AE1351" s="15">
        <f>-43.91</f>
        <v>-43.91</v>
      </c>
      <c r="AF1351" s="15"/>
      <c r="AG1351" s="15"/>
      <c r="AH1351" s="15">
        <f t="shared" si="2162"/>
        <v>91829.112999999998</v>
      </c>
      <c r="AI1351" s="15">
        <f t="shared" si="2163"/>
        <v>93649.797000000006</v>
      </c>
      <c r="AJ1351" s="15">
        <f t="shared" si="2164"/>
        <v>93649.797000000006</v>
      </c>
      <c r="AK1351" s="15"/>
      <c r="AL1351" s="15"/>
      <c r="AM1351" s="15"/>
      <c r="AN1351" s="15">
        <f t="shared" si="2145"/>
        <v>91829.112999999998</v>
      </c>
      <c r="AO1351" s="15"/>
      <c r="AP1351" s="70">
        <f t="shared" si="2169"/>
        <v>91829.112999999998</v>
      </c>
      <c r="AQ1351" s="15">
        <f t="shared" si="2147"/>
        <v>93649.797000000006</v>
      </c>
      <c r="AR1351" s="15"/>
      <c r="AS1351" s="70">
        <f t="shared" si="2170"/>
        <v>93649.797000000006</v>
      </c>
      <c r="AT1351" s="73">
        <f t="shared" si="2149"/>
        <v>93649.797000000006</v>
      </c>
      <c r="AU1351" s="15"/>
      <c r="AV1351" s="24"/>
    </row>
    <row r="1352" spans="1:48" ht="31.2" x14ac:dyDescent="0.3">
      <c r="A1352" s="61" t="s">
        <v>871</v>
      </c>
      <c r="B1352" s="62" t="s">
        <v>48</v>
      </c>
      <c r="C1352" s="61"/>
      <c r="D1352" s="61"/>
      <c r="E1352" s="63" t="s">
        <v>49</v>
      </c>
      <c r="F1352" s="15">
        <f t="shared" ref="F1352:K1352" si="2199">F1353</f>
        <v>9322.5</v>
      </c>
      <c r="G1352" s="15">
        <f t="shared" si="2199"/>
        <v>9376.5</v>
      </c>
      <c r="H1352" s="15">
        <f t="shared" si="2199"/>
        <v>9376.5</v>
      </c>
      <c r="I1352" s="15">
        <f t="shared" si="2199"/>
        <v>0</v>
      </c>
      <c r="J1352" s="15">
        <f t="shared" si="2199"/>
        <v>0</v>
      </c>
      <c r="K1352" s="15">
        <f t="shared" si="2199"/>
        <v>0</v>
      </c>
      <c r="L1352" s="15">
        <f t="shared" si="2153"/>
        <v>9322.5</v>
      </c>
      <c r="M1352" s="15">
        <f t="shared" si="2154"/>
        <v>9376.5</v>
      </c>
      <c r="N1352" s="15">
        <f t="shared" si="2155"/>
        <v>9376.5</v>
      </c>
      <c r="O1352" s="15">
        <f>O1353</f>
        <v>0</v>
      </c>
      <c r="P1352" s="15">
        <f>P1353</f>
        <v>0</v>
      </c>
      <c r="Q1352" s="15">
        <f>Q1353</f>
        <v>0</v>
      </c>
      <c r="R1352" s="15">
        <f t="shared" si="2092"/>
        <v>9322.5</v>
      </c>
      <c r="S1352" s="15">
        <f t="shared" si="2093"/>
        <v>9376.5</v>
      </c>
      <c r="T1352" s="15">
        <f t="shared" si="2094"/>
        <v>9376.5</v>
      </c>
      <c r="U1352" s="15">
        <f>U1353</f>
        <v>0</v>
      </c>
      <c r="V1352" s="15">
        <f t="shared" si="2196"/>
        <v>9322.5</v>
      </c>
      <c r="W1352" s="15">
        <f t="shared" si="2197"/>
        <v>9376.5</v>
      </c>
      <c r="X1352" s="15">
        <f t="shared" si="2198"/>
        <v>9376.5</v>
      </c>
      <c r="Y1352" s="15">
        <f>Y1353</f>
        <v>0</v>
      </c>
      <c r="Z1352" s="15">
        <f>Z1353</f>
        <v>0</v>
      </c>
      <c r="AA1352" s="15">
        <f>AA1353</f>
        <v>0</v>
      </c>
      <c r="AB1352" s="15">
        <f t="shared" si="2159"/>
        <v>9322.5</v>
      </c>
      <c r="AC1352" s="15">
        <f t="shared" si="2160"/>
        <v>9376.5</v>
      </c>
      <c r="AD1352" s="15">
        <f t="shared" si="2161"/>
        <v>9376.5</v>
      </c>
      <c r="AE1352" s="15">
        <f>AE1353</f>
        <v>0</v>
      </c>
      <c r="AF1352" s="15">
        <f>AF1353</f>
        <v>0</v>
      </c>
      <c r="AG1352" s="15">
        <f>AG1353</f>
        <v>0</v>
      </c>
      <c r="AH1352" s="15">
        <f t="shared" si="2162"/>
        <v>9322.5</v>
      </c>
      <c r="AI1352" s="15">
        <f t="shared" si="2163"/>
        <v>9376.5</v>
      </c>
      <c r="AJ1352" s="15">
        <f t="shared" si="2164"/>
        <v>9376.5</v>
      </c>
      <c r="AK1352" s="15">
        <f>AK1353</f>
        <v>0</v>
      </c>
      <c r="AL1352" s="15">
        <f>AL1353</f>
        <v>0</v>
      </c>
      <c r="AM1352" s="15">
        <f>AM1353</f>
        <v>0</v>
      </c>
      <c r="AN1352" s="15">
        <f t="shared" si="2145"/>
        <v>9322.5</v>
      </c>
      <c r="AO1352" s="15">
        <f>AO1353</f>
        <v>0</v>
      </c>
      <c r="AP1352" s="70">
        <f t="shared" si="2169"/>
        <v>9322.5</v>
      </c>
      <c r="AQ1352" s="15">
        <f t="shared" si="2147"/>
        <v>9376.5</v>
      </c>
      <c r="AR1352" s="15">
        <f>AR1353</f>
        <v>0</v>
      </c>
      <c r="AS1352" s="70">
        <f t="shared" si="2170"/>
        <v>9376.5</v>
      </c>
      <c r="AT1352" s="73">
        <f t="shared" si="2149"/>
        <v>9376.5</v>
      </c>
      <c r="AU1352" s="15">
        <f>AU1353</f>
        <v>0</v>
      </c>
      <c r="AV1352" s="24"/>
    </row>
    <row r="1353" spans="1:48" ht="31.2" x14ac:dyDescent="0.3">
      <c r="A1353" s="61" t="s">
        <v>871</v>
      </c>
      <c r="B1353" s="62" t="s">
        <v>48</v>
      </c>
      <c r="C1353" s="61" t="s">
        <v>50</v>
      </c>
      <c r="D1353" s="61" t="s">
        <v>50</v>
      </c>
      <c r="E1353" s="63" t="s">
        <v>678</v>
      </c>
      <c r="F1353" s="15">
        <v>9322.5</v>
      </c>
      <c r="G1353" s="15">
        <v>9376.5</v>
      </c>
      <c r="H1353" s="15">
        <v>9376.5</v>
      </c>
      <c r="I1353" s="15"/>
      <c r="J1353" s="15"/>
      <c r="K1353" s="15"/>
      <c r="L1353" s="15">
        <f t="shared" si="2153"/>
        <v>9322.5</v>
      </c>
      <c r="M1353" s="15">
        <f t="shared" si="2154"/>
        <v>9376.5</v>
      </c>
      <c r="N1353" s="15">
        <f t="shared" si="2155"/>
        <v>9376.5</v>
      </c>
      <c r="O1353" s="15"/>
      <c r="P1353" s="15"/>
      <c r="Q1353" s="15"/>
      <c r="R1353" s="15">
        <f t="shared" si="2092"/>
        <v>9322.5</v>
      </c>
      <c r="S1353" s="15">
        <f t="shared" si="2093"/>
        <v>9376.5</v>
      </c>
      <c r="T1353" s="15">
        <f t="shared" si="2094"/>
        <v>9376.5</v>
      </c>
      <c r="U1353" s="15"/>
      <c r="V1353" s="15">
        <f t="shared" si="2196"/>
        <v>9322.5</v>
      </c>
      <c r="W1353" s="15">
        <f t="shared" si="2197"/>
        <v>9376.5</v>
      </c>
      <c r="X1353" s="15">
        <f t="shared" si="2198"/>
        <v>9376.5</v>
      </c>
      <c r="Y1353" s="15"/>
      <c r="Z1353" s="15"/>
      <c r="AA1353" s="15"/>
      <c r="AB1353" s="15">
        <f t="shared" si="2159"/>
        <v>9322.5</v>
      </c>
      <c r="AC1353" s="15">
        <f t="shared" si="2160"/>
        <v>9376.5</v>
      </c>
      <c r="AD1353" s="15">
        <f t="shared" si="2161"/>
        <v>9376.5</v>
      </c>
      <c r="AE1353" s="15"/>
      <c r="AF1353" s="15"/>
      <c r="AG1353" s="15"/>
      <c r="AH1353" s="15">
        <f t="shared" si="2162"/>
        <v>9322.5</v>
      </c>
      <c r="AI1353" s="15">
        <f t="shared" si="2163"/>
        <v>9376.5</v>
      </c>
      <c r="AJ1353" s="15">
        <f t="shared" si="2164"/>
        <v>9376.5</v>
      </c>
      <c r="AK1353" s="15"/>
      <c r="AL1353" s="15"/>
      <c r="AM1353" s="15"/>
      <c r="AN1353" s="15">
        <f t="shared" si="2145"/>
        <v>9322.5</v>
      </c>
      <c r="AO1353" s="15"/>
      <c r="AP1353" s="70">
        <f t="shared" si="2169"/>
        <v>9322.5</v>
      </c>
      <c r="AQ1353" s="15">
        <f t="shared" si="2147"/>
        <v>9376.5</v>
      </c>
      <c r="AR1353" s="15"/>
      <c r="AS1353" s="70">
        <f t="shared" si="2170"/>
        <v>9376.5</v>
      </c>
      <c r="AT1353" s="73">
        <f t="shared" si="2149"/>
        <v>9376.5</v>
      </c>
      <c r="AU1353" s="15"/>
      <c r="AV1353" s="24"/>
    </row>
    <row r="1354" spans="1:48" x14ac:dyDescent="0.3">
      <c r="A1354" s="61" t="s">
        <v>871</v>
      </c>
      <c r="B1354" s="62" t="s">
        <v>44</v>
      </c>
      <c r="C1354" s="61"/>
      <c r="D1354" s="61"/>
      <c r="E1354" s="63" t="s">
        <v>45</v>
      </c>
      <c r="F1354" s="15">
        <f t="shared" ref="F1354:K1354" si="2200">F1355</f>
        <v>121.2</v>
      </c>
      <c r="G1354" s="15">
        <f t="shared" si="2200"/>
        <v>67.2</v>
      </c>
      <c r="H1354" s="15">
        <f t="shared" si="2200"/>
        <v>67.2</v>
      </c>
      <c r="I1354" s="15">
        <f t="shared" si="2200"/>
        <v>0</v>
      </c>
      <c r="J1354" s="15">
        <f t="shared" si="2200"/>
        <v>0</v>
      </c>
      <c r="K1354" s="15">
        <f t="shared" si="2200"/>
        <v>0</v>
      </c>
      <c r="L1354" s="15">
        <f t="shared" si="2153"/>
        <v>121.2</v>
      </c>
      <c r="M1354" s="15">
        <f t="shared" si="2154"/>
        <v>67.2</v>
      </c>
      <c r="N1354" s="15">
        <f t="shared" si="2155"/>
        <v>67.2</v>
      </c>
      <c r="O1354" s="15">
        <f>O1355</f>
        <v>0</v>
      </c>
      <c r="P1354" s="15">
        <f>P1355</f>
        <v>0</v>
      </c>
      <c r="Q1354" s="15">
        <f>Q1355</f>
        <v>0</v>
      </c>
      <c r="R1354" s="15">
        <f t="shared" si="2092"/>
        <v>121.2</v>
      </c>
      <c r="S1354" s="15">
        <f t="shared" si="2093"/>
        <v>67.2</v>
      </c>
      <c r="T1354" s="15">
        <f t="shared" si="2094"/>
        <v>67.2</v>
      </c>
      <c r="U1354" s="15">
        <f>U1355</f>
        <v>0</v>
      </c>
      <c r="V1354" s="15">
        <f t="shared" si="2196"/>
        <v>121.2</v>
      </c>
      <c r="W1354" s="15">
        <f t="shared" si="2197"/>
        <v>67.2</v>
      </c>
      <c r="X1354" s="15">
        <f t="shared" si="2198"/>
        <v>67.2</v>
      </c>
      <c r="Y1354" s="15">
        <f>Y1355</f>
        <v>0</v>
      </c>
      <c r="Z1354" s="15">
        <f>Z1355</f>
        <v>0</v>
      </c>
      <c r="AA1354" s="15">
        <f>AA1355</f>
        <v>0</v>
      </c>
      <c r="AB1354" s="15">
        <f t="shared" si="2159"/>
        <v>121.2</v>
      </c>
      <c r="AC1354" s="15">
        <f t="shared" si="2160"/>
        <v>67.2</v>
      </c>
      <c r="AD1354" s="15">
        <f t="shared" si="2161"/>
        <v>67.2</v>
      </c>
      <c r="AE1354" s="15">
        <f>AE1355</f>
        <v>0</v>
      </c>
      <c r="AF1354" s="15">
        <f>AF1355</f>
        <v>0</v>
      </c>
      <c r="AG1354" s="15">
        <f>AG1355</f>
        <v>0</v>
      </c>
      <c r="AH1354" s="15">
        <f t="shared" si="2162"/>
        <v>121.2</v>
      </c>
      <c r="AI1354" s="15">
        <f t="shared" si="2163"/>
        <v>67.2</v>
      </c>
      <c r="AJ1354" s="15">
        <f t="shared" si="2164"/>
        <v>67.2</v>
      </c>
      <c r="AK1354" s="15">
        <f>AK1355</f>
        <v>0</v>
      </c>
      <c r="AL1354" s="15">
        <f>AL1355</f>
        <v>0</v>
      </c>
      <c r="AM1354" s="15">
        <f>AM1355</f>
        <v>0</v>
      </c>
      <c r="AN1354" s="15">
        <f t="shared" si="2145"/>
        <v>121.2</v>
      </c>
      <c r="AO1354" s="15">
        <f>AO1355</f>
        <v>0</v>
      </c>
      <c r="AP1354" s="70">
        <f t="shared" si="2169"/>
        <v>121.2</v>
      </c>
      <c r="AQ1354" s="15">
        <f t="shared" si="2147"/>
        <v>67.2</v>
      </c>
      <c r="AR1354" s="15">
        <f>AR1355</f>
        <v>0</v>
      </c>
      <c r="AS1354" s="70">
        <f t="shared" si="2170"/>
        <v>67.2</v>
      </c>
      <c r="AT1354" s="73">
        <f t="shared" si="2149"/>
        <v>67.2</v>
      </c>
      <c r="AU1354" s="15">
        <f>AU1355</f>
        <v>0</v>
      </c>
      <c r="AV1354" s="24"/>
    </row>
    <row r="1355" spans="1:48" ht="31.2" x14ac:dyDescent="0.3">
      <c r="A1355" s="61" t="s">
        <v>871</v>
      </c>
      <c r="B1355" s="62" t="s">
        <v>44</v>
      </c>
      <c r="C1355" s="61" t="s">
        <v>50</v>
      </c>
      <c r="D1355" s="61" t="s">
        <v>50</v>
      </c>
      <c r="E1355" s="63" t="s">
        <v>678</v>
      </c>
      <c r="F1355" s="15">
        <v>121.2</v>
      </c>
      <c r="G1355" s="15">
        <v>67.2</v>
      </c>
      <c r="H1355" s="15">
        <v>67.2</v>
      </c>
      <c r="I1355" s="15"/>
      <c r="J1355" s="15"/>
      <c r="K1355" s="15"/>
      <c r="L1355" s="15">
        <f t="shared" si="2153"/>
        <v>121.2</v>
      </c>
      <c r="M1355" s="15">
        <f t="shared" si="2154"/>
        <v>67.2</v>
      </c>
      <c r="N1355" s="15">
        <f t="shared" si="2155"/>
        <v>67.2</v>
      </c>
      <c r="O1355" s="15"/>
      <c r="P1355" s="15"/>
      <c r="Q1355" s="15"/>
      <c r="R1355" s="15">
        <f t="shared" ref="R1355:R1418" si="2201">L1355+O1355</f>
        <v>121.2</v>
      </c>
      <c r="S1355" s="15">
        <f t="shared" ref="S1355:S1418" si="2202">M1355+P1355</f>
        <v>67.2</v>
      </c>
      <c r="T1355" s="15">
        <f t="shared" ref="T1355:T1418" si="2203">N1355+Q1355</f>
        <v>67.2</v>
      </c>
      <c r="U1355" s="15"/>
      <c r="V1355" s="15">
        <f t="shared" si="2196"/>
        <v>121.2</v>
      </c>
      <c r="W1355" s="15">
        <f t="shared" si="2197"/>
        <v>67.2</v>
      </c>
      <c r="X1355" s="15">
        <f t="shared" si="2198"/>
        <v>67.2</v>
      </c>
      <c r="Y1355" s="15"/>
      <c r="Z1355" s="15"/>
      <c r="AA1355" s="15"/>
      <c r="AB1355" s="15">
        <f t="shared" si="2159"/>
        <v>121.2</v>
      </c>
      <c r="AC1355" s="15">
        <f t="shared" si="2160"/>
        <v>67.2</v>
      </c>
      <c r="AD1355" s="15">
        <f t="shared" si="2161"/>
        <v>67.2</v>
      </c>
      <c r="AE1355" s="15"/>
      <c r="AF1355" s="15"/>
      <c r="AG1355" s="15"/>
      <c r="AH1355" s="15">
        <f t="shared" si="2162"/>
        <v>121.2</v>
      </c>
      <c r="AI1355" s="15">
        <f t="shared" si="2163"/>
        <v>67.2</v>
      </c>
      <c r="AJ1355" s="15">
        <f t="shared" si="2164"/>
        <v>67.2</v>
      </c>
      <c r="AK1355" s="15"/>
      <c r="AL1355" s="15"/>
      <c r="AM1355" s="15"/>
      <c r="AN1355" s="15">
        <f t="shared" si="2145"/>
        <v>121.2</v>
      </c>
      <c r="AO1355" s="15"/>
      <c r="AP1355" s="70">
        <f t="shared" si="2169"/>
        <v>121.2</v>
      </c>
      <c r="AQ1355" s="15">
        <f t="shared" si="2147"/>
        <v>67.2</v>
      </c>
      <c r="AR1355" s="15"/>
      <c r="AS1355" s="70">
        <f t="shared" si="2170"/>
        <v>67.2</v>
      </c>
      <c r="AT1355" s="73">
        <f t="shared" si="2149"/>
        <v>67.2</v>
      </c>
      <c r="AU1355" s="15"/>
      <c r="AV1355" s="24"/>
    </row>
    <row r="1356" spans="1:48" x14ac:dyDescent="0.3">
      <c r="A1356" s="61" t="s">
        <v>872</v>
      </c>
      <c r="B1356" s="62"/>
      <c r="C1356" s="61"/>
      <c r="D1356" s="61"/>
      <c r="E1356" s="63" t="s">
        <v>873</v>
      </c>
      <c r="F1356" s="15">
        <f t="shared" ref="F1356:F1360" si="2204">F1357</f>
        <v>65540.7</v>
      </c>
      <c r="G1356" s="15">
        <f t="shared" ref="G1356:G1360" si="2205">G1357</f>
        <v>50000</v>
      </c>
      <c r="H1356" s="15">
        <f t="shared" ref="H1356:H1360" si="2206">H1357</f>
        <v>10000</v>
      </c>
      <c r="I1356" s="15">
        <f t="shared" ref="I1356:I1360" si="2207">I1357</f>
        <v>0</v>
      </c>
      <c r="J1356" s="15">
        <f t="shared" ref="J1356:J1360" si="2208">J1357</f>
        <v>0</v>
      </c>
      <c r="K1356" s="15">
        <f t="shared" ref="K1356:K1360" si="2209">K1357</f>
        <v>0</v>
      </c>
      <c r="L1356" s="15">
        <f t="shared" si="2153"/>
        <v>65540.7</v>
      </c>
      <c r="M1356" s="15">
        <f t="shared" si="2154"/>
        <v>50000</v>
      </c>
      <c r="N1356" s="15">
        <f t="shared" si="2155"/>
        <v>10000</v>
      </c>
      <c r="O1356" s="15">
        <f t="shared" ref="O1356:O1360" si="2210">O1357</f>
        <v>-8894.7080000000005</v>
      </c>
      <c r="P1356" s="15">
        <f t="shared" ref="P1356:P1360" si="2211">P1357</f>
        <v>0</v>
      </c>
      <c r="Q1356" s="15">
        <f t="shared" ref="Q1356:Q1360" si="2212">Q1357</f>
        <v>0</v>
      </c>
      <c r="R1356" s="15">
        <f t="shared" si="2201"/>
        <v>56645.991999999998</v>
      </c>
      <c r="S1356" s="15">
        <f t="shared" si="2202"/>
        <v>50000</v>
      </c>
      <c r="T1356" s="15">
        <f t="shared" si="2203"/>
        <v>10000</v>
      </c>
      <c r="U1356" s="15">
        <f t="shared" ref="U1356:U1360" si="2213">U1357</f>
        <v>0</v>
      </c>
      <c r="V1356" s="15">
        <f t="shared" si="2196"/>
        <v>56645.991999999998</v>
      </c>
      <c r="W1356" s="15">
        <f t="shared" si="2197"/>
        <v>50000</v>
      </c>
      <c r="X1356" s="15">
        <f t="shared" si="2198"/>
        <v>10000</v>
      </c>
      <c r="Y1356" s="15">
        <f t="shared" ref="Y1356:Y1360" si="2214">Y1357</f>
        <v>-1086.799</v>
      </c>
      <c r="Z1356" s="15">
        <f t="shared" ref="Z1356:Z1360" si="2215">Z1357</f>
        <v>0</v>
      </c>
      <c r="AA1356" s="15">
        <f t="shared" ref="AA1356:AA1360" si="2216">AA1357</f>
        <v>0</v>
      </c>
      <c r="AB1356" s="15">
        <f t="shared" si="2159"/>
        <v>55559.192999999999</v>
      </c>
      <c r="AC1356" s="15">
        <f t="shared" si="2160"/>
        <v>50000</v>
      </c>
      <c r="AD1356" s="15">
        <f t="shared" si="2161"/>
        <v>10000</v>
      </c>
      <c r="AE1356" s="15">
        <f t="shared" ref="AE1356:AE1360" si="2217">AE1357</f>
        <v>0</v>
      </c>
      <c r="AF1356" s="15">
        <f t="shared" ref="AF1356:AF1360" si="2218">AF1357</f>
        <v>0</v>
      </c>
      <c r="AG1356" s="15">
        <f t="shared" ref="AG1356:AG1360" si="2219">AG1357</f>
        <v>0</v>
      </c>
      <c r="AH1356" s="15">
        <f t="shared" si="2162"/>
        <v>55559.192999999999</v>
      </c>
      <c r="AI1356" s="15">
        <f t="shared" si="2163"/>
        <v>50000</v>
      </c>
      <c r="AJ1356" s="15">
        <f t="shared" si="2164"/>
        <v>10000</v>
      </c>
      <c r="AK1356" s="15">
        <f t="shared" ref="AK1356:AK1360" si="2220">AK1357</f>
        <v>6547.4340000000002</v>
      </c>
      <c r="AL1356" s="15">
        <f t="shared" ref="AL1356:AL1360" si="2221">AL1357</f>
        <v>0</v>
      </c>
      <c r="AM1356" s="15">
        <f t="shared" ref="AM1356:AM1360" si="2222">AM1357</f>
        <v>0</v>
      </c>
      <c r="AN1356" s="15">
        <f t="shared" si="2145"/>
        <v>62106.627</v>
      </c>
      <c r="AO1356" s="15">
        <f t="shared" ref="AO1356:AO1360" si="2223">AO1357</f>
        <v>0</v>
      </c>
      <c r="AP1356" s="70">
        <f t="shared" si="2169"/>
        <v>62106.627</v>
      </c>
      <c r="AQ1356" s="15">
        <f t="shared" si="2147"/>
        <v>50000</v>
      </c>
      <c r="AR1356" s="15">
        <f t="shared" ref="AR1356:AU1360" si="2224">AR1357</f>
        <v>0</v>
      </c>
      <c r="AS1356" s="70">
        <f t="shared" si="2170"/>
        <v>50000</v>
      </c>
      <c r="AT1356" s="73">
        <f t="shared" si="2149"/>
        <v>10000</v>
      </c>
      <c r="AU1356" s="15">
        <f t="shared" si="2224"/>
        <v>0</v>
      </c>
      <c r="AV1356" s="24"/>
    </row>
    <row r="1357" spans="1:48" ht="31.2" x14ac:dyDescent="0.3">
      <c r="A1357" s="61" t="s">
        <v>872</v>
      </c>
      <c r="B1357" s="62" t="s">
        <v>48</v>
      </c>
      <c r="C1357" s="61"/>
      <c r="D1357" s="61"/>
      <c r="E1357" s="63" t="s">
        <v>49</v>
      </c>
      <c r="F1357" s="15">
        <f t="shared" si="2204"/>
        <v>65540.7</v>
      </c>
      <c r="G1357" s="15">
        <f t="shared" si="2205"/>
        <v>50000</v>
      </c>
      <c r="H1357" s="15">
        <f t="shared" si="2206"/>
        <v>10000</v>
      </c>
      <c r="I1357" s="15">
        <f t="shared" si="2207"/>
        <v>0</v>
      </c>
      <c r="J1357" s="15">
        <f t="shared" si="2208"/>
        <v>0</v>
      </c>
      <c r="K1357" s="15">
        <f t="shared" si="2209"/>
        <v>0</v>
      </c>
      <c r="L1357" s="15">
        <f t="shared" si="2153"/>
        <v>65540.7</v>
      </c>
      <c r="M1357" s="15">
        <f t="shared" si="2154"/>
        <v>50000</v>
      </c>
      <c r="N1357" s="15">
        <f t="shared" si="2155"/>
        <v>10000</v>
      </c>
      <c r="O1357" s="15">
        <f t="shared" si="2210"/>
        <v>-8894.7080000000005</v>
      </c>
      <c r="P1357" s="15">
        <f t="shared" si="2211"/>
        <v>0</v>
      </c>
      <c r="Q1357" s="15">
        <f t="shared" si="2212"/>
        <v>0</v>
      </c>
      <c r="R1357" s="15">
        <f t="shared" si="2201"/>
        <v>56645.991999999998</v>
      </c>
      <c r="S1357" s="15">
        <f t="shared" si="2202"/>
        <v>50000</v>
      </c>
      <c r="T1357" s="15">
        <f t="shared" si="2203"/>
        <v>10000</v>
      </c>
      <c r="U1357" s="15">
        <f t="shared" si="2213"/>
        <v>0</v>
      </c>
      <c r="V1357" s="15">
        <f t="shared" si="2196"/>
        <v>56645.991999999998</v>
      </c>
      <c r="W1357" s="15">
        <f t="shared" si="2197"/>
        <v>50000</v>
      </c>
      <c r="X1357" s="15">
        <f t="shared" si="2198"/>
        <v>10000</v>
      </c>
      <c r="Y1357" s="15">
        <f t="shared" si="2214"/>
        <v>-1086.799</v>
      </c>
      <c r="Z1357" s="15">
        <f t="shared" si="2215"/>
        <v>0</v>
      </c>
      <c r="AA1357" s="15">
        <f t="shared" si="2216"/>
        <v>0</v>
      </c>
      <c r="AB1357" s="15">
        <f t="shared" si="2159"/>
        <v>55559.192999999999</v>
      </c>
      <c r="AC1357" s="15">
        <f t="shared" si="2160"/>
        <v>50000</v>
      </c>
      <c r="AD1357" s="15">
        <f t="shared" si="2161"/>
        <v>10000</v>
      </c>
      <c r="AE1357" s="15">
        <f t="shared" si="2217"/>
        <v>0</v>
      </c>
      <c r="AF1357" s="15">
        <f t="shared" si="2218"/>
        <v>0</v>
      </c>
      <c r="AG1357" s="15">
        <f t="shared" si="2219"/>
        <v>0</v>
      </c>
      <c r="AH1357" s="15">
        <f t="shared" si="2162"/>
        <v>55559.192999999999</v>
      </c>
      <c r="AI1357" s="15">
        <f t="shared" si="2163"/>
        <v>50000</v>
      </c>
      <c r="AJ1357" s="15">
        <f t="shared" si="2164"/>
        <v>10000</v>
      </c>
      <c r="AK1357" s="15">
        <f t="shared" si="2220"/>
        <v>6547.4340000000002</v>
      </c>
      <c r="AL1357" s="15">
        <f t="shared" si="2221"/>
        <v>0</v>
      </c>
      <c r="AM1357" s="15">
        <f t="shared" si="2222"/>
        <v>0</v>
      </c>
      <c r="AN1357" s="15">
        <f t="shared" si="2145"/>
        <v>62106.627</v>
      </c>
      <c r="AO1357" s="15">
        <f t="shared" si="2223"/>
        <v>0</v>
      </c>
      <c r="AP1357" s="70">
        <f t="shared" si="2169"/>
        <v>62106.627</v>
      </c>
      <c r="AQ1357" s="15">
        <f t="shared" si="2147"/>
        <v>50000</v>
      </c>
      <c r="AR1357" s="15">
        <f t="shared" si="2224"/>
        <v>0</v>
      </c>
      <c r="AS1357" s="70">
        <f t="shared" si="2170"/>
        <v>50000</v>
      </c>
      <c r="AT1357" s="73">
        <f t="shared" si="2149"/>
        <v>10000</v>
      </c>
      <c r="AU1357" s="15">
        <f t="shared" si="2224"/>
        <v>0</v>
      </c>
      <c r="AV1357" s="24"/>
    </row>
    <row r="1358" spans="1:48" x14ac:dyDescent="0.3">
      <c r="A1358" s="61" t="s">
        <v>872</v>
      </c>
      <c r="B1358" s="62" t="s">
        <v>48</v>
      </c>
      <c r="C1358" s="61" t="s">
        <v>50</v>
      </c>
      <c r="D1358" s="61" t="s">
        <v>51</v>
      </c>
      <c r="E1358" s="63" t="s">
        <v>52</v>
      </c>
      <c r="F1358" s="15">
        <v>65540.7</v>
      </c>
      <c r="G1358" s="15">
        <v>50000</v>
      </c>
      <c r="H1358" s="15">
        <v>10000</v>
      </c>
      <c r="I1358" s="15"/>
      <c r="J1358" s="15"/>
      <c r="K1358" s="15"/>
      <c r="L1358" s="15">
        <f t="shared" si="2153"/>
        <v>65540.7</v>
      </c>
      <c r="M1358" s="15">
        <f t="shared" si="2154"/>
        <v>50000</v>
      </c>
      <c r="N1358" s="15">
        <f t="shared" si="2155"/>
        <v>10000</v>
      </c>
      <c r="O1358" s="15">
        <f>-8894.708</f>
        <v>-8894.7080000000005</v>
      </c>
      <c r="P1358" s="15"/>
      <c r="Q1358" s="15"/>
      <c r="R1358" s="15">
        <f t="shared" si="2201"/>
        <v>56645.991999999998</v>
      </c>
      <c r="S1358" s="15">
        <f t="shared" si="2202"/>
        <v>50000</v>
      </c>
      <c r="T1358" s="15">
        <f t="shared" si="2203"/>
        <v>10000</v>
      </c>
      <c r="U1358" s="15"/>
      <c r="V1358" s="15">
        <f t="shared" si="2196"/>
        <v>56645.991999999998</v>
      </c>
      <c r="W1358" s="15">
        <f t="shared" si="2197"/>
        <v>50000</v>
      </c>
      <c r="X1358" s="15">
        <f t="shared" si="2198"/>
        <v>10000</v>
      </c>
      <c r="Y1358" s="15">
        <v>-1086.799</v>
      </c>
      <c r="Z1358" s="15"/>
      <c r="AA1358" s="15"/>
      <c r="AB1358" s="15">
        <f t="shared" si="2159"/>
        <v>55559.192999999999</v>
      </c>
      <c r="AC1358" s="15">
        <f t="shared" si="2160"/>
        <v>50000</v>
      </c>
      <c r="AD1358" s="15">
        <f t="shared" si="2161"/>
        <v>10000</v>
      </c>
      <c r="AE1358" s="15"/>
      <c r="AF1358" s="15"/>
      <c r="AG1358" s="15"/>
      <c r="AH1358" s="15">
        <f t="shared" si="2162"/>
        <v>55559.192999999999</v>
      </c>
      <c r="AI1358" s="15">
        <f t="shared" si="2163"/>
        <v>50000</v>
      </c>
      <c r="AJ1358" s="15">
        <f t="shared" si="2164"/>
        <v>10000</v>
      </c>
      <c r="AK1358" s="15">
        <f>6415.6-290.246+422.08</f>
        <v>6547.4340000000002</v>
      </c>
      <c r="AL1358" s="15"/>
      <c r="AM1358" s="15"/>
      <c r="AN1358" s="15">
        <f t="shared" si="2145"/>
        <v>62106.627</v>
      </c>
      <c r="AO1358" s="15"/>
      <c r="AP1358" s="70">
        <f t="shared" si="2169"/>
        <v>62106.627</v>
      </c>
      <c r="AQ1358" s="15">
        <f t="shared" si="2147"/>
        <v>50000</v>
      </c>
      <c r="AR1358" s="15"/>
      <c r="AS1358" s="70">
        <f t="shared" si="2170"/>
        <v>50000</v>
      </c>
      <c r="AT1358" s="73">
        <f t="shared" si="2149"/>
        <v>10000</v>
      </c>
      <c r="AU1358" s="15"/>
      <c r="AV1358" s="24"/>
    </row>
    <row r="1359" spans="1:48" ht="46.8" x14ac:dyDescent="0.3">
      <c r="A1359" s="61" t="s">
        <v>874</v>
      </c>
      <c r="B1359" s="62"/>
      <c r="C1359" s="61"/>
      <c r="D1359" s="61"/>
      <c r="E1359" s="63" t="s">
        <v>875</v>
      </c>
      <c r="F1359" s="15">
        <f t="shared" si="2204"/>
        <v>50475.3</v>
      </c>
      <c r="G1359" s="15">
        <f t="shared" si="2205"/>
        <v>50475.3</v>
      </c>
      <c r="H1359" s="15">
        <f t="shared" si="2206"/>
        <v>50475.3</v>
      </c>
      <c r="I1359" s="15">
        <f t="shared" si="2207"/>
        <v>0</v>
      </c>
      <c r="J1359" s="15">
        <f t="shared" si="2208"/>
        <v>0</v>
      </c>
      <c r="K1359" s="15">
        <f t="shared" si="2209"/>
        <v>0</v>
      </c>
      <c r="L1359" s="15">
        <f t="shared" si="2153"/>
        <v>50475.3</v>
      </c>
      <c r="M1359" s="15">
        <f t="shared" si="2154"/>
        <v>50475.3</v>
      </c>
      <c r="N1359" s="15">
        <f t="shared" si="2155"/>
        <v>50475.3</v>
      </c>
      <c r="O1359" s="15">
        <f t="shared" si="2210"/>
        <v>-409.07100000000003</v>
      </c>
      <c r="P1359" s="15">
        <f t="shared" si="2211"/>
        <v>0</v>
      </c>
      <c r="Q1359" s="15">
        <f t="shared" si="2212"/>
        <v>0</v>
      </c>
      <c r="R1359" s="15">
        <f t="shared" si="2201"/>
        <v>50066.228999999999</v>
      </c>
      <c r="S1359" s="15">
        <f t="shared" si="2202"/>
        <v>50475.3</v>
      </c>
      <c r="T1359" s="15">
        <f t="shared" si="2203"/>
        <v>50475.3</v>
      </c>
      <c r="U1359" s="15">
        <f t="shared" si="2213"/>
        <v>0</v>
      </c>
      <c r="V1359" s="15">
        <f t="shared" si="2196"/>
        <v>50066.228999999999</v>
      </c>
      <c r="W1359" s="15">
        <f t="shared" si="2197"/>
        <v>50475.3</v>
      </c>
      <c r="X1359" s="15">
        <f t="shared" si="2198"/>
        <v>50475.3</v>
      </c>
      <c r="Y1359" s="15">
        <f t="shared" si="2214"/>
        <v>0</v>
      </c>
      <c r="Z1359" s="15">
        <f t="shared" si="2215"/>
        <v>0</v>
      </c>
      <c r="AA1359" s="15">
        <f t="shared" si="2216"/>
        <v>0</v>
      </c>
      <c r="AB1359" s="15">
        <f t="shared" si="2159"/>
        <v>50066.228999999999</v>
      </c>
      <c r="AC1359" s="15">
        <f t="shared" si="2160"/>
        <v>50475.3</v>
      </c>
      <c r="AD1359" s="15">
        <f t="shared" si="2161"/>
        <v>50475.3</v>
      </c>
      <c r="AE1359" s="15">
        <f t="shared" si="2217"/>
        <v>0</v>
      </c>
      <c r="AF1359" s="15">
        <f t="shared" si="2218"/>
        <v>0</v>
      </c>
      <c r="AG1359" s="15">
        <f t="shared" si="2219"/>
        <v>0</v>
      </c>
      <c r="AH1359" s="15">
        <f t="shared" si="2162"/>
        <v>50066.228999999999</v>
      </c>
      <c r="AI1359" s="15">
        <f t="shared" si="2163"/>
        <v>50475.3</v>
      </c>
      <c r="AJ1359" s="15">
        <f t="shared" si="2164"/>
        <v>50475.3</v>
      </c>
      <c r="AK1359" s="15">
        <f t="shared" si="2220"/>
        <v>0</v>
      </c>
      <c r="AL1359" s="15">
        <f t="shared" si="2221"/>
        <v>0</v>
      </c>
      <c r="AM1359" s="15">
        <f t="shared" si="2222"/>
        <v>0</v>
      </c>
      <c r="AN1359" s="15">
        <f t="shared" si="2145"/>
        <v>50066.228999999999</v>
      </c>
      <c r="AO1359" s="15">
        <f t="shared" si="2223"/>
        <v>0</v>
      </c>
      <c r="AP1359" s="70">
        <f t="shared" si="2169"/>
        <v>50066.228999999999</v>
      </c>
      <c r="AQ1359" s="15">
        <f t="shared" si="2147"/>
        <v>50475.3</v>
      </c>
      <c r="AR1359" s="15">
        <f t="shared" si="2224"/>
        <v>0</v>
      </c>
      <c r="AS1359" s="70">
        <f t="shared" si="2170"/>
        <v>50475.3</v>
      </c>
      <c r="AT1359" s="73">
        <f t="shared" si="2149"/>
        <v>50475.3</v>
      </c>
      <c r="AU1359" s="15">
        <f t="shared" si="2224"/>
        <v>0</v>
      </c>
      <c r="AV1359" s="24"/>
    </row>
    <row r="1360" spans="1:48" ht="31.2" x14ac:dyDescent="0.3">
      <c r="A1360" s="61" t="s">
        <v>874</v>
      </c>
      <c r="B1360" s="62" t="s">
        <v>48</v>
      </c>
      <c r="C1360" s="61"/>
      <c r="D1360" s="61"/>
      <c r="E1360" s="63" t="s">
        <v>49</v>
      </c>
      <c r="F1360" s="15">
        <f t="shared" si="2204"/>
        <v>50475.3</v>
      </c>
      <c r="G1360" s="15">
        <f t="shared" si="2205"/>
        <v>50475.3</v>
      </c>
      <c r="H1360" s="15">
        <f t="shared" si="2206"/>
        <v>50475.3</v>
      </c>
      <c r="I1360" s="15">
        <f t="shared" si="2207"/>
        <v>0</v>
      </c>
      <c r="J1360" s="15">
        <f t="shared" si="2208"/>
        <v>0</v>
      </c>
      <c r="K1360" s="15">
        <f t="shared" si="2209"/>
        <v>0</v>
      </c>
      <c r="L1360" s="15">
        <f t="shared" si="2153"/>
        <v>50475.3</v>
      </c>
      <c r="M1360" s="15">
        <f t="shared" si="2154"/>
        <v>50475.3</v>
      </c>
      <c r="N1360" s="15">
        <f t="shared" si="2155"/>
        <v>50475.3</v>
      </c>
      <c r="O1360" s="15">
        <f t="shared" si="2210"/>
        <v>-409.07100000000003</v>
      </c>
      <c r="P1360" s="15">
        <f t="shared" si="2211"/>
        <v>0</v>
      </c>
      <c r="Q1360" s="15">
        <f t="shared" si="2212"/>
        <v>0</v>
      </c>
      <c r="R1360" s="15">
        <f t="shared" si="2201"/>
        <v>50066.228999999999</v>
      </c>
      <c r="S1360" s="15">
        <f t="shared" si="2202"/>
        <v>50475.3</v>
      </c>
      <c r="T1360" s="15">
        <f t="shared" si="2203"/>
        <v>50475.3</v>
      </c>
      <c r="U1360" s="15">
        <f t="shared" si="2213"/>
        <v>0</v>
      </c>
      <c r="V1360" s="15">
        <f t="shared" si="2196"/>
        <v>50066.228999999999</v>
      </c>
      <c r="W1360" s="15">
        <f t="shared" si="2197"/>
        <v>50475.3</v>
      </c>
      <c r="X1360" s="15">
        <f t="shared" si="2198"/>
        <v>50475.3</v>
      </c>
      <c r="Y1360" s="15">
        <f t="shared" si="2214"/>
        <v>0</v>
      </c>
      <c r="Z1360" s="15">
        <f t="shared" si="2215"/>
        <v>0</v>
      </c>
      <c r="AA1360" s="15">
        <f t="shared" si="2216"/>
        <v>0</v>
      </c>
      <c r="AB1360" s="15">
        <f t="shared" si="2159"/>
        <v>50066.228999999999</v>
      </c>
      <c r="AC1360" s="15">
        <f t="shared" si="2160"/>
        <v>50475.3</v>
      </c>
      <c r="AD1360" s="15">
        <f t="shared" si="2161"/>
        <v>50475.3</v>
      </c>
      <c r="AE1360" s="15">
        <f t="shared" si="2217"/>
        <v>0</v>
      </c>
      <c r="AF1360" s="15">
        <f t="shared" si="2218"/>
        <v>0</v>
      </c>
      <c r="AG1360" s="15">
        <f t="shared" si="2219"/>
        <v>0</v>
      </c>
      <c r="AH1360" s="15">
        <f t="shared" si="2162"/>
        <v>50066.228999999999</v>
      </c>
      <c r="AI1360" s="15">
        <f t="shared" si="2163"/>
        <v>50475.3</v>
      </c>
      <c r="AJ1360" s="15">
        <f t="shared" si="2164"/>
        <v>50475.3</v>
      </c>
      <c r="AK1360" s="15">
        <f t="shared" si="2220"/>
        <v>0</v>
      </c>
      <c r="AL1360" s="15">
        <f t="shared" si="2221"/>
        <v>0</v>
      </c>
      <c r="AM1360" s="15">
        <f t="shared" si="2222"/>
        <v>0</v>
      </c>
      <c r="AN1360" s="15">
        <f t="shared" si="2145"/>
        <v>50066.228999999999</v>
      </c>
      <c r="AO1360" s="15">
        <f t="shared" si="2223"/>
        <v>0</v>
      </c>
      <c r="AP1360" s="70">
        <f t="shared" si="2169"/>
        <v>50066.228999999999</v>
      </c>
      <c r="AQ1360" s="15">
        <f t="shared" si="2147"/>
        <v>50475.3</v>
      </c>
      <c r="AR1360" s="15">
        <f t="shared" si="2224"/>
        <v>0</v>
      </c>
      <c r="AS1360" s="70">
        <f t="shared" si="2170"/>
        <v>50475.3</v>
      </c>
      <c r="AT1360" s="73">
        <f t="shared" si="2149"/>
        <v>50475.3</v>
      </c>
      <c r="AU1360" s="15">
        <f t="shared" si="2224"/>
        <v>0</v>
      </c>
      <c r="AV1360" s="24"/>
    </row>
    <row r="1361" spans="1:48" x14ac:dyDescent="0.3">
      <c r="A1361" s="61" t="s">
        <v>874</v>
      </c>
      <c r="B1361" s="62" t="s">
        <v>48</v>
      </c>
      <c r="C1361" s="61" t="s">
        <v>50</v>
      </c>
      <c r="D1361" s="61" t="s">
        <v>51</v>
      </c>
      <c r="E1361" s="63" t="s">
        <v>52</v>
      </c>
      <c r="F1361" s="15">
        <v>50475.3</v>
      </c>
      <c r="G1361" s="15">
        <v>50475.3</v>
      </c>
      <c r="H1361" s="15">
        <v>50475.3</v>
      </c>
      <c r="I1361" s="15"/>
      <c r="J1361" s="15"/>
      <c r="K1361" s="15"/>
      <c r="L1361" s="15">
        <f t="shared" si="2153"/>
        <v>50475.3</v>
      </c>
      <c r="M1361" s="15">
        <f t="shared" si="2154"/>
        <v>50475.3</v>
      </c>
      <c r="N1361" s="15">
        <f t="shared" si="2155"/>
        <v>50475.3</v>
      </c>
      <c r="O1361" s="15">
        <v>-409.07100000000003</v>
      </c>
      <c r="P1361" s="15"/>
      <c r="Q1361" s="15"/>
      <c r="R1361" s="15">
        <f t="shared" si="2201"/>
        <v>50066.228999999999</v>
      </c>
      <c r="S1361" s="15">
        <f t="shared" si="2202"/>
        <v>50475.3</v>
      </c>
      <c r="T1361" s="15">
        <f t="shared" si="2203"/>
        <v>50475.3</v>
      </c>
      <c r="U1361" s="15"/>
      <c r="V1361" s="15">
        <f t="shared" si="2196"/>
        <v>50066.228999999999</v>
      </c>
      <c r="W1361" s="15">
        <f t="shared" si="2197"/>
        <v>50475.3</v>
      </c>
      <c r="X1361" s="15">
        <f t="shared" si="2198"/>
        <v>50475.3</v>
      </c>
      <c r="Y1361" s="15"/>
      <c r="Z1361" s="15"/>
      <c r="AA1361" s="15"/>
      <c r="AB1361" s="15">
        <f t="shared" si="2159"/>
        <v>50066.228999999999</v>
      </c>
      <c r="AC1361" s="15">
        <f t="shared" si="2160"/>
        <v>50475.3</v>
      </c>
      <c r="AD1361" s="15">
        <f t="shared" si="2161"/>
        <v>50475.3</v>
      </c>
      <c r="AE1361" s="15"/>
      <c r="AF1361" s="15"/>
      <c r="AG1361" s="15"/>
      <c r="AH1361" s="15">
        <f t="shared" si="2162"/>
        <v>50066.228999999999</v>
      </c>
      <c r="AI1361" s="15">
        <f t="shared" si="2163"/>
        <v>50475.3</v>
      </c>
      <c r="AJ1361" s="15">
        <f t="shared" si="2164"/>
        <v>50475.3</v>
      </c>
      <c r="AK1361" s="15"/>
      <c r="AL1361" s="15"/>
      <c r="AM1361" s="15"/>
      <c r="AN1361" s="15">
        <f t="shared" si="2145"/>
        <v>50066.228999999999</v>
      </c>
      <c r="AO1361" s="15"/>
      <c r="AP1361" s="70">
        <f t="shared" si="2169"/>
        <v>50066.228999999999</v>
      </c>
      <c r="AQ1361" s="15">
        <f t="shared" si="2147"/>
        <v>50475.3</v>
      </c>
      <c r="AR1361" s="15"/>
      <c r="AS1361" s="70">
        <f t="shared" si="2170"/>
        <v>50475.3</v>
      </c>
      <c r="AT1361" s="73">
        <f t="shared" si="2149"/>
        <v>50475.3</v>
      </c>
      <c r="AU1361" s="15"/>
      <c r="AV1361" s="24"/>
    </row>
    <row r="1362" spans="1:48" ht="46.8" x14ac:dyDescent="0.3">
      <c r="A1362" s="61" t="s">
        <v>876</v>
      </c>
      <c r="B1362" s="62"/>
      <c r="C1362" s="61"/>
      <c r="D1362" s="61"/>
      <c r="E1362" s="63" t="s">
        <v>877</v>
      </c>
      <c r="F1362" s="15">
        <f t="shared" ref="F1362:K1362" si="2225">F1363+F1370</f>
        <v>178694.3</v>
      </c>
      <c r="G1362" s="15">
        <f t="shared" si="2225"/>
        <v>309296</v>
      </c>
      <c r="H1362" s="15">
        <f t="shared" si="2225"/>
        <v>216296</v>
      </c>
      <c r="I1362" s="15">
        <f t="shared" si="2225"/>
        <v>21500</v>
      </c>
      <c r="J1362" s="15">
        <f t="shared" si="2225"/>
        <v>-21500</v>
      </c>
      <c r="K1362" s="15">
        <f t="shared" si="2225"/>
        <v>0</v>
      </c>
      <c r="L1362" s="15">
        <f t="shared" si="2153"/>
        <v>200194.3</v>
      </c>
      <c r="M1362" s="15">
        <f t="shared" si="2154"/>
        <v>287796</v>
      </c>
      <c r="N1362" s="15">
        <f t="shared" si="2155"/>
        <v>216296</v>
      </c>
      <c r="O1362" s="15">
        <f>O1363+O1370</f>
        <v>-21788.36</v>
      </c>
      <c r="P1362" s="15">
        <f>P1363+P1370</f>
        <v>21500</v>
      </c>
      <c r="Q1362" s="15">
        <f>Q1363+Q1370</f>
        <v>0</v>
      </c>
      <c r="R1362" s="15">
        <f t="shared" si="2201"/>
        <v>178405.94</v>
      </c>
      <c r="S1362" s="15">
        <f t="shared" si="2202"/>
        <v>309296</v>
      </c>
      <c r="T1362" s="15">
        <f t="shared" si="2203"/>
        <v>216296</v>
      </c>
      <c r="U1362" s="15">
        <f>U1363+U1370</f>
        <v>0</v>
      </c>
      <c r="V1362" s="15">
        <f t="shared" si="2196"/>
        <v>178405.94</v>
      </c>
      <c r="W1362" s="15">
        <f t="shared" si="2197"/>
        <v>309296</v>
      </c>
      <c r="X1362" s="15">
        <f t="shared" si="2198"/>
        <v>216296</v>
      </c>
      <c r="Y1362" s="15">
        <f>Y1363+Y1370</f>
        <v>-2325.5450000000001</v>
      </c>
      <c r="Z1362" s="15">
        <f>Z1363+Z1370</f>
        <v>0</v>
      </c>
      <c r="AA1362" s="15">
        <f>AA1363+AA1370</f>
        <v>0</v>
      </c>
      <c r="AB1362" s="15">
        <f t="shared" si="2159"/>
        <v>176080.39499999999</v>
      </c>
      <c r="AC1362" s="15">
        <f t="shared" si="2160"/>
        <v>309296</v>
      </c>
      <c r="AD1362" s="15">
        <f t="shared" si="2161"/>
        <v>216296</v>
      </c>
      <c r="AE1362" s="15">
        <f>AE1363+AE1370</f>
        <v>0</v>
      </c>
      <c r="AF1362" s="15">
        <f>AF1363+AF1370</f>
        <v>0</v>
      </c>
      <c r="AG1362" s="15">
        <f>AG1363+AG1370</f>
        <v>0</v>
      </c>
      <c r="AH1362" s="15">
        <f t="shared" si="2162"/>
        <v>176080.39499999999</v>
      </c>
      <c r="AI1362" s="15">
        <f t="shared" si="2163"/>
        <v>309296</v>
      </c>
      <c r="AJ1362" s="15">
        <f t="shared" si="2164"/>
        <v>216296</v>
      </c>
      <c r="AK1362" s="15">
        <f>AK1363+AK1370</f>
        <v>-1115.742</v>
      </c>
      <c r="AL1362" s="15">
        <f>AL1363+AL1370</f>
        <v>0</v>
      </c>
      <c r="AM1362" s="15">
        <f>AM1363+AM1370</f>
        <v>0</v>
      </c>
      <c r="AN1362" s="15">
        <f t="shared" si="2145"/>
        <v>174964.65299999999</v>
      </c>
      <c r="AO1362" s="15">
        <f>AO1363+AO1370</f>
        <v>0</v>
      </c>
      <c r="AP1362" s="70">
        <f t="shared" si="2169"/>
        <v>174964.65299999999</v>
      </c>
      <c r="AQ1362" s="15">
        <f t="shared" si="2147"/>
        <v>309296</v>
      </c>
      <c r="AR1362" s="15">
        <f>AR1363+AR1370</f>
        <v>0</v>
      </c>
      <c r="AS1362" s="70">
        <f t="shared" si="2170"/>
        <v>309296</v>
      </c>
      <c r="AT1362" s="73">
        <f t="shared" si="2149"/>
        <v>216296</v>
      </c>
      <c r="AU1362" s="15">
        <f>AU1363+AU1370</f>
        <v>0</v>
      </c>
      <c r="AV1362" s="24"/>
    </row>
    <row r="1363" spans="1:48" ht="46.8" x14ac:dyDescent="0.3">
      <c r="A1363" s="61" t="s">
        <v>878</v>
      </c>
      <c r="B1363" s="62"/>
      <c r="C1363" s="61"/>
      <c r="D1363" s="61"/>
      <c r="E1363" s="63" t="s">
        <v>150</v>
      </c>
      <c r="F1363" s="15">
        <f t="shared" ref="F1363:K1363" si="2226">F1364+F1366+F1368</f>
        <v>102223.8</v>
      </c>
      <c r="G1363" s="15">
        <f t="shared" si="2226"/>
        <v>102915.5</v>
      </c>
      <c r="H1363" s="15">
        <f t="shared" si="2226"/>
        <v>102915.5</v>
      </c>
      <c r="I1363" s="15">
        <f t="shared" si="2226"/>
        <v>0</v>
      </c>
      <c r="J1363" s="15">
        <f t="shared" si="2226"/>
        <v>0</v>
      </c>
      <c r="K1363" s="15">
        <f t="shared" si="2226"/>
        <v>0</v>
      </c>
      <c r="L1363" s="15">
        <f t="shared" si="2153"/>
        <v>102223.8</v>
      </c>
      <c r="M1363" s="15">
        <f t="shared" si="2154"/>
        <v>102915.5</v>
      </c>
      <c r="N1363" s="15">
        <f t="shared" si="2155"/>
        <v>102915.5</v>
      </c>
      <c r="O1363" s="15">
        <f>O1364+O1366+O1368</f>
        <v>0</v>
      </c>
      <c r="P1363" s="15">
        <f>P1364+P1366+P1368</f>
        <v>0</v>
      </c>
      <c r="Q1363" s="15">
        <f>Q1364+Q1366+Q1368</f>
        <v>0</v>
      </c>
      <c r="R1363" s="15">
        <f t="shared" si="2201"/>
        <v>102223.8</v>
      </c>
      <c r="S1363" s="15">
        <f t="shared" si="2202"/>
        <v>102915.5</v>
      </c>
      <c r="T1363" s="15">
        <f t="shared" si="2203"/>
        <v>102915.5</v>
      </c>
      <c r="U1363" s="15">
        <f>U1364+U1366+U1368</f>
        <v>0</v>
      </c>
      <c r="V1363" s="15">
        <f t="shared" si="2196"/>
        <v>102223.8</v>
      </c>
      <c r="W1363" s="15">
        <f t="shared" si="2197"/>
        <v>102915.5</v>
      </c>
      <c r="X1363" s="15">
        <f t="shared" si="2198"/>
        <v>102915.5</v>
      </c>
      <c r="Y1363" s="15">
        <f>Y1364+Y1366+Y1368</f>
        <v>-1125.8</v>
      </c>
      <c r="Z1363" s="15">
        <f>Z1364+Z1366+Z1368</f>
        <v>0</v>
      </c>
      <c r="AA1363" s="15">
        <f>AA1364+AA1366+AA1368</f>
        <v>0</v>
      </c>
      <c r="AB1363" s="15">
        <f t="shared" si="2159"/>
        <v>101098</v>
      </c>
      <c r="AC1363" s="15">
        <f t="shared" si="2160"/>
        <v>102915.5</v>
      </c>
      <c r="AD1363" s="15">
        <f t="shared" si="2161"/>
        <v>102915.5</v>
      </c>
      <c r="AE1363" s="15">
        <f>AE1364+AE1366+AE1368</f>
        <v>0</v>
      </c>
      <c r="AF1363" s="15">
        <f>AF1364+AF1366+AF1368</f>
        <v>0</v>
      </c>
      <c r="AG1363" s="15">
        <f>AG1364+AG1366+AG1368</f>
        <v>0</v>
      </c>
      <c r="AH1363" s="15">
        <f t="shared" si="2162"/>
        <v>101098</v>
      </c>
      <c r="AI1363" s="15">
        <f t="shared" si="2163"/>
        <v>102915.5</v>
      </c>
      <c r="AJ1363" s="15">
        <f t="shared" si="2164"/>
        <v>102915.5</v>
      </c>
      <c r="AK1363" s="15">
        <f>AK1364+AK1366+AK1368</f>
        <v>0</v>
      </c>
      <c r="AL1363" s="15">
        <f>AL1364+AL1366+AL1368</f>
        <v>0</v>
      </c>
      <c r="AM1363" s="15">
        <f>AM1364+AM1366+AM1368</f>
        <v>0</v>
      </c>
      <c r="AN1363" s="15">
        <f t="shared" si="2145"/>
        <v>101098</v>
      </c>
      <c r="AO1363" s="15">
        <f>AO1364+AO1366+AO1368</f>
        <v>0</v>
      </c>
      <c r="AP1363" s="70">
        <f t="shared" si="2169"/>
        <v>101098</v>
      </c>
      <c r="AQ1363" s="15">
        <f t="shared" si="2147"/>
        <v>102915.5</v>
      </c>
      <c r="AR1363" s="15">
        <f>AR1364+AR1366+AR1368</f>
        <v>0</v>
      </c>
      <c r="AS1363" s="70">
        <f t="shared" si="2170"/>
        <v>102915.5</v>
      </c>
      <c r="AT1363" s="73">
        <f t="shared" si="2149"/>
        <v>102915.5</v>
      </c>
      <c r="AU1363" s="15">
        <f>AU1364+AU1366+AU1368</f>
        <v>0</v>
      </c>
      <c r="AV1363" s="24"/>
    </row>
    <row r="1364" spans="1:48" ht="93.6" x14ac:dyDescent="0.3">
      <c r="A1364" s="61" t="s">
        <v>878</v>
      </c>
      <c r="B1364" s="62" t="s">
        <v>151</v>
      </c>
      <c r="C1364" s="61"/>
      <c r="D1364" s="61"/>
      <c r="E1364" s="63" t="s">
        <v>152</v>
      </c>
      <c r="F1364" s="15">
        <f t="shared" ref="F1364:K1364" si="2227">F1365</f>
        <v>79894.3</v>
      </c>
      <c r="G1364" s="15">
        <f t="shared" si="2227"/>
        <v>82146</v>
      </c>
      <c r="H1364" s="15">
        <f t="shared" si="2227"/>
        <v>82146</v>
      </c>
      <c r="I1364" s="15">
        <f t="shared" si="2227"/>
        <v>0</v>
      </c>
      <c r="J1364" s="15">
        <f t="shared" si="2227"/>
        <v>0</v>
      </c>
      <c r="K1364" s="15">
        <f t="shared" si="2227"/>
        <v>0</v>
      </c>
      <c r="L1364" s="15">
        <f t="shared" si="2153"/>
        <v>79894.3</v>
      </c>
      <c r="M1364" s="15">
        <f t="shared" si="2154"/>
        <v>82146</v>
      </c>
      <c r="N1364" s="15">
        <f t="shared" si="2155"/>
        <v>82146</v>
      </c>
      <c r="O1364" s="15">
        <f>O1365</f>
        <v>0</v>
      </c>
      <c r="P1364" s="15">
        <f>P1365</f>
        <v>0</v>
      </c>
      <c r="Q1364" s="15">
        <f>Q1365</f>
        <v>0</v>
      </c>
      <c r="R1364" s="15">
        <f t="shared" si="2201"/>
        <v>79894.3</v>
      </c>
      <c r="S1364" s="15">
        <f t="shared" si="2202"/>
        <v>82146</v>
      </c>
      <c r="T1364" s="15">
        <f t="shared" si="2203"/>
        <v>82146</v>
      </c>
      <c r="U1364" s="15">
        <f>U1365</f>
        <v>0</v>
      </c>
      <c r="V1364" s="15">
        <f t="shared" si="2196"/>
        <v>79894.3</v>
      </c>
      <c r="W1364" s="15">
        <f t="shared" si="2197"/>
        <v>82146</v>
      </c>
      <c r="X1364" s="15">
        <f t="shared" si="2198"/>
        <v>82146</v>
      </c>
      <c r="Y1364" s="15">
        <f>Y1365</f>
        <v>-1125.8</v>
      </c>
      <c r="Z1364" s="15">
        <f>Z1365</f>
        <v>0</v>
      </c>
      <c r="AA1364" s="15">
        <f>AA1365</f>
        <v>0</v>
      </c>
      <c r="AB1364" s="15">
        <f t="shared" si="2159"/>
        <v>78768.5</v>
      </c>
      <c r="AC1364" s="15">
        <f t="shared" si="2160"/>
        <v>82146</v>
      </c>
      <c r="AD1364" s="15">
        <f t="shared" si="2161"/>
        <v>82146</v>
      </c>
      <c r="AE1364" s="15">
        <f>AE1365</f>
        <v>0</v>
      </c>
      <c r="AF1364" s="15">
        <f>AF1365</f>
        <v>0</v>
      </c>
      <c r="AG1364" s="15">
        <f>AG1365</f>
        <v>0</v>
      </c>
      <c r="AH1364" s="15">
        <f t="shared" si="2162"/>
        <v>78768.5</v>
      </c>
      <c r="AI1364" s="15">
        <f t="shared" si="2163"/>
        <v>82146</v>
      </c>
      <c r="AJ1364" s="15">
        <f t="shared" si="2164"/>
        <v>82146</v>
      </c>
      <c r="AK1364" s="15">
        <f>AK1365</f>
        <v>0</v>
      </c>
      <c r="AL1364" s="15">
        <f>AL1365</f>
        <v>0</v>
      </c>
      <c r="AM1364" s="15">
        <f>AM1365</f>
        <v>0</v>
      </c>
      <c r="AN1364" s="15">
        <f t="shared" si="2145"/>
        <v>78768.5</v>
      </c>
      <c r="AO1364" s="15">
        <f>AO1365</f>
        <v>0</v>
      </c>
      <c r="AP1364" s="70">
        <f t="shared" si="2169"/>
        <v>78768.5</v>
      </c>
      <c r="AQ1364" s="15">
        <f t="shared" si="2147"/>
        <v>82146</v>
      </c>
      <c r="AR1364" s="15">
        <f>AR1365</f>
        <v>0</v>
      </c>
      <c r="AS1364" s="70">
        <f t="shared" si="2170"/>
        <v>82146</v>
      </c>
      <c r="AT1364" s="73">
        <f t="shared" si="2149"/>
        <v>82146</v>
      </c>
      <c r="AU1364" s="15">
        <f>AU1365</f>
        <v>0</v>
      </c>
      <c r="AV1364" s="24"/>
    </row>
    <row r="1365" spans="1:48" x14ac:dyDescent="0.3">
      <c r="A1365" s="61" t="s">
        <v>878</v>
      </c>
      <c r="B1365" s="62" t="s">
        <v>151</v>
      </c>
      <c r="C1365" s="61" t="s">
        <v>238</v>
      </c>
      <c r="D1365" s="61" t="s">
        <v>65</v>
      </c>
      <c r="E1365" s="63" t="s">
        <v>879</v>
      </c>
      <c r="F1365" s="15">
        <v>79894.3</v>
      </c>
      <c r="G1365" s="15">
        <v>82146</v>
      </c>
      <c r="H1365" s="15">
        <v>82146</v>
      </c>
      <c r="I1365" s="15"/>
      <c r="J1365" s="15"/>
      <c r="K1365" s="15"/>
      <c r="L1365" s="15">
        <f t="shared" si="2153"/>
        <v>79894.3</v>
      </c>
      <c r="M1365" s="15">
        <f t="shared" si="2154"/>
        <v>82146</v>
      </c>
      <c r="N1365" s="15">
        <f t="shared" si="2155"/>
        <v>82146</v>
      </c>
      <c r="O1365" s="15"/>
      <c r="P1365" s="15"/>
      <c r="Q1365" s="15"/>
      <c r="R1365" s="15">
        <f t="shared" si="2201"/>
        <v>79894.3</v>
      </c>
      <c r="S1365" s="15">
        <f t="shared" si="2202"/>
        <v>82146</v>
      </c>
      <c r="T1365" s="15">
        <f t="shared" si="2203"/>
        <v>82146</v>
      </c>
      <c r="U1365" s="15"/>
      <c r="V1365" s="15">
        <f t="shared" si="2196"/>
        <v>79894.3</v>
      </c>
      <c r="W1365" s="15">
        <f t="shared" si="2197"/>
        <v>82146</v>
      </c>
      <c r="X1365" s="15">
        <f t="shared" si="2198"/>
        <v>82146</v>
      </c>
      <c r="Y1365" s="15">
        <v>-1125.8</v>
      </c>
      <c r="Z1365" s="15"/>
      <c r="AA1365" s="15"/>
      <c r="AB1365" s="15">
        <f t="shared" si="2159"/>
        <v>78768.5</v>
      </c>
      <c r="AC1365" s="15">
        <f t="shared" si="2160"/>
        <v>82146</v>
      </c>
      <c r="AD1365" s="15">
        <f t="shared" si="2161"/>
        <v>82146</v>
      </c>
      <c r="AE1365" s="15"/>
      <c r="AF1365" s="15"/>
      <c r="AG1365" s="15"/>
      <c r="AH1365" s="15">
        <f t="shared" si="2162"/>
        <v>78768.5</v>
      </c>
      <c r="AI1365" s="15">
        <f t="shared" si="2163"/>
        <v>82146</v>
      </c>
      <c r="AJ1365" s="15">
        <f t="shared" si="2164"/>
        <v>82146</v>
      </c>
      <c r="AK1365" s="15"/>
      <c r="AL1365" s="15"/>
      <c r="AM1365" s="15"/>
      <c r="AN1365" s="15">
        <f t="shared" si="2145"/>
        <v>78768.5</v>
      </c>
      <c r="AO1365" s="15"/>
      <c r="AP1365" s="70">
        <f t="shared" si="2169"/>
        <v>78768.5</v>
      </c>
      <c r="AQ1365" s="15">
        <f t="shared" si="2147"/>
        <v>82146</v>
      </c>
      <c r="AR1365" s="15"/>
      <c r="AS1365" s="70">
        <f t="shared" si="2170"/>
        <v>82146</v>
      </c>
      <c r="AT1365" s="73">
        <f t="shared" si="2149"/>
        <v>82146</v>
      </c>
      <c r="AU1365" s="15"/>
      <c r="AV1365" s="24"/>
    </row>
    <row r="1366" spans="1:48" ht="31.2" x14ac:dyDescent="0.3">
      <c r="A1366" s="61" t="s">
        <v>878</v>
      </c>
      <c r="B1366" s="62" t="s">
        <v>48</v>
      </c>
      <c r="C1366" s="61"/>
      <c r="D1366" s="61"/>
      <c r="E1366" s="63" t="s">
        <v>49</v>
      </c>
      <c r="F1366" s="15">
        <f t="shared" ref="F1366:K1366" si="2228">F1367</f>
        <v>22010</v>
      </c>
      <c r="G1366" s="15">
        <f t="shared" si="2228"/>
        <v>20460.099999999999</v>
      </c>
      <c r="H1366" s="15">
        <f t="shared" si="2228"/>
        <v>20460.099999999999</v>
      </c>
      <c r="I1366" s="15">
        <f t="shared" si="2228"/>
        <v>0</v>
      </c>
      <c r="J1366" s="15">
        <f t="shared" si="2228"/>
        <v>0</v>
      </c>
      <c r="K1366" s="15">
        <f t="shared" si="2228"/>
        <v>0</v>
      </c>
      <c r="L1366" s="15">
        <f t="shared" si="2153"/>
        <v>22010</v>
      </c>
      <c r="M1366" s="15">
        <f t="shared" si="2154"/>
        <v>20460.099999999999</v>
      </c>
      <c r="N1366" s="15">
        <f t="shared" si="2155"/>
        <v>20460.099999999999</v>
      </c>
      <c r="O1366" s="15">
        <f>O1367</f>
        <v>0</v>
      </c>
      <c r="P1366" s="15">
        <f>P1367</f>
        <v>0</v>
      </c>
      <c r="Q1366" s="15">
        <f>Q1367</f>
        <v>0</v>
      </c>
      <c r="R1366" s="15">
        <f t="shared" si="2201"/>
        <v>22010</v>
      </c>
      <c r="S1366" s="15">
        <f t="shared" si="2202"/>
        <v>20460.099999999999</v>
      </c>
      <c r="T1366" s="15">
        <f t="shared" si="2203"/>
        <v>20460.099999999999</v>
      </c>
      <c r="U1366" s="15">
        <f>U1367</f>
        <v>0</v>
      </c>
      <c r="V1366" s="15">
        <f t="shared" si="2196"/>
        <v>22010</v>
      </c>
      <c r="W1366" s="15">
        <f t="shared" si="2197"/>
        <v>20460.099999999999</v>
      </c>
      <c r="X1366" s="15">
        <f t="shared" si="2198"/>
        <v>20460.099999999999</v>
      </c>
      <c r="Y1366" s="15">
        <f>Y1367</f>
        <v>0</v>
      </c>
      <c r="Z1366" s="15">
        <f>Z1367</f>
        <v>0</v>
      </c>
      <c r="AA1366" s="15">
        <f>AA1367</f>
        <v>0</v>
      </c>
      <c r="AB1366" s="15">
        <f t="shared" si="2159"/>
        <v>22010</v>
      </c>
      <c r="AC1366" s="15">
        <f t="shared" si="2160"/>
        <v>20460.099999999999</v>
      </c>
      <c r="AD1366" s="15">
        <f t="shared" si="2161"/>
        <v>20460.099999999999</v>
      </c>
      <c r="AE1366" s="15">
        <f>AE1367</f>
        <v>0</v>
      </c>
      <c r="AF1366" s="15">
        <f>AF1367</f>
        <v>0</v>
      </c>
      <c r="AG1366" s="15">
        <f>AG1367</f>
        <v>0</v>
      </c>
      <c r="AH1366" s="15">
        <f t="shared" si="2162"/>
        <v>22010</v>
      </c>
      <c r="AI1366" s="15">
        <f t="shared" si="2163"/>
        <v>20460.099999999999</v>
      </c>
      <c r="AJ1366" s="15">
        <f t="shared" si="2164"/>
        <v>20460.099999999999</v>
      </c>
      <c r="AK1366" s="15">
        <f>AK1367</f>
        <v>0</v>
      </c>
      <c r="AL1366" s="15">
        <f>AL1367</f>
        <v>0</v>
      </c>
      <c r="AM1366" s="15">
        <f>AM1367</f>
        <v>0</v>
      </c>
      <c r="AN1366" s="15">
        <f t="shared" si="2145"/>
        <v>22010</v>
      </c>
      <c r="AO1366" s="15">
        <f>AO1367</f>
        <v>0</v>
      </c>
      <c r="AP1366" s="70">
        <f t="shared" si="2169"/>
        <v>22010</v>
      </c>
      <c r="AQ1366" s="15">
        <f t="shared" si="2147"/>
        <v>20460.099999999999</v>
      </c>
      <c r="AR1366" s="15">
        <f>AR1367</f>
        <v>0</v>
      </c>
      <c r="AS1366" s="70">
        <f t="shared" si="2170"/>
        <v>20460.099999999999</v>
      </c>
      <c r="AT1366" s="73">
        <f t="shared" si="2149"/>
        <v>20460.099999999999</v>
      </c>
      <c r="AU1366" s="15">
        <f>AU1367</f>
        <v>0</v>
      </c>
      <c r="AV1366" s="24"/>
    </row>
    <row r="1367" spans="1:48" x14ac:dyDescent="0.3">
      <c r="A1367" s="61" t="s">
        <v>878</v>
      </c>
      <c r="B1367" s="62" t="s">
        <v>48</v>
      </c>
      <c r="C1367" s="61" t="s">
        <v>238</v>
      </c>
      <c r="D1367" s="61" t="s">
        <v>65</v>
      </c>
      <c r="E1367" s="63" t="s">
        <v>879</v>
      </c>
      <c r="F1367" s="15">
        <v>22010</v>
      </c>
      <c r="G1367" s="15">
        <v>20460.099999999999</v>
      </c>
      <c r="H1367" s="15">
        <v>20460.099999999999</v>
      </c>
      <c r="I1367" s="15"/>
      <c r="J1367" s="15"/>
      <c r="K1367" s="15"/>
      <c r="L1367" s="15">
        <f t="shared" si="2153"/>
        <v>22010</v>
      </c>
      <c r="M1367" s="15">
        <f t="shared" si="2154"/>
        <v>20460.099999999999</v>
      </c>
      <c r="N1367" s="15">
        <f t="shared" si="2155"/>
        <v>20460.099999999999</v>
      </c>
      <c r="O1367" s="15"/>
      <c r="P1367" s="15"/>
      <c r="Q1367" s="15"/>
      <c r="R1367" s="15">
        <f t="shared" si="2201"/>
        <v>22010</v>
      </c>
      <c r="S1367" s="15">
        <f t="shared" si="2202"/>
        <v>20460.099999999999</v>
      </c>
      <c r="T1367" s="15">
        <f t="shared" si="2203"/>
        <v>20460.099999999999</v>
      </c>
      <c r="U1367" s="15"/>
      <c r="V1367" s="15">
        <f t="shared" si="2196"/>
        <v>22010</v>
      </c>
      <c r="W1367" s="15">
        <f t="shared" si="2197"/>
        <v>20460.099999999999</v>
      </c>
      <c r="X1367" s="15">
        <f t="shared" si="2198"/>
        <v>20460.099999999999</v>
      </c>
      <c r="Y1367" s="15"/>
      <c r="Z1367" s="15"/>
      <c r="AA1367" s="15"/>
      <c r="AB1367" s="15">
        <f t="shared" si="2159"/>
        <v>22010</v>
      </c>
      <c r="AC1367" s="15">
        <f t="shared" si="2160"/>
        <v>20460.099999999999</v>
      </c>
      <c r="AD1367" s="15">
        <f t="shared" si="2161"/>
        <v>20460.099999999999</v>
      </c>
      <c r="AE1367" s="15"/>
      <c r="AF1367" s="15"/>
      <c r="AG1367" s="15"/>
      <c r="AH1367" s="15">
        <f t="shared" si="2162"/>
        <v>22010</v>
      </c>
      <c r="AI1367" s="15">
        <f t="shared" si="2163"/>
        <v>20460.099999999999</v>
      </c>
      <c r="AJ1367" s="15">
        <f t="shared" si="2164"/>
        <v>20460.099999999999</v>
      </c>
      <c r="AK1367" s="15"/>
      <c r="AL1367" s="15"/>
      <c r="AM1367" s="15"/>
      <c r="AN1367" s="15">
        <f t="shared" si="2145"/>
        <v>22010</v>
      </c>
      <c r="AO1367" s="15"/>
      <c r="AP1367" s="70">
        <f t="shared" si="2169"/>
        <v>22010</v>
      </c>
      <c r="AQ1367" s="15">
        <f t="shared" si="2147"/>
        <v>20460.099999999999</v>
      </c>
      <c r="AR1367" s="15"/>
      <c r="AS1367" s="70">
        <f t="shared" si="2170"/>
        <v>20460.099999999999</v>
      </c>
      <c r="AT1367" s="73">
        <f t="shared" si="2149"/>
        <v>20460.099999999999</v>
      </c>
      <c r="AU1367" s="15"/>
      <c r="AV1367" s="24"/>
    </row>
    <row r="1368" spans="1:48" x14ac:dyDescent="0.3">
      <c r="A1368" s="61" t="s">
        <v>878</v>
      </c>
      <c r="B1368" s="62" t="s">
        <v>44</v>
      </c>
      <c r="C1368" s="61"/>
      <c r="D1368" s="61"/>
      <c r="E1368" s="63" t="s">
        <v>45</v>
      </c>
      <c r="F1368" s="15">
        <f t="shared" ref="F1368:K1368" si="2229">F1369</f>
        <v>319.5</v>
      </c>
      <c r="G1368" s="15">
        <f t="shared" si="2229"/>
        <v>309.39999999999998</v>
      </c>
      <c r="H1368" s="15">
        <f t="shared" si="2229"/>
        <v>309.39999999999998</v>
      </c>
      <c r="I1368" s="15">
        <f t="shared" si="2229"/>
        <v>0</v>
      </c>
      <c r="J1368" s="15">
        <f t="shared" si="2229"/>
        <v>0</v>
      </c>
      <c r="K1368" s="15">
        <f t="shared" si="2229"/>
        <v>0</v>
      </c>
      <c r="L1368" s="15">
        <f t="shared" si="2153"/>
        <v>319.5</v>
      </c>
      <c r="M1368" s="15">
        <f t="shared" si="2154"/>
        <v>309.39999999999998</v>
      </c>
      <c r="N1368" s="15">
        <f t="shared" si="2155"/>
        <v>309.39999999999998</v>
      </c>
      <c r="O1368" s="15">
        <f>O1369</f>
        <v>0</v>
      </c>
      <c r="P1368" s="15">
        <f>P1369</f>
        <v>0</v>
      </c>
      <c r="Q1368" s="15">
        <f>Q1369</f>
        <v>0</v>
      </c>
      <c r="R1368" s="15">
        <f t="shared" si="2201"/>
        <v>319.5</v>
      </c>
      <c r="S1368" s="15">
        <f t="shared" si="2202"/>
        <v>309.39999999999998</v>
      </c>
      <c r="T1368" s="15">
        <f t="shared" si="2203"/>
        <v>309.39999999999998</v>
      </c>
      <c r="U1368" s="15">
        <f>U1369</f>
        <v>0</v>
      </c>
      <c r="V1368" s="15">
        <f t="shared" si="2196"/>
        <v>319.5</v>
      </c>
      <c r="W1368" s="15">
        <f t="shared" si="2197"/>
        <v>309.39999999999998</v>
      </c>
      <c r="X1368" s="15">
        <f t="shared" si="2198"/>
        <v>309.39999999999998</v>
      </c>
      <c r="Y1368" s="15">
        <f>Y1369</f>
        <v>0</v>
      </c>
      <c r="Z1368" s="15">
        <f>Z1369</f>
        <v>0</v>
      </c>
      <c r="AA1368" s="15">
        <f>AA1369</f>
        <v>0</v>
      </c>
      <c r="AB1368" s="15">
        <f t="shared" si="2159"/>
        <v>319.5</v>
      </c>
      <c r="AC1368" s="15">
        <f t="shared" si="2160"/>
        <v>309.39999999999998</v>
      </c>
      <c r="AD1368" s="15">
        <f t="shared" si="2161"/>
        <v>309.39999999999998</v>
      </c>
      <c r="AE1368" s="15">
        <f>AE1369</f>
        <v>0</v>
      </c>
      <c r="AF1368" s="15">
        <f>AF1369</f>
        <v>0</v>
      </c>
      <c r="AG1368" s="15">
        <f>AG1369</f>
        <v>0</v>
      </c>
      <c r="AH1368" s="15">
        <f t="shared" si="2162"/>
        <v>319.5</v>
      </c>
      <c r="AI1368" s="15">
        <f t="shared" si="2163"/>
        <v>309.39999999999998</v>
      </c>
      <c r="AJ1368" s="15">
        <f t="shared" si="2164"/>
        <v>309.39999999999998</v>
      </c>
      <c r="AK1368" s="15">
        <f>AK1369</f>
        <v>0</v>
      </c>
      <c r="AL1368" s="15">
        <f>AL1369</f>
        <v>0</v>
      </c>
      <c r="AM1368" s="15">
        <f>AM1369</f>
        <v>0</v>
      </c>
      <c r="AN1368" s="15">
        <f t="shared" si="2145"/>
        <v>319.5</v>
      </c>
      <c r="AO1368" s="15">
        <f>AO1369</f>
        <v>0</v>
      </c>
      <c r="AP1368" s="70">
        <f t="shared" si="2169"/>
        <v>319.5</v>
      </c>
      <c r="AQ1368" s="15">
        <f t="shared" si="2147"/>
        <v>309.39999999999998</v>
      </c>
      <c r="AR1368" s="15">
        <f>AR1369</f>
        <v>0</v>
      </c>
      <c r="AS1368" s="70">
        <f t="shared" si="2170"/>
        <v>309.39999999999998</v>
      </c>
      <c r="AT1368" s="73">
        <f t="shared" si="2149"/>
        <v>309.39999999999998</v>
      </c>
      <c r="AU1368" s="15">
        <f>AU1369</f>
        <v>0</v>
      </c>
      <c r="AV1368" s="24"/>
    </row>
    <row r="1369" spans="1:48" x14ac:dyDescent="0.3">
      <c r="A1369" s="61" t="s">
        <v>878</v>
      </c>
      <c r="B1369" s="62" t="s">
        <v>44</v>
      </c>
      <c r="C1369" s="61" t="s">
        <v>238</v>
      </c>
      <c r="D1369" s="61" t="s">
        <v>65</v>
      </c>
      <c r="E1369" s="63" t="s">
        <v>879</v>
      </c>
      <c r="F1369" s="15">
        <v>319.5</v>
      </c>
      <c r="G1369" s="15">
        <v>309.39999999999998</v>
      </c>
      <c r="H1369" s="15">
        <v>309.39999999999998</v>
      </c>
      <c r="I1369" s="15"/>
      <c r="J1369" s="15"/>
      <c r="K1369" s="15"/>
      <c r="L1369" s="15">
        <f t="shared" si="2153"/>
        <v>319.5</v>
      </c>
      <c r="M1369" s="15">
        <f t="shared" si="2154"/>
        <v>309.39999999999998</v>
      </c>
      <c r="N1369" s="15">
        <f t="shared" si="2155"/>
        <v>309.39999999999998</v>
      </c>
      <c r="O1369" s="15"/>
      <c r="P1369" s="15"/>
      <c r="Q1369" s="15"/>
      <c r="R1369" s="15">
        <f t="shared" si="2201"/>
        <v>319.5</v>
      </c>
      <c r="S1369" s="15">
        <f t="shared" si="2202"/>
        <v>309.39999999999998</v>
      </c>
      <c r="T1369" s="15">
        <f t="shared" si="2203"/>
        <v>309.39999999999998</v>
      </c>
      <c r="U1369" s="15"/>
      <c r="V1369" s="15">
        <f t="shared" si="2196"/>
        <v>319.5</v>
      </c>
      <c r="W1369" s="15">
        <f t="shared" si="2197"/>
        <v>309.39999999999998</v>
      </c>
      <c r="X1369" s="15">
        <f t="shared" si="2198"/>
        <v>309.39999999999998</v>
      </c>
      <c r="Y1369" s="15"/>
      <c r="Z1369" s="15"/>
      <c r="AA1369" s="15"/>
      <c r="AB1369" s="15">
        <f t="shared" si="2159"/>
        <v>319.5</v>
      </c>
      <c r="AC1369" s="15">
        <f t="shared" si="2160"/>
        <v>309.39999999999998</v>
      </c>
      <c r="AD1369" s="15">
        <f t="shared" si="2161"/>
        <v>309.39999999999998</v>
      </c>
      <c r="AE1369" s="15"/>
      <c r="AF1369" s="15"/>
      <c r="AG1369" s="15"/>
      <c r="AH1369" s="15">
        <f t="shared" si="2162"/>
        <v>319.5</v>
      </c>
      <c r="AI1369" s="15">
        <f t="shared" si="2163"/>
        <v>309.39999999999998</v>
      </c>
      <c r="AJ1369" s="15">
        <f t="shared" si="2164"/>
        <v>309.39999999999998</v>
      </c>
      <c r="AK1369" s="15"/>
      <c r="AL1369" s="15"/>
      <c r="AM1369" s="15"/>
      <c r="AN1369" s="15">
        <f t="shared" si="2145"/>
        <v>319.5</v>
      </c>
      <c r="AO1369" s="15"/>
      <c r="AP1369" s="70">
        <f t="shared" si="2169"/>
        <v>319.5</v>
      </c>
      <c r="AQ1369" s="15">
        <f t="shared" si="2147"/>
        <v>309.39999999999998</v>
      </c>
      <c r="AR1369" s="15"/>
      <c r="AS1369" s="70">
        <f t="shared" si="2170"/>
        <v>309.39999999999998</v>
      </c>
      <c r="AT1369" s="73">
        <f t="shared" si="2149"/>
        <v>309.39999999999998</v>
      </c>
      <c r="AU1369" s="15"/>
      <c r="AV1369" s="24"/>
    </row>
    <row r="1370" spans="1:48" ht="31.2" x14ac:dyDescent="0.3">
      <c r="A1370" s="61" t="s">
        <v>880</v>
      </c>
      <c r="B1370" s="62"/>
      <c r="C1370" s="61"/>
      <c r="D1370" s="61"/>
      <c r="E1370" s="63" t="s">
        <v>881</v>
      </c>
      <c r="F1370" s="15">
        <f t="shared" ref="F1370:F1371" si="2230">F1371</f>
        <v>76470.5</v>
      </c>
      <c r="G1370" s="15">
        <f t="shared" ref="G1370:G1371" si="2231">G1371</f>
        <v>206380.5</v>
      </c>
      <c r="H1370" s="15">
        <f t="shared" ref="H1370:H1371" si="2232">H1371</f>
        <v>113380.5</v>
      </c>
      <c r="I1370" s="15">
        <f t="shared" ref="I1370:I1371" si="2233">I1371</f>
        <v>21500</v>
      </c>
      <c r="J1370" s="15">
        <f t="shared" ref="J1370:J1371" si="2234">J1371</f>
        <v>-21500</v>
      </c>
      <c r="K1370" s="15">
        <f t="shared" ref="K1370:K1371" si="2235">K1371</f>
        <v>0</v>
      </c>
      <c r="L1370" s="15">
        <f t="shared" si="2153"/>
        <v>97970.5</v>
      </c>
      <c r="M1370" s="15">
        <f t="shared" si="2154"/>
        <v>184880.5</v>
      </c>
      <c r="N1370" s="15">
        <f t="shared" si="2155"/>
        <v>113380.5</v>
      </c>
      <c r="O1370" s="15">
        <f t="shared" ref="O1370:O1371" si="2236">O1371</f>
        <v>-21788.36</v>
      </c>
      <c r="P1370" s="15">
        <f t="shared" ref="P1370:P1371" si="2237">P1371</f>
        <v>21500</v>
      </c>
      <c r="Q1370" s="15">
        <f t="shared" ref="Q1370:Q1371" si="2238">Q1371</f>
        <v>0</v>
      </c>
      <c r="R1370" s="15">
        <f t="shared" si="2201"/>
        <v>76182.14</v>
      </c>
      <c r="S1370" s="15">
        <f t="shared" si="2202"/>
        <v>206380.5</v>
      </c>
      <c r="T1370" s="15">
        <f t="shared" si="2203"/>
        <v>113380.5</v>
      </c>
      <c r="U1370" s="15">
        <f t="shared" ref="U1370:U1371" si="2239">U1371</f>
        <v>0</v>
      </c>
      <c r="V1370" s="15">
        <f t="shared" si="2196"/>
        <v>76182.14</v>
      </c>
      <c r="W1370" s="15">
        <f t="shared" si="2197"/>
        <v>206380.5</v>
      </c>
      <c r="X1370" s="15">
        <f t="shared" si="2198"/>
        <v>113380.5</v>
      </c>
      <c r="Y1370" s="15">
        <f t="shared" ref="Y1370:Y1371" si="2240">Y1371</f>
        <v>-1199.7450000000003</v>
      </c>
      <c r="Z1370" s="15">
        <f t="shared" ref="Z1370:Z1371" si="2241">Z1371</f>
        <v>0</v>
      </c>
      <c r="AA1370" s="15">
        <f t="shared" ref="AA1370:AA1371" si="2242">AA1371</f>
        <v>0</v>
      </c>
      <c r="AB1370" s="15">
        <f t="shared" si="2159"/>
        <v>74982.395000000004</v>
      </c>
      <c r="AC1370" s="15">
        <f t="shared" si="2160"/>
        <v>206380.5</v>
      </c>
      <c r="AD1370" s="15">
        <f t="shared" si="2161"/>
        <v>113380.5</v>
      </c>
      <c r="AE1370" s="15">
        <f t="shared" ref="AE1370:AE1371" si="2243">AE1371</f>
        <v>0</v>
      </c>
      <c r="AF1370" s="15">
        <f t="shared" ref="AF1370:AF1371" si="2244">AF1371</f>
        <v>0</v>
      </c>
      <c r="AG1370" s="15">
        <f t="shared" ref="AG1370:AG1371" si="2245">AG1371</f>
        <v>0</v>
      </c>
      <c r="AH1370" s="15">
        <f t="shared" si="2162"/>
        <v>74982.395000000004</v>
      </c>
      <c r="AI1370" s="15">
        <f t="shared" si="2163"/>
        <v>206380.5</v>
      </c>
      <c r="AJ1370" s="15">
        <f t="shared" si="2164"/>
        <v>113380.5</v>
      </c>
      <c r="AK1370" s="15">
        <f t="shared" ref="AK1370:AK1371" si="2246">AK1371</f>
        <v>-1115.742</v>
      </c>
      <c r="AL1370" s="15">
        <f t="shared" ref="AL1370:AL1371" si="2247">AL1371</f>
        <v>0</v>
      </c>
      <c r="AM1370" s="15">
        <f t="shared" ref="AM1370:AM1371" si="2248">AM1371</f>
        <v>0</v>
      </c>
      <c r="AN1370" s="15">
        <f t="shared" si="2145"/>
        <v>73866.653000000006</v>
      </c>
      <c r="AO1370" s="15">
        <f t="shared" ref="AO1370:AO1371" si="2249">AO1371</f>
        <v>0</v>
      </c>
      <c r="AP1370" s="70">
        <f t="shared" si="2169"/>
        <v>73866.653000000006</v>
      </c>
      <c r="AQ1370" s="15">
        <f t="shared" si="2147"/>
        <v>206380.5</v>
      </c>
      <c r="AR1370" s="15">
        <f t="shared" ref="AR1370:AU1371" si="2250">AR1371</f>
        <v>0</v>
      </c>
      <c r="AS1370" s="70">
        <f t="shared" si="2170"/>
        <v>206380.5</v>
      </c>
      <c r="AT1370" s="73">
        <f t="shared" si="2149"/>
        <v>113380.5</v>
      </c>
      <c r="AU1370" s="15">
        <f t="shared" si="2250"/>
        <v>0</v>
      </c>
      <c r="AV1370" s="24"/>
    </row>
    <row r="1371" spans="1:48" ht="31.2" x14ac:dyDescent="0.3">
      <c r="A1371" s="61" t="s">
        <v>880</v>
      </c>
      <c r="B1371" s="62" t="s">
        <v>48</v>
      </c>
      <c r="C1371" s="61"/>
      <c r="D1371" s="61"/>
      <c r="E1371" s="63" t="s">
        <v>49</v>
      </c>
      <c r="F1371" s="15">
        <f t="shared" si="2230"/>
        <v>76470.5</v>
      </c>
      <c r="G1371" s="15">
        <f t="shared" si="2231"/>
        <v>206380.5</v>
      </c>
      <c r="H1371" s="15">
        <f t="shared" si="2232"/>
        <v>113380.5</v>
      </c>
      <c r="I1371" s="15">
        <f t="shared" si="2233"/>
        <v>21500</v>
      </c>
      <c r="J1371" s="15">
        <f t="shared" si="2234"/>
        <v>-21500</v>
      </c>
      <c r="K1371" s="15">
        <f t="shared" si="2235"/>
        <v>0</v>
      </c>
      <c r="L1371" s="15">
        <f t="shared" si="2153"/>
        <v>97970.5</v>
      </c>
      <c r="M1371" s="15">
        <f t="shared" si="2154"/>
        <v>184880.5</v>
      </c>
      <c r="N1371" s="15">
        <f t="shared" si="2155"/>
        <v>113380.5</v>
      </c>
      <c r="O1371" s="15">
        <f t="shared" si="2236"/>
        <v>-21788.36</v>
      </c>
      <c r="P1371" s="15">
        <f t="shared" si="2237"/>
        <v>21500</v>
      </c>
      <c r="Q1371" s="15">
        <f t="shared" si="2238"/>
        <v>0</v>
      </c>
      <c r="R1371" s="15">
        <f t="shared" si="2201"/>
        <v>76182.14</v>
      </c>
      <c r="S1371" s="15">
        <f t="shared" si="2202"/>
        <v>206380.5</v>
      </c>
      <c r="T1371" s="15">
        <f t="shared" si="2203"/>
        <v>113380.5</v>
      </c>
      <c r="U1371" s="15">
        <f t="shared" si="2239"/>
        <v>0</v>
      </c>
      <c r="V1371" s="15">
        <f t="shared" si="2196"/>
        <v>76182.14</v>
      </c>
      <c r="W1371" s="15">
        <f t="shared" si="2197"/>
        <v>206380.5</v>
      </c>
      <c r="X1371" s="15">
        <f t="shared" si="2198"/>
        <v>113380.5</v>
      </c>
      <c r="Y1371" s="15">
        <f t="shared" si="2240"/>
        <v>-1199.7450000000003</v>
      </c>
      <c r="Z1371" s="15">
        <f t="shared" si="2241"/>
        <v>0</v>
      </c>
      <c r="AA1371" s="15">
        <f t="shared" si="2242"/>
        <v>0</v>
      </c>
      <c r="AB1371" s="15">
        <f t="shared" si="2159"/>
        <v>74982.395000000004</v>
      </c>
      <c r="AC1371" s="15">
        <f t="shared" si="2160"/>
        <v>206380.5</v>
      </c>
      <c r="AD1371" s="15">
        <f t="shared" si="2161"/>
        <v>113380.5</v>
      </c>
      <c r="AE1371" s="15">
        <f t="shared" si="2243"/>
        <v>0</v>
      </c>
      <c r="AF1371" s="15">
        <f t="shared" si="2244"/>
        <v>0</v>
      </c>
      <c r="AG1371" s="15">
        <f t="shared" si="2245"/>
        <v>0</v>
      </c>
      <c r="AH1371" s="15">
        <f t="shared" si="2162"/>
        <v>74982.395000000004</v>
      </c>
      <c r="AI1371" s="15">
        <f t="shared" si="2163"/>
        <v>206380.5</v>
      </c>
      <c r="AJ1371" s="15">
        <f t="shared" si="2164"/>
        <v>113380.5</v>
      </c>
      <c r="AK1371" s="15">
        <f t="shared" si="2246"/>
        <v>-1115.742</v>
      </c>
      <c r="AL1371" s="15">
        <f t="shared" si="2247"/>
        <v>0</v>
      </c>
      <c r="AM1371" s="15">
        <f t="shared" si="2248"/>
        <v>0</v>
      </c>
      <c r="AN1371" s="15">
        <f t="shared" si="2145"/>
        <v>73866.653000000006</v>
      </c>
      <c r="AO1371" s="15">
        <f t="shared" si="2249"/>
        <v>0</v>
      </c>
      <c r="AP1371" s="70">
        <f t="shared" si="2169"/>
        <v>73866.653000000006</v>
      </c>
      <c r="AQ1371" s="15">
        <f t="shared" si="2147"/>
        <v>206380.5</v>
      </c>
      <c r="AR1371" s="15">
        <f t="shared" si="2250"/>
        <v>0</v>
      </c>
      <c r="AS1371" s="70">
        <f t="shared" si="2170"/>
        <v>206380.5</v>
      </c>
      <c r="AT1371" s="73">
        <f t="shared" si="2149"/>
        <v>113380.5</v>
      </c>
      <c r="AU1371" s="15">
        <f t="shared" si="2250"/>
        <v>0</v>
      </c>
      <c r="AV1371" s="24"/>
    </row>
    <row r="1372" spans="1:48" x14ac:dyDescent="0.3">
      <c r="A1372" s="61" t="s">
        <v>880</v>
      </c>
      <c r="B1372" s="62" t="s">
        <v>48</v>
      </c>
      <c r="C1372" s="61" t="s">
        <v>238</v>
      </c>
      <c r="D1372" s="61" t="s">
        <v>65</v>
      </c>
      <c r="E1372" s="63" t="s">
        <v>879</v>
      </c>
      <c r="F1372" s="15">
        <v>76470.5</v>
      </c>
      <c r="G1372" s="15">
        <v>206380.5</v>
      </c>
      <c r="H1372" s="15">
        <v>113380.5</v>
      </c>
      <c r="I1372" s="27">
        <v>21500</v>
      </c>
      <c r="J1372" s="27">
        <v>-21500</v>
      </c>
      <c r="K1372" s="15"/>
      <c r="L1372" s="15">
        <f t="shared" si="2153"/>
        <v>97970.5</v>
      </c>
      <c r="M1372" s="15">
        <f t="shared" si="2154"/>
        <v>184880.5</v>
      </c>
      <c r="N1372" s="15">
        <f t="shared" si="2155"/>
        <v>113380.5</v>
      </c>
      <c r="O1372" s="15">
        <f>-288.36-21500</f>
        <v>-21788.36</v>
      </c>
      <c r="P1372" s="15">
        <v>21500</v>
      </c>
      <c r="Q1372" s="15"/>
      <c r="R1372" s="15">
        <f t="shared" si="2201"/>
        <v>76182.14</v>
      </c>
      <c r="S1372" s="15">
        <f t="shared" si="2202"/>
        <v>206380.5</v>
      </c>
      <c r="T1372" s="15">
        <f t="shared" si="2203"/>
        <v>113380.5</v>
      </c>
      <c r="U1372" s="15"/>
      <c r="V1372" s="15">
        <f t="shared" si="2196"/>
        <v>76182.14</v>
      </c>
      <c r="W1372" s="15">
        <f t="shared" si="2197"/>
        <v>206380.5</v>
      </c>
      <c r="X1372" s="15">
        <f t="shared" si="2198"/>
        <v>113380.5</v>
      </c>
      <c r="Y1372" s="15">
        <f>546+3222.4-4968.145</f>
        <v>-1199.7450000000003</v>
      </c>
      <c r="Z1372" s="15"/>
      <c r="AA1372" s="15"/>
      <c r="AB1372" s="15">
        <f t="shared" si="2159"/>
        <v>74982.395000000004</v>
      </c>
      <c r="AC1372" s="15">
        <f t="shared" si="2160"/>
        <v>206380.5</v>
      </c>
      <c r="AD1372" s="15">
        <f t="shared" si="2161"/>
        <v>113380.5</v>
      </c>
      <c r="AE1372" s="15"/>
      <c r="AF1372" s="15"/>
      <c r="AG1372" s="15"/>
      <c r="AH1372" s="15">
        <f t="shared" si="2162"/>
        <v>74982.395000000004</v>
      </c>
      <c r="AI1372" s="15">
        <f t="shared" si="2163"/>
        <v>206380.5</v>
      </c>
      <c r="AJ1372" s="15">
        <f t="shared" si="2164"/>
        <v>113380.5</v>
      </c>
      <c r="AK1372" s="15">
        <v>-1115.742</v>
      </c>
      <c r="AL1372" s="15"/>
      <c r="AM1372" s="15"/>
      <c r="AN1372" s="15">
        <f t="shared" si="2145"/>
        <v>73866.653000000006</v>
      </c>
      <c r="AO1372" s="15"/>
      <c r="AP1372" s="70">
        <f t="shared" si="2169"/>
        <v>73866.653000000006</v>
      </c>
      <c r="AQ1372" s="15">
        <f t="shared" si="2147"/>
        <v>206380.5</v>
      </c>
      <c r="AR1372" s="15"/>
      <c r="AS1372" s="70">
        <f t="shared" si="2170"/>
        <v>206380.5</v>
      </c>
      <c r="AT1372" s="73">
        <f t="shared" si="2149"/>
        <v>113380.5</v>
      </c>
      <c r="AU1372" s="15"/>
      <c r="AV1372" s="24"/>
    </row>
    <row r="1373" spans="1:48" ht="31.2" x14ac:dyDescent="0.3">
      <c r="A1373" s="61" t="s">
        <v>882</v>
      </c>
      <c r="B1373" s="62"/>
      <c r="C1373" s="61"/>
      <c r="D1373" s="61"/>
      <c r="E1373" s="63" t="s">
        <v>883</v>
      </c>
      <c r="F1373" s="15">
        <f t="shared" ref="F1373:K1373" si="2251">F1374+F1381+F1384</f>
        <v>110765.3</v>
      </c>
      <c r="G1373" s="15">
        <f t="shared" si="2251"/>
        <v>111943.19999999998</v>
      </c>
      <c r="H1373" s="15">
        <f t="shared" si="2251"/>
        <v>111943.2</v>
      </c>
      <c r="I1373" s="15">
        <f t="shared" si="2251"/>
        <v>0</v>
      </c>
      <c r="J1373" s="15">
        <f t="shared" si="2251"/>
        <v>0</v>
      </c>
      <c r="K1373" s="15">
        <f t="shared" si="2251"/>
        <v>0</v>
      </c>
      <c r="L1373" s="15">
        <f t="shared" si="2153"/>
        <v>110765.3</v>
      </c>
      <c r="M1373" s="15">
        <f t="shared" si="2154"/>
        <v>111943.19999999998</v>
      </c>
      <c r="N1373" s="15">
        <f t="shared" si="2155"/>
        <v>111943.2</v>
      </c>
      <c r="O1373" s="15">
        <f>O1374+O1381+O1384</f>
        <v>22254.799999999999</v>
      </c>
      <c r="P1373" s="15">
        <f>P1374+P1381+P1384</f>
        <v>0</v>
      </c>
      <c r="Q1373" s="15">
        <f>Q1374+Q1381+Q1384</f>
        <v>0</v>
      </c>
      <c r="R1373" s="15">
        <f t="shared" si="2201"/>
        <v>133020.1</v>
      </c>
      <c r="S1373" s="15">
        <f t="shared" si="2202"/>
        <v>111943.19999999998</v>
      </c>
      <c r="T1373" s="15">
        <f t="shared" si="2203"/>
        <v>111943.2</v>
      </c>
      <c r="U1373" s="15">
        <f>U1374+U1381+U1384</f>
        <v>0</v>
      </c>
      <c r="V1373" s="15">
        <f t="shared" si="2196"/>
        <v>133020.1</v>
      </c>
      <c r="W1373" s="15">
        <f t="shared" si="2197"/>
        <v>111943.19999999998</v>
      </c>
      <c r="X1373" s="15">
        <f t="shared" si="2198"/>
        <v>111943.2</v>
      </c>
      <c r="Y1373" s="15">
        <f>Y1374+Y1381+Y1384</f>
        <v>-16060.925999999999</v>
      </c>
      <c r="Z1373" s="15">
        <f>Z1374+Z1381+Z1384</f>
        <v>0</v>
      </c>
      <c r="AA1373" s="15">
        <f>AA1374+AA1381+AA1384</f>
        <v>0</v>
      </c>
      <c r="AB1373" s="15">
        <f t="shared" si="2159"/>
        <v>116959.174</v>
      </c>
      <c r="AC1373" s="15">
        <f t="shared" si="2160"/>
        <v>111943.19999999998</v>
      </c>
      <c r="AD1373" s="15">
        <f t="shared" si="2161"/>
        <v>111943.2</v>
      </c>
      <c r="AE1373" s="15">
        <f>AE1374+AE1381+AE1384</f>
        <v>0</v>
      </c>
      <c r="AF1373" s="15">
        <f>AF1374+AF1381+AF1384</f>
        <v>0</v>
      </c>
      <c r="AG1373" s="15">
        <f>AG1374+AG1381+AG1384</f>
        <v>0</v>
      </c>
      <c r="AH1373" s="15">
        <f t="shared" si="2162"/>
        <v>116959.174</v>
      </c>
      <c r="AI1373" s="15">
        <f t="shared" si="2163"/>
        <v>111943.19999999998</v>
      </c>
      <c r="AJ1373" s="15">
        <f t="shared" si="2164"/>
        <v>111943.2</v>
      </c>
      <c r="AK1373" s="15">
        <f>AK1374+AK1381+AK1384</f>
        <v>-6415.6</v>
      </c>
      <c r="AL1373" s="15">
        <f>AL1374+AL1381+AL1384</f>
        <v>0</v>
      </c>
      <c r="AM1373" s="15">
        <f>AM1374+AM1381+AM1384</f>
        <v>0</v>
      </c>
      <c r="AN1373" s="15">
        <f t="shared" si="2145"/>
        <v>110543.57399999999</v>
      </c>
      <c r="AO1373" s="15">
        <f>AO1374+AO1381+AO1384</f>
        <v>0</v>
      </c>
      <c r="AP1373" s="70">
        <f t="shared" si="2169"/>
        <v>110543.57399999999</v>
      </c>
      <c r="AQ1373" s="15">
        <f t="shared" si="2147"/>
        <v>111943.19999999998</v>
      </c>
      <c r="AR1373" s="15">
        <f>AR1374+AR1381+AR1384</f>
        <v>0</v>
      </c>
      <c r="AS1373" s="70">
        <f t="shared" si="2170"/>
        <v>111943.19999999998</v>
      </c>
      <c r="AT1373" s="73">
        <f t="shared" si="2149"/>
        <v>111943.2</v>
      </c>
      <c r="AU1373" s="15">
        <f>AU1374+AU1381+AU1384</f>
        <v>0</v>
      </c>
      <c r="AV1373" s="24"/>
    </row>
    <row r="1374" spans="1:48" ht="46.8" x14ac:dyDescent="0.3">
      <c r="A1374" s="61" t="s">
        <v>884</v>
      </c>
      <c r="B1374" s="62"/>
      <c r="C1374" s="61"/>
      <c r="D1374" s="61"/>
      <c r="E1374" s="63" t="s">
        <v>150</v>
      </c>
      <c r="F1374" s="15">
        <f t="shared" ref="F1374:K1374" si="2252">F1375+F1377+F1379</f>
        <v>47476.600000000006</v>
      </c>
      <c r="G1374" s="15">
        <f t="shared" si="2252"/>
        <v>48654.499999999993</v>
      </c>
      <c r="H1374" s="15">
        <f t="shared" si="2252"/>
        <v>48654.499999999993</v>
      </c>
      <c r="I1374" s="15">
        <f t="shared" si="2252"/>
        <v>0</v>
      </c>
      <c r="J1374" s="15">
        <f t="shared" si="2252"/>
        <v>0</v>
      </c>
      <c r="K1374" s="15">
        <f t="shared" si="2252"/>
        <v>0</v>
      </c>
      <c r="L1374" s="15">
        <f t="shared" si="2153"/>
        <v>47476.600000000006</v>
      </c>
      <c r="M1374" s="15">
        <f t="shared" si="2154"/>
        <v>48654.499999999993</v>
      </c>
      <c r="N1374" s="15">
        <f t="shared" si="2155"/>
        <v>48654.499999999993</v>
      </c>
      <c r="O1374" s="15">
        <f>O1375+O1377+O1379</f>
        <v>22969</v>
      </c>
      <c r="P1374" s="15">
        <f>P1375+P1377+P1379</f>
        <v>0</v>
      </c>
      <c r="Q1374" s="15">
        <f>Q1375+Q1377+Q1379</f>
        <v>0</v>
      </c>
      <c r="R1374" s="15">
        <f t="shared" si="2201"/>
        <v>70445.600000000006</v>
      </c>
      <c r="S1374" s="15">
        <f t="shared" si="2202"/>
        <v>48654.499999999993</v>
      </c>
      <c r="T1374" s="15">
        <f t="shared" si="2203"/>
        <v>48654.499999999993</v>
      </c>
      <c r="U1374" s="15">
        <f>U1375+U1377+U1379</f>
        <v>0</v>
      </c>
      <c r="V1374" s="15">
        <f t="shared" si="2196"/>
        <v>70445.600000000006</v>
      </c>
      <c r="W1374" s="15">
        <f t="shared" si="2197"/>
        <v>48654.499999999993</v>
      </c>
      <c r="X1374" s="15">
        <f t="shared" si="2198"/>
        <v>48654.499999999993</v>
      </c>
      <c r="Y1374" s="15">
        <f>Y1375+Y1377+Y1379</f>
        <v>-15006.6</v>
      </c>
      <c r="Z1374" s="15">
        <f>Z1375+Z1377+Z1379</f>
        <v>0</v>
      </c>
      <c r="AA1374" s="15">
        <f>AA1375+AA1377+AA1379</f>
        <v>0</v>
      </c>
      <c r="AB1374" s="15">
        <f t="shared" si="2159"/>
        <v>55439.000000000007</v>
      </c>
      <c r="AC1374" s="15">
        <f t="shared" si="2160"/>
        <v>48654.499999999993</v>
      </c>
      <c r="AD1374" s="15">
        <f t="shared" si="2161"/>
        <v>48654.499999999993</v>
      </c>
      <c r="AE1374" s="15">
        <f>AE1375+AE1377+AE1379</f>
        <v>0</v>
      </c>
      <c r="AF1374" s="15">
        <f>AF1375+AF1377+AF1379</f>
        <v>0</v>
      </c>
      <c r="AG1374" s="15">
        <f>AG1375+AG1377+AG1379</f>
        <v>0</v>
      </c>
      <c r="AH1374" s="15">
        <f t="shared" si="2162"/>
        <v>55439.000000000007</v>
      </c>
      <c r="AI1374" s="15">
        <f t="shared" si="2163"/>
        <v>48654.499999999993</v>
      </c>
      <c r="AJ1374" s="15">
        <f t="shared" si="2164"/>
        <v>48654.499999999993</v>
      </c>
      <c r="AK1374" s="15">
        <f>AK1375+AK1377+AK1379</f>
        <v>-6415.6</v>
      </c>
      <c r="AL1374" s="15">
        <f>AL1375+AL1377+AL1379</f>
        <v>0</v>
      </c>
      <c r="AM1374" s="15">
        <f>AM1375+AM1377+AM1379</f>
        <v>0</v>
      </c>
      <c r="AN1374" s="15">
        <f t="shared" si="2145"/>
        <v>49023.400000000009</v>
      </c>
      <c r="AO1374" s="15">
        <f>AO1375+AO1377+AO1379</f>
        <v>0</v>
      </c>
      <c r="AP1374" s="70">
        <f t="shared" si="2169"/>
        <v>49023.400000000009</v>
      </c>
      <c r="AQ1374" s="15">
        <f t="shared" si="2147"/>
        <v>48654.499999999993</v>
      </c>
      <c r="AR1374" s="15">
        <f>AR1375+AR1377+AR1379</f>
        <v>0</v>
      </c>
      <c r="AS1374" s="70">
        <f t="shared" si="2170"/>
        <v>48654.499999999993</v>
      </c>
      <c r="AT1374" s="73">
        <f t="shared" si="2149"/>
        <v>48654.499999999993</v>
      </c>
      <c r="AU1374" s="15">
        <f>AU1375+AU1377+AU1379</f>
        <v>0</v>
      </c>
      <c r="AV1374" s="24"/>
    </row>
    <row r="1375" spans="1:48" ht="93.6" x14ac:dyDescent="0.3">
      <c r="A1375" s="61" t="s">
        <v>884</v>
      </c>
      <c r="B1375" s="62" t="s">
        <v>151</v>
      </c>
      <c r="C1375" s="61"/>
      <c r="D1375" s="61"/>
      <c r="E1375" s="63" t="s">
        <v>152</v>
      </c>
      <c r="F1375" s="15">
        <f t="shared" ref="F1375:K1375" si="2253">F1376</f>
        <v>41796</v>
      </c>
      <c r="G1375" s="15">
        <f t="shared" si="2253"/>
        <v>42973.899999999994</v>
      </c>
      <c r="H1375" s="15">
        <f t="shared" si="2253"/>
        <v>42973.899999999994</v>
      </c>
      <c r="I1375" s="15">
        <f t="shared" si="2253"/>
        <v>0</v>
      </c>
      <c r="J1375" s="15">
        <f t="shared" si="2253"/>
        <v>0</v>
      </c>
      <c r="K1375" s="15">
        <f t="shared" si="2253"/>
        <v>0</v>
      </c>
      <c r="L1375" s="15">
        <f t="shared" si="2153"/>
        <v>41796</v>
      </c>
      <c r="M1375" s="15">
        <f t="shared" si="2154"/>
        <v>42973.899999999994</v>
      </c>
      <c r="N1375" s="15">
        <f t="shared" si="2155"/>
        <v>42973.899999999994</v>
      </c>
      <c r="O1375" s="15">
        <f>O1376</f>
        <v>0</v>
      </c>
      <c r="P1375" s="15">
        <f>P1376</f>
        <v>0</v>
      </c>
      <c r="Q1375" s="15">
        <f>Q1376</f>
        <v>0</v>
      </c>
      <c r="R1375" s="15">
        <f t="shared" si="2201"/>
        <v>41796</v>
      </c>
      <c r="S1375" s="15">
        <f t="shared" si="2202"/>
        <v>42973.899999999994</v>
      </c>
      <c r="T1375" s="15">
        <f t="shared" si="2203"/>
        <v>42973.899999999994</v>
      </c>
      <c r="U1375" s="15">
        <f>U1376</f>
        <v>0</v>
      </c>
      <c r="V1375" s="15">
        <f t="shared" si="2196"/>
        <v>41796</v>
      </c>
      <c r="W1375" s="15">
        <f t="shared" si="2197"/>
        <v>42973.899999999994</v>
      </c>
      <c r="X1375" s="15">
        <f t="shared" si="2198"/>
        <v>42973.899999999994</v>
      </c>
      <c r="Y1375" s="15">
        <f>Y1376</f>
        <v>-589</v>
      </c>
      <c r="Z1375" s="15">
        <f>Z1376</f>
        <v>0</v>
      </c>
      <c r="AA1375" s="15">
        <f>AA1376</f>
        <v>0</v>
      </c>
      <c r="AB1375" s="15">
        <f t="shared" si="2159"/>
        <v>41207</v>
      </c>
      <c r="AC1375" s="15">
        <f t="shared" si="2160"/>
        <v>42973.899999999994</v>
      </c>
      <c r="AD1375" s="15">
        <f t="shared" si="2161"/>
        <v>42973.899999999994</v>
      </c>
      <c r="AE1375" s="15">
        <f>AE1376</f>
        <v>0</v>
      </c>
      <c r="AF1375" s="15">
        <f>AF1376</f>
        <v>0</v>
      </c>
      <c r="AG1375" s="15">
        <f>AG1376</f>
        <v>0</v>
      </c>
      <c r="AH1375" s="15">
        <f t="shared" si="2162"/>
        <v>41207</v>
      </c>
      <c r="AI1375" s="15">
        <f t="shared" si="2163"/>
        <v>42973.899999999994</v>
      </c>
      <c r="AJ1375" s="15">
        <f t="shared" si="2164"/>
        <v>42973.899999999994</v>
      </c>
      <c r="AK1375" s="15">
        <f>AK1376</f>
        <v>0</v>
      </c>
      <c r="AL1375" s="15">
        <f>AL1376</f>
        <v>0</v>
      </c>
      <c r="AM1375" s="15">
        <f>AM1376</f>
        <v>0</v>
      </c>
      <c r="AN1375" s="15">
        <f t="shared" si="2145"/>
        <v>41207</v>
      </c>
      <c r="AO1375" s="15">
        <f>AO1376</f>
        <v>0</v>
      </c>
      <c r="AP1375" s="70">
        <f t="shared" si="2169"/>
        <v>41207</v>
      </c>
      <c r="AQ1375" s="15">
        <f t="shared" si="2147"/>
        <v>42973.899999999994</v>
      </c>
      <c r="AR1375" s="15">
        <f>AR1376</f>
        <v>0</v>
      </c>
      <c r="AS1375" s="70">
        <f t="shared" si="2170"/>
        <v>42973.899999999994</v>
      </c>
      <c r="AT1375" s="73">
        <f t="shared" si="2149"/>
        <v>42973.899999999994</v>
      </c>
      <c r="AU1375" s="15">
        <f>AU1376</f>
        <v>0</v>
      </c>
      <c r="AV1375" s="24"/>
    </row>
    <row r="1376" spans="1:48" x14ac:dyDescent="0.3">
      <c r="A1376" s="61" t="s">
        <v>884</v>
      </c>
      <c r="B1376" s="62">
        <v>100</v>
      </c>
      <c r="C1376" s="61" t="s">
        <v>238</v>
      </c>
      <c r="D1376" s="61" t="s">
        <v>50</v>
      </c>
      <c r="E1376" s="63" t="s">
        <v>885</v>
      </c>
      <c r="F1376" s="15">
        <v>41796</v>
      </c>
      <c r="G1376" s="15">
        <v>42973.899999999994</v>
      </c>
      <c r="H1376" s="15">
        <v>42973.899999999994</v>
      </c>
      <c r="I1376" s="15"/>
      <c r="J1376" s="15"/>
      <c r="K1376" s="15"/>
      <c r="L1376" s="15">
        <f t="shared" si="2153"/>
        <v>41796</v>
      </c>
      <c r="M1376" s="15">
        <f t="shared" si="2154"/>
        <v>42973.899999999994</v>
      </c>
      <c r="N1376" s="15">
        <f t="shared" si="2155"/>
        <v>42973.899999999994</v>
      </c>
      <c r="O1376" s="15"/>
      <c r="P1376" s="15"/>
      <c r="Q1376" s="15"/>
      <c r="R1376" s="15">
        <f t="shared" si="2201"/>
        <v>41796</v>
      </c>
      <c r="S1376" s="15">
        <f t="shared" si="2202"/>
        <v>42973.899999999994</v>
      </c>
      <c r="T1376" s="15">
        <f t="shared" si="2203"/>
        <v>42973.899999999994</v>
      </c>
      <c r="U1376" s="15"/>
      <c r="V1376" s="15">
        <f t="shared" si="2196"/>
        <v>41796</v>
      </c>
      <c r="W1376" s="15">
        <f t="shared" si="2197"/>
        <v>42973.899999999994</v>
      </c>
      <c r="X1376" s="15">
        <f t="shared" si="2198"/>
        <v>42973.899999999994</v>
      </c>
      <c r="Y1376" s="15">
        <v>-589</v>
      </c>
      <c r="Z1376" s="15"/>
      <c r="AA1376" s="15"/>
      <c r="AB1376" s="15">
        <f t="shared" si="2159"/>
        <v>41207</v>
      </c>
      <c r="AC1376" s="15">
        <f t="shared" si="2160"/>
        <v>42973.899999999994</v>
      </c>
      <c r="AD1376" s="15">
        <f t="shared" si="2161"/>
        <v>42973.899999999994</v>
      </c>
      <c r="AE1376" s="15"/>
      <c r="AF1376" s="15"/>
      <c r="AG1376" s="15"/>
      <c r="AH1376" s="15">
        <f t="shared" si="2162"/>
        <v>41207</v>
      </c>
      <c r="AI1376" s="15">
        <f t="shared" si="2163"/>
        <v>42973.899999999994</v>
      </c>
      <c r="AJ1376" s="15">
        <f t="shared" si="2164"/>
        <v>42973.899999999994</v>
      </c>
      <c r="AK1376" s="15"/>
      <c r="AL1376" s="15"/>
      <c r="AM1376" s="15"/>
      <c r="AN1376" s="15">
        <f t="shared" si="2145"/>
        <v>41207</v>
      </c>
      <c r="AO1376" s="15"/>
      <c r="AP1376" s="70">
        <f t="shared" si="2169"/>
        <v>41207</v>
      </c>
      <c r="AQ1376" s="15">
        <f t="shared" si="2147"/>
        <v>42973.899999999994</v>
      </c>
      <c r="AR1376" s="15"/>
      <c r="AS1376" s="70">
        <f t="shared" si="2170"/>
        <v>42973.899999999994</v>
      </c>
      <c r="AT1376" s="73">
        <f t="shared" si="2149"/>
        <v>42973.899999999994</v>
      </c>
      <c r="AU1376" s="15"/>
      <c r="AV1376" s="24"/>
    </row>
    <row r="1377" spans="1:48" ht="31.2" x14ac:dyDescent="0.3">
      <c r="A1377" s="61" t="s">
        <v>884</v>
      </c>
      <c r="B1377" s="62" t="s">
        <v>48</v>
      </c>
      <c r="C1377" s="61"/>
      <c r="D1377" s="61"/>
      <c r="E1377" s="63" t="s">
        <v>49</v>
      </c>
      <c r="F1377" s="15">
        <f t="shared" ref="F1377:K1377" si="2254">F1378</f>
        <v>4413.3</v>
      </c>
      <c r="G1377" s="15">
        <f t="shared" si="2254"/>
        <v>4448.5</v>
      </c>
      <c r="H1377" s="15">
        <f t="shared" si="2254"/>
        <v>4448.5</v>
      </c>
      <c r="I1377" s="15">
        <f t="shared" si="2254"/>
        <v>0</v>
      </c>
      <c r="J1377" s="15">
        <f t="shared" si="2254"/>
        <v>0</v>
      </c>
      <c r="K1377" s="15">
        <f t="shared" si="2254"/>
        <v>0</v>
      </c>
      <c r="L1377" s="15">
        <f t="shared" si="2153"/>
        <v>4413.3</v>
      </c>
      <c r="M1377" s="15">
        <f t="shared" si="2154"/>
        <v>4448.5</v>
      </c>
      <c r="N1377" s="15">
        <f t="shared" si="2155"/>
        <v>4448.5</v>
      </c>
      <c r="O1377" s="15">
        <f>O1378</f>
        <v>22969</v>
      </c>
      <c r="P1377" s="15">
        <f>P1378</f>
        <v>0</v>
      </c>
      <c r="Q1377" s="15">
        <f>Q1378</f>
        <v>0</v>
      </c>
      <c r="R1377" s="15">
        <f t="shared" si="2201"/>
        <v>27382.3</v>
      </c>
      <c r="S1377" s="15">
        <f t="shared" si="2202"/>
        <v>4448.5</v>
      </c>
      <c r="T1377" s="15">
        <f t="shared" si="2203"/>
        <v>4448.5</v>
      </c>
      <c r="U1377" s="15">
        <f>U1378</f>
        <v>0</v>
      </c>
      <c r="V1377" s="15">
        <f t="shared" si="2196"/>
        <v>27382.3</v>
      </c>
      <c r="W1377" s="15">
        <f t="shared" si="2197"/>
        <v>4448.5</v>
      </c>
      <c r="X1377" s="15">
        <f t="shared" si="2198"/>
        <v>4448.5</v>
      </c>
      <c r="Y1377" s="15">
        <f>Y1378</f>
        <v>-14417.6</v>
      </c>
      <c r="Z1377" s="15">
        <f>Z1378</f>
        <v>0</v>
      </c>
      <c r="AA1377" s="15">
        <f>AA1378</f>
        <v>0</v>
      </c>
      <c r="AB1377" s="15">
        <f t="shared" si="2159"/>
        <v>12964.699999999999</v>
      </c>
      <c r="AC1377" s="15">
        <f t="shared" si="2160"/>
        <v>4448.5</v>
      </c>
      <c r="AD1377" s="15">
        <f t="shared" si="2161"/>
        <v>4448.5</v>
      </c>
      <c r="AE1377" s="15">
        <f>AE1378</f>
        <v>0</v>
      </c>
      <c r="AF1377" s="15">
        <f>AF1378</f>
        <v>0</v>
      </c>
      <c r="AG1377" s="15">
        <f>AG1378</f>
        <v>0</v>
      </c>
      <c r="AH1377" s="15">
        <f t="shared" si="2162"/>
        <v>12964.699999999999</v>
      </c>
      <c r="AI1377" s="15">
        <f t="shared" si="2163"/>
        <v>4448.5</v>
      </c>
      <c r="AJ1377" s="15">
        <f t="shared" si="2164"/>
        <v>4448.5</v>
      </c>
      <c r="AK1377" s="15">
        <f>AK1378</f>
        <v>-6415.6</v>
      </c>
      <c r="AL1377" s="15">
        <f>AL1378</f>
        <v>0</v>
      </c>
      <c r="AM1377" s="15">
        <f>AM1378</f>
        <v>0</v>
      </c>
      <c r="AN1377" s="15">
        <f t="shared" si="2145"/>
        <v>6549.0999999999985</v>
      </c>
      <c r="AO1377" s="15">
        <f>AO1378</f>
        <v>0</v>
      </c>
      <c r="AP1377" s="70">
        <f t="shared" si="2169"/>
        <v>6549.0999999999985</v>
      </c>
      <c r="AQ1377" s="15">
        <f t="shared" si="2147"/>
        <v>4448.5</v>
      </c>
      <c r="AR1377" s="15">
        <f>AR1378</f>
        <v>0</v>
      </c>
      <c r="AS1377" s="70">
        <f t="shared" si="2170"/>
        <v>4448.5</v>
      </c>
      <c r="AT1377" s="73">
        <f t="shared" si="2149"/>
        <v>4448.5</v>
      </c>
      <c r="AU1377" s="15">
        <f>AU1378</f>
        <v>0</v>
      </c>
      <c r="AV1377" s="24"/>
    </row>
    <row r="1378" spans="1:48" x14ac:dyDescent="0.3">
      <c r="A1378" s="61" t="s">
        <v>884</v>
      </c>
      <c r="B1378" s="62">
        <v>200</v>
      </c>
      <c r="C1378" s="61" t="s">
        <v>238</v>
      </c>
      <c r="D1378" s="61" t="s">
        <v>50</v>
      </c>
      <c r="E1378" s="63" t="s">
        <v>885</v>
      </c>
      <c r="F1378" s="15">
        <v>4413.3</v>
      </c>
      <c r="G1378" s="15">
        <v>4448.5</v>
      </c>
      <c r="H1378" s="15">
        <v>4448.5</v>
      </c>
      <c r="I1378" s="15"/>
      <c r="J1378" s="15"/>
      <c r="K1378" s="15"/>
      <c r="L1378" s="15">
        <f t="shared" si="2153"/>
        <v>4413.3</v>
      </c>
      <c r="M1378" s="15">
        <f t="shared" si="2154"/>
        <v>4448.5</v>
      </c>
      <c r="N1378" s="15">
        <f t="shared" si="2155"/>
        <v>4448.5</v>
      </c>
      <c r="O1378" s="15">
        <v>22969</v>
      </c>
      <c r="P1378" s="15"/>
      <c r="Q1378" s="15"/>
      <c r="R1378" s="15">
        <f t="shared" si="2201"/>
        <v>27382.3</v>
      </c>
      <c r="S1378" s="15">
        <f t="shared" si="2202"/>
        <v>4448.5</v>
      </c>
      <c r="T1378" s="15">
        <f t="shared" si="2203"/>
        <v>4448.5</v>
      </c>
      <c r="U1378" s="15"/>
      <c r="V1378" s="15">
        <f t="shared" si="2196"/>
        <v>27382.3</v>
      </c>
      <c r="W1378" s="15">
        <f t="shared" si="2197"/>
        <v>4448.5</v>
      </c>
      <c r="X1378" s="15">
        <f t="shared" si="2198"/>
        <v>4448.5</v>
      </c>
      <c r="Y1378" s="15">
        <v>-14417.6</v>
      </c>
      <c r="Z1378" s="15"/>
      <c r="AA1378" s="15"/>
      <c r="AB1378" s="15">
        <f t="shared" si="2159"/>
        <v>12964.699999999999</v>
      </c>
      <c r="AC1378" s="15">
        <f t="shared" si="2160"/>
        <v>4448.5</v>
      </c>
      <c r="AD1378" s="15">
        <f t="shared" si="2161"/>
        <v>4448.5</v>
      </c>
      <c r="AE1378" s="15"/>
      <c r="AF1378" s="15"/>
      <c r="AG1378" s="15"/>
      <c r="AH1378" s="15">
        <f t="shared" si="2162"/>
        <v>12964.699999999999</v>
      </c>
      <c r="AI1378" s="15">
        <f t="shared" si="2163"/>
        <v>4448.5</v>
      </c>
      <c r="AJ1378" s="15">
        <f t="shared" si="2164"/>
        <v>4448.5</v>
      </c>
      <c r="AK1378" s="15">
        <v>-6415.6</v>
      </c>
      <c r="AL1378" s="15"/>
      <c r="AM1378" s="15"/>
      <c r="AN1378" s="15">
        <f t="shared" si="2145"/>
        <v>6549.0999999999985</v>
      </c>
      <c r="AO1378" s="15"/>
      <c r="AP1378" s="70">
        <f t="shared" si="2169"/>
        <v>6549.0999999999985</v>
      </c>
      <c r="AQ1378" s="15">
        <f t="shared" si="2147"/>
        <v>4448.5</v>
      </c>
      <c r="AR1378" s="15"/>
      <c r="AS1378" s="70">
        <f t="shared" si="2170"/>
        <v>4448.5</v>
      </c>
      <c r="AT1378" s="73">
        <f t="shared" si="2149"/>
        <v>4448.5</v>
      </c>
      <c r="AU1378" s="15"/>
      <c r="AV1378" s="24"/>
    </row>
    <row r="1379" spans="1:48" x14ac:dyDescent="0.3">
      <c r="A1379" s="61" t="s">
        <v>884</v>
      </c>
      <c r="B1379" s="62" t="s">
        <v>44</v>
      </c>
      <c r="C1379" s="61"/>
      <c r="D1379" s="61"/>
      <c r="E1379" s="63" t="s">
        <v>45</v>
      </c>
      <c r="F1379" s="15">
        <f t="shared" ref="F1379:K1379" si="2255">F1380</f>
        <v>1267.3</v>
      </c>
      <c r="G1379" s="15">
        <f t="shared" si="2255"/>
        <v>1232.0999999999999</v>
      </c>
      <c r="H1379" s="15">
        <f t="shared" si="2255"/>
        <v>1232.0999999999999</v>
      </c>
      <c r="I1379" s="15">
        <f t="shared" si="2255"/>
        <v>0</v>
      </c>
      <c r="J1379" s="15">
        <f t="shared" si="2255"/>
        <v>0</v>
      </c>
      <c r="K1379" s="15">
        <f t="shared" si="2255"/>
        <v>0</v>
      </c>
      <c r="L1379" s="15">
        <f t="shared" si="2153"/>
        <v>1267.3</v>
      </c>
      <c r="M1379" s="15">
        <f t="shared" si="2154"/>
        <v>1232.0999999999999</v>
      </c>
      <c r="N1379" s="15">
        <f t="shared" si="2155"/>
        <v>1232.0999999999999</v>
      </c>
      <c r="O1379" s="15">
        <f>O1380</f>
        <v>0</v>
      </c>
      <c r="P1379" s="15">
        <f>P1380</f>
        <v>0</v>
      </c>
      <c r="Q1379" s="15">
        <f>Q1380</f>
        <v>0</v>
      </c>
      <c r="R1379" s="15">
        <f t="shared" si="2201"/>
        <v>1267.3</v>
      </c>
      <c r="S1379" s="15">
        <f t="shared" si="2202"/>
        <v>1232.0999999999999</v>
      </c>
      <c r="T1379" s="15">
        <f t="shared" si="2203"/>
        <v>1232.0999999999999</v>
      </c>
      <c r="U1379" s="15">
        <f>U1380</f>
        <v>0</v>
      </c>
      <c r="V1379" s="15">
        <f t="shared" si="2196"/>
        <v>1267.3</v>
      </c>
      <c r="W1379" s="15">
        <f t="shared" si="2197"/>
        <v>1232.0999999999999</v>
      </c>
      <c r="X1379" s="15">
        <f t="shared" si="2198"/>
        <v>1232.0999999999999</v>
      </c>
      <c r="Y1379" s="15">
        <f>Y1380</f>
        <v>0</v>
      </c>
      <c r="Z1379" s="15">
        <f>Z1380</f>
        <v>0</v>
      </c>
      <c r="AA1379" s="15">
        <f>AA1380</f>
        <v>0</v>
      </c>
      <c r="AB1379" s="15">
        <f t="shared" si="2159"/>
        <v>1267.3</v>
      </c>
      <c r="AC1379" s="15">
        <f t="shared" si="2160"/>
        <v>1232.0999999999999</v>
      </c>
      <c r="AD1379" s="15">
        <f t="shared" si="2161"/>
        <v>1232.0999999999999</v>
      </c>
      <c r="AE1379" s="15">
        <f>AE1380</f>
        <v>0</v>
      </c>
      <c r="AF1379" s="15">
        <f>AF1380</f>
        <v>0</v>
      </c>
      <c r="AG1379" s="15">
        <f>AG1380</f>
        <v>0</v>
      </c>
      <c r="AH1379" s="15">
        <f t="shared" si="2162"/>
        <v>1267.3</v>
      </c>
      <c r="AI1379" s="15">
        <f t="shared" si="2163"/>
        <v>1232.0999999999999</v>
      </c>
      <c r="AJ1379" s="15">
        <f t="shared" si="2164"/>
        <v>1232.0999999999999</v>
      </c>
      <c r="AK1379" s="15">
        <f>AK1380</f>
        <v>0</v>
      </c>
      <c r="AL1379" s="15">
        <f>AL1380</f>
        <v>0</v>
      </c>
      <c r="AM1379" s="15">
        <f>AM1380</f>
        <v>0</v>
      </c>
      <c r="AN1379" s="15">
        <f t="shared" si="2145"/>
        <v>1267.3</v>
      </c>
      <c r="AO1379" s="15">
        <f>AO1380</f>
        <v>0</v>
      </c>
      <c r="AP1379" s="70">
        <f t="shared" si="2169"/>
        <v>1267.3</v>
      </c>
      <c r="AQ1379" s="15">
        <f t="shared" si="2147"/>
        <v>1232.0999999999999</v>
      </c>
      <c r="AR1379" s="15">
        <f>AR1380</f>
        <v>0</v>
      </c>
      <c r="AS1379" s="70">
        <f t="shared" si="2170"/>
        <v>1232.0999999999999</v>
      </c>
      <c r="AT1379" s="73">
        <f t="shared" si="2149"/>
        <v>1232.0999999999999</v>
      </c>
      <c r="AU1379" s="15">
        <f>AU1380</f>
        <v>0</v>
      </c>
      <c r="AV1379" s="24"/>
    </row>
    <row r="1380" spans="1:48" x14ac:dyDescent="0.3">
      <c r="A1380" s="61" t="s">
        <v>884</v>
      </c>
      <c r="B1380" s="62">
        <v>800</v>
      </c>
      <c r="C1380" s="61" t="s">
        <v>238</v>
      </c>
      <c r="D1380" s="61" t="s">
        <v>50</v>
      </c>
      <c r="E1380" s="63" t="s">
        <v>885</v>
      </c>
      <c r="F1380" s="15">
        <v>1267.3</v>
      </c>
      <c r="G1380" s="15">
        <v>1232.0999999999999</v>
      </c>
      <c r="H1380" s="15">
        <v>1232.0999999999999</v>
      </c>
      <c r="I1380" s="15"/>
      <c r="J1380" s="15"/>
      <c r="K1380" s="15"/>
      <c r="L1380" s="15">
        <f t="shared" si="2153"/>
        <v>1267.3</v>
      </c>
      <c r="M1380" s="15">
        <f t="shared" si="2154"/>
        <v>1232.0999999999999</v>
      </c>
      <c r="N1380" s="15">
        <f t="shared" si="2155"/>
        <v>1232.0999999999999</v>
      </c>
      <c r="O1380" s="15"/>
      <c r="P1380" s="15"/>
      <c r="Q1380" s="15"/>
      <c r="R1380" s="15">
        <f t="shared" si="2201"/>
        <v>1267.3</v>
      </c>
      <c r="S1380" s="15">
        <f t="shared" si="2202"/>
        <v>1232.0999999999999</v>
      </c>
      <c r="T1380" s="15">
        <f t="shared" si="2203"/>
        <v>1232.0999999999999</v>
      </c>
      <c r="U1380" s="15"/>
      <c r="V1380" s="15">
        <f t="shared" si="2196"/>
        <v>1267.3</v>
      </c>
      <c r="W1380" s="15">
        <f t="shared" si="2197"/>
        <v>1232.0999999999999</v>
      </c>
      <c r="X1380" s="15">
        <f t="shared" si="2198"/>
        <v>1232.0999999999999</v>
      </c>
      <c r="Y1380" s="15"/>
      <c r="Z1380" s="15"/>
      <c r="AA1380" s="15"/>
      <c r="AB1380" s="15">
        <f t="shared" si="2159"/>
        <v>1267.3</v>
      </c>
      <c r="AC1380" s="15">
        <f t="shared" si="2160"/>
        <v>1232.0999999999999</v>
      </c>
      <c r="AD1380" s="15">
        <f t="shared" si="2161"/>
        <v>1232.0999999999999</v>
      </c>
      <c r="AE1380" s="15"/>
      <c r="AF1380" s="15"/>
      <c r="AG1380" s="15"/>
      <c r="AH1380" s="15">
        <f t="shared" si="2162"/>
        <v>1267.3</v>
      </c>
      <c r="AI1380" s="15">
        <f t="shared" si="2163"/>
        <v>1232.0999999999999</v>
      </c>
      <c r="AJ1380" s="15">
        <f t="shared" si="2164"/>
        <v>1232.0999999999999</v>
      </c>
      <c r="AK1380" s="15"/>
      <c r="AL1380" s="15"/>
      <c r="AM1380" s="15"/>
      <c r="AN1380" s="15">
        <f t="shared" si="2145"/>
        <v>1267.3</v>
      </c>
      <c r="AO1380" s="15"/>
      <c r="AP1380" s="70">
        <f t="shared" si="2169"/>
        <v>1267.3</v>
      </c>
      <c r="AQ1380" s="15">
        <f t="shared" si="2147"/>
        <v>1232.0999999999999</v>
      </c>
      <c r="AR1380" s="15"/>
      <c r="AS1380" s="70">
        <f t="shared" si="2170"/>
        <v>1232.0999999999999</v>
      </c>
      <c r="AT1380" s="73">
        <f t="shared" si="2149"/>
        <v>1232.0999999999999</v>
      </c>
      <c r="AU1380" s="15"/>
      <c r="AV1380" s="24"/>
    </row>
    <row r="1381" spans="1:48" ht="31.2" x14ac:dyDescent="0.3">
      <c r="A1381" s="61" t="s">
        <v>886</v>
      </c>
      <c r="B1381" s="62"/>
      <c r="C1381" s="61"/>
      <c r="D1381" s="61"/>
      <c r="E1381" s="63" t="s">
        <v>887</v>
      </c>
      <c r="F1381" s="15">
        <f t="shared" ref="F1381:F1382" si="2256">F1382</f>
        <v>23209.199999999997</v>
      </c>
      <c r="G1381" s="15">
        <f t="shared" ref="G1381:G1382" si="2257">G1382</f>
        <v>23209.199999999997</v>
      </c>
      <c r="H1381" s="15">
        <f t="shared" ref="H1381:H1382" si="2258">H1382</f>
        <v>23209.200000000001</v>
      </c>
      <c r="I1381" s="15">
        <f t="shared" ref="I1381:I1382" si="2259">I1382</f>
        <v>0</v>
      </c>
      <c r="J1381" s="15">
        <f t="shared" ref="J1381:J1382" si="2260">J1382</f>
        <v>0</v>
      </c>
      <c r="K1381" s="15">
        <f t="shared" ref="K1381:K1382" si="2261">K1382</f>
        <v>0</v>
      </c>
      <c r="L1381" s="15">
        <f t="shared" si="2153"/>
        <v>23209.199999999997</v>
      </c>
      <c r="M1381" s="15">
        <f t="shared" si="2154"/>
        <v>23209.199999999997</v>
      </c>
      <c r="N1381" s="15">
        <f t="shared" si="2155"/>
        <v>23209.200000000001</v>
      </c>
      <c r="O1381" s="15">
        <f t="shared" ref="O1381:O1382" si="2262">O1382</f>
        <v>-714.2</v>
      </c>
      <c r="P1381" s="15">
        <f t="shared" ref="P1381:P1382" si="2263">P1382</f>
        <v>0</v>
      </c>
      <c r="Q1381" s="15">
        <f t="shared" ref="Q1381:Q1382" si="2264">Q1382</f>
        <v>0</v>
      </c>
      <c r="R1381" s="15">
        <f t="shared" si="2201"/>
        <v>22494.999999999996</v>
      </c>
      <c r="S1381" s="15">
        <f t="shared" si="2202"/>
        <v>23209.199999999997</v>
      </c>
      <c r="T1381" s="15">
        <f t="shared" si="2203"/>
        <v>23209.200000000001</v>
      </c>
      <c r="U1381" s="15">
        <f t="shared" ref="U1381:U1382" si="2265">U1382</f>
        <v>0</v>
      </c>
      <c r="V1381" s="15">
        <f t="shared" si="2196"/>
        <v>22494.999999999996</v>
      </c>
      <c r="W1381" s="15">
        <f t="shared" si="2197"/>
        <v>23209.199999999997</v>
      </c>
      <c r="X1381" s="15">
        <f t="shared" si="2198"/>
        <v>23209.200000000001</v>
      </c>
      <c r="Y1381" s="15">
        <f t="shared" ref="Y1381:Y1382" si="2266">Y1382</f>
        <v>-1054.326</v>
      </c>
      <c r="Z1381" s="15">
        <f t="shared" ref="Z1381:Z1382" si="2267">Z1382</f>
        <v>0</v>
      </c>
      <c r="AA1381" s="15">
        <f t="shared" ref="AA1381:AA1382" si="2268">AA1382</f>
        <v>0</v>
      </c>
      <c r="AB1381" s="15">
        <f t="shared" si="2159"/>
        <v>21440.673999999995</v>
      </c>
      <c r="AC1381" s="15">
        <f t="shared" si="2160"/>
        <v>23209.199999999997</v>
      </c>
      <c r="AD1381" s="15">
        <f t="shared" si="2161"/>
        <v>23209.200000000001</v>
      </c>
      <c r="AE1381" s="15">
        <f t="shared" ref="AE1381:AE1382" si="2269">AE1382</f>
        <v>0</v>
      </c>
      <c r="AF1381" s="15">
        <f t="shared" ref="AF1381:AF1382" si="2270">AF1382</f>
        <v>0</v>
      </c>
      <c r="AG1381" s="15">
        <f t="shared" ref="AG1381:AG1382" si="2271">AG1382</f>
        <v>0</v>
      </c>
      <c r="AH1381" s="15">
        <f t="shared" si="2162"/>
        <v>21440.673999999995</v>
      </c>
      <c r="AI1381" s="15">
        <f t="shared" si="2163"/>
        <v>23209.199999999997</v>
      </c>
      <c r="AJ1381" s="15">
        <f t="shared" si="2164"/>
        <v>23209.200000000001</v>
      </c>
      <c r="AK1381" s="15">
        <f t="shared" ref="AK1381:AK1382" si="2272">AK1382</f>
        <v>0</v>
      </c>
      <c r="AL1381" s="15">
        <f t="shared" ref="AL1381:AL1382" si="2273">AL1382</f>
        <v>0</v>
      </c>
      <c r="AM1381" s="15">
        <f t="shared" ref="AM1381:AM1382" si="2274">AM1382</f>
        <v>0</v>
      </c>
      <c r="AN1381" s="15">
        <f t="shared" si="2145"/>
        <v>21440.673999999995</v>
      </c>
      <c r="AO1381" s="15">
        <f t="shared" ref="AO1381:AO1382" si="2275">AO1382</f>
        <v>0</v>
      </c>
      <c r="AP1381" s="70">
        <f t="shared" si="2169"/>
        <v>21440.673999999995</v>
      </c>
      <c r="AQ1381" s="15">
        <f t="shared" si="2147"/>
        <v>23209.199999999997</v>
      </c>
      <c r="AR1381" s="15">
        <f t="shared" ref="AR1381:AU1382" si="2276">AR1382</f>
        <v>0</v>
      </c>
      <c r="AS1381" s="70">
        <f t="shared" si="2170"/>
        <v>23209.199999999997</v>
      </c>
      <c r="AT1381" s="73">
        <f t="shared" si="2149"/>
        <v>23209.200000000001</v>
      </c>
      <c r="AU1381" s="15">
        <f t="shared" si="2276"/>
        <v>0</v>
      </c>
      <c r="AV1381" s="24"/>
    </row>
    <row r="1382" spans="1:48" ht="31.2" x14ac:dyDescent="0.3">
      <c r="A1382" s="61" t="s">
        <v>886</v>
      </c>
      <c r="B1382" s="62" t="s">
        <v>48</v>
      </c>
      <c r="C1382" s="61"/>
      <c r="D1382" s="61"/>
      <c r="E1382" s="63" t="s">
        <v>49</v>
      </c>
      <c r="F1382" s="15">
        <f t="shared" si="2256"/>
        <v>23209.199999999997</v>
      </c>
      <c r="G1382" s="15">
        <f t="shared" si="2257"/>
        <v>23209.199999999997</v>
      </c>
      <c r="H1382" s="15">
        <f t="shared" si="2258"/>
        <v>23209.200000000001</v>
      </c>
      <c r="I1382" s="15">
        <f t="shared" si="2259"/>
        <v>0</v>
      </c>
      <c r="J1382" s="15">
        <f t="shared" si="2260"/>
        <v>0</v>
      </c>
      <c r="K1382" s="15">
        <f t="shared" si="2261"/>
        <v>0</v>
      </c>
      <c r="L1382" s="15">
        <f t="shared" si="2153"/>
        <v>23209.199999999997</v>
      </c>
      <c r="M1382" s="15">
        <f t="shared" si="2154"/>
        <v>23209.199999999997</v>
      </c>
      <c r="N1382" s="15">
        <f t="shared" si="2155"/>
        <v>23209.200000000001</v>
      </c>
      <c r="O1382" s="15">
        <f t="shared" si="2262"/>
        <v>-714.2</v>
      </c>
      <c r="P1382" s="15">
        <f t="shared" si="2263"/>
        <v>0</v>
      </c>
      <c r="Q1382" s="15">
        <f t="shared" si="2264"/>
        <v>0</v>
      </c>
      <c r="R1382" s="15">
        <f t="shared" si="2201"/>
        <v>22494.999999999996</v>
      </c>
      <c r="S1382" s="15">
        <f t="shared" si="2202"/>
        <v>23209.199999999997</v>
      </c>
      <c r="T1382" s="15">
        <f t="shared" si="2203"/>
        <v>23209.200000000001</v>
      </c>
      <c r="U1382" s="15">
        <f t="shared" si="2265"/>
        <v>0</v>
      </c>
      <c r="V1382" s="15">
        <f t="shared" si="2196"/>
        <v>22494.999999999996</v>
      </c>
      <c r="W1382" s="15">
        <f t="shared" si="2197"/>
        <v>23209.199999999997</v>
      </c>
      <c r="X1382" s="15">
        <f t="shared" si="2198"/>
        <v>23209.200000000001</v>
      </c>
      <c r="Y1382" s="15">
        <f t="shared" si="2266"/>
        <v>-1054.326</v>
      </c>
      <c r="Z1382" s="15">
        <f t="shared" si="2267"/>
        <v>0</v>
      </c>
      <c r="AA1382" s="15">
        <f t="shared" si="2268"/>
        <v>0</v>
      </c>
      <c r="AB1382" s="15">
        <f t="shared" si="2159"/>
        <v>21440.673999999995</v>
      </c>
      <c r="AC1382" s="15">
        <f t="shared" si="2160"/>
        <v>23209.199999999997</v>
      </c>
      <c r="AD1382" s="15">
        <f t="shared" si="2161"/>
        <v>23209.200000000001</v>
      </c>
      <c r="AE1382" s="15">
        <f t="shared" si="2269"/>
        <v>0</v>
      </c>
      <c r="AF1382" s="15">
        <f t="shared" si="2270"/>
        <v>0</v>
      </c>
      <c r="AG1382" s="15">
        <f t="shared" si="2271"/>
        <v>0</v>
      </c>
      <c r="AH1382" s="15">
        <f t="shared" si="2162"/>
        <v>21440.673999999995</v>
      </c>
      <c r="AI1382" s="15">
        <f t="shared" si="2163"/>
        <v>23209.199999999997</v>
      </c>
      <c r="AJ1382" s="15">
        <f t="shared" si="2164"/>
        <v>23209.200000000001</v>
      </c>
      <c r="AK1382" s="15">
        <f t="shared" si="2272"/>
        <v>0</v>
      </c>
      <c r="AL1382" s="15">
        <f t="shared" si="2273"/>
        <v>0</v>
      </c>
      <c r="AM1382" s="15">
        <f t="shared" si="2274"/>
        <v>0</v>
      </c>
      <c r="AN1382" s="15">
        <f t="shared" si="2145"/>
        <v>21440.673999999995</v>
      </c>
      <c r="AO1382" s="15">
        <f t="shared" si="2275"/>
        <v>0</v>
      </c>
      <c r="AP1382" s="70">
        <f t="shared" si="2169"/>
        <v>21440.673999999995</v>
      </c>
      <c r="AQ1382" s="15">
        <f t="shared" si="2147"/>
        <v>23209.199999999997</v>
      </c>
      <c r="AR1382" s="15">
        <f t="shared" si="2276"/>
        <v>0</v>
      </c>
      <c r="AS1382" s="70">
        <f t="shared" si="2170"/>
        <v>23209.199999999997</v>
      </c>
      <c r="AT1382" s="73">
        <f t="shared" si="2149"/>
        <v>23209.200000000001</v>
      </c>
      <c r="AU1382" s="15">
        <f t="shared" si="2276"/>
        <v>0</v>
      </c>
      <c r="AV1382" s="24"/>
    </row>
    <row r="1383" spans="1:48" x14ac:dyDescent="0.3">
      <c r="A1383" s="61" t="s">
        <v>886</v>
      </c>
      <c r="B1383" s="62" t="s">
        <v>48</v>
      </c>
      <c r="C1383" s="61" t="s">
        <v>50</v>
      </c>
      <c r="D1383" s="61" t="s">
        <v>51</v>
      </c>
      <c r="E1383" s="63" t="s">
        <v>52</v>
      </c>
      <c r="F1383" s="15">
        <v>23209.199999999997</v>
      </c>
      <c r="G1383" s="15">
        <v>23209.199999999997</v>
      </c>
      <c r="H1383" s="15">
        <v>23209.200000000001</v>
      </c>
      <c r="I1383" s="15"/>
      <c r="J1383" s="15"/>
      <c r="K1383" s="15"/>
      <c r="L1383" s="15">
        <f t="shared" si="2153"/>
        <v>23209.199999999997</v>
      </c>
      <c r="M1383" s="15">
        <f t="shared" si="2154"/>
        <v>23209.199999999997</v>
      </c>
      <c r="N1383" s="15">
        <f t="shared" si="2155"/>
        <v>23209.200000000001</v>
      </c>
      <c r="O1383" s="15">
        <v>-714.2</v>
      </c>
      <c r="P1383" s="15"/>
      <c r="Q1383" s="15"/>
      <c r="R1383" s="15">
        <f t="shared" si="2201"/>
        <v>22494.999999999996</v>
      </c>
      <c r="S1383" s="15">
        <f t="shared" si="2202"/>
        <v>23209.199999999997</v>
      </c>
      <c r="T1383" s="15">
        <f t="shared" si="2203"/>
        <v>23209.200000000001</v>
      </c>
      <c r="U1383" s="15"/>
      <c r="V1383" s="15">
        <f t="shared" si="2196"/>
        <v>22494.999999999996</v>
      </c>
      <c r="W1383" s="15">
        <f t="shared" si="2197"/>
        <v>23209.199999999997</v>
      </c>
      <c r="X1383" s="15">
        <f t="shared" si="2198"/>
        <v>23209.200000000001</v>
      </c>
      <c r="Y1383" s="15">
        <f>-81.593-972.733</f>
        <v>-1054.326</v>
      </c>
      <c r="Z1383" s="15"/>
      <c r="AA1383" s="15"/>
      <c r="AB1383" s="15">
        <f t="shared" si="2159"/>
        <v>21440.673999999995</v>
      </c>
      <c r="AC1383" s="15">
        <f t="shared" si="2160"/>
        <v>23209.199999999997</v>
      </c>
      <c r="AD1383" s="15">
        <f t="shared" si="2161"/>
        <v>23209.200000000001</v>
      </c>
      <c r="AE1383" s="15"/>
      <c r="AF1383" s="15"/>
      <c r="AG1383" s="15"/>
      <c r="AH1383" s="15">
        <f t="shared" si="2162"/>
        <v>21440.673999999995</v>
      </c>
      <c r="AI1383" s="15">
        <f t="shared" si="2163"/>
        <v>23209.199999999997</v>
      </c>
      <c r="AJ1383" s="15">
        <f t="shared" si="2164"/>
        <v>23209.200000000001</v>
      </c>
      <c r="AK1383" s="15"/>
      <c r="AL1383" s="15"/>
      <c r="AM1383" s="15"/>
      <c r="AN1383" s="15">
        <f t="shared" si="2145"/>
        <v>21440.673999999995</v>
      </c>
      <c r="AO1383" s="15"/>
      <c r="AP1383" s="70">
        <f t="shared" si="2169"/>
        <v>21440.673999999995</v>
      </c>
      <c r="AQ1383" s="15">
        <f t="shared" si="2147"/>
        <v>23209.199999999997</v>
      </c>
      <c r="AR1383" s="15"/>
      <c r="AS1383" s="70">
        <f t="shared" si="2170"/>
        <v>23209.199999999997</v>
      </c>
      <c r="AT1383" s="73">
        <f t="shared" si="2149"/>
        <v>23209.200000000001</v>
      </c>
      <c r="AU1383" s="15"/>
      <c r="AV1383" s="24"/>
    </row>
    <row r="1384" spans="1:48" ht="46.8" x14ac:dyDescent="0.3">
      <c r="A1384" s="61" t="s">
        <v>888</v>
      </c>
      <c r="B1384" s="62"/>
      <c r="C1384" s="61"/>
      <c r="D1384" s="61"/>
      <c r="E1384" s="63" t="s">
        <v>889</v>
      </c>
      <c r="F1384" s="15">
        <f t="shared" ref="F1384:K1384" si="2277">F1385+F1387</f>
        <v>40079.5</v>
      </c>
      <c r="G1384" s="15">
        <f t="shared" si="2277"/>
        <v>40079.5</v>
      </c>
      <c r="H1384" s="15">
        <f t="shared" si="2277"/>
        <v>40079.5</v>
      </c>
      <c r="I1384" s="15">
        <f t="shared" si="2277"/>
        <v>0</v>
      </c>
      <c r="J1384" s="15">
        <f t="shared" si="2277"/>
        <v>0</v>
      </c>
      <c r="K1384" s="15">
        <f t="shared" si="2277"/>
        <v>0</v>
      </c>
      <c r="L1384" s="15">
        <f t="shared" si="2153"/>
        <v>40079.5</v>
      </c>
      <c r="M1384" s="15">
        <f t="shared" si="2154"/>
        <v>40079.5</v>
      </c>
      <c r="N1384" s="15">
        <f t="shared" si="2155"/>
        <v>40079.5</v>
      </c>
      <c r="O1384" s="15">
        <f>O1385+O1387</f>
        <v>0</v>
      </c>
      <c r="P1384" s="15">
        <f>P1385+P1387</f>
        <v>0</v>
      </c>
      <c r="Q1384" s="15">
        <f>Q1385+Q1387</f>
        <v>0</v>
      </c>
      <c r="R1384" s="15">
        <f t="shared" si="2201"/>
        <v>40079.5</v>
      </c>
      <c r="S1384" s="15">
        <f t="shared" si="2202"/>
        <v>40079.5</v>
      </c>
      <c r="T1384" s="15">
        <f t="shared" si="2203"/>
        <v>40079.5</v>
      </c>
      <c r="U1384" s="15">
        <f>U1385+U1387</f>
        <v>0</v>
      </c>
      <c r="V1384" s="15">
        <f t="shared" si="2196"/>
        <v>40079.5</v>
      </c>
      <c r="W1384" s="15">
        <f t="shared" si="2197"/>
        <v>40079.5</v>
      </c>
      <c r="X1384" s="15">
        <f t="shared" si="2198"/>
        <v>40079.5</v>
      </c>
      <c r="Y1384" s="15">
        <f>Y1385+Y1387</f>
        <v>0</v>
      </c>
      <c r="Z1384" s="15">
        <f>Z1385+Z1387</f>
        <v>0</v>
      </c>
      <c r="AA1384" s="15">
        <f>AA1385+AA1387</f>
        <v>0</v>
      </c>
      <c r="AB1384" s="15">
        <f t="shared" si="2159"/>
        <v>40079.5</v>
      </c>
      <c r="AC1384" s="15">
        <f t="shared" si="2160"/>
        <v>40079.5</v>
      </c>
      <c r="AD1384" s="15">
        <f t="shared" si="2161"/>
        <v>40079.5</v>
      </c>
      <c r="AE1384" s="15">
        <f>AE1385+AE1387</f>
        <v>0</v>
      </c>
      <c r="AF1384" s="15">
        <f>AF1385+AF1387</f>
        <v>0</v>
      </c>
      <c r="AG1384" s="15">
        <f>AG1385+AG1387</f>
        <v>0</v>
      </c>
      <c r="AH1384" s="15">
        <f t="shared" si="2162"/>
        <v>40079.5</v>
      </c>
      <c r="AI1384" s="15">
        <f t="shared" si="2163"/>
        <v>40079.5</v>
      </c>
      <c r="AJ1384" s="15">
        <f t="shared" si="2164"/>
        <v>40079.5</v>
      </c>
      <c r="AK1384" s="15">
        <f>AK1385+AK1387</f>
        <v>0</v>
      </c>
      <c r="AL1384" s="15">
        <f>AL1385+AL1387</f>
        <v>0</v>
      </c>
      <c r="AM1384" s="15">
        <f>AM1385+AM1387</f>
        <v>0</v>
      </c>
      <c r="AN1384" s="15">
        <f t="shared" si="2145"/>
        <v>40079.5</v>
      </c>
      <c r="AO1384" s="15">
        <f>AO1385+AO1387</f>
        <v>0</v>
      </c>
      <c r="AP1384" s="70">
        <f t="shared" si="2169"/>
        <v>40079.5</v>
      </c>
      <c r="AQ1384" s="15">
        <f t="shared" si="2147"/>
        <v>40079.5</v>
      </c>
      <c r="AR1384" s="15">
        <f>AR1385+AR1387</f>
        <v>0</v>
      </c>
      <c r="AS1384" s="70">
        <f t="shared" si="2170"/>
        <v>40079.5</v>
      </c>
      <c r="AT1384" s="73">
        <f t="shared" si="2149"/>
        <v>40079.5</v>
      </c>
      <c r="AU1384" s="15">
        <f>AU1385+AU1387</f>
        <v>0</v>
      </c>
      <c r="AV1384" s="24"/>
    </row>
    <row r="1385" spans="1:48" ht="93.6" x14ac:dyDescent="0.3">
      <c r="A1385" s="61" t="s">
        <v>888</v>
      </c>
      <c r="B1385" s="62" t="s">
        <v>151</v>
      </c>
      <c r="C1385" s="61"/>
      <c r="D1385" s="61"/>
      <c r="E1385" s="63" t="s">
        <v>152</v>
      </c>
      <c r="F1385" s="15">
        <f t="shared" ref="F1385:K1385" si="2278">F1386</f>
        <v>17179</v>
      </c>
      <c r="G1385" s="15">
        <f t="shared" si="2278"/>
        <v>17661.5</v>
      </c>
      <c r="H1385" s="15">
        <f t="shared" si="2278"/>
        <v>17661.5</v>
      </c>
      <c r="I1385" s="15">
        <f t="shared" si="2278"/>
        <v>0</v>
      </c>
      <c r="J1385" s="15">
        <f t="shared" si="2278"/>
        <v>0</v>
      </c>
      <c r="K1385" s="15">
        <f t="shared" si="2278"/>
        <v>0</v>
      </c>
      <c r="L1385" s="15">
        <f t="shared" si="2153"/>
        <v>17179</v>
      </c>
      <c r="M1385" s="15">
        <f t="shared" si="2154"/>
        <v>17661.5</v>
      </c>
      <c r="N1385" s="15">
        <f t="shared" si="2155"/>
        <v>17661.5</v>
      </c>
      <c r="O1385" s="15">
        <f>O1386</f>
        <v>0</v>
      </c>
      <c r="P1385" s="15">
        <f>P1386</f>
        <v>0</v>
      </c>
      <c r="Q1385" s="15">
        <f>Q1386</f>
        <v>0</v>
      </c>
      <c r="R1385" s="15">
        <f t="shared" si="2201"/>
        <v>17179</v>
      </c>
      <c r="S1385" s="15">
        <f t="shared" si="2202"/>
        <v>17661.5</v>
      </c>
      <c r="T1385" s="15">
        <f t="shared" si="2203"/>
        <v>17661.5</v>
      </c>
      <c r="U1385" s="15">
        <f>U1386</f>
        <v>0</v>
      </c>
      <c r="V1385" s="15">
        <f t="shared" si="2196"/>
        <v>17179</v>
      </c>
      <c r="W1385" s="15">
        <f t="shared" si="2197"/>
        <v>17661.5</v>
      </c>
      <c r="X1385" s="15">
        <f t="shared" si="2198"/>
        <v>17661.5</v>
      </c>
      <c r="Y1385" s="15">
        <f>Y1386</f>
        <v>0</v>
      </c>
      <c r="Z1385" s="15">
        <f>Z1386</f>
        <v>0</v>
      </c>
      <c r="AA1385" s="15">
        <f>AA1386</f>
        <v>0</v>
      </c>
      <c r="AB1385" s="15">
        <f t="shared" si="2159"/>
        <v>17179</v>
      </c>
      <c r="AC1385" s="15">
        <f t="shared" si="2160"/>
        <v>17661.5</v>
      </c>
      <c r="AD1385" s="15">
        <f t="shared" si="2161"/>
        <v>17661.5</v>
      </c>
      <c r="AE1385" s="15">
        <f>AE1386</f>
        <v>0</v>
      </c>
      <c r="AF1385" s="15">
        <f>AF1386</f>
        <v>0</v>
      </c>
      <c r="AG1385" s="15">
        <f>AG1386</f>
        <v>0</v>
      </c>
      <c r="AH1385" s="15">
        <f t="shared" si="2162"/>
        <v>17179</v>
      </c>
      <c r="AI1385" s="15">
        <f t="shared" si="2163"/>
        <v>17661.5</v>
      </c>
      <c r="AJ1385" s="15">
        <f t="shared" si="2164"/>
        <v>17661.5</v>
      </c>
      <c r="AK1385" s="15">
        <f>AK1386</f>
        <v>0</v>
      </c>
      <c r="AL1385" s="15">
        <f>AL1386</f>
        <v>0</v>
      </c>
      <c r="AM1385" s="15">
        <f>AM1386</f>
        <v>0</v>
      </c>
      <c r="AN1385" s="15">
        <f t="shared" si="2145"/>
        <v>17179</v>
      </c>
      <c r="AO1385" s="15">
        <f>AO1386</f>
        <v>0</v>
      </c>
      <c r="AP1385" s="70">
        <f t="shared" si="2169"/>
        <v>17179</v>
      </c>
      <c r="AQ1385" s="15">
        <f t="shared" si="2147"/>
        <v>17661.5</v>
      </c>
      <c r="AR1385" s="15">
        <f>AR1386</f>
        <v>0</v>
      </c>
      <c r="AS1385" s="70">
        <f t="shared" si="2170"/>
        <v>17661.5</v>
      </c>
      <c r="AT1385" s="73">
        <f t="shared" si="2149"/>
        <v>17661.5</v>
      </c>
      <c r="AU1385" s="15">
        <f>AU1386</f>
        <v>0</v>
      </c>
      <c r="AV1385" s="24"/>
    </row>
    <row r="1386" spans="1:48" x14ac:dyDescent="0.3">
      <c r="A1386" s="61" t="s">
        <v>888</v>
      </c>
      <c r="B1386" s="62">
        <v>100</v>
      </c>
      <c r="C1386" s="61" t="s">
        <v>238</v>
      </c>
      <c r="D1386" s="61" t="s">
        <v>50</v>
      </c>
      <c r="E1386" s="63" t="s">
        <v>885</v>
      </c>
      <c r="F1386" s="15">
        <v>17179</v>
      </c>
      <c r="G1386" s="15">
        <v>17661.5</v>
      </c>
      <c r="H1386" s="15">
        <v>17661.5</v>
      </c>
      <c r="I1386" s="15"/>
      <c r="J1386" s="15"/>
      <c r="K1386" s="15"/>
      <c r="L1386" s="15">
        <f t="shared" si="2153"/>
        <v>17179</v>
      </c>
      <c r="M1386" s="15">
        <f t="shared" si="2154"/>
        <v>17661.5</v>
      </c>
      <c r="N1386" s="15">
        <f t="shared" si="2155"/>
        <v>17661.5</v>
      </c>
      <c r="O1386" s="15"/>
      <c r="P1386" s="15"/>
      <c r="Q1386" s="15"/>
      <c r="R1386" s="15">
        <f t="shared" si="2201"/>
        <v>17179</v>
      </c>
      <c r="S1386" s="15">
        <f t="shared" si="2202"/>
        <v>17661.5</v>
      </c>
      <c r="T1386" s="15">
        <f t="shared" si="2203"/>
        <v>17661.5</v>
      </c>
      <c r="U1386" s="15"/>
      <c r="V1386" s="15">
        <f t="shared" si="2196"/>
        <v>17179</v>
      </c>
      <c r="W1386" s="15">
        <f t="shared" si="2197"/>
        <v>17661.5</v>
      </c>
      <c r="X1386" s="15">
        <f t="shared" si="2198"/>
        <v>17661.5</v>
      </c>
      <c r="Y1386" s="15"/>
      <c r="Z1386" s="15"/>
      <c r="AA1386" s="15"/>
      <c r="AB1386" s="15">
        <f t="shared" si="2159"/>
        <v>17179</v>
      </c>
      <c r="AC1386" s="15">
        <f t="shared" si="2160"/>
        <v>17661.5</v>
      </c>
      <c r="AD1386" s="15">
        <f t="shared" si="2161"/>
        <v>17661.5</v>
      </c>
      <c r="AE1386" s="15"/>
      <c r="AF1386" s="15"/>
      <c r="AG1386" s="15"/>
      <c r="AH1386" s="15">
        <f t="shared" si="2162"/>
        <v>17179</v>
      </c>
      <c r="AI1386" s="15">
        <f t="shared" si="2163"/>
        <v>17661.5</v>
      </c>
      <c r="AJ1386" s="15">
        <f t="shared" si="2164"/>
        <v>17661.5</v>
      </c>
      <c r="AK1386" s="15"/>
      <c r="AL1386" s="15"/>
      <c r="AM1386" s="15"/>
      <c r="AN1386" s="15">
        <f t="shared" si="2145"/>
        <v>17179</v>
      </c>
      <c r="AO1386" s="15"/>
      <c r="AP1386" s="70">
        <f t="shared" si="2169"/>
        <v>17179</v>
      </c>
      <c r="AQ1386" s="15">
        <f t="shared" si="2147"/>
        <v>17661.5</v>
      </c>
      <c r="AR1386" s="15"/>
      <c r="AS1386" s="70">
        <f t="shared" si="2170"/>
        <v>17661.5</v>
      </c>
      <c r="AT1386" s="73">
        <f t="shared" si="2149"/>
        <v>17661.5</v>
      </c>
      <c r="AU1386" s="15"/>
      <c r="AV1386" s="24"/>
    </row>
    <row r="1387" spans="1:48" ht="31.2" x14ac:dyDescent="0.3">
      <c r="A1387" s="61" t="s">
        <v>888</v>
      </c>
      <c r="B1387" s="62" t="s">
        <v>48</v>
      </c>
      <c r="C1387" s="61"/>
      <c r="D1387" s="61"/>
      <c r="E1387" s="63" t="s">
        <v>49</v>
      </c>
      <c r="F1387" s="15">
        <f t="shared" ref="F1387:K1387" si="2279">F1388</f>
        <v>22900.5</v>
      </c>
      <c r="G1387" s="15">
        <f t="shared" si="2279"/>
        <v>22418</v>
      </c>
      <c r="H1387" s="15">
        <f t="shared" si="2279"/>
        <v>22418</v>
      </c>
      <c r="I1387" s="15">
        <f t="shared" si="2279"/>
        <v>0</v>
      </c>
      <c r="J1387" s="15">
        <f t="shared" si="2279"/>
        <v>0</v>
      </c>
      <c r="K1387" s="15">
        <f t="shared" si="2279"/>
        <v>0</v>
      </c>
      <c r="L1387" s="15">
        <f t="shared" si="2153"/>
        <v>22900.5</v>
      </c>
      <c r="M1387" s="15">
        <f t="shared" si="2154"/>
        <v>22418</v>
      </c>
      <c r="N1387" s="15">
        <f t="shared" si="2155"/>
        <v>22418</v>
      </c>
      <c r="O1387" s="15">
        <f>O1388</f>
        <v>0</v>
      </c>
      <c r="P1387" s="15">
        <f>P1388</f>
        <v>0</v>
      </c>
      <c r="Q1387" s="15">
        <f>Q1388</f>
        <v>0</v>
      </c>
      <c r="R1387" s="15">
        <f t="shared" si="2201"/>
        <v>22900.5</v>
      </c>
      <c r="S1387" s="15">
        <f t="shared" si="2202"/>
        <v>22418</v>
      </c>
      <c r="T1387" s="15">
        <f t="shared" si="2203"/>
        <v>22418</v>
      </c>
      <c r="U1387" s="15">
        <f>U1388</f>
        <v>0</v>
      </c>
      <c r="V1387" s="15">
        <f t="shared" si="2196"/>
        <v>22900.5</v>
      </c>
      <c r="W1387" s="15">
        <f t="shared" si="2197"/>
        <v>22418</v>
      </c>
      <c r="X1387" s="15">
        <f t="shared" si="2198"/>
        <v>22418</v>
      </c>
      <c r="Y1387" s="15">
        <f>Y1388</f>
        <v>0</v>
      </c>
      <c r="Z1387" s="15">
        <f>Z1388</f>
        <v>0</v>
      </c>
      <c r="AA1387" s="15">
        <f>AA1388</f>
        <v>0</v>
      </c>
      <c r="AB1387" s="15">
        <f t="shared" si="2159"/>
        <v>22900.5</v>
      </c>
      <c r="AC1387" s="15">
        <f t="shared" si="2160"/>
        <v>22418</v>
      </c>
      <c r="AD1387" s="15">
        <f t="shared" si="2161"/>
        <v>22418</v>
      </c>
      <c r="AE1387" s="15">
        <f>AE1388</f>
        <v>0</v>
      </c>
      <c r="AF1387" s="15">
        <f>AF1388</f>
        <v>0</v>
      </c>
      <c r="AG1387" s="15">
        <f>AG1388</f>
        <v>0</v>
      </c>
      <c r="AH1387" s="15">
        <f t="shared" si="2162"/>
        <v>22900.5</v>
      </c>
      <c r="AI1387" s="15">
        <f t="shared" si="2163"/>
        <v>22418</v>
      </c>
      <c r="AJ1387" s="15">
        <f t="shared" si="2164"/>
        <v>22418</v>
      </c>
      <c r="AK1387" s="15">
        <f>AK1388</f>
        <v>0</v>
      </c>
      <c r="AL1387" s="15">
        <f>AL1388</f>
        <v>0</v>
      </c>
      <c r="AM1387" s="15">
        <f>AM1388</f>
        <v>0</v>
      </c>
      <c r="AN1387" s="15">
        <f t="shared" si="2145"/>
        <v>22900.5</v>
      </c>
      <c r="AO1387" s="15">
        <f>AO1388</f>
        <v>0</v>
      </c>
      <c r="AP1387" s="70">
        <f t="shared" si="2169"/>
        <v>22900.5</v>
      </c>
      <c r="AQ1387" s="15">
        <f t="shared" si="2147"/>
        <v>22418</v>
      </c>
      <c r="AR1387" s="15">
        <f>AR1388</f>
        <v>0</v>
      </c>
      <c r="AS1387" s="70">
        <f t="shared" si="2170"/>
        <v>22418</v>
      </c>
      <c r="AT1387" s="73">
        <f t="shared" si="2149"/>
        <v>22418</v>
      </c>
      <c r="AU1387" s="15">
        <f>AU1388</f>
        <v>0</v>
      </c>
      <c r="AV1387" s="24"/>
    </row>
    <row r="1388" spans="1:48" x14ac:dyDescent="0.3">
      <c r="A1388" s="61" t="s">
        <v>888</v>
      </c>
      <c r="B1388" s="62">
        <v>200</v>
      </c>
      <c r="C1388" s="61" t="s">
        <v>238</v>
      </c>
      <c r="D1388" s="61" t="s">
        <v>50</v>
      </c>
      <c r="E1388" s="63" t="s">
        <v>885</v>
      </c>
      <c r="F1388" s="15">
        <v>22900.5</v>
      </c>
      <c r="G1388" s="15">
        <v>22418</v>
      </c>
      <c r="H1388" s="15">
        <v>22418</v>
      </c>
      <c r="I1388" s="15"/>
      <c r="J1388" s="15"/>
      <c r="K1388" s="15"/>
      <c r="L1388" s="15">
        <f t="shared" si="2153"/>
        <v>22900.5</v>
      </c>
      <c r="M1388" s="15">
        <f t="shared" si="2154"/>
        <v>22418</v>
      </c>
      <c r="N1388" s="15">
        <f t="shared" si="2155"/>
        <v>22418</v>
      </c>
      <c r="O1388" s="15"/>
      <c r="P1388" s="15"/>
      <c r="Q1388" s="15"/>
      <c r="R1388" s="15">
        <f t="shared" si="2201"/>
        <v>22900.5</v>
      </c>
      <c r="S1388" s="15">
        <f t="shared" si="2202"/>
        <v>22418</v>
      </c>
      <c r="T1388" s="15">
        <f t="shared" si="2203"/>
        <v>22418</v>
      </c>
      <c r="U1388" s="15"/>
      <c r="V1388" s="15">
        <f t="shared" si="2196"/>
        <v>22900.5</v>
      </c>
      <c r="W1388" s="15">
        <f t="shared" si="2197"/>
        <v>22418</v>
      </c>
      <c r="X1388" s="15">
        <f t="shared" si="2198"/>
        <v>22418</v>
      </c>
      <c r="Y1388" s="15"/>
      <c r="Z1388" s="15"/>
      <c r="AA1388" s="15"/>
      <c r="AB1388" s="15">
        <f t="shared" si="2159"/>
        <v>22900.5</v>
      </c>
      <c r="AC1388" s="15">
        <f t="shared" si="2160"/>
        <v>22418</v>
      </c>
      <c r="AD1388" s="15">
        <f t="shared" si="2161"/>
        <v>22418</v>
      </c>
      <c r="AE1388" s="15"/>
      <c r="AF1388" s="15"/>
      <c r="AG1388" s="15"/>
      <c r="AH1388" s="15">
        <f t="shared" si="2162"/>
        <v>22900.5</v>
      </c>
      <c r="AI1388" s="15">
        <f t="shared" si="2163"/>
        <v>22418</v>
      </c>
      <c r="AJ1388" s="15">
        <f t="shared" si="2164"/>
        <v>22418</v>
      </c>
      <c r="AK1388" s="15"/>
      <c r="AL1388" s="15"/>
      <c r="AM1388" s="15"/>
      <c r="AN1388" s="15">
        <f t="shared" si="2145"/>
        <v>22900.5</v>
      </c>
      <c r="AO1388" s="15"/>
      <c r="AP1388" s="70">
        <f t="shared" si="2169"/>
        <v>22900.5</v>
      </c>
      <c r="AQ1388" s="15">
        <f t="shared" si="2147"/>
        <v>22418</v>
      </c>
      <c r="AR1388" s="15"/>
      <c r="AS1388" s="70">
        <f t="shared" si="2170"/>
        <v>22418</v>
      </c>
      <c r="AT1388" s="73">
        <f t="shared" si="2149"/>
        <v>22418</v>
      </c>
      <c r="AU1388" s="15"/>
      <c r="AV1388" s="24"/>
    </row>
    <row r="1389" spans="1:48" ht="62.4" x14ac:dyDescent="0.3">
      <c r="A1389" s="61" t="s">
        <v>890</v>
      </c>
      <c r="B1389" s="62"/>
      <c r="C1389" s="61"/>
      <c r="D1389" s="61"/>
      <c r="E1389" s="63" t="s">
        <v>891</v>
      </c>
      <c r="F1389" s="15">
        <f t="shared" ref="F1389:K1389" si="2280">F1390+F1395</f>
        <v>46136.200000000004</v>
      </c>
      <c r="G1389" s="15">
        <f t="shared" si="2280"/>
        <v>47384.7</v>
      </c>
      <c r="H1389" s="15">
        <f t="shared" si="2280"/>
        <v>47384.7</v>
      </c>
      <c r="I1389" s="15">
        <f t="shared" si="2280"/>
        <v>0</v>
      </c>
      <c r="J1389" s="15">
        <f t="shared" si="2280"/>
        <v>0</v>
      </c>
      <c r="K1389" s="15">
        <f t="shared" si="2280"/>
        <v>0</v>
      </c>
      <c r="L1389" s="15">
        <f t="shared" si="2153"/>
        <v>46136.200000000004</v>
      </c>
      <c r="M1389" s="15">
        <f t="shared" si="2154"/>
        <v>47384.7</v>
      </c>
      <c r="N1389" s="15">
        <f t="shared" si="2155"/>
        <v>47384.7</v>
      </c>
      <c r="O1389" s="15">
        <f>O1390+O1395</f>
        <v>0</v>
      </c>
      <c r="P1389" s="15">
        <f>P1390+P1395</f>
        <v>0</v>
      </c>
      <c r="Q1389" s="15">
        <f>Q1390+Q1395</f>
        <v>0</v>
      </c>
      <c r="R1389" s="15">
        <f t="shared" si="2201"/>
        <v>46136.200000000004</v>
      </c>
      <c r="S1389" s="15">
        <f t="shared" si="2202"/>
        <v>47384.7</v>
      </c>
      <c r="T1389" s="15">
        <f t="shared" si="2203"/>
        <v>47384.7</v>
      </c>
      <c r="U1389" s="15">
        <f>U1390+U1395</f>
        <v>0</v>
      </c>
      <c r="V1389" s="15">
        <f t="shared" si="2196"/>
        <v>46136.200000000004</v>
      </c>
      <c r="W1389" s="15">
        <f t="shared" si="2197"/>
        <v>47384.7</v>
      </c>
      <c r="X1389" s="15">
        <f t="shared" si="2198"/>
        <v>47384.7</v>
      </c>
      <c r="Y1389" s="15">
        <f>Y1390+Y1395</f>
        <v>-599.1</v>
      </c>
      <c r="Z1389" s="15">
        <f>Z1390+Z1395</f>
        <v>0</v>
      </c>
      <c r="AA1389" s="15">
        <f>AA1390+AA1395</f>
        <v>0</v>
      </c>
      <c r="AB1389" s="15">
        <f t="shared" si="2159"/>
        <v>45537.100000000006</v>
      </c>
      <c r="AC1389" s="15">
        <f t="shared" si="2160"/>
        <v>47384.7</v>
      </c>
      <c r="AD1389" s="15">
        <f t="shared" si="2161"/>
        <v>47384.7</v>
      </c>
      <c r="AE1389" s="15">
        <f>AE1390+AE1395</f>
        <v>0</v>
      </c>
      <c r="AF1389" s="15">
        <f>AF1390+AF1395</f>
        <v>0</v>
      </c>
      <c r="AG1389" s="15">
        <f>AG1390+AG1395</f>
        <v>0</v>
      </c>
      <c r="AH1389" s="15">
        <f t="shared" si="2162"/>
        <v>45537.100000000006</v>
      </c>
      <c r="AI1389" s="15">
        <f t="shared" si="2163"/>
        <v>47384.7</v>
      </c>
      <c r="AJ1389" s="15">
        <f t="shared" si="2164"/>
        <v>47384.7</v>
      </c>
      <c r="AK1389" s="15">
        <f>AK1390+AK1395</f>
        <v>0</v>
      </c>
      <c r="AL1389" s="15">
        <f>AL1390+AL1395</f>
        <v>0</v>
      </c>
      <c r="AM1389" s="15">
        <f>AM1390+AM1395</f>
        <v>0</v>
      </c>
      <c r="AN1389" s="15">
        <f t="shared" ref="AN1389:AN1452" si="2281">AH1389+AK1389</f>
        <v>45537.100000000006</v>
      </c>
      <c r="AO1389" s="15">
        <f>AO1390+AO1395</f>
        <v>0</v>
      </c>
      <c r="AP1389" s="70">
        <f t="shared" si="2169"/>
        <v>45537.100000000006</v>
      </c>
      <c r="AQ1389" s="15">
        <f t="shared" ref="AQ1389:AQ1452" si="2282">AI1389+AL1389</f>
        <v>47384.7</v>
      </c>
      <c r="AR1389" s="15">
        <f>AR1390+AR1395</f>
        <v>0</v>
      </c>
      <c r="AS1389" s="70">
        <f t="shared" si="2170"/>
        <v>47384.7</v>
      </c>
      <c r="AT1389" s="73">
        <f t="shared" ref="AT1389:AT1452" si="2283">AJ1389+AM1389</f>
        <v>47384.7</v>
      </c>
      <c r="AU1389" s="15">
        <f>AU1390+AU1395</f>
        <v>0</v>
      </c>
      <c r="AV1389" s="24"/>
    </row>
    <row r="1390" spans="1:48" ht="31.2" x14ac:dyDescent="0.3">
      <c r="A1390" s="61" t="s">
        <v>892</v>
      </c>
      <c r="B1390" s="62"/>
      <c r="C1390" s="61"/>
      <c r="D1390" s="61"/>
      <c r="E1390" s="63" t="s">
        <v>179</v>
      </c>
      <c r="F1390" s="15">
        <f t="shared" ref="F1390:K1390" si="2284">F1391+F1393</f>
        <v>44531.9</v>
      </c>
      <c r="G1390" s="15">
        <f t="shared" si="2284"/>
        <v>45736</v>
      </c>
      <c r="H1390" s="15">
        <f t="shared" si="2284"/>
        <v>45736</v>
      </c>
      <c r="I1390" s="15">
        <f t="shared" si="2284"/>
        <v>0</v>
      </c>
      <c r="J1390" s="15">
        <f t="shared" si="2284"/>
        <v>0</v>
      </c>
      <c r="K1390" s="15">
        <f t="shared" si="2284"/>
        <v>0</v>
      </c>
      <c r="L1390" s="15">
        <f t="shared" si="2153"/>
        <v>44531.9</v>
      </c>
      <c r="M1390" s="15">
        <f t="shared" si="2154"/>
        <v>45736</v>
      </c>
      <c r="N1390" s="15">
        <f t="shared" si="2155"/>
        <v>45736</v>
      </c>
      <c r="O1390" s="15">
        <f>O1391+O1393</f>
        <v>0</v>
      </c>
      <c r="P1390" s="15">
        <f>P1391+P1393</f>
        <v>0</v>
      </c>
      <c r="Q1390" s="15">
        <f>Q1391+Q1393</f>
        <v>0</v>
      </c>
      <c r="R1390" s="15">
        <f t="shared" si="2201"/>
        <v>44531.9</v>
      </c>
      <c r="S1390" s="15">
        <f t="shared" si="2202"/>
        <v>45736</v>
      </c>
      <c r="T1390" s="15">
        <f t="shared" si="2203"/>
        <v>45736</v>
      </c>
      <c r="U1390" s="15">
        <f>U1391+U1393</f>
        <v>0</v>
      </c>
      <c r="V1390" s="15">
        <f t="shared" si="2196"/>
        <v>44531.9</v>
      </c>
      <c r="W1390" s="15">
        <f t="shared" si="2197"/>
        <v>45736</v>
      </c>
      <c r="X1390" s="15">
        <f t="shared" si="2198"/>
        <v>45736</v>
      </c>
      <c r="Y1390" s="15">
        <f>Y1391+Y1393</f>
        <v>-599.1</v>
      </c>
      <c r="Z1390" s="15">
        <f>Z1391+Z1393</f>
        <v>0</v>
      </c>
      <c r="AA1390" s="15">
        <f>AA1391+AA1393</f>
        <v>0</v>
      </c>
      <c r="AB1390" s="15">
        <f t="shared" si="2159"/>
        <v>43932.800000000003</v>
      </c>
      <c r="AC1390" s="15">
        <f t="shared" si="2160"/>
        <v>45736</v>
      </c>
      <c r="AD1390" s="15">
        <f t="shared" si="2161"/>
        <v>45736</v>
      </c>
      <c r="AE1390" s="15">
        <f>AE1391+AE1393</f>
        <v>0</v>
      </c>
      <c r="AF1390" s="15">
        <f>AF1391+AF1393</f>
        <v>0</v>
      </c>
      <c r="AG1390" s="15">
        <f>AG1391+AG1393</f>
        <v>0</v>
      </c>
      <c r="AH1390" s="15">
        <f t="shared" si="2162"/>
        <v>43932.800000000003</v>
      </c>
      <c r="AI1390" s="15">
        <f t="shared" si="2163"/>
        <v>45736</v>
      </c>
      <c r="AJ1390" s="15">
        <f t="shared" si="2164"/>
        <v>45736</v>
      </c>
      <c r="AK1390" s="15">
        <f>AK1391+AK1393</f>
        <v>0</v>
      </c>
      <c r="AL1390" s="15">
        <f>AL1391+AL1393</f>
        <v>0</v>
      </c>
      <c r="AM1390" s="15">
        <f>AM1391+AM1393</f>
        <v>0</v>
      </c>
      <c r="AN1390" s="15">
        <f t="shared" si="2281"/>
        <v>43932.800000000003</v>
      </c>
      <c r="AO1390" s="15">
        <f>AO1391+AO1393</f>
        <v>0</v>
      </c>
      <c r="AP1390" s="70">
        <f t="shared" si="2169"/>
        <v>43932.800000000003</v>
      </c>
      <c r="AQ1390" s="15">
        <f t="shared" si="2282"/>
        <v>45736</v>
      </c>
      <c r="AR1390" s="15">
        <f>AR1391+AR1393</f>
        <v>0</v>
      </c>
      <c r="AS1390" s="70">
        <f t="shared" si="2170"/>
        <v>45736</v>
      </c>
      <c r="AT1390" s="73">
        <f t="shared" si="2283"/>
        <v>45736</v>
      </c>
      <c r="AU1390" s="15">
        <f>AU1391+AU1393</f>
        <v>0</v>
      </c>
      <c r="AV1390" s="24"/>
    </row>
    <row r="1391" spans="1:48" ht="93.6" x14ac:dyDescent="0.3">
      <c r="A1391" s="61" t="s">
        <v>892</v>
      </c>
      <c r="B1391" s="62" t="s">
        <v>151</v>
      </c>
      <c r="C1391" s="61"/>
      <c r="D1391" s="61"/>
      <c r="E1391" s="63" t="s">
        <v>152</v>
      </c>
      <c r="F1391" s="15">
        <f t="shared" ref="F1391:K1391" si="2285">F1392</f>
        <v>42874.9</v>
      </c>
      <c r="G1391" s="15">
        <f t="shared" si="2285"/>
        <v>44079</v>
      </c>
      <c r="H1391" s="15">
        <f t="shared" si="2285"/>
        <v>44079</v>
      </c>
      <c r="I1391" s="15">
        <f t="shared" si="2285"/>
        <v>0</v>
      </c>
      <c r="J1391" s="15">
        <f t="shared" si="2285"/>
        <v>0</v>
      </c>
      <c r="K1391" s="15">
        <f t="shared" si="2285"/>
        <v>0</v>
      </c>
      <c r="L1391" s="15">
        <f t="shared" si="2153"/>
        <v>42874.9</v>
      </c>
      <c r="M1391" s="15">
        <f t="shared" si="2154"/>
        <v>44079</v>
      </c>
      <c r="N1391" s="15">
        <f t="shared" si="2155"/>
        <v>44079</v>
      </c>
      <c r="O1391" s="15">
        <f>O1392</f>
        <v>0</v>
      </c>
      <c r="P1391" s="15">
        <f>P1392</f>
        <v>0</v>
      </c>
      <c r="Q1391" s="15">
        <f>Q1392</f>
        <v>0</v>
      </c>
      <c r="R1391" s="15">
        <f t="shared" si="2201"/>
        <v>42874.9</v>
      </c>
      <c r="S1391" s="15">
        <f t="shared" si="2202"/>
        <v>44079</v>
      </c>
      <c r="T1391" s="15">
        <f t="shared" si="2203"/>
        <v>44079</v>
      </c>
      <c r="U1391" s="15">
        <f>U1392</f>
        <v>0</v>
      </c>
      <c r="V1391" s="15">
        <f t="shared" si="2196"/>
        <v>42874.9</v>
      </c>
      <c r="W1391" s="15">
        <f t="shared" si="2197"/>
        <v>44079</v>
      </c>
      <c r="X1391" s="15">
        <f t="shared" si="2198"/>
        <v>44079</v>
      </c>
      <c r="Y1391" s="15">
        <f>Y1392</f>
        <v>-599.1</v>
      </c>
      <c r="Z1391" s="15">
        <f>Z1392</f>
        <v>0</v>
      </c>
      <c r="AA1391" s="15">
        <f>AA1392</f>
        <v>0</v>
      </c>
      <c r="AB1391" s="15">
        <f t="shared" si="2159"/>
        <v>42275.8</v>
      </c>
      <c r="AC1391" s="15">
        <f t="shared" si="2160"/>
        <v>44079</v>
      </c>
      <c r="AD1391" s="15">
        <f t="shared" si="2161"/>
        <v>44079</v>
      </c>
      <c r="AE1391" s="15">
        <f>AE1392</f>
        <v>0</v>
      </c>
      <c r="AF1391" s="15">
        <f>AF1392</f>
        <v>0</v>
      </c>
      <c r="AG1391" s="15">
        <f>AG1392</f>
        <v>0</v>
      </c>
      <c r="AH1391" s="15">
        <f t="shared" si="2162"/>
        <v>42275.8</v>
      </c>
      <c r="AI1391" s="15">
        <f t="shared" si="2163"/>
        <v>44079</v>
      </c>
      <c r="AJ1391" s="15">
        <f t="shared" si="2164"/>
        <v>44079</v>
      </c>
      <c r="AK1391" s="15">
        <f>AK1392</f>
        <v>0</v>
      </c>
      <c r="AL1391" s="15">
        <f>AL1392</f>
        <v>0</v>
      </c>
      <c r="AM1391" s="15">
        <f>AM1392</f>
        <v>0</v>
      </c>
      <c r="AN1391" s="15">
        <f t="shared" si="2281"/>
        <v>42275.8</v>
      </c>
      <c r="AO1391" s="15">
        <f>AO1392</f>
        <v>0</v>
      </c>
      <c r="AP1391" s="70">
        <f t="shared" si="2169"/>
        <v>42275.8</v>
      </c>
      <c r="AQ1391" s="15">
        <f t="shared" si="2282"/>
        <v>44079</v>
      </c>
      <c r="AR1391" s="15">
        <f>AR1392</f>
        <v>0</v>
      </c>
      <c r="AS1391" s="70">
        <f t="shared" si="2170"/>
        <v>44079</v>
      </c>
      <c r="AT1391" s="73">
        <f t="shared" si="2283"/>
        <v>44079</v>
      </c>
      <c r="AU1391" s="15">
        <f>AU1392</f>
        <v>0</v>
      </c>
      <c r="AV1391" s="24"/>
    </row>
    <row r="1392" spans="1:48" ht="31.2" x14ac:dyDescent="0.3">
      <c r="A1392" s="61" t="s">
        <v>892</v>
      </c>
      <c r="B1392" s="62">
        <v>100</v>
      </c>
      <c r="C1392" s="61" t="s">
        <v>321</v>
      </c>
      <c r="D1392" s="61" t="s">
        <v>50</v>
      </c>
      <c r="E1392" s="63" t="s">
        <v>636</v>
      </c>
      <c r="F1392" s="15">
        <v>42874.9</v>
      </c>
      <c r="G1392" s="15">
        <v>44079</v>
      </c>
      <c r="H1392" s="15">
        <v>44079</v>
      </c>
      <c r="I1392" s="15"/>
      <c r="J1392" s="15"/>
      <c r="K1392" s="15"/>
      <c r="L1392" s="15">
        <f t="shared" si="2153"/>
        <v>42874.9</v>
      </c>
      <c r="M1392" s="15">
        <f t="shared" si="2154"/>
        <v>44079</v>
      </c>
      <c r="N1392" s="15">
        <f t="shared" si="2155"/>
        <v>44079</v>
      </c>
      <c r="O1392" s="15"/>
      <c r="P1392" s="15"/>
      <c r="Q1392" s="15"/>
      <c r="R1392" s="15">
        <f t="shared" si="2201"/>
        <v>42874.9</v>
      </c>
      <c r="S1392" s="15">
        <f t="shared" si="2202"/>
        <v>44079</v>
      </c>
      <c r="T1392" s="15">
        <f t="shared" si="2203"/>
        <v>44079</v>
      </c>
      <c r="U1392" s="15"/>
      <c r="V1392" s="15">
        <f t="shared" si="2196"/>
        <v>42874.9</v>
      </c>
      <c r="W1392" s="15">
        <f t="shared" si="2197"/>
        <v>44079</v>
      </c>
      <c r="X1392" s="15">
        <f t="shared" si="2198"/>
        <v>44079</v>
      </c>
      <c r="Y1392" s="15">
        <v>-599.1</v>
      </c>
      <c r="Z1392" s="15"/>
      <c r="AA1392" s="15"/>
      <c r="AB1392" s="15">
        <f t="shared" si="2159"/>
        <v>42275.8</v>
      </c>
      <c r="AC1392" s="15">
        <f t="shared" si="2160"/>
        <v>44079</v>
      </c>
      <c r="AD1392" s="15">
        <f t="shared" si="2161"/>
        <v>44079</v>
      </c>
      <c r="AE1392" s="15"/>
      <c r="AF1392" s="15"/>
      <c r="AG1392" s="15"/>
      <c r="AH1392" s="15">
        <f t="shared" si="2162"/>
        <v>42275.8</v>
      </c>
      <c r="AI1392" s="15">
        <f t="shared" si="2163"/>
        <v>44079</v>
      </c>
      <c r="AJ1392" s="15">
        <f t="shared" si="2164"/>
        <v>44079</v>
      </c>
      <c r="AK1392" s="15"/>
      <c r="AL1392" s="15"/>
      <c r="AM1392" s="15"/>
      <c r="AN1392" s="15">
        <f t="shared" si="2281"/>
        <v>42275.8</v>
      </c>
      <c r="AO1392" s="15"/>
      <c r="AP1392" s="70">
        <f t="shared" si="2169"/>
        <v>42275.8</v>
      </c>
      <c r="AQ1392" s="15">
        <f t="shared" si="2282"/>
        <v>44079</v>
      </c>
      <c r="AR1392" s="15"/>
      <c r="AS1392" s="70">
        <f t="shared" si="2170"/>
        <v>44079</v>
      </c>
      <c r="AT1392" s="73">
        <f t="shared" si="2283"/>
        <v>44079</v>
      </c>
      <c r="AU1392" s="15"/>
      <c r="AV1392" s="24"/>
    </row>
    <row r="1393" spans="1:49" ht="31.2" x14ac:dyDescent="0.3">
      <c r="A1393" s="61" t="s">
        <v>892</v>
      </c>
      <c r="B1393" s="62" t="s">
        <v>48</v>
      </c>
      <c r="C1393" s="61"/>
      <c r="D1393" s="61"/>
      <c r="E1393" s="63" t="s">
        <v>49</v>
      </c>
      <c r="F1393" s="15">
        <f t="shared" ref="F1393:K1393" si="2286">F1394</f>
        <v>1657</v>
      </c>
      <c r="G1393" s="15">
        <f t="shared" si="2286"/>
        <v>1657</v>
      </c>
      <c r="H1393" s="15">
        <f t="shared" si="2286"/>
        <v>1657</v>
      </c>
      <c r="I1393" s="15">
        <f t="shared" si="2286"/>
        <v>0</v>
      </c>
      <c r="J1393" s="15">
        <f t="shared" si="2286"/>
        <v>0</v>
      </c>
      <c r="K1393" s="15">
        <f t="shared" si="2286"/>
        <v>0</v>
      </c>
      <c r="L1393" s="15">
        <f t="shared" si="2153"/>
        <v>1657</v>
      </c>
      <c r="M1393" s="15">
        <f t="shared" si="2154"/>
        <v>1657</v>
      </c>
      <c r="N1393" s="15">
        <f t="shared" si="2155"/>
        <v>1657</v>
      </c>
      <c r="O1393" s="15">
        <f>O1394</f>
        <v>0</v>
      </c>
      <c r="P1393" s="15">
        <f>P1394</f>
        <v>0</v>
      </c>
      <c r="Q1393" s="15">
        <f>Q1394</f>
        <v>0</v>
      </c>
      <c r="R1393" s="15">
        <f t="shared" si="2201"/>
        <v>1657</v>
      </c>
      <c r="S1393" s="15">
        <f t="shared" si="2202"/>
        <v>1657</v>
      </c>
      <c r="T1393" s="15">
        <f t="shared" si="2203"/>
        <v>1657</v>
      </c>
      <c r="U1393" s="15">
        <f>U1394</f>
        <v>0</v>
      </c>
      <c r="V1393" s="15">
        <f t="shared" si="2196"/>
        <v>1657</v>
      </c>
      <c r="W1393" s="15">
        <f t="shared" si="2197"/>
        <v>1657</v>
      </c>
      <c r="X1393" s="15">
        <f t="shared" si="2198"/>
        <v>1657</v>
      </c>
      <c r="Y1393" s="15">
        <f>Y1394</f>
        <v>0</v>
      </c>
      <c r="Z1393" s="15">
        <f>Z1394</f>
        <v>0</v>
      </c>
      <c r="AA1393" s="15">
        <f>AA1394</f>
        <v>0</v>
      </c>
      <c r="AB1393" s="15">
        <f t="shared" si="2159"/>
        <v>1657</v>
      </c>
      <c r="AC1393" s="15">
        <f t="shared" si="2160"/>
        <v>1657</v>
      </c>
      <c r="AD1393" s="15">
        <f t="shared" si="2161"/>
        <v>1657</v>
      </c>
      <c r="AE1393" s="15">
        <f>AE1394</f>
        <v>0</v>
      </c>
      <c r="AF1393" s="15">
        <f>AF1394</f>
        <v>0</v>
      </c>
      <c r="AG1393" s="15">
        <f>AG1394</f>
        <v>0</v>
      </c>
      <c r="AH1393" s="15">
        <f t="shared" si="2162"/>
        <v>1657</v>
      </c>
      <c r="AI1393" s="15">
        <f t="shared" si="2163"/>
        <v>1657</v>
      </c>
      <c r="AJ1393" s="15">
        <f t="shared" si="2164"/>
        <v>1657</v>
      </c>
      <c r="AK1393" s="15">
        <f>AK1394</f>
        <v>0</v>
      </c>
      <c r="AL1393" s="15">
        <f>AL1394</f>
        <v>0</v>
      </c>
      <c r="AM1393" s="15">
        <f>AM1394</f>
        <v>0</v>
      </c>
      <c r="AN1393" s="15">
        <f t="shared" si="2281"/>
        <v>1657</v>
      </c>
      <c r="AO1393" s="15">
        <f>AO1394</f>
        <v>0</v>
      </c>
      <c r="AP1393" s="70">
        <f t="shared" si="2169"/>
        <v>1657</v>
      </c>
      <c r="AQ1393" s="15">
        <f t="shared" si="2282"/>
        <v>1657</v>
      </c>
      <c r="AR1393" s="15">
        <f>AR1394</f>
        <v>0</v>
      </c>
      <c r="AS1393" s="70">
        <f t="shared" si="2170"/>
        <v>1657</v>
      </c>
      <c r="AT1393" s="73">
        <f t="shared" si="2283"/>
        <v>1657</v>
      </c>
      <c r="AU1393" s="15">
        <f>AU1394</f>
        <v>0</v>
      </c>
      <c r="AV1393" s="24"/>
    </row>
    <row r="1394" spans="1:49" ht="31.2" x14ac:dyDescent="0.3">
      <c r="A1394" s="61" t="s">
        <v>892</v>
      </c>
      <c r="B1394" s="62">
        <v>200</v>
      </c>
      <c r="C1394" s="61" t="s">
        <v>321</v>
      </c>
      <c r="D1394" s="61" t="s">
        <v>50</v>
      </c>
      <c r="E1394" s="63" t="s">
        <v>636</v>
      </c>
      <c r="F1394" s="15">
        <v>1657</v>
      </c>
      <c r="G1394" s="15">
        <v>1657</v>
      </c>
      <c r="H1394" s="15">
        <v>1657</v>
      </c>
      <c r="I1394" s="15"/>
      <c r="J1394" s="15"/>
      <c r="K1394" s="15"/>
      <c r="L1394" s="15">
        <f t="shared" si="2153"/>
        <v>1657</v>
      </c>
      <c r="M1394" s="15">
        <f t="shared" si="2154"/>
        <v>1657</v>
      </c>
      <c r="N1394" s="15">
        <f t="shared" si="2155"/>
        <v>1657</v>
      </c>
      <c r="O1394" s="15"/>
      <c r="P1394" s="15"/>
      <c r="Q1394" s="15"/>
      <c r="R1394" s="15">
        <f t="shared" si="2201"/>
        <v>1657</v>
      </c>
      <c r="S1394" s="15">
        <f t="shared" si="2202"/>
        <v>1657</v>
      </c>
      <c r="T1394" s="15">
        <f t="shared" si="2203"/>
        <v>1657</v>
      </c>
      <c r="U1394" s="15"/>
      <c r="V1394" s="15">
        <f t="shared" si="2196"/>
        <v>1657</v>
      </c>
      <c r="W1394" s="15">
        <f t="shared" si="2197"/>
        <v>1657</v>
      </c>
      <c r="X1394" s="15">
        <f t="shared" si="2198"/>
        <v>1657</v>
      </c>
      <c r="Y1394" s="15"/>
      <c r="Z1394" s="15"/>
      <c r="AA1394" s="15"/>
      <c r="AB1394" s="15">
        <f t="shared" si="2159"/>
        <v>1657</v>
      </c>
      <c r="AC1394" s="15">
        <f t="shared" si="2160"/>
        <v>1657</v>
      </c>
      <c r="AD1394" s="15">
        <f t="shared" si="2161"/>
        <v>1657</v>
      </c>
      <c r="AE1394" s="15"/>
      <c r="AF1394" s="15"/>
      <c r="AG1394" s="15"/>
      <c r="AH1394" s="15">
        <f t="shared" si="2162"/>
        <v>1657</v>
      </c>
      <c r="AI1394" s="15">
        <f t="shared" si="2163"/>
        <v>1657</v>
      </c>
      <c r="AJ1394" s="15">
        <f t="shared" si="2164"/>
        <v>1657</v>
      </c>
      <c r="AK1394" s="15"/>
      <c r="AL1394" s="15"/>
      <c r="AM1394" s="15"/>
      <c r="AN1394" s="15">
        <f t="shared" si="2281"/>
        <v>1657</v>
      </c>
      <c r="AO1394" s="15"/>
      <c r="AP1394" s="70">
        <f t="shared" si="2169"/>
        <v>1657</v>
      </c>
      <c r="AQ1394" s="15">
        <f t="shared" si="2282"/>
        <v>1657</v>
      </c>
      <c r="AR1394" s="15"/>
      <c r="AS1394" s="70">
        <f t="shared" si="2170"/>
        <v>1657</v>
      </c>
      <c r="AT1394" s="73">
        <f t="shared" si="2283"/>
        <v>1657</v>
      </c>
      <c r="AU1394" s="15"/>
      <c r="AV1394" s="24"/>
    </row>
    <row r="1395" spans="1:49" ht="62.4" x14ac:dyDescent="0.3">
      <c r="A1395" s="61" t="s">
        <v>893</v>
      </c>
      <c r="B1395" s="62"/>
      <c r="C1395" s="61"/>
      <c r="D1395" s="61"/>
      <c r="E1395" s="63" t="s">
        <v>894</v>
      </c>
      <c r="F1395" s="15">
        <f t="shared" ref="F1395:K1395" si="2287">F1396+F1398</f>
        <v>1604.3000000000002</v>
      </c>
      <c r="G1395" s="15">
        <f t="shared" si="2287"/>
        <v>1648.6999999999998</v>
      </c>
      <c r="H1395" s="15">
        <f t="shared" si="2287"/>
        <v>1648.6999999999998</v>
      </c>
      <c r="I1395" s="15">
        <f t="shared" si="2287"/>
        <v>0</v>
      </c>
      <c r="J1395" s="15">
        <f t="shared" si="2287"/>
        <v>0</v>
      </c>
      <c r="K1395" s="15">
        <f t="shared" si="2287"/>
        <v>0</v>
      </c>
      <c r="L1395" s="15">
        <f t="shared" ref="L1395:L1458" si="2288">F1395+I1395</f>
        <v>1604.3000000000002</v>
      </c>
      <c r="M1395" s="15">
        <f t="shared" ref="M1395:M1458" si="2289">G1395+J1395</f>
        <v>1648.6999999999998</v>
      </c>
      <c r="N1395" s="15">
        <f t="shared" ref="N1395:N1458" si="2290">H1395+K1395</f>
        <v>1648.6999999999998</v>
      </c>
      <c r="O1395" s="15">
        <f>O1396+O1398</f>
        <v>0</v>
      </c>
      <c r="P1395" s="15">
        <f>P1396+P1398</f>
        <v>0</v>
      </c>
      <c r="Q1395" s="15">
        <f>Q1396+Q1398</f>
        <v>0</v>
      </c>
      <c r="R1395" s="15">
        <f t="shared" si="2201"/>
        <v>1604.3000000000002</v>
      </c>
      <c r="S1395" s="15">
        <f t="shared" si="2202"/>
        <v>1648.6999999999998</v>
      </c>
      <c r="T1395" s="15">
        <f t="shared" si="2203"/>
        <v>1648.6999999999998</v>
      </c>
      <c r="U1395" s="15">
        <f>U1396+U1398</f>
        <v>0</v>
      </c>
      <c r="V1395" s="15">
        <f t="shared" si="2196"/>
        <v>1604.3000000000002</v>
      </c>
      <c r="W1395" s="15">
        <f t="shared" si="2197"/>
        <v>1648.6999999999998</v>
      </c>
      <c r="X1395" s="15">
        <f t="shared" si="2198"/>
        <v>1648.6999999999998</v>
      </c>
      <c r="Y1395" s="15">
        <f>Y1396+Y1398</f>
        <v>0</v>
      </c>
      <c r="Z1395" s="15">
        <f>Z1396+Z1398</f>
        <v>0</v>
      </c>
      <c r="AA1395" s="15">
        <f>AA1396+AA1398</f>
        <v>0</v>
      </c>
      <c r="AB1395" s="15">
        <f t="shared" si="2159"/>
        <v>1604.3000000000002</v>
      </c>
      <c r="AC1395" s="15">
        <f t="shared" si="2160"/>
        <v>1648.6999999999998</v>
      </c>
      <c r="AD1395" s="15">
        <f t="shared" si="2161"/>
        <v>1648.6999999999998</v>
      </c>
      <c r="AE1395" s="15">
        <f>AE1396+AE1398</f>
        <v>0</v>
      </c>
      <c r="AF1395" s="15">
        <f>AF1396+AF1398</f>
        <v>0</v>
      </c>
      <c r="AG1395" s="15">
        <f>AG1396+AG1398</f>
        <v>0</v>
      </c>
      <c r="AH1395" s="15">
        <f t="shared" si="2162"/>
        <v>1604.3000000000002</v>
      </c>
      <c r="AI1395" s="15">
        <f t="shared" si="2163"/>
        <v>1648.6999999999998</v>
      </c>
      <c r="AJ1395" s="15">
        <f t="shared" si="2164"/>
        <v>1648.6999999999998</v>
      </c>
      <c r="AK1395" s="15">
        <f>AK1396+AK1398</f>
        <v>0</v>
      </c>
      <c r="AL1395" s="15">
        <f>AL1396+AL1398</f>
        <v>0</v>
      </c>
      <c r="AM1395" s="15">
        <f>AM1396+AM1398</f>
        <v>0</v>
      </c>
      <c r="AN1395" s="15">
        <f t="shared" si="2281"/>
        <v>1604.3000000000002</v>
      </c>
      <c r="AO1395" s="15">
        <f>AO1396+AO1398</f>
        <v>0</v>
      </c>
      <c r="AP1395" s="70">
        <f t="shared" si="2169"/>
        <v>1604.3000000000002</v>
      </c>
      <c r="AQ1395" s="15">
        <f t="shared" si="2282"/>
        <v>1648.6999999999998</v>
      </c>
      <c r="AR1395" s="15">
        <f>AR1396+AR1398</f>
        <v>0</v>
      </c>
      <c r="AS1395" s="70">
        <f t="shared" si="2170"/>
        <v>1648.6999999999998</v>
      </c>
      <c r="AT1395" s="73">
        <f t="shared" si="2283"/>
        <v>1648.6999999999998</v>
      </c>
      <c r="AU1395" s="15">
        <f>AU1396+AU1398</f>
        <v>0</v>
      </c>
      <c r="AV1395" s="24"/>
    </row>
    <row r="1396" spans="1:49" ht="93.6" x14ac:dyDescent="0.3">
      <c r="A1396" s="61" t="s">
        <v>893</v>
      </c>
      <c r="B1396" s="62" t="s">
        <v>151</v>
      </c>
      <c r="C1396" s="61"/>
      <c r="D1396" s="61"/>
      <c r="E1396" s="63" t="s">
        <v>152</v>
      </c>
      <c r="F1396" s="15">
        <f t="shared" ref="F1396:K1396" si="2291">F1397</f>
        <v>1354.3000000000002</v>
      </c>
      <c r="G1396" s="15">
        <f t="shared" si="2291"/>
        <v>1398.6999999999998</v>
      </c>
      <c r="H1396" s="15">
        <f t="shared" si="2291"/>
        <v>1398.6999999999998</v>
      </c>
      <c r="I1396" s="15">
        <f t="shared" si="2291"/>
        <v>0</v>
      </c>
      <c r="J1396" s="15">
        <f t="shared" si="2291"/>
        <v>0</v>
      </c>
      <c r="K1396" s="15">
        <f t="shared" si="2291"/>
        <v>0</v>
      </c>
      <c r="L1396" s="15">
        <f t="shared" si="2288"/>
        <v>1354.3000000000002</v>
      </c>
      <c r="M1396" s="15">
        <f t="shared" si="2289"/>
        <v>1398.6999999999998</v>
      </c>
      <c r="N1396" s="15">
        <f t="shared" si="2290"/>
        <v>1398.6999999999998</v>
      </c>
      <c r="O1396" s="15">
        <f>O1397</f>
        <v>0</v>
      </c>
      <c r="P1396" s="15">
        <f>P1397</f>
        <v>0</v>
      </c>
      <c r="Q1396" s="15">
        <f>Q1397</f>
        <v>0</v>
      </c>
      <c r="R1396" s="15">
        <f t="shared" si="2201"/>
        <v>1354.3000000000002</v>
      </c>
      <c r="S1396" s="15">
        <f t="shared" si="2202"/>
        <v>1398.6999999999998</v>
      </c>
      <c r="T1396" s="15">
        <f t="shared" si="2203"/>
        <v>1398.6999999999998</v>
      </c>
      <c r="U1396" s="15">
        <f>U1397</f>
        <v>0</v>
      </c>
      <c r="V1396" s="15">
        <f t="shared" si="2196"/>
        <v>1354.3000000000002</v>
      </c>
      <c r="W1396" s="15">
        <f t="shared" si="2197"/>
        <v>1398.6999999999998</v>
      </c>
      <c r="X1396" s="15">
        <f t="shared" si="2198"/>
        <v>1398.6999999999998</v>
      </c>
      <c r="Y1396" s="15">
        <f>Y1397</f>
        <v>0</v>
      </c>
      <c r="Z1396" s="15">
        <f>Z1397</f>
        <v>0</v>
      </c>
      <c r="AA1396" s="15">
        <f>AA1397</f>
        <v>0</v>
      </c>
      <c r="AB1396" s="15">
        <f t="shared" si="2159"/>
        <v>1354.3000000000002</v>
      </c>
      <c r="AC1396" s="15">
        <f t="shared" si="2160"/>
        <v>1398.6999999999998</v>
      </c>
      <c r="AD1396" s="15">
        <f t="shared" si="2161"/>
        <v>1398.6999999999998</v>
      </c>
      <c r="AE1396" s="15">
        <f>AE1397</f>
        <v>0</v>
      </c>
      <c r="AF1396" s="15">
        <f>AF1397</f>
        <v>0</v>
      </c>
      <c r="AG1396" s="15">
        <f>AG1397</f>
        <v>0</v>
      </c>
      <c r="AH1396" s="15">
        <f t="shared" si="2162"/>
        <v>1354.3000000000002</v>
      </c>
      <c r="AI1396" s="15">
        <f t="shared" si="2163"/>
        <v>1398.6999999999998</v>
      </c>
      <c r="AJ1396" s="15">
        <f t="shared" si="2164"/>
        <v>1398.6999999999998</v>
      </c>
      <c r="AK1396" s="15">
        <f>AK1397</f>
        <v>0</v>
      </c>
      <c r="AL1396" s="15">
        <f>AL1397</f>
        <v>0</v>
      </c>
      <c r="AM1396" s="15">
        <f>AM1397</f>
        <v>0</v>
      </c>
      <c r="AN1396" s="15">
        <f t="shared" si="2281"/>
        <v>1354.3000000000002</v>
      </c>
      <c r="AO1396" s="15">
        <f>AO1397</f>
        <v>0</v>
      </c>
      <c r="AP1396" s="70">
        <f t="shared" si="2169"/>
        <v>1354.3000000000002</v>
      </c>
      <c r="AQ1396" s="15">
        <f t="shared" si="2282"/>
        <v>1398.6999999999998</v>
      </c>
      <c r="AR1396" s="15">
        <f>AR1397</f>
        <v>0</v>
      </c>
      <c r="AS1396" s="70">
        <f t="shared" si="2170"/>
        <v>1398.6999999999998</v>
      </c>
      <c r="AT1396" s="73">
        <f t="shared" si="2283"/>
        <v>1398.6999999999998</v>
      </c>
      <c r="AU1396" s="15">
        <f>AU1397</f>
        <v>0</v>
      </c>
      <c r="AV1396" s="24"/>
    </row>
    <row r="1397" spans="1:49" ht="31.2" x14ac:dyDescent="0.3">
      <c r="A1397" s="61" t="s">
        <v>893</v>
      </c>
      <c r="B1397" s="62">
        <v>100</v>
      </c>
      <c r="C1397" s="61" t="s">
        <v>321</v>
      </c>
      <c r="D1397" s="61" t="s">
        <v>50</v>
      </c>
      <c r="E1397" s="63" t="s">
        <v>636</v>
      </c>
      <c r="F1397" s="15">
        <v>1354.3000000000002</v>
      </c>
      <c r="G1397" s="15">
        <v>1398.6999999999998</v>
      </c>
      <c r="H1397" s="15">
        <v>1398.6999999999998</v>
      </c>
      <c r="I1397" s="15"/>
      <c r="J1397" s="15"/>
      <c r="K1397" s="15"/>
      <c r="L1397" s="15">
        <f t="shared" si="2288"/>
        <v>1354.3000000000002</v>
      </c>
      <c r="M1397" s="15">
        <f t="shared" si="2289"/>
        <v>1398.6999999999998</v>
      </c>
      <c r="N1397" s="15">
        <f t="shared" si="2290"/>
        <v>1398.6999999999998</v>
      </c>
      <c r="O1397" s="15"/>
      <c r="P1397" s="15"/>
      <c r="Q1397" s="15"/>
      <c r="R1397" s="15">
        <f t="shared" si="2201"/>
        <v>1354.3000000000002</v>
      </c>
      <c r="S1397" s="15">
        <f t="shared" si="2202"/>
        <v>1398.6999999999998</v>
      </c>
      <c r="T1397" s="15">
        <f t="shared" si="2203"/>
        <v>1398.6999999999998</v>
      </c>
      <c r="U1397" s="15"/>
      <c r="V1397" s="15">
        <f t="shared" si="2196"/>
        <v>1354.3000000000002</v>
      </c>
      <c r="W1397" s="15">
        <f t="shared" si="2197"/>
        <v>1398.6999999999998</v>
      </c>
      <c r="X1397" s="15">
        <f t="shared" si="2198"/>
        <v>1398.6999999999998</v>
      </c>
      <c r="Y1397" s="15"/>
      <c r="Z1397" s="15"/>
      <c r="AA1397" s="15"/>
      <c r="AB1397" s="15">
        <f t="shared" si="2159"/>
        <v>1354.3000000000002</v>
      </c>
      <c r="AC1397" s="15">
        <f t="shared" si="2160"/>
        <v>1398.6999999999998</v>
      </c>
      <c r="AD1397" s="15">
        <f t="shared" si="2161"/>
        <v>1398.6999999999998</v>
      </c>
      <c r="AE1397" s="15"/>
      <c r="AF1397" s="15"/>
      <c r="AG1397" s="15"/>
      <c r="AH1397" s="15">
        <f t="shared" si="2162"/>
        <v>1354.3000000000002</v>
      </c>
      <c r="AI1397" s="15">
        <f t="shared" si="2163"/>
        <v>1398.6999999999998</v>
      </c>
      <c r="AJ1397" s="15">
        <f t="shared" si="2164"/>
        <v>1398.6999999999998</v>
      </c>
      <c r="AK1397" s="15"/>
      <c r="AL1397" s="15"/>
      <c r="AM1397" s="15"/>
      <c r="AN1397" s="15">
        <f t="shared" si="2281"/>
        <v>1354.3000000000002</v>
      </c>
      <c r="AO1397" s="15"/>
      <c r="AP1397" s="70">
        <f t="shared" si="2169"/>
        <v>1354.3000000000002</v>
      </c>
      <c r="AQ1397" s="15">
        <f t="shared" si="2282"/>
        <v>1398.6999999999998</v>
      </c>
      <c r="AR1397" s="15"/>
      <c r="AS1397" s="70">
        <f t="shared" si="2170"/>
        <v>1398.6999999999998</v>
      </c>
      <c r="AT1397" s="73">
        <f t="shared" si="2283"/>
        <v>1398.6999999999998</v>
      </c>
      <c r="AU1397" s="15"/>
      <c r="AV1397" s="24"/>
    </row>
    <row r="1398" spans="1:49" ht="31.2" x14ac:dyDescent="0.3">
      <c r="A1398" s="61" t="s">
        <v>893</v>
      </c>
      <c r="B1398" s="62" t="s">
        <v>48</v>
      </c>
      <c r="C1398" s="61"/>
      <c r="D1398" s="61"/>
      <c r="E1398" s="63" t="s">
        <v>49</v>
      </c>
      <c r="F1398" s="15">
        <f t="shared" ref="F1398:K1398" si="2292">F1399</f>
        <v>250</v>
      </c>
      <c r="G1398" s="15">
        <f t="shared" si="2292"/>
        <v>250</v>
      </c>
      <c r="H1398" s="15">
        <f t="shared" si="2292"/>
        <v>250</v>
      </c>
      <c r="I1398" s="15">
        <f t="shared" si="2292"/>
        <v>0</v>
      </c>
      <c r="J1398" s="15">
        <f t="shared" si="2292"/>
        <v>0</v>
      </c>
      <c r="K1398" s="15">
        <f t="shared" si="2292"/>
        <v>0</v>
      </c>
      <c r="L1398" s="15">
        <f t="shared" si="2288"/>
        <v>250</v>
      </c>
      <c r="M1398" s="15">
        <f t="shared" si="2289"/>
        <v>250</v>
      </c>
      <c r="N1398" s="15">
        <f t="shared" si="2290"/>
        <v>250</v>
      </c>
      <c r="O1398" s="15">
        <f>O1399</f>
        <v>0</v>
      </c>
      <c r="P1398" s="15">
        <f>P1399</f>
        <v>0</v>
      </c>
      <c r="Q1398" s="15">
        <f>Q1399</f>
        <v>0</v>
      </c>
      <c r="R1398" s="15">
        <f t="shared" si="2201"/>
        <v>250</v>
      </c>
      <c r="S1398" s="15">
        <f t="shared" si="2202"/>
        <v>250</v>
      </c>
      <c r="T1398" s="15">
        <f t="shared" si="2203"/>
        <v>250</v>
      </c>
      <c r="U1398" s="15">
        <f>U1399</f>
        <v>0</v>
      </c>
      <c r="V1398" s="15">
        <f t="shared" si="2196"/>
        <v>250</v>
      </c>
      <c r="W1398" s="15">
        <f t="shared" si="2197"/>
        <v>250</v>
      </c>
      <c r="X1398" s="15">
        <f t="shared" si="2198"/>
        <v>250</v>
      </c>
      <c r="Y1398" s="15">
        <f>Y1399</f>
        <v>0</v>
      </c>
      <c r="Z1398" s="15">
        <f>Z1399</f>
        <v>0</v>
      </c>
      <c r="AA1398" s="15">
        <f>AA1399</f>
        <v>0</v>
      </c>
      <c r="AB1398" s="15">
        <f t="shared" si="2159"/>
        <v>250</v>
      </c>
      <c r="AC1398" s="15">
        <f t="shared" si="2160"/>
        <v>250</v>
      </c>
      <c r="AD1398" s="15">
        <f t="shared" si="2161"/>
        <v>250</v>
      </c>
      <c r="AE1398" s="15">
        <f>AE1399</f>
        <v>0</v>
      </c>
      <c r="AF1398" s="15">
        <f>AF1399</f>
        <v>0</v>
      </c>
      <c r="AG1398" s="15">
        <f>AG1399</f>
        <v>0</v>
      </c>
      <c r="AH1398" s="15">
        <f t="shared" si="2162"/>
        <v>250</v>
      </c>
      <c r="AI1398" s="15">
        <f t="shared" si="2163"/>
        <v>250</v>
      </c>
      <c r="AJ1398" s="15">
        <f t="shared" si="2164"/>
        <v>250</v>
      </c>
      <c r="AK1398" s="15">
        <f>AK1399</f>
        <v>0</v>
      </c>
      <c r="AL1398" s="15">
        <f>AL1399</f>
        <v>0</v>
      </c>
      <c r="AM1398" s="15">
        <f>AM1399</f>
        <v>0</v>
      </c>
      <c r="AN1398" s="15">
        <f t="shared" si="2281"/>
        <v>250</v>
      </c>
      <c r="AO1398" s="15">
        <f>AO1399</f>
        <v>0</v>
      </c>
      <c r="AP1398" s="70">
        <f t="shared" si="2169"/>
        <v>250</v>
      </c>
      <c r="AQ1398" s="15">
        <f t="shared" si="2282"/>
        <v>250</v>
      </c>
      <c r="AR1398" s="15">
        <f>AR1399</f>
        <v>0</v>
      </c>
      <c r="AS1398" s="70">
        <f t="shared" si="2170"/>
        <v>250</v>
      </c>
      <c r="AT1398" s="73">
        <f t="shared" si="2283"/>
        <v>250</v>
      </c>
      <c r="AU1398" s="15">
        <f>AU1399</f>
        <v>0</v>
      </c>
      <c r="AV1398" s="24"/>
    </row>
    <row r="1399" spans="1:49" ht="31.2" x14ac:dyDescent="0.3">
      <c r="A1399" s="61" t="s">
        <v>893</v>
      </c>
      <c r="B1399" s="62" t="s">
        <v>48</v>
      </c>
      <c r="C1399" s="61" t="s">
        <v>321</v>
      </c>
      <c r="D1399" s="61" t="s">
        <v>50</v>
      </c>
      <c r="E1399" s="63" t="s">
        <v>636</v>
      </c>
      <c r="F1399" s="15">
        <v>250</v>
      </c>
      <c r="G1399" s="15">
        <v>250</v>
      </c>
      <c r="H1399" s="15">
        <v>250</v>
      </c>
      <c r="I1399" s="15"/>
      <c r="J1399" s="15"/>
      <c r="K1399" s="15"/>
      <c r="L1399" s="15">
        <f t="shared" si="2288"/>
        <v>250</v>
      </c>
      <c r="M1399" s="15">
        <f t="shared" si="2289"/>
        <v>250</v>
      </c>
      <c r="N1399" s="15">
        <f t="shared" si="2290"/>
        <v>250</v>
      </c>
      <c r="O1399" s="15"/>
      <c r="P1399" s="15"/>
      <c r="Q1399" s="15"/>
      <c r="R1399" s="15">
        <f t="shared" si="2201"/>
        <v>250</v>
      </c>
      <c r="S1399" s="15">
        <f t="shared" si="2202"/>
        <v>250</v>
      </c>
      <c r="T1399" s="15">
        <f t="shared" si="2203"/>
        <v>250</v>
      </c>
      <c r="U1399" s="15"/>
      <c r="V1399" s="15">
        <f t="shared" si="2196"/>
        <v>250</v>
      </c>
      <c r="W1399" s="15">
        <f t="shared" si="2197"/>
        <v>250</v>
      </c>
      <c r="X1399" s="15">
        <f t="shared" si="2198"/>
        <v>250</v>
      </c>
      <c r="Y1399" s="15"/>
      <c r="Z1399" s="15"/>
      <c r="AA1399" s="15"/>
      <c r="AB1399" s="15">
        <f t="shared" si="2159"/>
        <v>250</v>
      </c>
      <c r="AC1399" s="15">
        <f t="shared" si="2160"/>
        <v>250</v>
      </c>
      <c r="AD1399" s="15">
        <f t="shared" si="2161"/>
        <v>250</v>
      </c>
      <c r="AE1399" s="15"/>
      <c r="AF1399" s="15"/>
      <c r="AG1399" s="15"/>
      <c r="AH1399" s="15">
        <f t="shared" si="2162"/>
        <v>250</v>
      </c>
      <c r="AI1399" s="15">
        <f t="shared" si="2163"/>
        <v>250</v>
      </c>
      <c r="AJ1399" s="15">
        <f t="shared" si="2164"/>
        <v>250</v>
      </c>
      <c r="AK1399" s="15"/>
      <c r="AL1399" s="15"/>
      <c r="AM1399" s="15"/>
      <c r="AN1399" s="15">
        <f t="shared" si="2281"/>
        <v>250</v>
      </c>
      <c r="AO1399" s="15"/>
      <c r="AP1399" s="70">
        <f t="shared" si="2169"/>
        <v>250</v>
      </c>
      <c r="AQ1399" s="15">
        <f t="shared" si="2282"/>
        <v>250</v>
      </c>
      <c r="AR1399" s="15"/>
      <c r="AS1399" s="70">
        <f t="shared" si="2170"/>
        <v>250</v>
      </c>
      <c r="AT1399" s="73">
        <f t="shared" si="2283"/>
        <v>250</v>
      </c>
      <c r="AU1399" s="15"/>
      <c r="AV1399" s="24"/>
    </row>
    <row r="1400" spans="1:49" s="74" customFormat="1" ht="31.2" x14ac:dyDescent="0.3">
      <c r="A1400" s="55" t="s">
        <v>895</v>
      </c>
      <c r="B1400" s="56"/>
      <c r="C1400" s="55"/>
      <c r="D1400" s="55"/>
      <c r="E1400" s="57" t="s">
        <v>896</v>
      </c>
      <c r="F1400" s="14">
        <f t="shared" ref="F1400:K1400" si="2293">F1401+F1415+F1420+F1445</f>
        <v>3472528.8</v>
      </c>
      <c r="G1400" s="14">
        <f t="shared" si="2293"/>
        <v>3314963.3</v>
      </c>
      <c r="H1400" s="14">
        <f t="shared" si="2293"/>
        <v>3261960.6000000006</v>
      </c>
      <c r="I1400" s="14">
        <f t="shared" si="2293"/>
        <v>-112796.90000000001</v>
      </c>
      <c r="J1400" s="14">
        <f t="shared" si="2293"/>
        <v>-82988.2</v>
      </c>
      <c r="K1400" s="14">
        <f t="shared" si="2293"/>
        <v>-82988.2</v>
      </c>
      <c r="L1400" s="14">
        <f t="shared" si="2288"/>
        <v>3359731.9</v>
      </c>
      <c r="M1400" s="14">
        <f t="shared" si="2289"/>
        <v>3231975.0999999996</v>
      </c>
      <c r="N1400" s="14">
        <f t="shared" si="2290"/>
        <v>3178972.4000000004</v>
      </c>
      <c r="O1400" s="14">
        <f>O1401+O1415+O1420+O1445</f>
        <v>68001.047000000006</v>
      </c>
      <c r="P1400" s="14">
        <f>P1401+P1415+P1420+P1445</f>
        <v>42.6</v>
      </c>
      <c r="Q1400" s="14">
        <f>Q1401+Q1415+Q1420+Q1445</f>
        <v>-2711.6</v>
      </c>
      <c r="R1400" s="14">
        <f t="shared" si="2201"/>
        <v>3427732.9469999997</v>
      </c>
      <c r="S1400" s="14">
        <f t="shared" si="2202"/>
        <v>3232017.6999999997</v>
      </c>
      <c r="T1400" s="14">
        <f t="shared" si="2203"/>
        <v>3176260.8000000003</v>
      </c>
      <c r="U1400" s="14">
        <f>U1401+U1415+U1420+U1445</f>
        <v>0</v>
      </c>
      <c r="V1400" s="14">
        <f t="shared" si="2196"/>
        <v>3427732.9469999997</v>
      </c>
      <c r="W1400" s="14">
        <f t="shared" si="2197"/>
        <v>3232017.6999999997</v>
      </c>
      <c r="X1400" s="14">
        <f t="shared" si="2198"/>
        <v>3176260.8000000003</v>
      </c>
      <c r="Y1400" s="14">
        <f>Y1401+Y1415+Y1420+Y1445</f>
        <v>-77138.348000000013</v>
      </c>
      <c r="Z1400" s="14">
        <f>Z1401+Z1415+Z1420+Z1445</f>
        <v>-48329.347999999998</v>
      </c>
      <c r="AA1400" s="14">
        <f>AA1401+AA1415+AA1420+AA1445</f>
        <v>0</v>
      </c>
      <c r="AB1400" s="14">
        <f t="shared" ref="AB1400:AB1463" si="2294">V1400+Y1400</f>
        <v>3350594.5989999995</v>
      </c>
      <c r="AC1400" s="14">
        <f t="shared" ref="AC1400:AC1463" si="2295">W1400+Z1400</f>
        <v>3183688.352</v>
      </c>
      <c r="AD1400" s="14">
        <f t="shared" ref="AD1400:AD1463" si="2296">X1400+AA1400</f>
        <v>3176260.8000000003</v>
      </c>
      <c r="AE1400" s="14">
        <f>AE1401+AE1415+AE1420+AE1445</f>
        <v>46114.318000000007</v>
      </c>
      <c r="AF1400" s="14">
        <f>AF1401+AF1415+AF1420+AF1445</f>
        <v>0</v>
      </c>
      <c r="AG1400" s="14">
        <f>AG1401+AG1415+AG1420+AG1445</f>
        <v>0</v>
      </c>
      <c r="AH1400" s="14">
        <f t="shared" ref="AH1400:AH1463" si="2297">AB1400+AE1400</f>
        <v>3396708.9169999994</v>
      </c>
      <c r="AI1400" s="14">
        <f t="shared" ref="AI1400:AI1463" si="2298">AC1400+AF1400</f>
        <v>3183688.352</v>
      </c>
      <c r="AJ1400" s="14">
        <f t="shared" ref="AJ1400:AJ1463" si="2299">AD1400+AG1400</f>
        <v>3176260.8000000003</v>
      </c>
      <c r="AK1400" s="14">
        <f>AK1401+AK1415+AK1420+AK1445</f>
        <v>157389.755</v>
      </c>
      <c r="AL1400" s="14">
        <f>AL1401+AL1415+AL1420+AL1445</f>
        <v>0</v>
      </c>
      <c r="AM1400" s="14">
        <f>AM1401+AM1415+AM1420+AM1445</f>
        <v>0</v>
      </c>
      <c r="AN1400" s="14">
        <f t="shared" si="2281"/>
        <v>3554098.6719999993</v>
      </c>
      <c r="AO1400" s="14">
        <f>AO1401+AO1415+AO1420+AO1445</f>
        <v>0</v>
      </c>
      <c r="AP1400" s="68">
        <f t="shared" si="2169"/>
        <v>3554098.6719999993</v>
      </c>
      <c r="AQ1400" s="14">
        <f t="shared" si="2282"/>
        <v>3183688.352</v>
      </c>
      <c r="AR1400" s="14">
        <f>AR1401+AR1415+AR1420+AR1445</f>
        <v>0</v>
      </c>
      <c r="AS1400" s="68">
        <f t="shared" si="2170"/>
        <v>3183688.352</v>
      </c>
      <c r="AT1400" s="71">
        <f t="shared" si="2283"/>
        <v>3176260.8000000003</v>
      </c>
      <c r="AU1400" s="14">
        <f>AU1401+AU1415+AU1420+AU1445</f>
        <v>0</v>
      </c>
      <c r="AV1400" s="16"/>
      <c r="AW1400" s="13"/>
    </row>
    <row r="1401" spans="1:49" s="75" customFormat="1" ht="31.2" x14ac:dyDescent="0.3">
      <c r="A1401" s="58" t="s">
        <v>897</v>
      </c>
      <c r="B1401" s="59"/>
      <c r="C1401" s="58"/>
      <c r="D1401" s="58"/>
      <c r="E1401" s="60" t="s">
        <v>363</v>
      </c>
      <c r="F1401" s="21">
        <f t="shared" ref="F1401:F1418" si="2300">F1402</f>
        <v>1760417.7999999998</v>
      </c>
      <c r="G1401" s="21">
        <f>G1402</f>
        <v>1775683.5</v>
      </c>
      <c r="H1401" s="21">
        <f t="shared" ref="H1401:H1418" si="2301">H1402</f>
        <v>1887072.3</v>
      </c>
      <c r="I1401" s="21">
        <f>I1402</f>
        <v>0</v>
      </c>
      <c r="J1401" s="21">
        <f>J1402</f>
        <v>0</v>
      </c>
      <c r="K1401" s="21">
        <f>K1402</f>
        <v>0</v>
      </c>
      <c r="L1401" s="21">
        <f t="shared" si="2288"/>
        <v>1760417.7999999998</v>
      </c>
      <c r="M1401" s="21">
        <f t="shared" si="2289"/>
        <v>1775683.5</v>
      </c>
      <c r="N1401" s="21">
        <f t="shared" si="2290"/>
        <v>1887072.3</v>
      </c>
      <c r="O1401" s="21">
        <f>O1402</f>
        <v>0</v>
      </c>
      <c r="P1401" s="21">
        <f>P1402</f>
        <v>0</v>
      </c>
      <c r="Q1401" s="21">
        <f>Q1402</f>
        <v>0</v>
      </c>
      <c r="R1401" s="21">
        <f t="shared" si="2201"/>
        <v>1760417.7999999998</v>
      </c>
      <c r="S1401" s="21">
        <f t="shared" si="2202"/>
        <v>1775683.5</v>
      </c>
      <c r="T1401" s="21">
        <f t="shared" si="2203"/>
        <v>1887072.3</v>
      </c>
      <c r="U1401" s="21">
        <f>U1402</f>
        <v>0</v>
      </c>
      <c r="V1401" s="21">
        <f t="shared" si="2196"/>
        <v>1760417.7999999998</v>
      </c>
      <c r="W1401" s="21">
        <f t="shared" si="2197"/>
        <v>1775683.5</v>
      </c>
      <c r="X1401" s="21">
        <f t="shared" si="2198"/>
        <v>1887072.3</v>
      </c>
      <c r="Y1401" s="21">
        <f>Y1402</f>
        <v>48329.347999999998</v>
      </c>
      <c r="Z1401" s="21">
        <f>Z1402</f>
        <v>-48329.347999999998</v>
      </c>
      <c r="AA1401" s="21">
        <f>AA1402</f>
        <v>-11445.052</v>
      </c>
      <c r="AB1401" s="21">
        <f t="shared" si="2294"/>
        <v>1808747.1479999998</v>
      </c>
      <c r="AC1401" s="21">
        <f t="shared" si="2295"/>
        <v>1727354.152</v>
      </c>
      <c r="AD1401" s="21">
        <f t="shared" si="2296"/>
        <v>1875627.2480000001</v>
      </c>
      <c r="AE1401" s="21">
        <f>AE1402</f>
        <v>0</v>
      </c>
      <c r="AF1401" s="21">
        <f>AF1402</f>
        <v>0</v>
      </c>
      <c r="AG1401" s="21">
        <f>AG1402</f>
        <v>0</v>
      </c>
      <c r="AH1401" s="21">
        <f t="shared" si="2297"/>
        <v>1808747.1479999998</v>
      </c>
      <c r="AI1401" s="21">
        <f t="shared" si="2298"/>
        <v>1727354.152</v>
      </c>
      <c r="AJ1401" s="21">
        <f t="shared" si="2299"/>
        <v>1875627.2480000001</v>
      </c>
      <c r="AK1401" s="21">
        <f>AK1402</f>
        <v>0</v>
      </c>
      <c r="AL1401" s="21">
        <f>AL1402</f>
        <v>0</v>
      </c>
      <c r="AM1401" s="21">
        <f>AM1402</f>
        <v>0</v>
      </c>
      <c r="AN1401" s="21">
        <f t="shared" si="2281"/>
        <v>1808747.1479999998</v>
      </c>
      <c r="AO1401" s="21">
        <f>AO1402</f>
        <v>0</v>
      </c>
      <c r="AP1401" s="69">
        <f t="shared" si="2169"/>
        <v>1808747.1479999998</v>
      </c>
      <c r="AQ1401" s="21">
        <f t="shared" si="2282"/>
        <v>1727354.152</v>
      </c>
      <c r="AR1401" s="21">
        <f>AR1402</f>
        <v>0</v>
      </c>
      <c r="AS1401" s="69">
        <f t="shared" si="2170"/>
        <v>1727354.152</v>
      </c>
      <c r="AT1401" s="72">
        <f t="shared" si="2283"/>
        <v>1875627.2480000001</v>
      </c>
      <c r="AU1401" s="21">
        <f>AU1402</f>
        <v>0</v>
      </c>
      <c r="AV1401" s="22"/>
      <c r="AW1401" s="17"/>
    </row>
    <row r="1402" spans="1:49" x14ac:dyDescent="0.3">
      <c r="A1402" s="61" t="s">
        <v>898</v>
      </c>
      <c r="B1402" s="62"/>
      <c r="C1402" s="61"/>
      <c r="D1402" s="61"/>
      <c r="E1402" s="63" t="s">
        <v>899</v>
      </c>
      <c r="F1402" s="15">
        <f t="shared" ref="F1402:K1402" si="2302">F1409+F1412+F1403+F1406</f>
        <v>1760417.7999999998</v>
      </c>
      <c r="G1402" s="15">
        <f t="shared" si="2302"/>
        <v>1775683.5</v>
      </c>
      <c r="H1402" s="15">
        <f t="shared" si="2302"/>
        <v>1887072.3</v>
      </c>
      <c r="I1402" s="15">
        <f t="shared" si="2302"/>
        <v>0</v>
      </c>
      <c r="J1402" s="15">
        <f t="shared" si="2302"/>
        <v>0</v>
      </c>
      <c r="K1402" s="15">
        <f t="shared" si="2302"/>
        <v>0</v>
      </c>
      <c r="L1402" s="15">
        <f t="shared" si="2288"/>
        <v>1760417.7999999998</v>
      </c>
      <c r="M1402" s="15">
        <f t="shared" si="2289"/>
        <v>1775683.5</v>
      </c>
      <c r="N1402" s="15">
        <f t="shared" si="2290"/>
        <v>1887072.3</v>
      </c>
      <c r="O1402" s="15">
        <f>O1409+O1412+O1403+O1406</f>
        <v>0</v>
      </c>
      <c r="P1402" s="15">
        <f>P1409+P1412+P1403+P1406</f>
        <v>0</v>
      </c>
      <c r="Q1402" s="15">
        <f>Q1409+Q1412+Q1403+Q1406</f>
        <v>0</v>
      </c>
      <c r="R1402" s="15">
        <f t="shared" si="2201"/>
        <v>1760417.7999999998</v>
      </c>
      <c r="S1402" s="15">
        <f t="shared" si="2202"/>
        <v>1775683.5</v>
      </c>
      <c r="T1402" s="15">
        <f t="shared" si="2203"/>
        <v>1887072.3</v>
      </c>
      <c r="U1402" s="15">
        <f>U1409+U1412+U1403+U1406</f>
        <v>0</v>
      </c>
      <c r="V1402" s="15">
        <f t="shared" si="2196"/>
        <v>1760417.7999999998</v>
      </c>
      <c r="W1402" s="15">
        <f t="shared" si="2197"/>
        <v>1775683.5</v>
      </c>
      <c r="X1402" s="15">
        <f t="shared" si="2198"/>
        <v>1887072.3</v>
      </c>
      <c r="Y1402" s="15">
        <f>Y1409+Y1412+Y1403+Y1406</f>
        <v>48329.347999999998</v>
      </c>
      <c r="Z1402" s="15">
        <f>Z1409+Z1412+Z1403+Z1406</f>
        <v>-48329.347999999998</v>
      </c>
      <c r="AA1402" s="15">
        <f>AA1409+AA1412+AA1403+AA1406</f>
        <v>-11445.052</v>
      </c>
      <c r="AB1402" s="15">
        <f t="shared" si="2294"/>
        <v>1808747.1479999998</v>
      </c>
      <c r="AC1402" s="15">
        <f t="shared" si="2295"/>
        <v>1727354.152</v>
      </c>
      <c r="AD1402" s="15">
        <f t="shared" si="2296"/>
        <v>1875627.2480000001</v>
      </c>
      <c r="AE1402" s="15">
        <f>AE1409+AE1412+AE1403+AE1406</f>
        <v>0</v>
      </c>
      <c r="AF1402" s="15">
        <f>AF1409+AF1412+AF1403+AF1406</f>
        <v>0</v>
      </c>
      <c r="AG1402" s="15">
        <f>AG1409+AG1412+AG1403+AG1406</f>
        <v>0</v>
      </c>
      <c r="AH1402" s="15">
        <f t="shared" si="2297"/>
        <v>1808747.1479999998</v>
      </c>
      <c r="AI1402" s="15">
        <f t="shared" si="2298"/>
        <v>1727354.152</v>
      </c>
      <c r="AJ1402" s="15">
        <f t="shared" si="2299"/>
        <v>1875627.2480000001</v>
      </c>
      <c r="AK1402" s="15">
        <f>AK1409+AK1412+AK1403+AK1406</f>
        <v>0</v>
      </c>
      <c r="AL1402" s="15">
        <f>AL1409+AL1412+AL1403+AL1406</f>
        <v>0</v>
      </c>
      <c r="AM1402" s="15">
        <f>AM1409+AM1412+AM1403+AM1406</f>
        <v>0</v>
      </c>
      <c r="AN1402" s="15">
        <f t="shared" si="2281"/>
        <v>1808747.1479999998</v>
      </c>
      <c r="AO1402" s="15">
        <f>AO1409+AO1412+AO1403+AO1406</f>
        <v>0</v>
      </c>
      <c r="AP1402" s="70">
        <f t="shared" si="2169"/>
        <v>1808747.1479999998</v>
      </c>
      <c r="AQ1402" s="15">
        <f t="shared" si="2282"/>
        <v>1727354.152</v>
      </c>
      <c r="AR1402" s="15">
        <f>AR1409+AR1412+AR1403+AR1406</f>
        <v>0</v>
      </c>
      <c r="AS1402" s="70">
        <f t="shared" si="2170"/>
        <v>1727354.152</v>
      </c>
      <c r="AT1402" s="73">
        <f t="shared" si="2283"/>
        <v>1875627.2480000001</v>
      </c>
      <c r="AU1402" s="15">
        <f>AU1409+AU1412+AU1403+AU1406</f>
        <v>0</v>
      </c>
      <c r="AV1402" s="24"/>
    </row>
    <row r="1403" spans="1:49" ht="46.8" x14ac:dyDescent="0.3">
      <c r="A1403" s="61" t="s">
        <v>900</v>
      </c>
      <c r="B1403" s="62"/>
      <c r="C1403" s="61"/>
      <c r="D1403" s="61"/>
      <c r="E1403" s="63" t="s">
        <v>901</v>
      </c>
      <c r="F1403" s="15">
        <f t="shared" ref="F1403:F1407" si="2303">F1404</f>
        <v>784891.9</v>
      </c>
      <c r="G1403" s="15">
        <f t="shared" ref="G1403:G1418" si="2304">G1404</f>
        <v>885996.1</v>
      </c>
      <c r="H1403" s="15">
        <f t="shared" ref="H1403:H1407" si="2305">H1404</f>
        <v>808023.1</v>
      </c>
      <c r="I1403" s="15">
        <f t="shared" ref="I1403:I1418" si="2306">I1404</f>
        <v>0</v>
      </c>
      <c r="J1403" s="15">
        <f t="shared" ref="J1403:J1418" si="2307">J1404</f>
        <v>0</v>
      </c>
      <c r="K1403" s="15">
        <f t="shared" ref="K1403:K1418" si="2308">K1404</f>
        <v>0</v>
      </c>
      <c r="L1403" s="15">
        <f t="shared" si="2288"/>
        <v>784891.9</v>
      </c>
      <c r="M1403" s="15">
        <f t="shared" si="2289"/>
        <v>885996.1</v>
      </c>
      <c r="N1403" s="15">
        <f t="shared" si="2290"/>
        <v>808023.1</v>
      </c>
      <c r="O1403" s="15">
        <f t="shared" ref="O1403:O1418" si="2309">O1404</f>
        <v>0</v>
      </c>
      <c r="P1403" s="15">
        <f t="shared" ref="P1403:P1418" si="2310">P1404</f>
        <v>0</v>
      </c>
      <c r="Q1403" s="15">
        <f t="shared" ref="Q1403:Q1418" si="2311">Q1404</f>
        <v>0</v>
      </c>
      <c r="R1403" s="15">
        <f t="shared" si="2201"/>
        <v>784891.9</v>
      </c>
      <c r="S1403" s="15">
        <f t="shared" si="2202"/>
        <v>885996.1</v>
      </c>
      <c r="T1403" s="15">
        <f t="shared" si="2203"/>
        <v>808023.1</v>
      </c>
      <c r="U1403" s="15">
        <f t="shared" ref="U1403:U1418" si="2312">U1404</f>
        <v>0</v>
      </c>
      <c r="V1403" s="15">
        <f t="shared" si="2196"/>
        <v>784891.9</v>
      </c>
      <c r="W1403" s="15">
        <f t="shared" si="2197"/>
        <v>885996.1</v>
      </c>
      <c r="X1403" s="15">
        <f t="shared" si="2198"/>
        <v>808023.1</v>
      </c>
      <c r="Y1403" s="15">
        <f t="shared" ref="Y1403:Y1418" si="2313">Y1404</f>
        <v>0</v>
      </c>
      <c r="Z1403" s="15">
        <f t="shared" ref="Z1403:Z1418" si="2314">Z1404</f>
        <v>0</v>
      </c>
      <c r="AA1403" s="15">
        <f t="shared" ref="AA1403:AA1418" si="2315">AA1404</f>
        <v>0</v>
      </c>
      <c r="AB1403" s="15">
        <f t="shared" si="2294"/>
        <v>784891.9</v>
      </c>
      <c r="AC1403" s="15">
        <f t="shared" si="2295"/>
        <v>885996.1</v>
      </c>
      <c r="AD1403" s="15">
        <f t="shared" si="2296"/>
        <v>808023.1</v>
      </c>
      <c r="AE1403" s="15">
        <f t="shared" ref="AE1403:AE1418" si="2316">AE1404</f>
        <v>0</v>
      </c>
      <c r="AF1403" s="15">
        <f t="shared" ref="AF1403:AF1418" si="2317">AF1404</f>
        <v>0</v>
      </c>
      <c r="AG1403" s="15">
        <f t="shared" ref="AG1403:AG1418" si="2318">AG1404</f>
        <v>0</v>
      </c>
      <c r="AH1403" s="15">
        <f t="shared" si="2297"/>
        <v>784891.9</v>
      </c>
      <c r="AI1403" s="15">
        <f t="shared" si="2298"/>
        <v>885996.1</v>
      </c>
      <c r="AJ1403" s="15">
        <f t="shared" si="2299"/>
        <v>808023.1</v>
      </c>
      <c r="AK1403" s="15">
        <f t="shared" ref="AK1403:AK1418" si="2319">AK1404</f>
        <v>0</v>
      </c>
      <c r="AL1403" s="15">
        <f t="shared" ref="AL1403:AL1418" si="2320">AL1404</f>
        <v>0</v>
      </c>
      <c r="AM1403" s="15">
        <f t="shared" ref="AM1403:AM1418" si="2321">AM1404</f>
        <v>0</v>
      </c>
      <c r="AN1403" s="15">
        <f t="shared" si="2281"/>
        <v>784891.9</v>
      </c>
      <c r="AO1403" s="15">
        <f t="shared" ref="AO1403:AO1418" si="2322">AO1404</f>
        <v>0</v>
      </c>
      <c r="AP1403" s="70">
        <f t="shared" si="2169"/>
        <v>784891.9</v>
      </c>
      <c r="AQ1403" s="15">
        <f t="shared" si="2282"/>
        <v>885996.1</v>
      </c>
      <c r="AR1403" s="15">
        <f t="shared" ref="AR1403:AU1418" si="2323">AR1404</f>
        <v>0</v>
      </c>
      <c r="AS1403" s="70">
        <f t="shared" si="2170"/>
        <v>885996.1</v>
      </c>
      <c r="AT1403" s="73">
        <f t="shared" si="2283"/>
        <v>808023.1</v>
      </c>
      <c r="AU1403" s="15">
        <f t="shared" si="2323"/>
        <v>0</v>
      </c>
      <c r="AV1403" s="24"/>
    </row>
    <row r="1404" spans="1:49" ht="46.8" x14ac:dyDescent="0.3">
      <c r="A1404" s="61" t="s">
        <v>900</v>
      </c>
      <c r="B1404" s="62" t="s">
        <v>29</v>
      </c>
      <c r="C1404" s="61"/>
      <c r="D1404" s="61"/>
      <c r="E1404" s="63" t="s">
        <v>30</v>
      </c>
      <c r="F1404" s="15">
        <f t="shared" si="2303"/>
        <v>784891.9</v>
      </c>
      <c r="G1404" s="15">
        <f t="shared" si="2304"/>
        <v>885996.1</v>
      </c>
      <c r="H1404" s="15">
        <f t="shared" si="2305"/>
        <v>808023.1</v>
      </c>
      <c r="I1404" s="15">
        <f t="shared" si="2306"/>
        <v>0</v>
      </c>
      <c r="J1404" s="15">
        <f t="shared" si="2307"/>
        <v>0</v>
      </c>
      <c r="K1404" s="15">
        <f t="shared" si="2308"/>
        <v>0</v>
      </c>
      <c r="L1404" s="15">
        <f t="shared" si="2288"/>
        <v>784891.9</v>
      </c>
      <c r="M1404" s="15">
        <f t="shared" si="2289"/>
        <v>885996.1</v>
      </c>
      <c r="N1404" s="15">
        <f t="shared" si="2290"/>
        <v>808023.1</v>
      </c>
      <c r="O1404" s="15">
        <f t="shared" si="2309"/>
        <v>0</v>
      </c>
      <c r="P1404" s="15">
        <f t="shared" si="2310"/>
        <v>0</v>
      </c>
      <c r="Q1404" s="15">
        <f t="shared" si="2311"/>
        <v>0</v>
      </c>
      <c r="R1404" s="15">
        <f t="shared" si="2201"/>
        <v>784891.9</v>
      </c>
      <c r="S1404" s="15">
        <f t="shared" si="2202"/>
        <v>885996.1</v>
      </c>
      <c r="T1404" s="15">
        <f t="shared" si="2203"/>
        <v>808023.1</v>
      </c>
      <c r="U1404" s="15">
        <f t="shared" si="2312"/>
        <v>0</v>
      </c>
      <c r="V1404" s="15">
        <f t="shared" si="2196"/>
        <v>784891.9</v>
      </c>
      <c r="W1404" s="15">
        <f t="shared" si="2197"/>
        <v>885996.1</v>
      </c>
      <c r="X1404" s="15">
        <f t="shared" si="2198"/>
        <v>808023.1</v>
      </c>
      <c r="Y1404" s="15">
        <f t="shared" si="2313"/>
        <v>0</v>
      </c>
      <c r="Z1404" s="15">
        <f t="shared" si="2314"/>
        <v>0</v>
      </c>
      <c r="AA1404" s="15">
        <f t="shared" si="2315"/>
        <v>0</v>
      </c>
      <c r="AB1404" s="15">
        <f t="shared" si="2294"/>
        <v>784891.9</v>
      </c>
      <c r="AC1404" s="15">
        <f t="shared" si="2295"/>
        <v>885996.1</v>
      </c>
      <c r="AD1404" s="15">
        <f t="shared" si="2296"/>
        <v>808023.1</v>
      </c>
      <c r="AE1404" s="15">
        <f t="shared" si="2316"/>
        <v>0</v>
      </c>
      <c r="AF1404" s="15">
        <f t="shared" si="2317"/>
        <v>0</v>
      </c>
      <c r="AG1404" s="15">
        <f t="shared" si="2318"/>
        <v>0</v>
      </c>
      <c r="AH1404" s="15">
        <f t="shared" si="2297"/>
        <v>784891.9</v>
      </c>
      <c r="AI1404" s="15">
        <f t="shared" si="2298"/>
        <v>885996.1</v>
      </c>
      <c r="AJ1404" s="15">
        <f t="shared" si="2299"/>
        <v>808023.1</v>
      </c>
      <c r="AK1404" s="15">
        <f t="shared" si="2319"/>
        <v>0</v>
      </c>
      <c r="AL1404" s="15">
        <f t="shared" si="2320"/>
        <v>0</v>
      </c>
      <c r="AM1404" s="15">
        <f t="shared" si="2321"/>
        <v>0</v>
      </c>
      <c r="AN1404" s="15">
        <f t="shared" si="2281"/>
        <v>784891.9</v>
      </c>
      <c r="AO1404" s="15">
        <f t="shared" si="2322"/>
        <v>0</v>
      </c>
      <c r="AP1404" s="70">
        <f t="shared" si="2169"/>
        <v>784891.9</v>
      </c>
      <c r="AQ1404" s="15">
        <f t="shared" si="2282"/>
        <v>885996.1</v>
      </c>
      <c r="AR1404" s="15">
        <f t="shared" si="2323"/>
        <v>0</v>
      </c>
      <c r="AS1404" s="70">
        <f t="shared" si="2170"/>
        <v>885996.1</v>
      </c>
      <c r="AT1404" s="73">
        <f t="shared" si="2283"/>
        <v>808023.1</v>
      </c>
      <c r="AU1404" s="15">
        <f t="shared" si="2323"/>
        <v>0</v>
      </c>
      <c r="AV1404" s="24"/>
    </row>
    <row r="1405" spans="1:49" x14ac:dyDescent="0.3">
      <c r="A1405" s="61" t="s">
        <v>900</v>
      </c>
      <c r="B1405" s="62">
        <v>400</v>
      </c>
      <c r="C1405" s="61" t="s">
        <v>50</v>
      </c>
      <c r="D1405" s="61" t="s">
        <v>31</v>
      </c>
      <c r="E1405" s="63" t="s">
        <v>727</v>
      </c>
      <c r="F1405" s="15">
        <v>784891.9</v>
      </c>
      <c r="G1405" s="15">
        <v>885996.1</v>
      </c>
      <c r="H1405" s="15">
        <v>808023.1</v>
      </c>
      <c r="I1405" s="15"/>
      <c r="J1405" s="15"/>
      <c r="K1405" s="15"/>
      <c r="L1405" s="15">
        <f t="shared" si="2288"/>
        <v>784891.9</v>
      </c>
      <c r="M1405" s="15">
        <f t="shared" si="2289"/>
        <v>885996.1</v>
      </c>
      <c r="N1405" s="15">
        <f t="shared" si="2290"/>
        <v>808023.1</v>
      </c>
      <c r="O1405" s="15"/>
      <c r="P1405" s="15"/>
      <c r="Q1405" s="15"/>
      <c r="R1405" s="15">
        <f t="shared" si="2201"/>
        <v>784891.9</v>
      </c>
      <c r="S1405" s="15">
        <f t="shared" si="2202"/>
        <v>885996.1</v>
      </c>
      <c r="T1405" s="15">
        <f t="shared" si="2203"/>
        <v>808023.1</v>
      </c>
      <c r="U1405" s="15"/>
      <c r="V1405" s="15">
        <f t="shared" si="2196"/>
        <v>784891.9</v>
      </c>
      <c r="W1405" s="15">
        <f t="shared" si="2197"/>
        <v>885996.1</v>
      </c>
      <c r="X1405" s="15">
        <f t="shared" si="2198"/>
        <v>808023.1</v>
      </c>
      <c r="Y1405" s="15"/>
      <c r="Z1405" s="15"/>
      <c r="AA1405" s="15"/>
      <c r="AB1405" s="15">
        <f t="shared" si="2294"/>
        <v>784891.9</v>
      </c>
      <c r="AC1405" s="15">
        <f t="shared" si="2295"/>
        <v>885996.1</v>
      </c>
      <c r="AD1405" s="15">
        <f t="shared" si="2296"/>
        <v>808023.1</v>
      </c>
      <c r="AE1405" s="15"/>
      <c r="AF1405" s="15"/>
      <c r="AG1405" s="15"/>
      <c r="AH1405" s="15">
        <f t="shared" si="2297"/>
        <v>784891.9</v>
      </c>
      <c r="AI1405" s="15">
        <f t="shared" si="2298"/>
        <v>885996.1</v>
      </c>
      <c r="AJ1405" s="15">
        <f t="shared" si="2299"/>
        <v>808023.1</v>
      </c>
      <c r="AK1405" s="15"/>
      <c r="AL1405" s="15"/>
      <c r="AM1405" s="15"/>
      <c r="AN1405" s="15">
        <f t="shared" si="2281"/>
        <v>784891.9</v>
      </c>
      <c r="AO1405" s="15"/>
      <c r="AP1405" s="70">
        <f t="shared" ref="AP1405:AP1446" si="2324">AN1405+AO1405</f>
        <v>784891.9</v>
      </c>
      <c r="AQ1405" s="15">
        <f t="shared" si="2282"/>
        <v>885996.1</v>
      </c>
      <c r="AR1405" s="15"/>
      <c r="AS1405" s="70">
        <f t="shared" ref="AS1405:AS1446" si="2325">AQ1405+AR1405</f>
        <v>885996.1</v>
      </c>
      <c r="AT1405" s="73">
        <f t="shared" si="2283"/>
        <v>808023.1</v>
      </c>
      <c r="AU1405" s="15"/>
      <c r="AV1405" s="24"/>
    </row>
    <row r="1406" spans="1:49" ht="46.8" x14ac:dyDescent="0.3">
      <c r="A1406" s="61" t="s">
        <v>902</v>
      </c>
      <c r="B1406" s="62"/>
      <c r="C1406" s="61"/>
      <c r="D1406" s="61"/>
      <c r="E1406" s="63" t="s">
        <v>903</v>
      </c>
      <c r="F1406" s="15">
        <f t="shared" si="2303"/>
        <v>431001.59999999998</v>
      </c>
      <c r="G1406" s="15">
        <f t="shared" si="2304"/>
        <v>361133.3</v>
      </c>
      <c r="H1406" s="15">
        <f t="shared" si="2305"/>
        <v>152350.29999999999</v>
      </c>
      <c r="I1406" s="15">
        <f t="shared" si="2306"/>
        <v>0</v>
      </c>
      <c r="J1406" s="15">
        <f t="shared" si="2307"/>
        <v>0</v>
      </c>
      <c r="K1406" s="15">
        <f t="shared" si="2308"/>
        <v>0</v>
      </c>
      <c r="L1406" s="15">
        <f t="shared" si="2288"/>
        <v>431001.59999999998</v>
      </c>
      <c r="M1406" s="15">
        <f t="shared" si="2289"/>
        <v>361133.3</v>
      </c>
      <c r="N1406" s="15">
        <f t="shared" si="2290"/>
        <v>152350.29999999999</v>
      </c>
      <c r="O1406" s="15">
        <f t="shared" si="2309"/>
        <v>0</v>
      </c>
      <c r="P1406" s="15">
        <f t="shared" si="2310"/>
        <v>0</v>
      </c>
      <c r="Q1406" s="15">
        <f t="shared" si="2311"/>
        <v>0</v>
      </c>
      <c r="R1406" s="15">
        <f t="shared" si="2201"/>
        <v>431001.59999999998</v>
      </c>
      <c r="S1406" s="15">
        <f t="shared" si="2202"/>
        <v>361133.3</v>
      </c>
      <c r="T1406" s="15">
        <f t="shared" si="2203"/>
        <v>152350.29999999999</v>
      </c>
      <c r="U1406" s="15">
        <f t="shared" si="2312"/>
        <v>0</v>
      </c>
      <c r="V1406" s="15">
        <f t="shared" si="2196"/>
        <v>431001.59999999998</v>
      </c>
      <c r="W1406" s="15">
        <f t="shared" si="2197"/>
        <v>361133.3</v>
      </c>
      <c r="X1406" s="15">
        <f t="shared" si="2198"/>
        <v>152350.29999999999</v>
      </c>
      <c r="Y1406" s="15">
        <f t="shared" si="2313"/>
        <v>0</v>
      </c>
      <c r="Z1406" s="15">
        <f t="shared" si="2314"/>
        <v>0</v>
      </c>
      <c r="AA1406" s="15">
        <f t="shared" si="2315"/>
        <v>0</v>
      </c>
      <c r="AB1406" s="15">
        <f t="shared" si="2294"/>
        <v>431001.59999999998</v>
      </c>
      <c r="AC1406" s="15">
        <f t="shared" si="2295"/>
        <v>361133.3</v>
      </c>
      <c r="AD1406" s="15">
        <f t="shared" si="2296"/>
        <v>152350.29999999999</v>
      </c>
      <c r="AE1406" s="15">
        <f t="shared" si="2316"/>
        <v>0</v>
      </c>
      <c r="AF1406" s="15">
        <f t="shared" si="2317"/>
        <v>0</v>
      </c>
      <c r="AG1406" s="15">
        <f t="shared" si="2318"/>
        <v>0</v>
      </c>
      <c r="AH1406" s="15">
        <f t="shared" si="2297"/>
        <v>431001.59999999998</v>
      </c>
      <c r="AI1406" s="15">
        <f t="shared" si="2298"/>
        <v>361133.3</v>
      </c>
      <c r="AJ1406" s="15">
        <f t="shared" si="2299"/>
        <v>152350.29999999999</v>
      </c>
      <c r="AK1406" s="15">
        <f t="shared" si="2319"/>
        <v>0</v>
      </c>
      <c r="AL1406" s="15">
        <f t="shared" si="2320"/>
        <v>0</v>
      </c>
      <c r="AM1406" s="15">
        <f t="shared" si="2321"/>
        <v>0</v>
      </c>
      <c r="AN1406" s="15">
        <f t="shared" si="2281"/>
        <v>431001.59999999998</v>
      </c>
      <c r="AO1406" s="15">
        <f t="shared" si="2322"/>
        <v>0</v>
      </c>
      <c r="AP1406" s="70">
        <f t="shared" si="2324"/>
        <v>431001.59999999998</v>
      </c>
      <c r="AQ1406" s="15">
        <f t="shared" si="2282"/>
        <v>361133.3</v>
      </c>
      <c r="AR1406" s="15">
        <f t="shared" si="2323"/>
        <v>0</v>
      </c>
      <c r="AS1406" s="70">
        <f t="shared" si="2325"/>
        <v>361133.3</v>
      </c>
      <c r="AT1406" s="73">
        <f t="shared" si="2283"/>
        <v>152350.29999999999</v>
      </c>
      <c r="AU1406" s="15">
        <f t="shared" si="2323"/>
        <v>0</v>
      </c>
      <c r="AV1406" s="24"/>
    </row>
    <row r="1407" spans="1:49" ht="46.8" x14ac:dyDescent="0.3">
      <c r="A1407" s="61" t="s">
        <v>902</v>
      </c>
      <c r="B1407" s="62" t="s">
        <v>29</v>
      </c>
      <c r="C1407" s="61"/>
      <c r="D1407" s="61"/>
      <c r="E1407" s="63" t="s">
        <v>30</v>
      </c>
      <c r="F1407" s="15">
        <f t="shared" si="2303"/>
        <v>431001.59999999998</v>
      </c>
      <c r="G1407" s="15">
        <f t="shared" si="2304"/>
        <v>361133.3</v>
      </c>
      <c r="H1407" s="15">
        <f t="shared" si="2305"/>
        <v>152350.29999999999</v>
      </c>
      <c r="I1407" s="15">
        <f t="shared" si="2306"/>
        <v>0</v>
      </c>
      <c r="J1407" s="15">
        <f t="shared" si="2307"/>
        <v>0</v>
      </c>
      <c r="K1407" s="15">
        <f t="shared" si="2308"/>
        <v>0</v>
      </c>
      <c r="L1407" s="15">
        <f t="shared" si="2288"/>
        <v>431001.59999999998</v>
      </c>
      <c r="M1407" s="15">
        <f t="shared" si="2289"/>
        <v>361133.3</v>
      </c>
      <c r="N1407" s="15">
        <f t="shared" si="2290"/>
        <v>152350.29999999999</v>
      </c>
      <c r="O1407" s="15">
        <f t="shared" si="2309"/>
        <v>0</v>
      </c>
      <c r="P1407" s="15">
        <f t="shared" si="2310"/>
        <v>0</v>
      </c>
      <c r="Q1407" s="15">
        <f t="shared" si="2311"/>
        <v>0</v>
      </c>
      <c r="R1407" s="15">
        <f t="shared" si="2201"/>
        <v>431001.59999999998</v>
      </c>
      <c r="S1407" s="15">
        <f t="shared" si="2202"/>
        <v>361133.3</v>
      </c>
      <c r="T1407" s="15">
        <f t="shared" si="2203"/>
        <v>152350.29999999999</v>
      </c>
      <c r="U1407" s="15">
        <f t="shared" si="2312"/>
        <v>0</v>
      </c>
      <c r="V1407" s="15">
        <f t="shared" si="2196"/>
        <v>431001.59999999998</v>
      </c>
      <c r="W1407" s="15">
        <f t="shared" si="2197"/>
        <v>361133.3</v>
      </c>
      <c r="X1407" s="15">
        <f t="shared" si="2198"/>
        <v>152350.29999999999</v>
      </c>
      <c r="Y1407" s="15">
        <f t="shared" si="2313"/>
        <v>0</v>
      </c>
      <c r="Z1407" s="15">
        <f t="shared" si="2314"/>
        <v>0</v>
      </c>
      <c r="AA1407" s="15">
        <f t="shared" si="2315"/>
        <v>0</v>
      </c>
      <c r="AB1407" s="15">
        <f t="shared" si="2294"/>
        <v>431001.59999999998</v>
      </c>
      <c r="AC1407" s="15">
        <f t="shared" si="2295"/>
        <v>361133.3</v>
      </c>
      <c r="AD1407" s="15">
        <f t="shared" si="2296"/>
        <v>152350.29999999999</v>
      </c>
      <c r="AE1407" s="15">
        <f t="shared" si="2316"/>
        <v>0</v>
      </c>
      <c r="AF1407" s="15">
        <f t="shared" si="2317"/>
        <v>0</v>
      </c>
      <c r="AG1407" s="15">
        <f t="shared" si="2318"/>
        <v>0</v>
      </c>
      <c r="AH1407" s="15">
        <f t="shared" si="2297"/>
        <v>431001.59999999998</v>
      </c>
      <c r="AI1407" s="15">
        <f t="shared" si="2298"/>
        <v>361133.3</v>
      </c>
      <c r="AJ1407" s="15">
        <f t="shared" si="2299"/>
        <v>152350.29999999999</v>
      </c>
      <c r="AK1407" s="15">
        <f t="shared" si="2319"/>
        <v>0</v>
      </c>
      <c r="AL1407" s="15">
        <f t="shared" si="2320"/>
        <v>0</v>
      </c>
      <c r="AM1407" s="15">
        <f t="shared" si="2321"/>
        <v>0</v>
      </c>
      <c r="AN1407" s="15">
        <f t="shared" si="2281"/>
        <v>431001.59999999998</v>
      </c>
      <c r="AO1407" s="15">
        <f t="shared" si="2322"/>
        <v>0</v>
      </c>
      <c r="AP1407" s="70">
        <f t="shared" si="2324"/>
        <v>431001.59999999998</v>
      </c>
      <c r="AQ1407" s="15">
        <f t="shared" si="2282"/>
        <v>361133.3</v>
      </c>
      <c r="AR1407" s="15">
        <f t="shared" si="2323"/>
        <v>0</v>
      </c>
      <c r="AS1407" s="70">
        <f t="shared" si="2325"/>
        <v>361133.3</v>
      </c>
      <c r="AT1407" s="73">
        <f t="shared" si="2283"/>
        <v>152350.29999999999</v>
      </c>
      <c r="AU1407" s="15">
        <f t="shared" si="2323"/>
        <v>0</v>
      </c>
      <c r="AV1407" s="24"/>
    </row>
    <row r="1408" spans="1:49" x14ac:dyDescent="0.3">
      <c r="A1408" s="61" t="s">
        <v>902</v>
      </c>
      <c r="B1408" s="62">
        <v>400</v>
      </c>
      <c r="C1408" s="61" t="s">
        <v>50</v>
      </c>
      <c r="D1408" s="61" t="s">
        <v>31</v>
      </c>
      <c r="E1408" s="63" t="s">
        <v>727</v>
      </c>
      <c r="F1408" s="15">
        <v>431001.59999999998</v>
      </c>
      <c r="G1408" s="15">
        <v>361133.3</v>
      </c>
      <c r="H1408" s="15">
        <v>152350.29999999999</v>
      </c>
      <c r="I1408" s="15"/>
      <c r="J1408" s="15"/>
      <c r="K1408" s="15"/>
      <c r="L1408" s="15">
        <f t="shared" si="2288"/>
        <v>431001.59999999998</v>
      </c>
      <c r="M1408" s="15">
        <f t="shared" si="2289"/>
        <v>361133.3</v>
      </c>
      <c r="N1408" s="15">
        <f t="shared" si="2290"/>
        <v>152350.29999999999</v>
      </c>
      <c r="O1408" s="15"/>
      <c r="P1408" s="15"/>
      <c r="Q1408" s="15"/>
      <c r="R1408" s="15">
        <f t="shared" si="2201"/>
        <v>431001.59999999998</v>
      </c>
      <c r="S1408" s="15">
        <f t="shared" si="2202"/>
        <v>361133.3</v>
      </c>
      <c r="T1408" s="15">
        <f t="shared" si="2203"/>
        <v>152350.29999999999</v>
      </c>
      <c r="U1408" s="15"/>
      <c r="V1408" s="15">
        <f t="shared" si="2196"/>
        <v>431001.59999999998</v>
      </c>
      <c r="W1408" s="15">
        <f t="shared" si="2197"/>
        <v>361133.3</v>
      </c>
      <c r="X1408" s="15">
        <f t="shared" si="2198"/>
        <v>152350.29999999999</v>
      </c>
      <c r="Y1408" s="15"/>
      <c r="Z1408" s="15"/>
      <c r="AA1408" s="15"/>
      <c r="AB1408" s="15">
        <f t="shared" si="2294"/>
        <v>431001.59999999998</v>
      </c>
      <c r="AC1408" s="15">
        <f t="shared" si="2295"/>
        <v>361133.3</v>
      </c>
      <c r="AD1408" s="15">
        <f t="shared" si="2296"/>
        <v>152350.29999999999</v>
      </c>
      <c r="AE1408" s="15"/>
      <c r="AF1408" s="15"/>
      <c r="AG1408" s="15"/>
      <c r="AH1408" s="15">
        <f t="shared" si="2297"/>
        <v>431001.59999999998</v>
      </c>
      <c r="AI1408" s="15">
        <f t="shared" si="2298"/>
        <v>361133.3</v>
      </c>
      <c r="AJ1408" s="15">
        <f t="shared" si="2299"/>
        <v>152350.29999999999</v>
      </c>
      <c r="AK1408" s="15"/>
      <c r="AL1408" s="15"/>
      <c r="AM1408" s="15"/>
      <c r="AN1408" s="15">
        <f t="shared" si="2281"/>
        <v>431001.59999999998</v>
      </c>
      <c r="AO1408" s="15"/>
      <c r="AP1408" s="70">
        <f t="shared" si="2324"/>
        <v>431001.59999999998</v>
      </c>
      <c r="AQ1408" s="15">
        <f t="shared" si="2282"/>
        <v>361133.3</v>
      </c>
      <c r="AR1408" s="15"/>
      <c r="AS1408" s="70">
        <f t="shared" si="2325"/>
        <v>361133.3</v>
      </c>
      <c r="AT1408" s="73">
        <f t="shared" si="2283"/>
        <v>152350.29999999999</v>
      </c>
      <c r="AU1408" s="15"/>
      <c r="AV1408" s="24"/>
    </row>
    <row r="1409" spans="1:49" ht="46.8" x14ac:dyDescent="0.3">
      <c r="A1409" s="61" t="s">
        <v>904</v>
      </c>
      <c r="B1409" s="62"/>
      <c r="C1409" s="61"/>
      <c r="D1409" s="61"/>
      <c r="E1409" s="63" t="s">
        <v>903</v>
      </c>
      <c r="F1409" s="15">
        <f t="shared" si="2300"/>
        <v>431001.59999999998</v>
      </c>
      <c r="G1409" s="15">
        <f t="shared" si="2304"/>
        <v>361133.3</v>
      </c>
      <c r="H1409" s="15">
        <f t="shared" si="2301"/>
        <v>152350.29999999999</v>
      </c>
      <c r="I1409" s="15">
        <f t="shared" si="2306"/>
        <v>0</v>
      </c>
      <c r="J1409" s="15">
        <f t="shared" si="2307"/>
        <v>0</v>
      </c>
      <c r="K1409" s="15">
        <f t="shared" si="2308"/>
        <v>0</v>
      </c>
      <c r="L1409" s="15">
        <f t="shared" si="2288"/>
        <v>431001.59999999998</v>
      </c>
      <c r="M1409" s="15">
        <f t="shared" si="2289"/>
        <v>361133.3</v>
      </c>
      <c r="N1409" s="15">
        <f t="shared" si="2290"/>
        <v>152350.29999999999</v>
      </c>
      <c r="O1409" s="15">
        <f t="shared" si="2309"/>
        <v>0</v>
      </c>
      <c r="P1409" s="15">
        <f t="shared" si="2310"/>
        <v>0</v>
      </c>
      <c r="Q1409" s="15">
        <f t="shared" si="2311"/>
        <v>0</v>
      </c>
      <c r="R1409" s="15">
        <f t="shared" si="2201"/>
        <v>431001.59999999998</v>
      </c>
      <c r="S1409" s="15">
        <f t="shared" si="2202"/>
        <v>361133.3</v>
      </c>
      <c r="T1409" s="15">
        <f t="shared" si="2203"/>
        <v>152350.29999999999</v>
      </c>
      <c r="U1409" s="15">
        <f t="shared" si="2312"/>
        <v>0</v>
      </c>
      <c r="V1409" s="15">
        <f t="shared" si="2196"/>
        <v>431001.59999999998</v>
      </c>
      <c r="W1409" s="15">
        <f t="shared" si="2197"/>
        <v>361133.3</v>
      </c>
      <c r="X1409" s="15">
        <f t="shared" si="2198"/>
        <v>152350.29999999999</v>
      </c>
      <c r="Y1409" s="15">
        <f t="shared" si="2313"/>
        <v>0</v>
      </c>
      <c r="Z1409" s="15">
        <f t="shared" si="2314"/>
        <v>0</v>
      </c>
      <c r="AA1409" s="15">
        <f t="shared" si="2315"/>
        <v>0</v>
      </c>
      <c r="AB1409" s="15">
        <f t="shared" si="2294"/>
        <v>431001.59999999998</v>
      </c>
      <c r="AC1409" s="15">
        <f t="shared" si="2295"/>
        <v>361133.3</v>
      </c>
      <c r="AD1409" s="15">
        <f t="shared" si="2296"/>
        <v>152350.29999999999</v>
      </c>
      <c r="AE1409" s="15">
        <f t="shared" si="2316"/>
        <v>0</v>
      </c>
      <c r="AF1409" s="15">
        <f t="shared" si="2317"/>
        <v>0</v>
      </c>
      <c r="AG1409" s="15">
        <f t="shared" si="2318"/>
        <v>0</v>
      </c>
      <c r="AH1409" s="15">
        <f t="shared" si="2297"/>
        <v>431001.59999999998</v>
      </c>
      <c r="AI1409" s="15">
        <f t="shared" si="2298"/>
        <v>361133.3</v>
      </c>
      <c r="AJ1409" s="15">
        <f t="shared" si="2299"/>
        <v>152350.29999999999</v>
      </c>
      <c r="AK1409" s="15">
        <f t="shared" si="2319"/>
        <v>0</v>
      </c>
      <c r="AL1409" s="15">
        <f t="shared" si="2320"/>
        <v>0</v>
      </c>
      <c r="AM1409" s="15">
        <f t="shared" si="2321"/>
        <v>0</v>
      </c>
      <c r="AN1409" s="15">
        <f t="shared" si="2281"/>
        <v>431001.59999999998</v>
      </c>
      <c r="AO1409" s="15">
        <f t="shared" si="2322"/>
        <v>0</v>
      </c>
      <c r="AP1409" s="70">
        <f t="shared" si="2324"/>
        <v>431001.59999999998</v>
      </c>
      <c r="AQ1409" s="15">
        <f t="shared" si="2282"/>
        <v>361133.3</v>
      </c>
      <c r="AR1409" s="15">
        <f t="shared" si="2323"/>
        <v>0</v>
      </c>
      <c r="AS1409" s="70">
        <f t="shared" si="2325"/>
        <v>361133.3</v>
      </c>
      <c r="AT1409" s="73">
        <f t="shared" si="2283"/>
        <v>152350.29999999999</v>
      </c>
      <c r="AU1409" s="15">
        <f t="shared" si="2323"/>
        <v>0</v>
      </c>
      <c r="AV1409" s="24"/>
    </row>
    <row r="1410" spans="1:49" ht="46.8" x14ac:dyDescent="0.3">
      <c r="A1410" s="61" t="s">
        <v>904</v>
      </c>
      <c r="B1410" s="62" t="s">
        <v>29</v>
      </c>
      <c r="C1410" s="61"/>
      <c r="D1410" s="61"/>
      <c r="E1410" s="63" t="s">
        <v>30</v>
      </c>
      <c r="F1410" s="15">
        <f t="shared" si="2300"/>
        <v>431001.59999999998</v>
      </c>
      <c r="G1410" s="15">
        <f t="shared" si="2304"/>
        <v>361133.3</v>
      </c>
      <c r="H1410" s="15">
        <f t="shared" si="2301"/>
        <v>152350.29999999999</v>
      </c>
      <c r="I1410" s="15">
        <f t="shared" si="2306"/>
        <v>0</v>
      </c>
      <c r="J1410" s="15">
        <f t="shared" si="2307"/>
        <v>0</v>
      </c>
      <c r="K1410" s="15">
        <f t="shared" si="2308"/>
        <v>0</v>
      </c>
      <c r="L1410" s="15">
        <f t="shared" si="2288"/>
        <v>431001.59999999998</v>
      </c>
      <c r="M1410" s="15">
        <f t="shared" si="2289"/>
        <v>361133.3</v>
      </c>
      <c r="N1410" s="15">
        <f t="shared" si="2290"/>
        <v>152350.29999999999</v>
      </c>
      <c r="O1410" s="15">
        <f t="shared" si="2309"/>
        <v>0</v>
      </c>
      <c r="P1410" s="15">
        <f t="shared" si="2310"/>
        <v>0</v>
      </c>
      <c r="Q1410" s="15">
        <f t="shared" si="2311"/>
        <v>0</v>
      </c>
      <c r="R1410" s="15">
        <f t="shared" si="2201"/>
        <v>431001.59999999998</v>
      </c>
      <c r="S1410" s="15">
        <f t="shared" si="2202"/>
        <v>361133.3</v>
      </c>
      <c r="T1410" s="15">
        <f t="shared" si="2203"/>
        <v>152350.29999999999</v>
      </c>
      <c r="U1410" s="15">
        <f t="shared" si="2312"/>
        <v>0</v>
      </c>
      <c r="V1410" s="15">
        <f t="shared" si="2196"/>
        <v>431001.59999999998</v>
      </c>
      <c r="W1410" s="15">
        <f t="shared" si="2197"/>
        <v>361133.3</v>
      </c>
      <c r="X1410" s="15">
        <f t="shared" si="2198"/>
        <v>152350.29999999999</v>
      </c>
      <c r="Y1410" s="15">
        <f t="shared" si="2313"/>
        <v>0</v>
      </c>
      <c r="Z1410" s="15">
        <f t="shared" si="2314"/>
        <v>0</v>
      </c>
      <c r="AA1410" s="15">
        <f t="shared" si="2315"/>
        <v>0</v>
      </c>
      <c r="AB1410" s="15">
        <f t="shared" si="2294"/>
        <v>431001.59999999998</v>
      </c>
      <c r="AC1410" s="15">
        <f t="shared" si="2295"/>
        <v>361133.3</v>
      </c>
      <c r="AD1410" s="15">
        <f t="shared" si="2296"/>
        <v>152350.29999999999</v>
      </c>
      <c r="AE1410" s="15">
        <f t="shared" si="2316"/>
        <v>0</v>
      </c>
      <c r="AF1410" s="15">
        <f t="shared" si="2317"/>
        <v>0</v>
      </c>
      <c r="AG1410" s="15">
        <f t="shared" si="2318"/>
        <v>0</v>
      </c>
      <c r="AH1410" s="15">
        <f t="shared" si="2297"/>
        <v>431001.59999999998</v>
      </c>
      <c r="AI1410" s="15">
        <f t="shared" si="2298"/>
        <v>361133.3</v>
      </c>
      <c r="AJ1410" s="15">
        <f t="shared" si="2299"/>
        <v>152350.29999999999</v>
      </c>
      <c r="AK1410" s="15">
        <f t="shared" si="2319"/>
        <v>0</v>
      </c>
      <c r="AL1410" s="15">
        <f t="shared" si="2320"/>
        <v>0</v>
      </c>
      <c r="AM1410" s="15">
        <f t="shared" si="2321"/>
        <v>0</v>
      </c>
      <c r="AN1410" s="15">
        <f t="shared" si="2281"/>
        <v>431001.59999999998</v>
      </c>
      <c r="AO1410" s="15">
        <f t="shared" si="2322"/>
        <v>0</v>
      </c>
      <c r="AP1410" s="70">
        <f t="shared" si="2324"/>
        <v>431001.59999999998</v>
      </c>
      <c r="AQ1410" s="15">
        <f t="shared" si="2282"/>
        <v>361133.3</v>
      </c>
      <c r="AR1410" s="15">
        <f t="shared" si="2323"/>
        <v>0</v>
      </c>
      <c r="AS1410" s="70">
        <f t="shared" si="2325"/>
        <v>361133.3</v>
      </c>
      <c r="AT1410" s="73">
        <f t="shared" si="2283"/>
        <v>152350.29999999999</v>
      </c>
      <c r="AU1410" s="15">
        <f t="shared" si="2323"/>
        <v>0</v>
      </c>
      <c r="AV1410" s="24"/>
    </row>
    <row r="1411" spans="1:49" x14ac:dyDescent="0.3">
      <c r="A1411" s="61" t="s">
        <v>904</v>
      </c>
      <c r="B1411" s="62">
        <v>400</v>
      </c>
      <c r="C1411" s="61" t="s">
        <v>50</v>
      </c>
      <c r="D1411" s="61" t="s">
        <v>31</v>
      </c>
      <c r="E1411" s="63" t="s">
        <v>727</v>
      </c>
      <c r="F1411" s="15">
        <v>431001.59999999998</v>
      </c>
      <c r="G1411" s="15">
        <v>361133.3</v>
      </c>
      <c r="H1411" s="15">
        <v>152350.29999999999</v>
      </c>
      <c r="I1411" s="15"/>
      <c r="J1411" s="15"/>
      <c r="K1411" s="15"/>
      <c r="L1411" s="15">
        <f t="shared" si="2288"/>
        <v>431001.59999999998</v>
      </c>
      <c r="M1411" s="15">
        <f t="shared" si="2289"/>
        <v>361133.3</v>
      </c>
      <c r="N1411" s="15">
        <f t="shared" si="2290"/>
        <v>152350.29999999999</v>
      </c>
      <c r="O1411" s="15"/>
      <c r="P1411" s="15"/>
      <c r="Q1411" s="15"/>
      <c r="R1411" s="15">
        <f t="shared" si="2201"/>
        <v>431001.59999999998</v>
      </c>
      <c r="S1411" s="15">
        <f t="shared" si="2202"/>
        <v>361133.3</v>
      </c>
      <c r="T1411" s="15">
        <f t="shared" si="2203"/>
        <v>152350.29999999999</v>
      </c>
      <c r="U1411" s="15"/>
      <c r="V1411" s="15">
        <f t="shared" si="2196"/>
        <v>431001.59999999998</v>
      </c>
      <c r="W1411" s="15">
        <f t="shared" si="2197"/>
        <v>361133.3</v>
      </c>
      <c r="X1411" s="15">
        <f t="shared" si="2198"/>
        <v>152350.29999999999</v>
      </c>
      <c r="Y1411" s="15"/>
      <c r="Z1411" s="15"/>
      <c r="AA1411" s="15"/>
      <c r="AB1411" s="15">
        <f t="shared" si="2294"/>
        <v>431001.59999999998</v>
      </c>
      <c r="AC1411" s="15">
        <f t="shared" si="2295"/>
        <v>361133.3</v>
      </c>
      <c r="AD1411" s="15">
        <f t="shared" si="2296"/>
        <v>152350.29999999999</v>
      </c>
      <c r="AE1411" s="15"/>
      <c r="AF1411" s="15"/>
      <c r="AG1411" s="15"/>
      <c r="AH1411" s="15">
        <f t="shared" si="2297"/>
        <v>431001.59999999998</v>
      </c>
      <c r="AI1411" s="15">
        <f t="shared" si="2298"/>
        <v>361133.3</v>
      </c>
      <c r="AJ1411" s="15">
        <f t="shared" si="2299"/>
        <v>152350.29999999999</v>
      </c>
      <c r="AK1411" s="15"/>
      <c r="AL1411" s="15"/>
      <c r="AM1411" s="15"/>
      <c r="AN1411" s="15">
        <f t="shared" si="2281"/>
        <v>431001.59999999998</v>
      </c>
      <c r="AO1411" s="15"/>
      <c r="AP1411" s="70">
        <f t="shared" si="2324"/>
        <v>431001.59999999998</v>
      </c>
      <c r="AQ1411" s="15">
        <f t="shared" si="2282"/>
        <v>361133.3</v>
      </c>
      <c r="AR1411" s="15"/>
      <c r="AS1411" s="70">
        <f t="shared" si="2325"/>
        <v>361133.3</v>
      </c>
      <c r="AT1411" s="73">
        <f t="shared" si="2283"/>
        <v>152350.29999999999</v>
      </c>
      <c r="AU1411" s="15"/>
      <c r="AV1411" s="24"/>
    </row>
    <row r="1412" spans="1:49" ht="171.6" x14ac:dyDescent="0.3">
      <c r="A1412" s="61" t="s">
        <v>905</v>
      </c>
      <c r="B1412" s="62"/>
      <c r="C1412" s="61"/>
      <c r="D1412" s="61"/>
      <c r="E1412" s="63" t="s">
        <v>906</v>
      </c>
      <c r="F1412" s="15">
        <f t="shared" si="2300"/>
        <v>113522.7</v>
      </c>
      <c r="G1412" s="15">
        <f t="shared" si="2304"/>
        <v>167420.79999999999</v>
      </c>
      <c r="H1412" s="15">
        <f t="shared" si="2301"/>
        <v>774348.6</v>
      </c>
      <c r="I1412" s="15">
        <f t="shared" si="2306"/>
        <v>0</v>
      </c>
      <c r="J1412" s="15">
        <f t="shared" si="2307"/>
        <v>0</v>
      </c>
      <c r="K1412" s="15">
        <f t="shared" si="2308"/>
        <v>0</v>
      </c>
      <c r="L1412" s="15">
        <f t="shared" si="2288"/>
        <v>113522.7</v>
      </c>
      <c r="M1412" s="15">
        <f t="shared" si="2289"/>
        <v>167420.79999999999</v>
      </c>
      <c r="N1412" s="15">
        <f t="shared" si="2290"/>
        <v>774348.6</v>
      </c>
      <c r="O1412" s="15">
        <f t="shared" si="2309"/>
        <v>0</v>
      </c>
      <c r="P1412" s="15">
        <f t="shared" si="2310"/>
        <v>0</v>
      </c>
      <c r="Q1412" s="15">
        <f t="shared" si="2311"/>
        <v>0</v>
      </c>
      <c r="R1412" s="15">
        <f t="shared" si="2201"/>
        <v>113522.7</v>
      </c>
      <c r="S1412" s="15">
        <f t="shared" si="2202"/>
        <v>167420.79999999999</v>
      </c>
      <c r="T1412" s="15">
        <f t="shared" si="2203"/>
        <v>774348.6</v>
      </c>
      <c r="U1412" s="15">
        <f t="shared" si="2312"/>
        <v>0</v>
      </c>
      <c r="V1412" s="15">
        <f t="shared" si="2196"/>
        <v>113522.7</v>
      </c>
      <c r="W1412" s="15">
        <f t="shared" si="2197"/>
        <v>167420.79999999999</v>
      </c>
      <c r="X1412" s="15">
        <f t="shared" si="2198"/>
        <v>774348.6</v>
      </c>
      <c r="Y1412" s="15">
        <f t="shared" si="2313"/>
        <v>48329.347999999998</v>
      </c>
      <c r="Z1412" s="15">
        <f t="shared" si="2314"/>
        <v>-48329.347999999998</v>
      </c>
      <c r="AA1412" s="15">
        <f t="shared" si="2315"/>
        <v>-11445.052</v>
      </c>
      <c r="AB1412" s="15">
        <f t="shared" si="2294"/>
        <v>161852.04800000001</v>
      </c>
      <c r="AC1412" s="15">
        <f t="shared" si="2295"/>
        <v>119091.45199999999</v>
      </c>
      <c r="AD1412" s="15">
        <f t="shared" si="2296"/>
        <v>762903.54799999995</v>
      </c>
      <c r="AE1412" s="15">
        <f t="shared" si="2316"/>
        <v>0</v>
      </c>
      <c r="AF1412" s="15">
        <f t="shared" si="2317"/>
        <v>0</v>
      </c>
      <c r="AG1412" s="15">
        <f t="shared" si="2318"/>
        <v>0</v>
      </c>
      <c r="AH1412" s="15">
        <f t="shared" si="2297"/>
        <v>161852.04800000001</v>
      </c>
      <c r="AI1412" s="15">
        <f t="shared" si="2298"/>
        <v>119091.45199999999</v>
      </c>
      <c r="AJ1412" s="15">
        <f t="shared" si="2299"/>
        <v>762903.54799999995</v>
      </c>
      <c r="AK1412" s="15">
        <f t="shared" si="2319"/>
        <v>0</v>
      </c>
      <c r="AL1412" s="15">
        <f t="shared" si="2320"/>
        <v>0</v>
      </c>
      <c r="AM1412" s="15">
        <f t="shared" si="2321"/>
        <v>0</v>
      </c>
      <c r="AN1412" s="15">
        <f t="shared" si="2281"/>
        <v>161852.04800000001</v>
      </c>
      <c r="AO1412" s="15">
        <f t="shared" si="2322"/>
        <v>0</v>
      </c>
      <c r="AP1412" s="70">
        <f t="shared" si="2324"/>
        <v>161852.04800000001</v>
      </c>
      <c r="AQ1412" s="15">
        <f t="shared" si="2282"/>
        <v>119091.45199999999</v>
      </c>
      <c r="AR1412" s="15">
        <f t="shared" si="2323"/>
        <v>0</v>
      </c>
      <c r="AS1412" s="70">
        <f t="shared" si="2325"/>
        <v>119091.45199999999</v>
      </c>
      <c r="AT1412" s="73">
        <f t="shared" si="2283"/>
        <v>762903.54799999995</v>
      </c>
      <c r="AU1412" s="15">
        <f t="shared" si="2323"/>
        <v>0</v>
      </c>
      <c r="AV1412" s="24"/>
    </row>
    <row r="1413" spans="1:49" ht="46.8" x14ac:dyDescent="0.3">
      <c r="A1413" s="61" t="s">
        <v>905</v>
      </c>
      <c r="B1413" s="62" t="s">
        <v>29</v>
      </c>
      <c r="C1413" s="61"/>
      <c r="D1413" s="61"/>
      <c r="E1413" s="63" t="s">
        <v>30</v>
      </c>
      <c r="F1413" s="15">
        <f t="shared" si="2300"/>
        <v>113522.7</v>
      </c>
      <c r="G1413" s="15">
        <f t="shared" si="2304"/>
        <v>167420.79999999999</v>
      </c>
      <c r="H1413" s="15">
        <f t="shared" si="2301"/>
        <v>774348.6</v>
      </c>
      <c r="I1413" s="15">
        <f t="shared" si="2306"/>
        <v>0</v>
      </c>
      <c r="J1413" s="15">
        <f t="shared" si="2307"/>
        <v>0</v>
      </c>
      <c r="K1413" s="15">
        <f t="shared" si="2308"/>
        <v>0</v>
      </c>
      <c r="L1413" s="15">
        <f t="shared" si="2288"/>
        <v>113522.7</v>
      </c>
      <c r="M1413" s="15">
        <f t="shared" si="2289"/>
        <v>167420.79999999999</v>
      </c>
      <c r="N1413" s="15">
        <f t="shared" si="2290"/>
        <v>774348.6</v>
      </c>
      <c r="O1413" s="15">
        <f t="shared" si="2309"/>
        <v>0</v>
      </c>
      <c r="P1413" s="15">
        <f t="shared" si="2310"/>
        <v>0</v>
      </c>
      <c r="Q1413" s="15">
        <f t="shared" si="2311"/>
        <v>0</v>
      </c>
      <c r="R1413" s="15">
        <f t="shared" si="2201"/>
        <v>113522.7</v>
      </c>
      <c r="S1413" s="15">
        <f t="shared" si="2202"/>
        <v>167420.79999999999</v>
      </c>
      <c r="T1413" s="15">
        <f t="shared" si="2203"/>
        <v>774348.6</v>
      </c>
      <c r="U1413" s="15">
        <f t="shared" si="2312"/>
        <v>0</v>
      </c>
      <c r="V1413" s="15">
        <f t="shared" si="2196"/>
        <v>113522.7</v>
      </c>
      <c r="W1413" s="15">
        <f t="shared" si="2197"/>
        <v>167420.79999999999</v>
      </c>
      <c r="X1413" s="15">
        <f t="shared" si="2198"/>
        <v>774348.6</v>
      </c>
      <c r="Y1413" s="15">
        <f t="shared" si="2313"/>
        <v>48329.347999999998</v>
      </c>
      <c r="Z1413" s="15">
        <f t="shared" si="2314"/>
        <v>-48329.347999999998</v>
      </c>
      <c r="AA1413" s="15">
        <f t="shared" si="2315"/>
        <v>-11445.052</v>
      </c>
      <c r="AB1413" s="15">
        <f t="shared" si="2294"/>
        <v>161852.04800000001</v>
      </c>
      <c r="AC1413" s="15">
        <f t="shared" si="2295"/>
        <v>119091.45199999999</v>
      </c>
      <c r="AD1413" s="15">
        <f t="shared" si="2296"/>
        <v>762903.54799999995</v>
      </c>
      <c r="AE1413" s="15">
        <f t="shared" si="2316"/>
        <v>0</v>
      </c>
      <c r="AF1413" s="15">
        <f t="shared" si="2317"/>
        <v>0</v>
      </c>
      <c r="AG1413" s="15">
        <f t="shared" si="2318"/>
        <v>0</v>
      </c>
      <c r="AH1413" s="15">
        <f t="shared" si="2297"/>
        <v>161852.04800000001</v>
      </c>
      <c r="AI1413" s="15">
        <f t="shared" si="2298"/>
        <v>119091.45199999999</v>
      </c>
      <c r="AJ1413" s="15">
        <f t="shared" si="2299"/>
        <v>762903.54799999995</v>
      </c>
      <c r="AK1413" s="15">
        <f t="shared" si="2319"/>
        <v>0</v>
      </c>
      <c r="AL1413" s="15">
        <f t="shared" si="2320"/>
        <v>0</v>
      </c>
      <c r="AM1413" s="15">
        <f t="shared" si="2321"/>
        <v>0</v>
      </c>
      <c r="AN1413" s="15">
        <f t="shared" si="2281"/>
        <v>161852.04800000001</v>
      </c>
      <c r="AO1413" s="15">
        <f t="shared" si="2322"/>
        <v>0</v>
      </c>
      <c r="AP1413" s="70">
        <f t="shared" si="2324"/>
        <v>161852.04800000001</v>
      </c>
      <c r="AQ1413" s="15">
        <f t="shared" si="2282"/>
        <v>119091.45199999999</v>
      </c>
      <c r="AR1413" s="15">
        <f t="shared" si="2323"/>
        <v>0</v>
      </c>
      <c r="AS1413" s="70">
        <f t="shared" si="2325"/>
        <v>119091.45199999999</v>
      </c>
      <c r="AT1413" s="73">
        <f t="shared" si="2283"/>
        <v>762903.54799999995</v>
      </c>
      <c r="AU1413" s="15">
        <f t="shared" si="2323"/>
        <v>0</v>
      </c>
      <c r="AV1413" s="24"/>
    </row>
    <row r="1414" spans="1:49" x14ac:dyDescent="0.3">
      <c r="A1414" s="61" t="s">
        <v>905</v>
      </c>
      <c r="B1414" s="62">
        <v>400</v>
      </c>
      <c r="C1414" s="61" t="s">
        <v>50</v>
      </c>
      <c r="D1414" s="61" t="s">
        <v>31</v>
      </c>
      <c r="E1414" s="63" t="s">
        <v>727</v>
      </c>
      <c r="F1414" s="15">
        <f>55654.5+57868.2</f>
        <v>113522.7</v>
      </c>
      <c r="G1414" s="15">
        <f>87647.4+79773.4</f>
        <v>167420.79999999999</v>
      </c>
      <c r="H1414" s="15">
        <f>387174.3+387174.3</f>
        <v>774348.6</v>
      </c>
      <c r="I1414" s="15"/>
      <c r="J1414" s="15"/>
      <c r="K1414" s="15"/>
      <c r="L1414" s="15">
        <f t="shared" si="2288"/>
        <v>113522.7</v>
      </c>
      <c r="M1414" s="15">
        <f t="shared" si="2289"/>
        <v>167420.79999999999</v>
      </c>
      <c r="N1414" s="15">
        <f t="shared" si="2290"/>
        <v>774348.6</v>
      </c>
      <c r="O1414" s="15"/>
      <c r="P1414" s="15"/>
      <c r="Q1414" s="15"/>
      <c r="R1414" s="15">
        <f t="shared" si="2201"/>
        <v>113522.7</v>
      </c>
      <c r="S1414" s="15">
        <f t="shared" si="2202"/>
        <v>167420.79999999999</v>
      </c>
      <c r="T1414" s="15">
        <f t="shared" si="2203"/>
        <v>774348.6</v>
      </c>
      <c r="U1414" s="15"/>
      <c r="V1414" s="15">
        <f t="shared" ref="V1414:V1477" si="2326">R1414+U1414</f>
        <v>113522.7</v>
      </c>
      <c r="W1414" s="15">
        <f t="shared" ref="W1414:W1477" si="2327">S1414</f>
        <v>167420.79999999999</v>
      </c>
      <c r="X1414" s="15">
        <f t="shared" ref="X1414:X1477" si="2328">T1414</f>
        <v>774348.6</v>
      </c>
      <c r="Y1414" s="15">
        <v>48329.347999999998</v>
      </c>
      <c r="Z1414" s="15">
        <v>-48329.347999999998</v>
      </c>
      <c r="AA1414" s="15">
        <v>-11445.052</v>
      </c>
      <c r="AB1414" s="15">
        <f t="shared" si="2294"/>
        <v>161852.04800000001</v>
      </c>
      <c r="AC1414" s="15">
        <f t="shared" si="2295"/>
        <v>119091.45199999999</v>
      </c>
      <c r="AD1414" s="15">
        <f t="shared" si="2296"/>
        <v>762903.54799999995</v>
      </c>
      <c r="AE1414" s="15"/>
      <c r="AF1414" s="15"/>
      <c r="AG1414" s="15"/>
      <c r="AH1414" s="15">
        <f t="shared" si="2297"/>
        <v>161852.04800000001</v>
      </c>
      <c r="AI1414" s="15">
        <f t="shared" si="2298"/>
        <v>119091.45199999999</v>
      </c>
      <c r="AJ1414" s="15">
        <f t="shared" si="2299"/>
        <v>762903.54799999995</v>
      </c>
      <c r="AK1414" s="15"/>
      <c r="AL1414" s="15"/>
      <c r="AM1414" s="15"/>
      <c r="AN1414" s="15">
        <f t="shared" si="2281"/>
        <v>161852.04800000001</v>
      </c>
      <c r="AO1414" s="15"/>
      <c r="AP1414" s="70">
        <f t="shared" si="2324"/>
        <v>161852.04800000001</v>
      </c>
      <c r="AQ1414" s="15">
        <f t="shared" si="2282"/>
        <v>119091.45199999999</v>
      </c>
      <c r="AR1414" s="15"/>
      <c r="AS1414" s="70">
        <f t="shared" si="2325"/>
        <v>119091.45199999999</v>
      </c>
      <c r="AT1414" s="73">
        <f t="shared" si="2283"/>
        <v>762903.54799999995</v>
      </c>
      <c r="AU1414" s="15"/>
      <c r="AV1414" s="24"/>
    </row>
    <row r="1415" spans="1:49" s="75" customFormat="1" ht="31.2" x14ac:dyDescent="0.3">
      <c r="A1415" s="58" t="s">
        <v>907</v>
      </c>
      <c r="B1415" s="59"/>
      <c r="C1415" s="58"/>
      <c r="D1415" s="58"/>
      <c r="E1415" s="60" t="s">
        <v>259</v>
      </c>
      <c r="F1415" s="21">
        <f t="shared" si="2300"/>
        <v>427033.4</v>
      </c>
      <c r="G1415" s="21">
        <f t="shared" si="2304"/>
        <v>0</v>
      </c>
      <c r="H1415" s="21">
        <f t="shared" si="2301"/>
        <v>0</v>
      </c>
      <c r="I1415" s="21">
        <f t="shared" si="2306"/>
        <v>0</v>
      </c>
      <c r="J1415" s="21">
        <f t="shared" si="2307"/>
        <v>0</v>
      </c>
      <c r="K1415" s="21">
        <f t="shared" si="2308"/>
        <v>0</v>
      </c>
      <c r="L1415" s="21">
        <f t="shared" si="2288"/>
        <v>427033.4</v>
      </c>
      <c r="M1415" s="21">
        <f t="shared" si="2289"/>
        <v>0</v>
      </c>
      <c r="N1415" s="21">
        <f t="shared" si="2290"/>
        <v>0</v>
      </c>
      <c r="O1415" s="21">
        <f t="shared" si="2309"/>
        <v>0</v>
      </c>
      <c r="P1415" s="21">
        <f t="shared" si="2310"/>
        <v>0</v>
      </c>
      <c r="Q1415" s="21">
        <f t="shared" si="2311"/>
        <v>0</v>
      </c>
      <c r="R1415" s="21">
        <f t="shared" si="2201"/>
        <v>427033.4</v>
      </c>
      <c r="S1415" s="21">
        <f t="shared" si="2202"/>
        <v>0</v>
      </c>
      <c r="T1415" s="21">
        <f t="shared" si="2203"/>
        <v>0</v>
      </c>
      <c r="U1415" s="21">
        <f t="shared" si="2312"/>
        <v>0</v>
      </c>
      <c r="V1415" s="21">
        <f t="shared" si="2326"/>
        <v>427033.4</v>
      </c>
      <c r="W1415" s="21">
        <f t="shared" si="2327"/>
        <v>0</v>
      </c>
      <c r="X1415" s="21">
        <f t="shared" si="2328"/>
        <v>0</v>
      </c>
      <c r="Y1415" s="21">
        <f t="shared" si="2313"/>
        <v>-180307.655</v>
      </c>
      <c r="Z1415" s="21">
        <f t="shared" si="2314"/>
        <v>0</v>
      </c>
      <c r="AA1415" s="21">
        <f t="shared" si="2315"/>
        <v>0</v>
      </c>
      <c r="AB1415" s="21">
        <f t="shared" si="2294"/>
        <v>246725.74500000002</v>
      </c>
      <c r="AC1415" s="21">
        <f t="shared" si="2295"/>
        <v>0</v>
      </c>
      <c r="AD1415" s="21">
        <f t="shared" si="2296"/>
        <v>0</v>
      </c>
      <c r="AE1415" s="21">
        <f t="shared" si="2316"/>
        <v>510.63499999999999</v>
      </c>
      <c r="AF1415" s="21">
        <f t="shared" si="2317"/>
        <v>0</v>
      </c>
      <c r="AG1415" s="21">
        <f t="shared" si="2318"/>
        <v>0</v>
      </c>
      <c r="AH1415" s="21">
        <f t="shared" si="2297"/>
        <v>247236.38000000003</v>
      </c>
      <c r="AI1415" s="21">
        <f t="shared" si="2298"/>
        <v>0</v>
      </c>
      <c r="AJ1415" s="21">
        <f t="shared" si="2299"/>
        <v>0</v>
      </c>
      <c r="AK1415" s="21">
        <f t="shared" si="2319"/>
        <v>0</v>
      </c>
      <c r="AL1415" s="21">
        <f t="shared" si="2320"/>
        <v>0</v>
      </c>
      <c r="AM1415" s="21">
        <f t="shared" si="2321"/>
        <v>0</v>
      </c>
      <c r="AN1415" s="21">
        <f t="shared" si="2281"/>
        <v>247236.38000000003</v>
      </c>
      <c r="AO1415" s="21">
        <f t="shared" si="2322"/>
        <v>0</v>
      </c>
      <c r="AP1415" s="69">
        <f t="shared" si="2324"/>
        <v>247236.38000000003</v>
      </c>
      <c r="AQ1415" s="21">
        <f t="shared" si="2282"/>
        <v>0</v>
      </c>
      <c r="AR1415" s="21">
        <f t="shared" si="2323"/>
        <v>0</v>
      </c>
      <c r="AS1415" s="69">
        <f t="shared" si="2325"/>
        <v>0</v>
      </c>
      <c r="AT1415" s="72">
        <f t="shared" si="2283"/>
        <v>0</v>
      </c>
      <c r="AU1415" s="21">
        <f t="shared" si="2323"/>
        <v>0</v>
      </c>
      <c r="AV1415" s="22"/>
      <c r="AW1415" s="17"/>
    </row>
    <row r="1416" spans="1:49" ht="46.8" x14ac:dyDescent="0.3">
      <c r="A1416" s="61" t="s">
        <v>908</v>
      </c>
      <c r="B1416" s="62"/>
      <c r="C1416" s="61"/>
      <c r="D1416" s="61"/>
      <c r="E1416" s="63" t="s">
        <v>909</v>
      </c>
      <c r="F1416" s="15">
        <f t="shared" si="2300"/>
        <v>427033.4</v>
      </c>
      <c r="G1416" s="15">
        <f t="shared" si="2304"/>
        <v>0</v>
      </c>
      <c r="H1416" s="15">
        <f t="shared" si="2301"/>
        <v>0</v>
      </c>
      <c r="I1416" s="15">
        <f t="shared" si="2306"/>
        <v>0</v>
      </c>
      <c r="J1416" s="15">
        <f t="shared" si="2307"/>
        <v>0</v>
      </c>
      <c r="K1416" s="15">
        <f t="shared" si="2308"/>
        <v>0</v>
      </c>
      <c r="L1416" s="15">
        <f t="shared" si="2288"/>
        <v>427033.4</v>
      </c>
      <c r="M1416" s="15">
        <f t="shared" si="2289"/>
        <v>0</v>
      </c>
      <c r="N1416" s="15">
        <f t="shared" si="2290"/>
        <v>0</v>
      </c>
      <c r="O1416" s="15">
        <f t="shared" si="2309"/>
        <v>0</v>
      </c>
      <c r="P1416" s="15">
        <f t="shared" si="2310"/>
        <v>0</v>
      </c>
      <c r="Q1416" s="15">
        <f t="shared" si="2311"/>
        <v>0</v>
      </c>
      <c r="R1416" s="15">
        <f t="shared" si="2201"/>
        <v>427033.4</v>
      </c>
      <c r="S1416" s="15">
        <f t="shared" si="2202"/>
        <v>0</v>
      </c>
      <c r="T1416" s="15">
        <f t="shared" si="2203"/>
        <v>0</v>
      </c>
      <c r="U1416" s="15">
        <f t="shared" si="2312"/>
        <v>0</v>
      </c>
      <c r="V1416" s="15">
        <f t="shared" si="2326"/>
        <v>427033.4</v>
      </c>
      <c r="W1416" s="15">
        <f t="shared" si="2327"/>
        <v>0</v>
      </c>
      <c r="X1416" s="15">
        <f t="shared" si="2328"/>
        <v>0</v>
      </c>
      <c r="Y1416" s="15">
        <f t="shared" si="2313"/>
        <v>-180307.655</v>
      </c>
      <c r="Z1416" s="15">
        <f t="shared" si="2314"/>
        <v>0</v>
      </c>
      <c r="AA1416" s="15">
        <f t="shared" si="2315"/>
        <v>0</v>
      </c>
      <c r="AB1416" s="15">
        <f t="shared" si="2294"/>
        <v>246725.74500000002</v>
      </c>
      <c r="AC1416" s="15">
        <f t="shared" si="2295"/>
        <v>0</v>
      </c>
      <c r="AD1416" s="15">
        <f t="shared" si="2296"/>
        <v>0</v>
      </c>
      <c r="AE1416" s="15">
        <f t="shared" si="2316"/>
        <v>510.63499999999999</v>
      </c>
      <c r="AF1416" s="15">
        <f t="shared" si="2317"/>
        <v>0</v>
      </c>
      <c r="AG1416" s="15">
        <f t="shared" si="2318"/>
        <v>0</v>
      </c>
      <c r="AH1416" s="15">
        <f t="shared" si="2297"/>
        <v>247236.38000000003</v>
      </c>
      <c r="AI1416" s="15">
        <f t="shared" si="2298"/>
        <v>0</v>
      </c>
      <c r="AJ1416" s="15">
        <f t="shared" si="2299"/>
        <v>0</v>
      </c>
      <c r="AK1416" s="15">
        <f t="shared" si="2319"/>
        <v>0</v>
      </c>
      <c r="AL1416" s="15">
        <f t="shared" si="2320"/>
        <v>0</v>
      </c>
      <c r="AM1416" s="15">
        <f t="shared" si="2321"/>
        <v>0</v>
      </c>
      <c r="AN1416" s="15">
        <f t="shared" si="2281"/>
        <v>247236.38000000003</v>
      </c>
      <c r="AO1416" s="15">
        <f t="shared" si="2322"/>
        <v>0</v>
      </c>
      <c r="AP1416" s="70">
        <f t="shared" si="2324"/>
        <v>247236.38000000003</v>
      </c>
      <c r="AQ1416" s="15">
        <f t="shared" si="2282"/>
        <v>0</v>
      </c>
      <c r="AR1416" s="15">
        <f t="shared" si="2323"/>
        <v>0</v>
      </c>
      <c r="AS1416" s="70">
        <f t="shared" si="2325"/>
        <v>0</v>
      </c>
      <c r="AT1416" s="73">
        <f t="shared" si="2283"/>
        <v>0</v>
      </c>
      <c r="AU1416" s="15">
        <f t="shared" si="2323"/>
        <v>0</v>
      </c>
      <c r="AV1416" s="24"/>
    </row>
    <row r="1417" spans="1:49" ht="93.6" x14ac:dyDescent="0.3">
      <c r="A1417" s="61" t="s">
        <v>910</v>
      </c>
      <c r="B1417" s="62"/>
      <c r="C1417" s="61"/>
      <c r="D1417" s="61"/>
      <c r="E1417" s="63" t="s">
        <v>911</v>
      </c>
      <c r="F1417" s="15">
        <f t="shared" si="2300"/>
        <v>427033.4</v>
      </c>
      <c r="G1417" s="15">
        <f t="shared" si="2304"/>
        <v>0</v>
      </c>
      <c r="H1417" s="15">
        <f t="shared" si="2301"/>
        <v>0</v>
      </c>
      <c r="I1417" s="15">
        <f t="shared" si="2306"/>
        <v>0</v>
      </c>
      <c r="J1417" s="15">
        <f t="shared" si="2307"/>
        <v>0</v>
      </c>
      <c r="K1417" s="15">
        <f t="shared" si="2308"/>
        <v>0</v>
      </c>
      <c r="L1417" s="15">
        <f t="shared" si="2288"/>
        <v>427033.4</v>
      </c>
      <c r="M1417" s="15">
        <f t="shared" si="2289"/>
        <v>0</v>
      </c>
      <c r="N1417" s="15">
        <f t="shared" si="2290"/>
        <v>0</v>
      </c>
      <c r="O1417" s="15">
        <f t="shared" si="2309"/>
        <v>0</v>
      </c>
      <c r="P1417" s="15">
        <f t="shared" si="2310"/>
        <v>0</v>
      </c>
      <c r="Q1417" s="15">
        <f t="shared" si="2311"/>
        <v>0</v>
      </c>
      <c r="R1417" s="15">
        <f t="shared" si="2201"/>
        <v>427033.4</v>
      </c>
      <c r="S1417" s="15">
        <f t="shared" si="2202"/>
        <v>0</v>
      </c>
      <c r="T1417" s="15">
        <f t="shared" si="2203"/>
        <v>0</v>
      </c>
      <c r="U1417" s="15">
        <f t="shared" si="2312"/>
        <v>0</v>
      </c>
      <c r="V1417" s="15">
        <f t="shared" si="2326"/>
        <v>427033.4</v>
      </c>
      <c r="W1417" s="15">
        <f t="shared" si="2327"/>
        <v>0</v>
      </c>
      <c r="X1417" s="15">
        <f t="shared" si="2328"/>
        <v>0</v>
      </c>
      <c r="Y1417" s="15">
        <f t="shared" si="2313"/>
        <v>-180307.655</v>
      </c>
      <c r="Z1417" s="15">
        <f t="shared" si="2314"/>
        <v>0</v>
      </c>
      <c r="AA1417" s="15">
        <f t="shared" si="2315"/>
        <v>0</v>
      </c>
      <c r="AB1417" s="15">
        <f t="shared" si="2294"/>
        <v>246725.74500000002</v>
      </c>
      <c r="AC1417" s="15">
        <f t="shared" si="2295"/>
        <v>0</v>
      </c>
      <c r="AD1417" s="15">
        <f t="shared" si="2296"/>
        <v>0</v>
      </c>
      <c r="AE1417" s="15">
        <f t="shared" si="2316"/>
        <v>510.63499999999999</v>
      </c>
      <c r="AF1417" s="15">
        <f t="shared" si="2317"/>
        <v>0</v>
      </c>
      <c r="AG1417" s="15">
        <f t="shared" si="2318"/>
        <v>0</v>
      </c>
      <c r="AH1417" s="15">
        <f t="shared" si="2297"/>
        <v>247236.38000000003</v>
      </c>
      <c r="AI1417" s="15">
        <f t="shared" si="2298"/>
        <v>0</v>
      </c>
      <c r="AJ1417" s="15">
        <f t="shared" si="2299"/>
        <v>0</v>
      </c>
      <c r="AK1417" s="15">
        <f t="shared" si="2319"/>
        <v>0</v>
      </c>
      <c r="AL1417" s="15">
        <f t="shared" si="2320"/>
        <v>0</v>
      </c>
      <c r="AM1417" s="15">
        <f t="shared" si="2321"/>
        <v>0</v>
      </c>
      <c r="AN1417" s="15">
        <f t="shared" si="2281"/>
        <v>247236.38000000003</v>
      </c>
      <c r="AO1417" s="15">
        <f t="shared" si="2322"/>
        <v>0</v>
      </c>
      <c r="AP1417" s="70">
        <f t="shared" si="2324"/>
        <v>247236.38000000003</v>
      </c>
      <c r="AQ1417" s="15">
        <f t="shared" si="2282"/>
        <v>0</v>
      </c>
      <c r="AR1417" s="15">
        <f t="shared" si="2323"/>
        <v>0</v>
      </c>
      <c r="AS1417" s="70">
        <f t="shared" si="2325"/>
        <v>0</v>
      </c>
      <c r="AT1417" s="73">
        <f t="shared" si="2283"/>
        <v>0</v>
      </c>
      <c r="AU1417" s="15">
        <f t="shared" si="2323"/>
        <v>0</v>
      </c>
      <c r="AV1417" s="24"/>
    </row>
    <row r="1418" spans="1:49" ht="46.8" x14ac:dyDescent="0.3">
      <c r="A1418" s="61" t="s">
        <v>910</v>
      </c>
      <c r="B1418" s="62" t="s">
        <v>29</v>
      </c>
      <c r="C1418" s="61"/>
      <c r="D1418" s="61"/>
      <c r="E1418" s="63" t="s">
        <v>30</v>
      </c>
      <c r="F1418" s="15">
        <f t="shared" si="2300"/>
        <v>427033.4</v>
      </c>
      <c r="G1418" s="15">
        <f t="shared" si="2304"/>
        <v>0</v>
      </c>
      <c r="H1418" s="15">
        <f t="shared" si="2301"/>
        <v>0</v>
      </c>
      <c r="I1418" s="15">
        <f t="shared" si="2306"/>
        <v>0</v>
      </c>
      <c r="J1418" s="15">
        <f t="shared" si="2307"/>
        <v>0</v>
      </c>
      <c r="K1418" s="15">
        <f t="shared" si="2308"/>
        <v>0</v>
      </c>
      <c r="L1418" s="15">
        <f t="shared" si="2288"/>
        <v>427033.4</v>
      </c>
      <c r="M1418" s="15">
        <f t="shared" si="2289"/>
        <v>0</v>
      </c>
      <c r="N1418" s="15">
        <f t="shared" si="2290"/>
        <v>0</v>
      </c>
      <c r="O1418" s="15">
        <f t="shared" si="2309"/>
        <v>0</v>
      </c>
      <c r="P1418" s="15">
        <f t="shared" si="2310"/>
        <v>0</v>
      </c>
      <c r="Q1418" s="15">
        <f t="shared" si="2311"/>
        <v>0</v>
      </c>
      <c r="R1418" s="15">
        <f t="shared" si="2201"/>
        <v>427033.4</v>
      </c>
      <c r="S1418" s="15">
        <f t="shared" si="2202"/>
        <v>0</v>
      </c>
      <c r="T1418" s="15">
        <f t="shared" si="2203"/>
        <v>0</v>
      </c>
      <c r="U1418" s="15">
        <f t="shared" si="2312"/>
        <v>0</v>
      </c>
      <c r="V1418" s="15">
        <f t="shared" si="2326"/>
        <v>427033.4</v>
      </c>
      <c r="W1418" s="15">
        <f t="shared" si="2327"/>
        <v>0</v>
      </c>
      <c r="X1418" s="15">
        <f t="shared" si="2328"/>
        <v>0</v>
      </c>
      <c r="Y1418" s="15">
        <f t="shared" si="2313"/>
        <v>-180307.655</v>
      </c>
      <c r="Z1418" s="15">
        <f t="shared" si="2314"/>
        <v>0</v>
      </c>
      <c r="AA1418" s="15">
        <f t="shared" si="2315"/>
        <v>0</v>
      </c>
      <c r="AB1418" s="15">
        <f t="shared" si="2294"/>
        <v>246725.74500000002</v>
      </c>
      <c r="AC1418" s="15">
        <f t="shared" si="2295"/>
        <v>0</v>
      </c>
      <c r="AD1418" s="15">
        <f t="shared" si="2296"/>
        <v>0</v>
      </c>
      <c r="AE1418" s="15">
        <f t="shared" si="2316"/>
        <v>510.63499999999999</v>
      </c>
      <c r="AF1418" s="15">
        <f t="shared" si="2317"/>
        <v>0</v>
      </c>
      <c r="AG1418" s="15">
        <f t="shared" si="2318"/>
        <v>0</v>
      </c>
      <c r="AH1418" s="15">
        <f t="shared" si="2297"/>
        <v>247236.38000000003</v>
      </c>
      <c r="AI1418" s="15">
        <f t="shared" si="2298"/>
        <v>0</v>
      </c>
      <c r="AJ1418" s="15">
        <f t="shared" si="2299"/>
        <v>0</v>
      </c>
      <c r="AK1418" s="15">
        <f t="shared" si="2319"/>
        <v>0</v>
      </c>
      <c r="AL1418" s="15">
        <f t="shared" si="2320"/>
        <v>0</v>
      </c>
      <c r="AM1418" s="15">
        <f t="shared" si="2321"/>
        <v>0</v>
      </c>
      <c r="AN1418" s="15">
        <f t="shared" si="2281"/>
        <v>247236.38000000003</v>
      </c>
      <c r="AO1418" s="15">
        <f t="shared" si="2322"/>
        <v>0</v>
      </c>
      <c r="AP1418" s="70">
        <f t="shared" si="2324"/>
        <v>247236.38000000003</v>
      </c>
      <c r="AQ1418" s="15">
        <f t="shared" si="2282"/>
        <v>0</v>
      </c>
      <c r="AR1418" s="15">
        <f t="shared" si="2323"/>
        <v>0</v>
      </c>
      <c r="AS1418" s="70">
        <f t="shared" si="2325"/>
        <v>0</v>
      </c>
      <c r="AT1418" s="73">
        <f t="shared" si="2283"/>
        <v>0</v>
      </c>
      <c r="AU1418" s="15">
        <f t="shared" si="2323"/>
        <v>0</v>
      </c>
      <c r="AV1418" s="24"/>
    </row>
    <row r="1419" spans="1:49" x14ac:dyDescent="0.3">
      <c r="A1419" s="61" t="s">
        <v>910</v>
      </c>
      <c r="B1419" s="62">
        <v>400</v>
      </c>
      <c r="C1419" s="61" t="s">
        <v>50</v>
      </c>
      <c r="D1419" s="61" t="s">
        <v>31</v>
      </c>
      <c r="E1419" s="63" t="s">
        <v>727</v>
      </c>
      <c r="F1419" s="15">
        <v>427033.4</v>
      </c>
      <c r="G1419" s="15"/>
      <c r="H1419" s="15"/>
      <c r="I1419" s="15"/>
      <c r="J1419" s="15"/>
      <c r="K1419" s="15"/>
      <c r="L1419" s="15">
        <f t="shared" si="2288"/>
        <v>427033.4</v>
      </c>
      <c r="M1419" s="15">
        <f t="shared" si="2289"/>
        <v>0</v>
      </c>
      <c r="N1419" s="15">
        <f t="shared" si="2290"/>
        <v>0</v>
      </c>
      <c r="O1419" s="15"/>
      <c r="P1419" s="15"/>
      <c r="Q1419" s="15"/>
      <c r="R1419" s="15">
        <f t="shared" ref="R1419:R1482" si="2329">L1419+O1419</f>
        <v>427033.4</v>
      </c>
      <c r="S1419" s="15">
        <f t="shared" ref="S1419:S1482" si="2330">M1419+P1419</f>
        <v>0</v>
      </c>
      <c r="T1419" s="15">
        <f t="shared" ref="T1419:T1482" si="2331">N1419+Q1419</f>
        <v>0</v>
      </c>
      <c r="U1419" s="15"/>
      <c r="V1419" s="15">
        <f t="shared" si="2326"/>
        <v>427033.4</v>
      </c>
      <c r="W1419" s="15">
        <f t="shared" si="2327"/>
        <v>0</v>
      </c>
      <c r="X1419" s="15">
        <f t="shared" si="2328"/>
        <v>0</v>
      </c>
      <c r="Y1419" s="15">
        <v>-180307.655</v>
      </c>
      <c r="Z1419" s="15"/>
      <c r="AA1419" s="15"/>
      <c r="AB1419" s="15">
        <f t="shared" si="2294"/>
        <v>246725.74500000002</v>
      </c>
      <c r="AC1419" s="15">
        <f t="shared" si="2295"/>
        <v>0</v>
      </c>
      <c r="AD1419" s="15">
        <f t="shared" si="2296"/>
        <v>0</v>
      </c>
      <c r="AE1419" s="15">
        <v>510.63499999999999</v>
      </c>
      <c r="AF1419" s="15"/>
      <c r="AG1419" s="15"/>
      <c r="AH1419" s="15">
        <f t="shared" si="2297"/>
        <v>247236.38000000003</v>
      </c>
      <c r="AI1419" s="15">
        <f t="shared" si="2298"/>
        <v>0</v>
      </c>
      <c r="AJ1419" s="15">
        <f t="shared" si="2299"/>
        <v>0</v>
      </c>
      <c r="AK1419" s="15"/>
      <c r="AL1419" s="15"/>
      <c r="AM1419" s="15"/>
      <c r="AN1419" s="15">
        <f t="shared" si="2281"/>
        <v>247236.38000000003</v>
      </c>
      <c r="AO1419" s="15"/>
      <c r="AP1419" s="70">
        <f t="shared" si="2324"/>
        <v>247236.38000000003</v>
      </c>
      <c r="AQ1419" s="15">
        <f t="shared" si="2282"/>
        <v>0</v>
      </c>
      <c r="AR1419" s="15"/>
      <c r="AS1419" s="70">
        <f t="shared" si="2325"/>
        <v>0</v>
      </c>
      <c r="AT1419" s="73">
        <f t="shared" si="2283"/>
        <v>0</v>
      </c>
      <c r="AU1419" s="15"/>
      <c r="AV1419" s="24"/>
    </row>
    <row r="1420" spans="1:49" s="75" customFormat="1" x14ac:dyDescent="0.3">
      <c r="A1420" s="58" t="s">
        <v>912</v>
      </c>
      <c r="B1420" s="59"/>
      <c r="C1420" s="58"/>
      <c r="D1420" s="58"/>
      <c r="E1420" s="60" t="s">
        <v>24</v>
      </c>
      <c r="F1420" s="21">
        <f t="shared" ref="F1420:K1420" si="2332">F1421+F1430</f>
        <v>842106.00000000012</v>
      </c>
      <c r="G1420" s="21">
        <f t="shared" si="2332"/>
        <v>1097652.8</v>
      </c>
      <c r="H1420" s="21">
        <f t="shared" si="2332"/>
        <v>930851.10000000009</v>
      </c>
      <c r="I1420" s="21">
        <f t="shared" si="2332"/>
        <v>0</v>
      </c>
      <c r="J1420" s="21">
        <f t="shared" si="2332"/>
        <v>0</v>
      </c>
      <c r="K1420" s="21">
        <f t="shared" si="2332"/>
        <v>0</v>
      </c>
      <c r="L1420" s="21">
        <f t="shared" si="2288"/>
        <v>842106.00000000012</v>
      </c>
      <c r="M1420" s="21">
        <f t="shared" si="2289"/>
        <v>1097652.8</v>
      </c>
      <c r="N1420" s="21">
        <f t="shared" si="2290"/>
        <v>930851.10000000009</v>
      </c>
      <c r="O1420" s="21">
        <f>O1421+O1430</f>
        <v>70000</v>
      </c>
      <c r="P1420" s="21">
        <f>P1421+P1430</f>
        <v>0</v>
      </c>
      <c r="Q1420" s="21">
        <f>Q1421+Q1430</f>
        <v>0</v>
      </c>
      <c r="R1420" s="21">
        <f t="shared" si="2329"/>
        <v>912106.00000000012</v>
      </c>
      <c r="S1420" s="21">
        <f t="shared" si="2330"/>
        <v>1097652.8</v>
      </c>
      <c r="T1420" s="21">
        <f t="shared" si="2331"/>
        <v>930851.10000000009</v>
      </c>
      <c r="U1420" s="21">
        <f>U1421+U1430</f>
        <v>0</v>
      </c>
      <c r="V1420" s="21">
        <f t="shared" si="2326"/>
        <v>912106.00000000012</v>
      </c>
      <c r="W1420" s="21">
        <f t="shared" si="2327"/>
        <v>1097652.8</v>
      </c>
      <c r="X1420" s="21">
        <f t="shared" si="2328"/>
        <v>930851.10000000009</v>
      </c>
      <c r="Y1420" s="21">
        <f>Y1421+Y1430</f>
        <v>55779.112000000001</v>
      </c>
      <c r="Z1420" s="21">
        <f>Z1421+Z1430</f>
        <v>0</v>
      </c>
      <c r="AA1420" s="21">
        <f>AA1421+AA1430</f>
        <v>11445.052</v>
      </c>
      <c r="AB1420" s="21">
        <f t="shared" si="2294"/>
        <v>967885.11200000008</v>
      </c>
      <c r="AC1420" s="21">
        <f t="shared" si="2295"/>
        <v>1097652.8</v>
      </c>
      <c r="AD1420" s="21">
        <f t="shared" si="2296"/>
        <v>942296.15200000012</v>
      </c>
      <c r="AE1420" s="21">
        <f>AE1421+AE1430</f>
        <v>45603.683000000005</v>
      </c>
      <c r="AF1420" s="21">
        <f>AF1421+AF1430</f>
        <v>0</v>
      </c>
      <c r="AG1420" s="21">
        <f>AG1421+AG1430</f>
        <v>0</v>
      </c>
      <c r="AH1420" s="21">
        <f t="shared" si="2297"/>
        <v>1013488.795</v>
      </c>
      <c r="AI1420" s="21">
        <f t="shared" si="2298"/>
        <v>1097652.8</v>
      </c>
      <c r="AJ1420" s="21">
        <f t="shared" si="2299"/>
        <v>942296.15200000012</v>
      </c>
      <c r="AK1420" s="21">
        <f>AK1421+AK1430</f>
        <v>145461.655</v>
      </c>
      <c r="AL1420" s="21">
        <f>AL1421+AL1430</f>
        <v>0</v>
      </c>
      <c r="AM1420" s="21">
        <f>AM1421+AM1430</f>
        <v>0</v>
      </c>
      <c r="AN1420" s="21">
        <f t="shared" si="2281"/>
        <v>1158950.45</v>
      </c>
      <c r="AO1420" s="21">
        <f>AO1421+AO1430</f>
        <v>0</v>
      </c>
      <c r="AP1420" s="69">
        <f t="shared" si="2324"/>
        <v>1158950.45</v>
      </c>
      <c r="AQ1420" s="21">
        <f t="shared" si="2282"/>
        <v>1097652.8</v>
      </c>
      <c r="AR1420" s="21">
        <f>AR1421+AR1430</f>
        <v>0</v>
      </c>
      <c r="AS1420" s="69">
        <f t="shared" si="2325"/>
        <v>1097652.8</v>
      </c>
      <c r="AT1420" s="72">
        <f t="shared" si="2283"/>
        <v>942296.15200000012</v>
      </c>
      <c r="AU1420" s="21">
        <f>AU1421+AU1430</f>
        <v>0</v>
      </c>
      <c r="AV1420" s="22"/>
      <c r="AW1420" s="17"/>
    </row>
    <row r="1421" spans="1:49" ht="46.8" x14ac:dyDescent="0.3">
      <c r="A1421" s="61" t="s">
        <v>913</v>
      </c>
      <c r="B1421" s="62"/>
      <c r="C1421" s="61"/>
      <c r="D1421" s="61"/>
      <c r="E1421" s="63" t="s">
        <v>914</v>
      </c>
      <c r="F1421" s="15">
        <f t="shared" ref="F1421:K1421" si="2333">F1422+F1427</f>
        <v>209999.9</v>
      </c>
      <c r="G1421" s="15">
        <f t="shared" si="2333"/>
        <v>351219.3</v>
      </c>
      <c r="H1421" s="15">
        <f t="shared" si="2333"/>
        <v>260475.4</v>
      </c>
      <c r="I1421" s="15">
        <f t="shared" si="2333"/>
        <v>0</v>
      </c>
      <c r="J1421" s="15">
        <f t="shared" si="2333"/>
        <v>0</v>
      </c>
      <c r="K1421" s="15">
        <f t="shared" si="2333"/>
        <v>0</v>
      </c>
      <c r="L1421" s="15">
        <f t="shared" si="2288"/>
        <v>209999.9</v>
      </c>
      <c r="M1421" s="15">
        <f t="shared" si="2289"/>
        <v>351219.3</v>
      </c>
      <c r="N1421" s="15">
        <f t="shared" si="2290"/>
        <v>260475.4</v>
      </c>
      <c r="O1421" s="15">
        <f>O1422+O1427</f>
        <v>70000</v>
      </c>
      <c r="P1421" s="15">
        <f>P1422+P1427</f>
        <v>0</v>
      </c>
      <c r="Q1421" s="15">
        <f>Q1422+Q1427</f>
        <v>0</v>
      </c>
      <c r="R1421" s="15">
        <f t="shared" si="2329"/>
        <v>279999.90000000002</v>
      </c>
      <c r="S1421" s="15">
        <f t="shared" si="2330"/>
        <v>351219.3</v>
      </c>
      <c r="T1421" s="15">
        <f t="shared" si="2331"/>
        <v>260475.4</v>
      </c>
      <c r="U1421" s="15">
        <f>U1422+U1427</f>
        <v>0</v>
      </c>
      <c r="V1421" s="15">
        <f t="shared" si="2326"/>
        <v>279999.90000000002</v>
      </c>
      <c r="W1421" s="15">
        <f t="shared" si="2327"/>
        <v>351219.3</v>
      </c>
      <c r="X1421" s="15">
        <f t="shared" si="2328"/>
        <v>260475.4</v>
      </c>
      <c r="Y1421" s="15">
        <f>Y1422+Y1427</f>
        <v>55779.112000000001</v>
      </c>
      <c r="Z1421" s="15">
        <f>Z1422+Z1427</f>
        <v>0</v>
      </c>
      <c r="AA1421" s="15">
        <f>AA1422+AA1427</f>
        <v>11445.052</v>
      </c>
      <c r="AB1421" s="15">
        <f t="shared" si="2294"/>
        <v>335779.01200000005</v>
      </c>
      <c r="AC1421" s="15">
        <f t="shared" si="2295"/>
        <v>351219.3</v>
      </c>
      <c r="AD1421" s="15">
        <f t="shared" si="2296"/>
        <v>271920.45199999999</v>
      </c>
      <c r="AE1421" s="15">
        <f>AE1422+AE1427</f>
        <v>45603.683000000005</v>
      </c>
      <c r="AF1421" s="15">
        <f>AF1422+AF1427</f>
        <v>0</v>
      </c>
      <c r="AG1421" s="15">
        <f>AG1422+AG1427</f>
        <v>0</v>
      </c>
      <c r="AH1421" s="15">
        <f t="shared" si="2297"/>
        <v>381382.69500000007</v>
      </c>
      <c r="AI1421" s="15">
        <f t="shared" si="2298"/>
        <v>351219.3</v>
      </c>
      <c r="AJ1421" s="15">
        <f t="shared" si="2299"/>
        <v>271920.45199999999</v>
      </c>
      <c r="AK1421" s="15">
        <f>AK1422+AK1427</f>
        <v>145461.655</v>
      </c>
      <c r="AL1421" s="15">
        <f>AL1422+AL1427</f>
        <v>0</v>
      </c>
      <c r="AM1421" s="15">
        <f>AM1422+AM1427</f>
        <v>0</v>
      </c>
      <c r="AN1421" s="15">
        <f t="shared" si="2281"/>
        <v>526844.35000000009</v>
      </c>
      <c r="AO1421" s="15">
        <f>AO1422+AO1427</f>
        <v>0</v>
      </c>
      <c r="AP1421" s="70">
        <f t="shared" si="2324"/>
        <v>526844.35000000009</v>
      </c>
      <c r="AQ1421" s="15">
        <f t="shared" si="2282"/>
        <v>351219.3</v>
      </c>
      <c r="AR1421" s="15">
        <f>AR1422+AR1427</f>
        <v>0</v>
      </c>
      <c r="AS1421" s="70">
        <f t="shared" si="2325"/>
        <v>351219.3</v>
      </c>
      <c r="AT1421" s="73">
        <f t="shared" si="2283"/>
        <v>271920.45199999999</v>
      </c>
      <c r="AU1421" s="15">
        <f>AU1422+AU1427</f>
        <v>0</v>
      </c>
      <c r="AV1421" s="24"/>
    </row>
    <row r="1422" spans="1:49" ht="31.2" x14ac:dyDescent="0.3">
      <c r="A1422" s="61" t="s">
        <v>915</v>
      </c>
      <c r="B1422" s="62"/>
      <c r="C1422" s="61"/>
      <c r="D1422" s="61"/>
      <c r="E1422" s="63" t="s">
        <v>916</v>
      </c>
      <c r="F1422" s="15">
        <f t="shared" ref="F1422:F1428" si="2334">F1423</f>
        <v>69999.899999999994</v>
      </c>
      <c r="G1422" s="15">
        <f t="shared" ref="G1422:G1428" si="2335">G1423</f>
        <v>211219.3</v>
      </c>
      <c r="H1422" s="15">
        <f t="shared" ref="H1422:H1428" si="2336">H1423</f>
        <v>120475.4</v>
      </c>
      <c r="I1422" s="15">
        <f t="shared" ref="I1422:I1428" si="2337">I1423</f>
        <v>0</v>
      </c>
      <c r="J1422" s="15">
        <f t="shared" ref="J1422:J1428" si="2338">J1423</f>
        <v>0</v>
      </c>
      <c r="K1422" s="15">
        <f t="shared" ref="K1422:K1428" si="2339">K1423</f>
        <v>0</v>
      </c>
      <c r="L1422" s="15">
        <f t="shared" si="2288"/>
        <v>69999.899999999994</v>
      </c>
      <c r="M1422" s="15">
        <f t="shared" si="2289"/>
        <v>211219.3</v>
      </c>
      <c r="N1422" s="15">
        <f t="shared" si="2290"/>
        <v>120475.4</v>
      </c>
      <c r="O1422" s="15">
        <f>O1423+O1425</f>
        <v>70000</v>
      </c>
      <c r="P1422" s="15">
        <f>P1423+P1425</f>
        <v>0</v>
      </c>
      <c r="Q1422" s="15">
        <f>Q1423+Q1425</f>
        <v>0</v>
      </c>
      <c r="R1422" s="15">
        <f t="shared" si="2329"/>
        <v>139999.9</v>
      </c>
      <c r="S1422" s="15">
        <f t="shared" si="2330"/>
        <v>211219.3</v>
      </c>
      <c r="T1422" s="15">
        <f t="shared" si="2331"/>
        <v>120475.4</v>
      </c>
      <c r="U1422" s="15">
        <f>U1423+U1425</f>
        <v>0</v>
      </c>
      <c r="V1422" s="15">
        <f t="shared" si="2326"/>
        <v>139999.9</v>
      </c>
      <c r="W1422" s="15">
        <f t="shared" si="2327"/>
        <v>211219.3</v>
      </c>
      <c r="X1422" s="15">
        <f t="shared" si="2328"/>
        <v>120475.4</v>
      </c>
      <c r="Y1422" s="15">
        <f>Y1423+Y1425</f>
        <v>55779.112000000001</v>
      </c>
      <c r="Z1422" s="15">
        <f>Z1423+Z1425</f>
        <v>0</v>
      </c>
      <c r="AA1422" s="15">
        <f>AA1423+AA1425</f>
        <v>11445.052</v>
      </c>
      <c r="AB1422" s="15">
        <f t="shared" si="2294"/>
        <v>195779.01199999999</v>
      </c>
      <c r="AC1422" s="15">
        <f t="shared" si="2295"/>
        <v>211219.3</v>
      </c>
      <c r="AD1422" s="15">
        <f t="shared" si="2296"/>
        <v>131920.45199999999</v>
      </c>
      <c r="AE1422" s="15">
        <f>AE1423+AE1425</f>
        <v>45603.683000000005</v>
      </c>
      <c r="AF1422" s="15">
        <f>AF1423+AF1425</f>
        <v>0</v>
      </c>
      <c r="AG1422" s="15">
        <f>AG1423+AG1425</f>
        <v>0</v>
      </c>
      <c r="AH1422" s="15">
        <f t="shared" si="2297"/>
        <v>241382.69500000001</v>
      </c>
      <c r="AI1422" s="15">
        <f t="shared" si="2298"/>
        <v>211219.3</v>
      </c>
      <c r="AJ1422" s="15">
        <f t="shared" si="2299"/>
        <v>131920.45199999999</v>
      </c>
      <c r="AK1422" s="15">
        <f>AK1423+AK1425</f>
        <v>145461.655</v>
      </c>
      <c r="AL1422" s="15">
        <f>AL1423+AL1425</f>
        <v>0</v>
      </c>
      <c r="AM1422" s="15">
        <f>AM1423+AM1425</f>
        <v>0</v>
      </c>
      <c r="AN1422" s="15">
        <f t="shared" si="2281"/>
        <v>386844.35</v>
      </c>
      <c r="AO1422" s="15">
        <f>AO1423+AO1425</f>
        <v>0</v>
      </c>
      <c r="AP1422" s="70">
        <f t="shared" si="2324"/>
        <v>386844.35</v>
      </c>
      <c r="AQ1422" s="15">
        <f t="shared" si="2282"/>
        <v>211219.3</v>
      </c>
      <c r="AR1422" s="15">
        <f>AR1423+AR1425</f>
        <v>0</v>
      </c>
      <c r="AS1422" s="70">
        <f t="shared" si="2325"/>
        <v>211219.3</v>
      </c>
      <c r="AT1422" s="73">
        <f t="shared" si="2283"/>
        <v>131920.45199999999</v>
      </c>
      <c r="AU1422" s="15">
        <f>AU1423+AU1425</f>
        <v>0</v>
      </c>
      <c r="AV1422" s="24"/>
    </row>
    <row r="1423" spans="1:49" ht="46.8" x14ac:dyDescent="0.3">
      <c r="A1423" s="61" t="s">
        <v>915</v>
      </c>
      <c r="B1423" s="62" t="s">
        <v>29</v>
      </c>
      <c r="C1423" s="61"/>
      <c r="D1423" s="61"/>
      <c r="E1423" s="63" t="s">
        <v>30</v>
      </c>
      <c r="F1423" s="15">
        <f t="shared" si="2334"/>
        <v>69999.899999999994</v>
      </c>
      <c r="G1423" s="15">
        <f t="shared" si="2335"/>
        <v>211219.3</v>
      </c>
      <c r="H1423" s="15">
        <f t="shared" si="2336"/>
        <v>120475.4</v>
      </c>
      <c r="I1423" s="15">
        <f t="shared" si="2337"/>
        <v>0</v>
      </c>
      <c r="J1423" s="15">
        <f t="shared" si="2338"/>
        <v>0</v>
      </c>
      <c r="K1423" s="15">
        <f t="shared" si="2339"/>
        <v>0</v>
      </c>
      <c r="L1423" s="15">
        <f t="shared" si="2288"/>
        <v>69999.899999999994</v>
      </c>
      <c r="M1423" s="15">
        <f t="shared" si="2289"/>
        <v>211219.3</v>
      </c>
      <c r="N1423" s="15">
        <f t="shared" si="2290"/>
        <v>120475.4</v>
      </c>
      <c r="O1423" s="15">
        <f t="shared" ref="O1423:O1428" si="2340">O1424</f>
        <v>64540.538</v>
      </c>
      <c r="P1423" s="15">
        <f t="shared" ref="P1423:P1428" si="2341">P1424</f>
        <v>0</v>
      </c>
      <c r="Q1423" s="15">
        <f t="shared" ref="Q1423:Q1428" si="2342">Q1424</f>
        <v>0</v>
      </c>
      <c r="R1423" s="15">
        <f t="shared" si="2329"/>
        <v>134540.43799999999</v>
      </c>
      <c r="S1423" s="15">
        <f t="shared" si="2330"/>
        <v>211219.3</v>
      </c>
      <c r="T1423" s="15">
        <f t="shared" si="2331"/>
        <v>120475.4</v>
      </c>
      <c r="U1423" s="15">
        <f>U1424</f>
        <v>0</v>
      </c>
      <c r="V1423" s="15">
        <f t="shared" si="2326"/>
        <v>134540.43799999999</v>
      </c>
      <c r="W1423" s="15">
        <f t="shared" si="2327"/>
        <v>211219.3</v>
      </c>
      <c r="X1423" s="15">
        <f t="shared" si="2328"/>
        <v>120475.4</v>
      </c>
      <c r="Y1423" s="15">
        <f>Y1424</f>
        <v>51173.144</v>
      </c>
      <c r="Z1423" s="15">
        <f>Z1424</f>
        <v>0</v>
      </c>
      <c r="AA1423" s="15">
        <f>AA1424</f>
        <v>11445.052</v>
      </c>
      <c r="AB1423" s="15">
        <f t="shared" si="2294"/>
        <v>185713.58199999999</v>
      </c>
      <c r="AC1423" s="15">
        <f t="shared" si="2295"/>
        <v>211219.3</v>
      </c>
      <c r="AD1423" s="15">
        <f t="shared" si="2296"/>
        <v>131920.45199999999</v>
      </c>
      <c r="AE1423" s="15">
        <f>AE1424</f>
        <v>45603.683000000005</v>
      </c>
      <c r="AF1423" s="15">
        <f>AF1424</f>
        <v>0</v>
      </c>
      <c r="AG1423" s="15">
        <f>AG1424</f>
        <v>0</v>
      </c>
      <c r="AH1423" s="15">
        <f t="shared" si="2297"/>
        <v>231317.26500000001</v>
      </c>
      <c r="AI1423" s="15">
        <f t="shared" si="2298"/>
        <v>211219.3</v>
      </c>
      <c r="AJ1423" s="15">
        <f t="shared" si="2299"/>
        <v>131920.45199999999</v>
      </c>
      <c r="AK1423" s="15">
        <f>AK1424</f>
        <v>136455.95000000001</v>
      </c>
      <c r="AL1423" s="15">
        <f>AL1424</f>
        <v>0</v>
      </c>
      <c r="AM1423" s="15">
        <f>AM1424</f>
        <v>0</v>
      </c>
      <c r="AN1423" s="15">
        <f t="shared" si="2281"/>
        <v>367773.21500000003</v>
      </c>
      <c r="AO1423" s="15">
        <f>AO1424</f>
        <v>0</v>
      </c>
      <c r="AP1423" s="70">
        <f t="shared" si="2324"/>
        <v>367773.21500000003</v>
      </c>
      <c r="AQ1423" s="15">
        <f t="shared" si="2282"/>
        <v>211219.3</v>
      </c>
      <c r="AR1423" s="15">
        <f>AR1424</f>
        <v>0</v>
      </c>
      <c r="AS1423" s="70">
        <f t="shared" si="2325"/>
        <v>211219.3</v>
      </c>
      <c r="AT1423" s="73">
        <f t="shared" si="2283"/>
        <v>131920.45199999999</v>
      </c>
      <c r="AU1423" s="15">
        <f>AU1424</f>
        <v>0</v>
      </c>
      <c r="AV1423" s="24"/>
    </row>
    <row r="1424" spans="1:49" x14ac:dyDescent="0.3">
      <c r="A1424" s="61" t="s">
        <v>915</v>
      </c>
      <c r="B1424" s="62">
        <v>400</v>
      </c>
      <c r="C1424" s="61" t="s">
        <v>50</v>
      </c>
      <c r="D1424" s="61" t="s">
        <v>31</v>
      </c>
      <c r="E1424" s="63" t="s">
        <v>727</v>
      </c>
      <c r="F1424" s="15">
        <v>69999.899999999994</v>
      </c>
      <c r="G1424" s="15">
        <v>211219.3</v>
      </c>
      <c r="H1424" s="15">
        <v>120475.4</v>
      </c>
      <c r="I1424" s="15"/>
      <c r="J1424" s="15"/>
      <c r="K1424" s="15"/>
      <c r="L1424" s="15">
        <f t="shared" si="2288"/>
        <v>69999.899999999994</v>
      </c>
      <c r="M1424" s="15">
        <f t="shared" si="2289"/>
        <v>211219.3</v>
      </c>
      <c r="N1424" s="15">
        <f t="shared" si="2290"/>
        <v>120475.4</v>
      </c>
      <c r="O1424" s="15">
        <v>64540.538</v>
      </c>
      <c r="P1424" s="15"/>
      <c r="Q1424" s="15"/>
      <c r="R1424" s="15">
        <f t="shared" si="2329"/>
        <v>134540.43799999999</v>
      </c>
      <c r="S1424" s="15">
        <f t="shared" si="2330"/>
        <v>211219.3</v>
      </c>
      <c r="T1424" s="15">
        <f t="shared" si="2331"/>
        <v>120475.4</v>
      </c>
      <c r="U1424" s="15"/>
      <c r="V1424" s="15">
        <f t="shared" si="2326"/>
        <v>134540.43799999999</v>
      </c>
      <c r="W1424" s="15">
        <f t="shared" si="2327"/>
        <v>211219.3</v>
      </c>
      <c r="X1424" s="15">
        <f t="shared" si="2328"/>
        <v>120475.4</v>
      </c>
      <c r="Y1424" s="15">
        <v>51173.144</v>
      </c>
      <c r="Z1424" s="15"/>
      <c r="AA1424" s="15">
        <v>11445.052</v>
      </c>
      <c r="AB1424" s="15">
        <f t="shared" si="2294"/>
        <v>185713.58199999999</v>
      </c>
      <c r="AC1424" s="15">
        <f t="shared" si="2295"/>
        <v>211219.3</v>
      </c>
      <c r="AD1424" s="15">
        <f t="shared" si="2296"/>
        <v>131920.45199999999</v>
      </c>
      <c r="AE1424" s="15">
        <f>44954.883+648.8</f>
        <v>45603.683000000005</v>
      </c>
      <c r="AF1424" s="15"/>
      <c r="AG1424" s="15"/>
      <c r="AH1424" s="15">
        <f t="shared" si="2297"/>
        <v>231317.26500000001</v>
      </c>
      <c r="AI1424" s="15">
        <f t="shared" si="2298"/>
        <v>211219.3</v>
      </c>
      <c r="AJ1424" s="15">
        <f t="shared" si="2299"/>
        <v>131920.45199999999</v>
      </c>
      <c r="AK1424" s="15">
        <v>136455.95000000001</v>
      </c>
      <c r="AL1424" s="15"/>
      <c r="AM1424" s="15"/>
      <c r="AN1424" s="15">
        <f t="shared" si="2281"/>
        <v>367773.21500000003</v>
      </c>
      <c r="AO1424" s="15"/>
      <c r="AP1424" s="70">
        <f t="shared" si="2324"/>
        <v>367773.21500000003</v>
      </c>
      <c r="AQ1424" s="15">
        <f t="shared" si="2282"/>
        <v>211219.3</v>
      </c>
      <c r="AR1424" s="15"/>
      <c r="AS1424" s="70">
        <f t="shared" si="2325"/>
        <v>211219.3</v>
      </c>
      <c r="AT1424" s="73">
        <f t="shared" si="2283"/>
        <v>131920.45199999999</v>
      </c>
      <c r="AU1424" s="15"/>
      <c r="AV1424" s="24"/>
    </row>
    <row r="1425" spans="1:48" x14ac:dyDescent="0.3">
      <c r="A1425" s="61" t="s">
        <v>915</v>
      </c>
      <c r="B1425" s="62" t="s">
        <v>44</v>
      </c>
      <c r="C1425" s="61"/>
      <c r="D1425" s="61"/>
      <c r="E1425" s="63" t="s">
        <v>45</v>
      </c>
      <c r="F1425" s="15"/>
      <c r="G1425" s="15"/>
      <c r="H1425" s="15"/>
      <c r="I1425" s="15"/>
      <c r="J1425" s="15"/>
      <c r="K1425" s="15"/>
      <c r="L1425" s="15"/>
      <c r="M1425" s="15"/>
      <c r="N1425" s="15"/>
      <c r="O1425" s="15">
        <f t="shared" si="2340"/>
        <v>5459.4620000000004</v>
      </c>
      <c r="P1425" s="15">
        <f t="shared" si="2341"/>
        <v>0</v>
      </c>
      <c r="Q1425" s="15">
        <f t="shared" si="2342"/>
        <v>0</v>
      </c>
      <c r="R1425" s="15">
        <f t="shared" si="2329"/>
        <v>5459.4620000000004</v>
      </c>
      <c r="S1425" s="15">
        <f t="shared" si="2330"/>
        <v>0</v>
      </c>
      <c r="T1425" s="15">
        <f t="shared" si="2331"/>
        <v>0</v>
      </c>
      <c r="U1425" s="15">
        <f>U1426</f>
        <v>0</v>
      </c>
      <c r="V1425" s="15">
        <f t="shared" si="2326"/>
        <v>5459.4620000000004</v>
      </c>
      <c r="W1425" s="15">
        <f t="shared" si="2327"/>
        <v>0</v>
      </c>
      <c r="X1425" s="15">
        <f t="shared" si="2328"/>
        <v>0</v>
      </c>
      <c r="Y1425" s="15">
        <f>Y1426</f>
        <v>4605.9679999999998</v>
      </c>
      <c r="Z1425" s="15">
        <f>Z1426</f>
        <v>0</v>
      </c>
      <c r="AA1425" s="15">
        <f>AA1426</f>
        <v>0</v>
      </c>
      <c r="AB1425" s="15">
        <f t="shared" si="2294"/>
        <v>10065.43</v>
      </c>
      <c r="AC1425" s="15">
        <f t="shared" si="2295"/>
        <v>0</v>
      </c>
      <c r="AD1425" s="15">
        <f t="shared" si="2296"/>
        <v>0</v>
      </c>
      <c r="AE1425" s="15">
        <f>AE1426</f>
        <v>0</v>
      </c>
      <c r="AF1425" s="15">
        <f>AF1426</f>
        <v>0</v>
      </c>
      <c r="AG1425" s="15">
        <f>AG1426</f>
        <v>0</v>
      </c>
      <c r="AH1425" s="15">
        <f t="shared" si="2297"/>
        <v>10065.43</v>
      </c>
      <c r="AI1425" s="15">
        <f t="shared" si="2298"/>
        <v>0</v>
      </c>
      <c r="AJ1425" s="15">
        <f t="shared" si="2299"/>
        <v>0</v>
      </c>
      <c r="AK1425" s="15">
        <f>AK1426</f>
        <v>9005.7049999999999</v>
      </c>
      <c r="AL1425" s="15">
        <f>AL1426</f>
        <v>0</v>
      </c>
      <c r="AM1425" s="15">
        <f>AM1426</f>
        <v>0</v>
      </c>
      <c r="AN1425" s="15">
        <f t="shared" si="2281"/>
        <v>19071.135000000002</v>
      </c>
      <c r="AO1425" s="15">
        <f>AO1426</f>
        <v>0</v>
      </c>
      <c r="AP1425" s="70">
        <f t="shared" si="2324"/>
        <v>19071.135000000002</v>
      </c>
      <c r="AQ1425" s="15">
        <f t="shared" si="2282"/>
        <v>0</v>
      </c>
      <c r="AR1425" s="15">
        <f>AR1426</f>
        <v>0</v>
      </c>
      <c r="AS1425" s="70">
        <f t="shared" si="2325"/>
        <v>0</v>
      </c>
      <c r="AT1425" s="73">
        <f t="shared" si="2283"/>
        <v>0</v>
      </c>
      <c r="AU1425" s="15">
        <f>AU1426</f>
        <v>0</v>
      </c>
      <c r="AV1425" s="24"/>
    </row>
    <row r="1426" spans="1:48" x14ac:dyDescent="0.3">
      <c r="A1426" s="61" t="s">
        <v>915</v>
      </c>
      <c r="B1426" s="62">
        <v>800</v>
      </c>
      <c r="C1426" s="61" t="s">
        <v>50</v>
      </c>
      <c r="D1426" s="61" t="s">
        <v>31</v>
      </c>
      <c r="E1426" s="63" t="s">
        <v>727</v>
      </c>
      <c r="F1426" s="15"/>
      <c r="G1426" s="15"/>
      <c r="H1426" s="15"/>
      <c r="I1426" s="15"/>
      <c r="J1426" s="15"/>
      <c r="K1426" s="15"/>
      <c r="L1426" s="15"/>
      <c r="M1426" s="15"/>
      <c r="N1426" s="15"/>
      <c r="O1426" s="15">
        <v>5459.4620000000004</v>
      </c>
      <c r="P1426" s="15"/>
      <c r="Q1426" s="15"/>
      <c r="R1426" s="15">
        <f t="shared" si="2329"/>
        <v>5459.4620000000004</v>
      </c>
      <c r="S1426" s="15">
        <f t="shared" si="2330"/>
        <v>0</v>
      </c>
      <c r="T1426" s="15">
        <f t="shared" si="2331"/>
        <v>0</v>
      </c>
      <c r="U1426" s="15"/>
      <c r="V1426" s="15">
        <f t="shared" si="2326"/>
        <v>5459.4620000000004</v>
      </c>
      <c r="W1426" s="15">
        <f t="shared" si="2327"/>
        <v>0</v>
      </c>
      <c r="X1426" s="15">
        <f t="shared" si="2328"/>
        <v>0</v>
      </c>
      <c r="Y1426" s="15">
        <v>4605.9679999999998</v>
      </c>
      <c r="Z1426" s="15"/>
      <c r="AA1426" s="15"/>
      <c r="AB1426" s="15">
        <f t="shared" si="2294"/>
        <v>10065.43</v>
      </c>
      <c r="AC1426" s="15">
        <f t="shared" si="2295"/>
        <v>0</v>
      </c>
      <c r="AD1426" s="15">
        <f t="shared" si="2296"/>
        <v>0</v>
      </c>
      <c r="AE1426" s="15"/>
      <c r="AF1426" s="15"/>
      <c r="AG1426" s="15"/>
      <c r="AH1426" s="15">
        <f t="shared" si="2297"/>
        <v>10065.43</v>
      </c>
      <c r="AI1426" s="15">
        <f t="shared" si="2298"/>
        <v>0</v>
      </c>
      <c r="AJ1426" s="15">
        <f t="shared" si="2299"/>
        <v>0</v>
      </c>
      <c r="AK1426" s="15">
        <v>9005.7049999999999</v>
      </c>
      <c r="AL1426" s="15"/>
      <c r="AM1426" s="15"/>
      <c r="AN1426" s="15">
        <f t="shared" si="2281"/>
        <v>19071.135000000002</v>
      </c>
      <c r="AO1426" s="15"/>
      <c r="AP1426" s="70">
        <f t="shared" si="2324"/>
        <v>19071.135000000002</v>
      </c>
      <c r="AQ1426" s="15">
        <f t="shared" si="2282"/>
        <v>0</v>
      </c>
      <c r="AR1426" s="15"/>
      <c r="AS1426" s="70">
        <f t="shared" si="2325"/>
        <v>0</v>
      </c>
      <c r="AT1426" s="73">
        <f t="shared" si="2283"/>
        <v>0</v>
      </c>
      <c r="AU1426" s="15"/>
      <c r="AV1426" s="24"/>
    </row>
    <row r="1427" spans="1:48" ht="124.8" x14ac:dyDescent="0.3">
      <c r="A1427" s="61" t="s">
        <v>917</v>
      </c>
      <c r="B1427" s="62"/>
      <c r="C1427" s="61"/>
      <c r="D1427" s="61"/>
      <c r="E1427" s="63" t="s">
        <v>918</v>
      </c>
      <c r="F1427" s="15">
        <f t="shared" si="2334"/>
        <v>140000</v>
      </c>
      <c r="G1427" s="15">
        <f t="shared" si="2335"/>
        <v>140000</v>
      </c>
      <c r="H1427" s="15">
        <f t="shared" si="2336"/>
        <v>140000</v>
      </c>
      <c r="I1427" s="15">
        <f t="shared" si="2337"/>
        <v>0</v>
      </c>
      <c r="J1427" s="15">
        <f t="shared" si="2338"/>
        <v>0</v>
      </c>
      <c r="K1427" s="15">
        <f t="shared" si="2339"/>
        <v>0</v>
      </c>
      <c r="L1427" s="15">
        <f t="shared" si="2288"/>
        <v>140000</v>
      </c>
      <c r="M1427" s="15">
        <f t="shared" si="2289"/>
        <v>140000</v>
      </c>
      <c r="N1427" s="15">
        <f t="shared" si="2290"/>
        <v>140000</v>
      </c>
      <c r="O1427" s="15">
        <f t="shared" si="2340"/>
        <v>0</v>
      </c>
      <c r="P1427" s="15">
        <f t="shared" si="2341"/>
        <v>0</v>
      </c>
      <c r="Q1427" s="15">
        <f t="shared" si="2342"/>
        <v>0</v>
      </c>
      <c r="R1427" s="15">
        <f t="shared" si="2329"/>
        <v>140000</v>
      </c>
      <c r="S1427" s="15">
        <f t="shared" si="2330"/>
        <v>140000</v>
      </c>
      <c r="T1427" s="15">
        <f t="shared" si="2331"/>
        <v>140000</v>
      </c>
      <c r="U1427" s="15">
        <f t="shared" ref="U1427:U1428" si="2343">U1428</f>
        <v>0</v>
      </c>
      <c r="V1427" s="15">
        <f t="shared" si="2326"/>
        <v>140000</v>
      </c>
      <c r="W1427" s="15">
        <f t="shared" si="2327"/>
        <v>140000</v>
      </c>
      <c r="X1427" s="15">
        <f t="shared" si="2328"/>
        <v>140000</v>
      </c>
      <c r="Y1427" s="15">
        <f t="shared" ref="Y1427:Y1428" si="2344">Y1428</f>
        <v>0</v>
      </c>
      <c r="Z1427" s="15">
        <f t="shared" ref="Z1427:Z1428" si="2345">Z1428</f>
        <v>0</v>
      </c>
      <c r="AA1427" s="15">
        <f t="shared" ref="AA1427:AA1428" si="2346">AA1428</f>
        <v>0</v>
      </c>
      <c r="AB1427" s="15">
        <f t="shared" si="2294"/>
        <v>140000</v>
      </c>
      <c r="AC1427" s="15">
        <f t="shared" si="2295"/>
        <v>140000</v>
      </c>
      <c r="AD1427" s="15">
        <f t="shared" si="2296"/>
        <v>140000</v>
      </c>
      <c r="AE1427" s="15">
        <f t="shared" ref="AE1427:AE1428" si="2347">AE1428</f>
        <v>0</v>
      </c>
      <c r="AF1427" s="15">
        <f t="shared" ref="AF1427:AF1428" si="2348">AF1428</f>
        <v>0</v>
      </c>
      <c r="AG1427" s="15">
        <f t="shared" ref="AG1427:AG1428" si="2349">AG1428</f>
        <v>0</v>
      </c>
      <c r="AH1427" s="15">
        <f t="shared" si="2297"/>
        <v>140000</v>
      </c>
      <c r="AI1427" s="15">
        <f t="shared" si="2298"/>
        <v>140000</v>
      </c>
      <c r="AJ1427" s="15">
        <f t="shared" si="2299"/>
        <v>140000</v>
      </c>
      <c r="AK1427" s="15">
        <f t="shared" ref="AK1427:AK1428" si="2350">AK1428</f>
        <v>0</v>
      </c>
      <c r="AL1427" s="15">
        <f t="shared" ref="AL1427:AL1428" si="2351">AL1428</f>
        <v>0</v>
      </c>
      <c r="AM1427" s="15">
        <f t="shared" ref="AM1427:AM1428" si="2352">AM1428</f>
        <v>0</v>
      </c>
      <c r="AN1427" s="15">
        <f t="shared" si="2281"/>
        <v>140000</v>
      </c>
      <c r="AO1427" s="15">
        <f t="shared" ref="AO1427:AO1428" si="2353">AO1428</f>
        <v>0</v>
      </c>
      <c r="AP1427" s="70">
        <f t="shared" si="2324"/>
        <v>140000</v>
      </c>
      <c r="AQ1427" s="15">
        <f t="shared" si="2282"/>
        <v>140000</v>
      </c>
      <c r="AR1427" s="15">
        <f t="shared" ref="AR1427:AU1428" si="2354">AR1428</f>
        <v>0</v>
      </c>
      <c r="AS1427" s="70">
        <f t="shared" si="2325"/>
        <v>140000</v>
      </c>
      <c r="AT1427" s="73">
        <f t="shared" si="2283"/>
        <v>140000</v>
      </c>
      <c r="AU1427" s="15">
        <f t="shared" si="2354"/>
        <v>0</v>
      </c>
      <c r="AV1427" s="24"/>
    </row>
    <row r="1428" spans="1:48" ht="46.8" x14ac:dyDescent="0.3">
      <c r="A1428" s="61" t="s">
        <v>917</v>
      </c>
      <c r="B1428" s="62" t="s">
        <v>29</v>
      </c>
      <c r="C1428" s="61"/>
      <c r="D1428" s="61"/>
      <c r="E1428" s="63" t="s">
        <v>30</v>
      </c>
      <c r="F1428" s="15">
        <f t="shared" si="2334"/>
        <v>140000</v>
      </c>
      <c r="G1428" s="15">
        <f t="shared" si="2335"/>
        <v>140000</v>
      </c>
      <c r="H1428" s="15">
        <f t="shared" si="2336"/>
        <v>140000</v>
      </c>
      <c r="I1428" s="15">
        <f t="shared" si="2337"/>
        <v>0</v>
      </c>
      <c r="J1428" s="15">
        <f t="shared" si="2338"/>
        <v>0</v>
      </c>
      <c r="K1428" s="15">
        <f t="shared" si="2339"/>
        <v>0</v>
      </c>
      <c r="L1428" s="15">
        <f t="shared" si="2288"/>
        <v>140000</v>
      </c>
      <c r="M1428" s="15">
        <f t="shared" si="2289"/>
        <v>140000</v>
      </c>
      <c r="N1428" s="15">
        <f t="shared" si="2290"/>
        <v>140000</v>
      </c>
      <c r="O1428" s="15">
        <f t="shared" si="2340"/>
        <v>0</v>
      </c>
      <c r="P1428" s="15">
        <f t="shared" si="2341"/>
        <v>0</v>
      </c>
      <c r="Q1428" s="15">
        <f t="shared" si="2342"/>
        <v>0</v>
      </c>
      <c r="R1428" s="15">
        <f t="shared" si="2329"/>
        <v>140000</v>
      </c>
      <c r="S1428" s="15">
        <f t="shared" si="2330"/>
        <v>140000</v>
      </c>
      <c r="T1428" s="15">
        <f t="shared" si="2331"/>
        <v>140000</v>
      </c>
      <c r="U1428" s="15">
        <f t="shared" si="2343"/>
        <v>0</v>
      </c>
      <c r="V1428" s="15">
        <f t="shared" si="2326"/>
        <v>140000</v>
      </c>
      <c r="W1428" s="15">
        <f t="shared" si="2327"/>
        <v>140000</v>
      </c>
      <c r="X1428" s="15">
        <f t="shared" si="2328"/>
        <v>140000</v>
      </c>
      <c r="Y1428" s="15">
        <f t="shared" si="2344"/>
        <v>0</v>
      </c>
      <c r="Z1428" s="15">
        <f t="shared" si="2345"/>
        <v>0</v>
      </c>
      <c r="AA1428" s="15">
        <f t="shared" si="2346"/>
        <v>0</v>
      </c>
      <c r="AB1428" s="15">
        <f t="shared" si="2294"/>
        <v>140000</v>
      </c>
      <c r="AC1428" s="15">
        <f t="shared" si="2295"/>
        <v>140000</v>
      </c>
      <c r="AD1428" s="15">
        <f t="shared" si="2296"/>
        <v>140000</v>
      </c>
      <c r="AE1428" s="15">
        <f t="shared" si="2347"/>
        <v>0</v>
      </c>
      <c r="AF1428" s="15">
        <f t="shared" si="2348"/>
        <v>0</v>
      </c>
      <c r="AG1428" s="15">
        <f t="shared" si="2349"/>
        <v>0</v>
      </c>
      <c r="AH1428" s="15">
        <f t="shared" si="2297"/>
        <v>140000</v>
      </c>
      <c r="AI1428" s="15">
        <f t="shared" si="2298"/>
        <v>140000</v>
      </c>
      <c r="AJ1428" s="15">
        <f t="shared" si="2299"/>
        <v>140000</v>
      </c>
      <c r="AK1428" s="15">
        <f t="shared" si="2350"/>
        <v>0</v>
      </c>
      <c r="AL1428" s="15">
        <f t="shared" si="2351"/>
        <v>0</v>
      </c>
      <c r="AM1428" s="15">
        <f t="shared" si="2352"/>
        <v>0</v>
      </c>
      <c r="AN1428" s="15">
        <f t="shared" si="2281"/>
        <v>140000</v>
      </c>
      <c r="AO1428" s="15">
        <f t="shared" si="2353"/>
        <v>0</v>
      </c>
      <c r="AP1428" s="70">
        <f t="shared" si="2324"/>
        <v>140000</v>
      </c>
      <c r="AQ1428" s="15">
        <f t="shared" si="2282"/>
        <v>140000</v>
      </c>
      <c r="AR1428" s="15">
        <f t="shared" si="2354"/>
        <v>0</v>
      </c>
      <c r="AS1428" s="70">
        <f t="shared" si="2325"/>
        <v>140000</v>
      </c>
      <c r="AT1428" s="73">
        <f t="shared" si="2283"/>
        <v>140000</v>
      </c>
      <c r="AU1428" s="15">
        <f t="shared" si="2354"/>
        <v>0</v>
      </c>
      <c r="AV1428" s="24"/>
    </row>
    <row r="1429" spans="1:48" x14ac:dyDescent="0.3">
      <c r="A1429" s="61" t="s">
        <v>917</v>
      </c>
      <c r="B1429" s="62">
        <v>400</v>
      </c>
      <c r="C1429" s="61" t="s">
        <v>50</v>
      </c>
      <c r="D1429" s="61" t="s">
        <v>31</v>
      </c>
      <c r="E1429" s="63" t="s">
        <v>727</v>
      </c>
      <c r="F1429" s="15">
        <v>140000</v>
      </c>
      <c r="G1429" s="15">
        <v>140000</v>
      </c>
      <c r="H1429" s="15">
        <v>140000</v>
      </c>
      <c r="I1429" s="15"/>
      <c r="J1429" s="15"/>
      <c r="K1429" s="15"/>
      <c r="L1429" s="15">
        <f t="shared" si="2288"/>
        <v>140000</v>
      </c>
      <c r="M1429" s="15">
        <f t="shared" si="2289"/>
        <v>140000</v>
      </c>
      <c r="N1429" s="15">
        <f t="shared" si="2290"/>
        <v>140000</v>
      </c>
      <c r="O1429" s="15"/>
      <c r="P1429" s="15"/>
      <c r="Q1429" s="15"/>
      <c r="R1429" s="15">
        <f t="shared" si="2329"/>
        <v>140000</v>
      </c>
      <c r="S1429" s="15">
        <f t="shared" si="2330"/>
        <v>140000</v>
      </c>
      <c r="T1429" s="15">
        <f t="shared" si="2331"/>
        <v>140000</v>
      </c>
      <c r="U1429" s="15"/>
      <c r="V1429" s="15">
        <f t="shared" si="2326"/>
        <v>140000</v>
      </c>
      <c r="W1429" s="15">
        <f t="shared" si="2327"/>
        <v>140000</v>
      </c>
      <c r="X1429" s="15">
        <f t="shared" si="2328"/>
        <v>140000</v>
      </c>
      <c r="Y1429" s="15"/>
      <c r="Z1429" s="15"/>
      <c r="AA1429" s="15"/>
      <c r="AB1429" s="15">
        <f t="shared" si="2294"/>
        <v>140000</v>
      </c>
      <c r="AC1429" s="15">
        <f t="shared" si="2295"/>
        <v>140000</v>
      </c>
      <c r="AD1429" s="15">
        <f t="shared" si="2296"/>
        <v>140000</v>
      </c>
      <c r="AE1429" s="15"/>
      <c r="AF1429" s="15"/>
      <c r="AG1429" s="15"/>
      <c r="AH1429" s="15">
        <f t="shared" si="2297"/>
        <v>140000</v>
      </c>
      <c r="AI1429" s="15">
        <f t="shared" si="2298"/>
        <v>140000</v>
      </c>
      <c r="AJ1429" s="15">
        <f t="shared" si="2299"/>
        <v>140000</v>
      </c>
      <c r="AK1429" s="15"/>
      <c r="AL1429" s="15"/>
      <c r="AM1429" s="15"/>
      <c r="AN1429" s="15">
        <f t="shared" si="2281"/>
        <v>140000</v>
      </c>
      <c r="AO1429" s="15"/>
      <c r="AP1429" s="70">
        <f t="shared" si="2324"/>
        <v>140000</v>
      </c>
      <c r="AQ1429" s="15">
        <f t="shared" si="2282"/>
        <v>140000</v>
      </c>
      <c r="AR1429" s="15"/>
      <c r="AS1429" s="70">
        <f t="shared" si="2325"/>
        <v>140000</v>
      </c>
      <c r="AT1429" s="73">
        <f t="shared" si="2283"/>
        <v>140000</v>
      </c>
      <c r="AU1429" s="15"/>
      <c r="AV1429" s="24"/>
    </row>
    <row r="1430" spans="1:48" ht="46.8" x14ac:dyDescent="0.3">
      <c r="A1430" s="61" t="s">
        <v>919</v>
      </c>
      <c r="B1430" s="62"/>
      <c r="C1430" s="61"/>
      <c r="D1430" s="61"/>
      <c r="E1430" s="63" t="s">
        <v>920</v>
      </c>
      <c r="F1430" s="15">
        <f t="shared" ref="F1430:K1430" si="2355">F1431+F1434+F1437+F1442</f>
        <v>632106.10000000009</v>
      </c>
      <c r="G1430" s="15">
        <f t="shared" si="2355"/>
        <v>746433.5</v>
      </c>
      <c r="H1430" s="15">
        <f t="shared" si="2355"/>
        <v>670375.70000000007</v>
      </c>
      <c r="I1430" s="15">
        <f t="shared" si="2355"/>
        <v>0</v>
      </c>
      <c r="J1430" s="15">
        <f t="shared" si="2355"/>
        <v>0</v>
      </c>
      <c r="K1430" s="15">
        <f t="shared" si="2355"/>
        <v>0</v>
      </c>
      <c r="L1430" s="15">
        <f t="shared" si="2288"/>
        <v>632106.10000000009</v>
      </c>
      <c r="M1430" s="15">
        <f t="shared" si="2289"/>
        <v>746433.5</v>
      </c>
      <c r="N1430" s="15">
        <f t="shared" si="2290"/>
        <v>670375.70000000007</v>
      </c>
      <c r="O1430" s="15">
        <f>O1431+O1434+O1437+O1442</f>
        <v>0</v>
      </c>
      <c r="P1430" s="15">
        <f>P1431+P1434+P1437+P1442</f>
        <v>0</v>
      </c>
      <c r="Q1430" s="15">
        <f>Q1431+Q1434+Q1437+Q1442</f>
        <v>0</v>
      </c>
      <c r="R1430" s="15">
        <f t="shared" si="2329"/>
        <v>632106.10000000009</v>
      </c>
      <c r="S1430" s="15">
        <f t="shared" si="2330"/>
        <v>746433.5</v>
      </c>
      <c r="T1430" s="15">
        <f t="shared" si="2331"/>
        <v>670375.70000000007</v>
      </c>
      <c r="U1430" s="15">
        <f>U1431+U1434+U1437+U1442</f>
        <v>0</v>
      </c>
      <c r="V1430" s="15">
        <f t="shared" si="2326"/>
        <v>632106.10000000009</v>
      </c>
      <c r="W1430" s="15">
        <f t="shared" si="2327"/>
        <v>746433.5</v>
      </c>
      <c r="X1430" s="15">
        <f t="shared" si="2328"/>
        <v>670375.70000000007</v>
      </c>
      <c r="Y1430" s="15">
        <f>Y1431+Y1434+Y1437+Y1442</f>
        <v>0</v>
      </c>
      <c r="Z1430" s="15">
        <f>Z1431+Z1434+Z1437+Z1442</f>
        <v>0</v>
      </c>
      <c r="AA1430" s="15">
        <f>AA1431+AA1434+AA1437+AA1442</f>
        <v>0</v>
      </c>
      <c r="AB1430" s="15">
        <f t="shared" si="2294"/>
        <v>632106.10000000009</v>
      </c>
      <c r="AC1430" s="15">
        <f t="shared" si="2295"/>
        <v>746433.5</v>
      </c>
      <c r="AD1430" s="15">
        <f t="shared" si="2296"/>
        <v>670375.70000000007</v>
      </c>
      <c r="AE1430" s="15">
        <f>AE1431+AE1434+AE1437+AE1442</f>
        <v>0</v>
      </c>
      <c r="AF1430" s="15">
        <f>AF1431+AF1434+AF1437+AF1442</f>
        <v>0</v>
      </c>
      <c r="AG1430" s="15">
        <f>AG1431+AG1434+AG1437+AG1442</f>
        <v>0</v>
      </c>
      <c r="AH1430" s="15">
        <f t="shared" si="2297"/>
        <v>632106.10000000009</v>
      </c>
      <c r="AI1430" s="15">
        <f t="shared" si="2298"/>
        <v>746433.5</v>
      </c>
      <c r="AJ1430" s="15">
        <f t="shared" si="2299"/>
        <v>670375.70000000007</v>
      </c>
      <c r="AK1430" s="15">
        <f>AK1431+AK1434+AK1437+AK1442</f>
        <v>0</v>
      </c>
      <c r="AL1430" s="15">
        <f>AL1431+AL1434+AL1437+AL1442</f>
        <v>0</v>
      </c>
      <c r="AM1430" s="15">
        <f>AM1431+AM1434+AM1437+AM1442</f>
        <v>0</v>
      </c>
      <c r="AN1430" s="15">
        <f t="shared" si="2281"/>
        <v>632106.10000000009</v>
      </c>
      <c r="AO1430" s="15">
        <f>AO1431+AO1434+AO1437+AO1442</f>
        <v>0</v>
      </c>
      <c r="AP1430" s="70">
        <f t="shared" si="2324"/>
        <v>632106.10000000009</v>
      </c>
      <c r="AQ1430" s="15">
        <f t="shared" si="2282"/>
        <v>746433.5</v>
      </c>
      <c r="AR1430" s="15">
        <f>AR1431+AR1434+AR1437+AR1442</f>
        <v>0</v>
      </c>
      <c r="AS1430" s="70">
        <f t="shared" si="2325"/>
        <v>746433.5</v>
      </c>
      <c r="AT1430" s="73">
        <f t="shared" si="2283"/>
        <v>670375.70000000007</v>
      </c>
      <c r="AU1430" s="15">
        <f>AU1431+AU1434+AU1437+AU1442</f>
        <v>0</v>
      </c>
      <c r="AV1430" s="24"/>
    </row>
    <row r="1431" spans="1:48" ht="62.4" x14ac:dyDescent="0.3">
      <c r="A1431" s="61" t="s">
        <v>921</v>
      </c>
      <c r="B1431" s="62"/>
      <c r="C1431" s="61"/>
      <c r="D1431" s="61"/>
      <c r="E1431" s="63" t="s">
        <v>922</v>
      </c>
      <c r="F1431" s="15">
        <f t="shared" ref="F1431:F1435" si="2356">F1432</f>
        <v>6784.9</v>
      </c>
      <c r="G1431" s="15">
        <f t="shared" ref="G1431:G1435" si="2357">G1432</f>
        <v>7648.3</v>
      </c>
      <c r="H1431" s="15">
        <f t="shared" ref="H1431:H1435" si="2358">H1432</f>
        <v>8668.1999999999989</v>
      </c>
      <c r="I1431" s="15">
        <f t="shared" ref="I1431:I1435" si="2359">I1432</f>
        <v>0</v>
      </c>
      <c r="J1431" s="15">
        <f t="shared" ref="J1431:J1435" si="2360">J1432</f>
        <v>0</v>
      </c>
      <c r="K1431" s="15">
        <f t="shared" ref="K1431:K1435" si="2361">K1432</f>
        <v>0</v>
      </c>
      <c r="L1431" s="15">
        <f t="shared" si="2288"/>
        <v>6784.9</v>
      </c>
      <c r="M1431" s="15">
        <f t="shared" si="2289"/>
        <v>7648.3</v>
      </c>
      <c r="N1431" s="15">
        <f t="shared" si="2290"/>
        <v>8668.1999999999989</v>
      </c>
      <c r="O1431" s="15">
        <f t="shared" ref="O1431:O1435" si="2362">O1432</f>
        <v>0</v>
      </c>
      <c r="P1431" s="15">
        <f t="shared" ref="P1431:P1435" si="2363">P1432</f>
        <v>0</v>
      </c>
      <c r="Q1431" s="15">
        <f t="shared" ref="Q1431:Q1435" si="2364">Q1432</f>
        <v>0</v>
      </c>
      <c r="R1431" s="15">
        <f t="shared" si="2329"/>
        <v>6784.9</v>
      </c>
      <c r="S1431" s="15">
        <f t="shared" si="2330"/>
        <v>7648.3</v>
      </c>
      <c r="T1431" s="15">
        <f t="shared" si="2331"/>
        <v>8668.1999999999989</v>
      </c>
      <c r="U1431" s="15">
        <f t="shared" ref="U1431:U1435" si="2365">U1432</f>
        <v>0</v>
      </c>
      <c r="V1431" s="15">
        <f t="shared" si="2326"/>
        <v>6784.9</v>
      </c>
      <c r="W1431" s="15">
        <f t="shared" si="2327"/>
        <v>7648.3</v>
      </c>
      <c r="X1431" s="15">
        <f t="shared" si="2328"/>
        <v>8668.1999999999989</v>
      </c>
      <c r="Y1431" s="15">
        <f t="shared" ref="Y1431:Y1435" si="2366">Y1432</f>
        <v>0</v>
      </c>
      <c r="Z1431" s="15">
        <f t="shared" ref="Z1431:Z1435" si="2367">Z1432</f>
        <v>0</v>
      </c>
      <c r="AA1431" s="15">
        <f t="shared" ref="AA1431:AA1435" si="2368">AA1432</f>
        <v>0</v>
      </c>
      <c r="AB1431" s="15">
        <f t="shared" si="2294"/>
        <v>6784.9</v>
      </c>
      <c r="AC1431" s="15">
        <f t="shared" si="2295"/>
        <v>7648.3</v>
      </c>
      <c r="AD1431" s="15">
        <f t="shared" si="2296"/>
        <v>8668.1999999999989</v>
      </c>
      <c r="AE1431" s="15">
        <f t="shared" ref="AE1431:AE1435" si="2369">AE1432</f>
        <v>0</v>
      </c>
      <c r="AF1431" s="15">
        <f t="shared" ref="AF1431:AF1435" si="2370">AF1432</f>
        <v>0</v>
      </c>
      <c r="AG1431" s="15">
        <f t="shared" ref="AG1431:AG1435" si="2371">AG1432</f>
        <v>0</v>
      </c>
      <c r="AH1431" s="15">
        <f t="shared" si="2297"/>
        <v>6784.9</v>
      </c>
      <c r="AI1431" s="15">
        <f t="shared" si="2298"/>
        <v>7648.3</v>
      </c>
      <c r="AJ1431" s="15">
        <f t="shared" si="2299"/>
        <v>8668.1999999999989</v>
      </c>
      <c r="AK1431" s="15">
        <f t="shared" ref="AK1431:AK1435" si="2372">AK1432</f>
        <v>0</v>
      </c>
      <c r="AL1431" s="15">
        <f t="shared" ref="AL1431:AL1435" si="2373">AL1432</f>
        <v>0</v>
      </c>
      <c r="AM1431" s="15">
        <f t="shared" ref="AM1431:AM1435" si="2374">AM1432</f>
        <v>0</v>
      </c>
      <c r="AN1431" s="15">
        <f t="shared" si="2281"/>
        <v>6784.9</v>
      </c>
      <c r="AO1431" s="15">
        <f t="shared" ref="AO1431:AO1435" si="2375">AO1432</f>
        <v>0</v>
      </c>
      <c r="AP1431" s="70">
        <f t="shared" si="2324"/>
        <v>6784.9</v>
      </c>
      <c r="AQ1431" s="15">
        <f t="shared" si="2282"/>
        <v>7648.3</v>
      </c>
      <c r="AR1431" s="15">
        <f t="shared" ref="AR1431:AU1435" si="2376">AR1432</f>
        <v>0</v>
      </c>
      <c r="AS1431" s="70">
        <f t="shared" si="2325"/>
        <v>7648.3</v>
      </c>
      <c r="AT1431" s="73">
        <f t="shared" si="2283"/>
        <v>8668.1999999999989</v>
      </c>
      <c r="AU1431" s="15">
        <f t="shared" si="2376"/>
        <v>0</v>
      </c>
      <c r="AV1431" s="24"/>
    </row>
    <row r="1432" spans="1:48" ht="31.2" x14ac:dyDescent="0.3">
      <c r="A1432" s="61" t="s">
        <v>921</v>
      </c>
      <c r="B1432" s="62" t="s">
        <v>48</v>
      </c>
      <c r="C1432" s="61"/>
      <c r="D1432" s="61"/>
      <c r="E1432" s="63" t="s">
        <v>49</v>
      </c>
      <c r="F1432" s="15">
        <f t="shared" si="2356"/>
        <v>6784.9</v>
      </c>
      <c r="G1432" s="15">
        <f t="shared" si="2357"/>
        <v>7648.3</v>
      </c>
      <c r="H1432" s="15">
        <f t="shared" si="2358"/>
        <v>8668.1999999999989</v>
      </c>
      <c r="I1432" s="15">
        <f t="shared" si="2359"/>
        <v>0</v>
      </c>
      <c r="J1432" s="15">
        <f t="shared" si="2360"/>
        <v>0</v>
      </c>
      <c r="K1432" s="15">
        <f t="shared" si="2361"/>
        <v>0</v>
      </c>
      <c r="L1432" s="15">
        <f t="shared" si="2288"/>
        <v>6784.9</v>
      </c>
      <c r="M1432" s="15">
        <f t="shared" si="2289"/>
        <v>7648.3</v>
      </c>
      <c r="N1432" s="15">
        <f t="shared" si="2290"/>
        <v>8668.1999999999989</v>
      </c>
      <c r="O1432" s="15">
        <f t="shared" si="2362"/>
        <v>0</v>
      </c>
      <c r="P1432" s="15">
        <f t="shared" si="2363"/>
        <v>0</v>
      </c>
      <c r="Q1432" s="15">
        <f t="shared" si="2364"/>
        <v>0</v>
      </c>
      <c r="R1432" s="15">
        <f t="shared" si="2329"/>
        <v>6784.9</v>
      </c>
      <c r="S1432" s="15">
        <f t="shared" si="2330"/>
        <v>7648.3</v>
      </c>
      <c r="T1432" s="15">
        <f t="shared" si="2331"/>
        <v>8668.1999999999989</v>
      </c>
      <c r="U1432" s="15">
        <f t="shared" si="2365"/>
        <v>0</v>
      </c>
      <c r="V1432" s="15">
        <f t="shared" si="2326"/>
        <v>6784.9</v>
      </c>
      <c r="W1432" s="15">
        <f t="shared" si="2327"/>
        <v>7648.3</v>
      </c>
      <c r="X1432" s="15">
        <f t="shared" si="2328"/>
        <v>8668.1999999999989</v>
      </c>
      <c r="Y1432" s="15">
        <f t="shared" si="2366"/>
        <v>0</v>
      </c>
      <c r="Z1432" s="15">
        <f t="shared" si="2367"/>
        <v>0</v>
      </c>
      <c r="AA1432" s="15">
        <f t="shared" si="2368"/>
        <v>0</v>
      </c>
      <c r="AB1432" s="15">
        <f t="shared" si="2294"/>
        <v>6784.9</v>
      </c>
      <c r="AC1432" s="15">
        <f t="shared" si="2295"/>
        <v>7648.3</v>
      </c>
      <c r="AD1432" s="15">
        <f t="shared" si="2296"/>
        <v>8668.1999999999989</v>
      </c>
      <c r="AE1432" s="15">
        <f t="shared" si="2369"/>
        <v>0</v>
      </c>
      <c r="AF1432" s="15">
        <f t="shared" si="2370"/>
        <v>0</v>
      </c>
      <c r="AG1432" s="15">
        <f t="shared" si="2371"/>
        <v>0</v>
      </c>
      <c r="AH1432" s="15">
        <f t="shared" si="2297"/>
        <v>6784.9</v>
      </c>
      <c r="AI1432" s="15">
        <f t="shared" si="2298"/>
        <v>7648.3</v>
      </c>
      <c r="AJ1432" s="15">
        <f t="shared" si="2299"/>
        <v>8668.1999999999989</v>
      </c>
      <c r="AK1432" s="15">
        <f t="shared" si="2372"/>
        <v>0</v>
      </c>
      <c r="AL1432" s="15">
        <f t="shared" si="2373"/>
        <v>0</v>
      </c>
      <c r="AM1432" s="15">
        <f t="shared" si="2374"/>
        <v>0</v>
      </c>
      <c r="AN1432" s="15">
        <f t="shared" si="2281"/>
        <v>6784.9</v>
      </c>
      <c r="AO1432" s="15">
        <f t="shared" si="2375"/>
        <v>0</v>
      </c>
      <c r="AP1432" s="70">
        <f t="shared" si="2324"/>
        <v>6784.9</v>
      </c>
      <c r="AQ1432" s="15">
        <f t="shared" si="2282"/>
        <v>7648.3</v>
      </c>
      <c r="AR1432" s="15">
        <f t="shared" si="2376"/>
        <v>0</v>
      </c>
      <c r="AS1432" s="70">
        <f t="shared" si="2325"/>
        <v>7648.3</v>
      </c>
      <c r="AT1432" s="73">
        <f t="shared" si="2283"/>
        <v>8668.1999999999989</v>
      </c>
      <c r="AU1432" s="15">
        <f t="shared" si="2376"/>
        <v>0</v>
      </c>
      <c r="AV1432" s="24"/>
    </row>
    <row r="1433" spans="1:48" x14ac:dyDescent="0.3">
      <c r="A1433" s="61" t="s">
        <v>921</v>
      </c>
      <c r="B1433" s="62">
        <v>200</v>
      </c>
      <c r="C1433" s="61" t="s">
        <v>100</v>
      </c>
      <c r="D1433" s="61" t="s">
        <v>321</v>
      </c>
      <c r="E1433" s="63" t="s">
        <v>322</v>
      </c>
      <c r="F1433" s="15">
        <v>6784.9</v>
      </c>
      <c r="G1433" s="15">
        <v>7648.3</v>
      </c>
      <c r="H1433" s="15">
        <v>8668.1999999999989</v>
      </c>
      <c r="I1433" s="15"/>
      <c r="J1433" s="15"/>
      <c r="K1433" s="15"/>
      <c r="L1433" s="15">
        <f t="shared" si="2288"/>
        <v>6784.9</v>
      </c>
      <c r="M1433" s="15">
        <f t="shared" si="2289"/>
        <v>7648.3</v>
      </c>
      <c r="N1433" s="15">
        <f t="shared" si="2290"/>
        <v>8668.1999999999989</v>
      </c>
      <c r="O1433" s="15"/>
      <c r="P1433" s="15"/>
      <c r="Q1433" s="15"/>
      <c r="R1433" s="15">
        <f t="shared" si="2329"/>
        <v>6784.9</v>
      </c>
      <c r="S1433" s="15">
        <f t="shared" si="2330"/>
        <v>7648.3</v>
      </c>
      <c r="T1433" s="15">
        <f t="shared" si="2331"/>
        <v>8668.1999999999989</v>
      </c>
      <c r="U1433" s="15"/>
      <c r="V1433" s="15">
        <f t="shared" si="2326"/>
        <v>6784.9</v>
      </c>
      <c r="W1433" s="15">
        <f t="shared" si="2327"/>
        <v>7648.3</v>
      </c>
      <c r="X1433" s="15">
        <f t="shared" si="2328"/>
        <v>8668.1999999999989</v>
      </c>
      <c r="Y1433" s="15"/>
      <c r="Z1433" s="15"/>
      <c r="AA1433" s="15"/>
      <c r="AB1433" s="15">
        <f t="shared" si="2294"/>
        <v>6784.9</v>
      </c>
      <c r="AC1433" s="15">
        <f t="shared" si="2295"/>
        <v>7648.3</v>
      </c>
      <c r="AD1433" s="15">
        <f t="shared" si="2296"/>
        <v>8668.1999999999989</v>
      </c>
      <c r="AE1433" s="15"/>
      <c r="AF1433" s="15"/>
      <c r="AG1433" s="15"/>
      <c r="AH1433" s="15">
        <f t="shared" si="2297"/>
        <v>6784.9</v>
      </c>
      <c r="AI1433" s="15">
        <f t="shared" si="2298"/>
        <v>7648.3</v>
      </c>
      <c r="AJ1433" s="15">
        <f t="shared" si="2299"/>
        <v>8668.1999999999989</v>
      </c>
      <c r="AK1433" s="15"/>
      <c r="AL1433" s="15"/>
      <c r="AM1433" s="15"/>
      <c r="AN1433" s="15">
        <f t="shared" si="2281"/>
        <v>6784.9</v>
      </c>
      <c r="AO1433" s="15"/>
      <c r="AP1433" s="70">
        <f t="shared" si="2324"/>
        <v>6784.9</v>
      </c>
      <c r="AQ1433" s="15">
        <f t="shared" si="2282"/>
        <v>7648.3</v>
      </c>
      <c r="AR1433" s="15"/>
      <c r="AS1433" s="70">
        <f t="shared" si="2325"/>
        <v>7648.3</v>
      </c>
      <c r="AT1433" s="73">
        <f t="shared" si="2283"/>
        <v>8668.1999999999989</v>
      </c>
      <c r="AU1433" s="15"/>
      <c r="AV1433" s="24"/>
    </row>
    <row r="1434" spans="1:48" ht="124.8" x14ac:dyDescent="0.3">
      <c r="A1434" s="61" t="s">
        <v>923</v>
      </c>
      <c r="B1434" s="62"/>
      <c r="C1434" s="61"/>
      <c r="D1434" s="61"/>
      <c r="E1434" s="63" t="s">
        <v>924</v>
      </c>
      <c r="F1434" s="15">
        <f t="shared" si="2356"/>
        <v>300135</v>
      </c>
      <c r="G1434" s="15">
        <f t="shared" si="2357"/>
        <v>411803.8</v>
      </c>
      <c r="H1434" s="15">
        <f t="shared" si="2358"/>
        <v>410933.2</v>
      </c>
      <c r="I1434" s="15">
        <f t="shared" si="2359"/>
        <v>0</v>
      </c>
      <c r="J1434" s="15">
        <f t="shared" si="2360"/>
        <v>0</v>
      </c>
      <c r="K1434" s="15">
        <f t="shared" si="2361"/>
        <v>0</v>
      </c>
      <c r="L1434" s="15">
        <f t="shared" si="2288"/>
        <v>300135</v>
      </c>
      <c r="M1434" s="15">
        <f t="shared" si="2289"/>
        <v>411803.8</v>
      </c>
      <c r="N1434" s="15">
        <f t="shared" si="2290"/>
        <v>410933.2</v>
      </c>
      <c r="O1434" s="15">
        <f t="shared" si="2362"/>
        <v>0</v>
      </c>
      <c r="P1434" s="15">
        <f t="shared" si="2363"/>
        <v>0</v>
      </c>
      <c r="Q1434" s="15">
        <f t="shared" si="2364"/>
        <v>0</v>
      </c>
      <c r="R1434" s="15">
        <f t="shared" si="2329"/>
        <v>300135</v>
      </c>
      <c r="S1434" s="15">
        <f t="shared" si="2330"/>
        <v>411803.8</v>
      </c>
      <c r="T1434" s="15">
        <f t="shared" si="2331"/>
        <v>410933.2</v>
      </c>
      <c r="U1434" s="15">
        <f t="shared" si="2365"/>
        <v>0</v>
      </c>
      <c r="V1434" s="15">
        <f t="shared" si="2326"/>
        <v>300135</v>
      </c>
      <c r="W1434" s="15">
        <f t="shared" si="2327"/>
        <v>411803.8</v>
      </c>
      <c r="X1434" s="15">
        <f t="shared" si="2328"/>
        <v>410933.2</v>
      </c>
      <c r="Y1434" s="15">
        <f t="shared" si="2366"/>
        <v>0</v>
      </c>
      <c r="Z1434" s="15">
        <f t="shared" si="2367"/>
        <v>0</v>
      </c>
      <c r="AA1434" s="15">
        <f t="shared" si="2368"/>
        <v>0</v>
      </c>
      <c r="AB1434" s="15">
        <f t="shared" si="2294"/>
        <v>300135</v>
      </c>
      <c r="AC1434" s="15">
        <f t="shared" si="2295"/>
        <v>411803.8</v>
      </c>
      <c r="AD1434" s="15">
        <f t="shared" si="2296"/>
        <v>410933.2</v>
      </c>
      <c r="AE1434" s="15">
        <f t="shared" si="2369"/>
        <v>0</v>
      </c>
      <c r="AF1434" s="15">
        <f t="shared" si="2370"/>
        <v>0</v>
      </c>
      <c r="AG1434" s="15">
        <f t="shared" si="2371"/>
        <v>0</v>
      </c>
      <c r="AH1434" s="15">
        <f t="shared" si="2297"/>
        <v>300135</v>
      </c>
      <c r="AI1434" s="15">
        <f t="shared" si="2298"/>
        <v>411803.8</v>
      </c>
      <c r="AJ1434" s="15">
        <f t="shared" si="2299"/>
        <v>410933.2</v>
      </c>
      <c r="AK1434" s="15">
        <f t="shared" si="2372"/>
        <v>0</v>
      </c>
      <c r="AL1434" s="15">
        <f t="shared" si="2373"/>
        <v>0</v>
      </c>
      <c r="AM1434" s="15">
        <f t="shared" si="2374"/>
        <v>0</v>
      </c>
      <c r="AN1434" s="15">
        <f t="shared" si="2281"/>
        <v>300135</v>
      </c>
      <c r="AO1434" s="15">
        <f t="shared" si="2375"/>
        <v>0</v>
      </c>
      <c r="AP1434" s="70">
        <f t="shared" si="2324"/>
        <v>300135</v>
      </c>
      <c r="AQ1434" s="15">
        <f t="shared" si="2282"/>
        <v>411803.8</v>
      </c>
      <c r="AR1434" s="15">
        <f t="shared" si="2376"/>
        <v>0</v>
      </c>
      <c r="AS1434" s="70">
        <f t="shared" si="2325"/>
        <v>411803.8</v>
      </c>
      <c r="AT1434" s="73">
        <f t="shared" si="2283"/>
        <v>410933.2</v>
      </c>
      <c r="AU1434" s="15">
        <f t="shared" si="2376"/>
        <v>0</v>
      </c>
      <c r="AV1434" s="24"/>
    </row>
    <row r="1435" spans="1:48" ht="46.8" x14ac:dyDescent="0.3">
      <c r="A1435" s="61" t="s">
        <v>923</v>
      </c>
      <c r="B1435" s="62" t="s">
        <v>29</v>
      </c>
      <c r="C1435" s="61"/>
      <c r="D1435" s="61"/>
      <c r="E1435" s="63" t="s">
        <v>30</v>
      </c>
      <c r="F1435" s="15">
        <f t="shared" si="2356"/>
        <v>300135</v>
      </c>
      <c r="G1435" s="15">
        <f t="shared" si="2357"/>
        <v>411803.8</v>
      </c>
      <c r="H1435" s="15">
        <f t="shared" si="2358"/>
        <v>410933.2</v>
      </c>
      <c r="I1435" s="15">
        <f t="shared" si="2359"/>
        <v>0</v>
      </c>
      <c r="J1435" s="15">
        <f t="shared" si="2360"/>
        <v>0</v>
      </c>
      <c r="K1435" s="15">
        <f t="shared" si="2361"/>
        <v>0</v>
      </c>
      <c r="L1435" s="15">
        <f t="shared" si="2288"/>
        <v>300135</v>
      </c>
      <c r="M1435" s="15">
        <f t="shared" si="2289"/>
        <v>411803.8</v>
      </c>
      <c r="N1435" s="15">
        <f t="shared" si="2290"/>
        <v>410933.2</v>
      </c>
      <c r="O1435" s="15">
        <f t="shared" si="2362"/>
        <v>0</v>
      </c>
      <c r="P1435" s="15">
        <f t="shared" si="2363"/>
        <v>0</v>
      </c>
      <c r="Q1435" s="15">
        <f t="shared" si="2364"/>
        <v>0</v>
      </c>
      <c r="R1435" s="15">
        <f t="shared" si="2329"/>
        <v>300135</v>
      </c>
      <c r="S1435" s="15">
        <f t="shared" si="2330"/>
        <v>411803.8</v>
      </c>
      <c r="T1435" s="15">
        <f t="shared" si="2331"/>
        <v>410933.2</v>
      </c>
      <c r="U1435" s="15">
        <f t="shared" si="2365"/>
        <v>0</v>
      </c>
      <c r="V1435" s="15">
        <f t="shared" si="2326"/>
        <v>300135</v>
      </c>
      <c r="W1435" s="15">
        <f t="shared" si="2327"/>
        <v>411803.8</v>
      </c>
      <c r="X1435" s="15">
        <f t="shared" si="2328"/>
        <v>410933.2</v>
      </c>
      <c r="Y1435" s="15">
        <f t="shared" si="2366"/>
        <v>0</v>
      </c>
      <c r="Z1435" s="15">
        <f t="shared" si="2367"/>
        <v>0</v>
      </c>
      <c r="AA1435" s="15">
        <f t="shared" si="2368"/>
        <v>0</v>
      </c>
      <c r="AB1435" s="15">
        <f t="shared" si="2294"/>
        <v>300135</v>
      </c>
      <c r="AC1435" s="15">
        <f t="shared" si="2295"/>
        <v>411803.8</v>
      </c>
      <c r="AD1435" s="15">
        <f t="shared" si="2296"/>
        <v>410933.2</v>
      </c>
      <c r="AE1435" s="15">
        <f t="shared" si="2369"/>
        <v>0</v>
      </c>
      <c r="AF1435" s="15">
        <f t="shared" si="2370"/>
        <v>0</v>
      </c>
      <c r="AG1435" s="15">
        <f t="shared" si="2371"/>
        <v>0</v>
      </c>
      <c r="AH1435" s="15">
        <f t="shared" si="2297"/>
        <v>300135</v>
      </c>
      <c r="AI1435" s="15">
        <f t="shared" si="2298"/>
        <v>411803.8</v>
      </c>
      <c r="AJ1435" s="15">
        <f t="shared" si="2299"/>
        <v>410933.2</v>
      </c>
      <c r="AK1435" s="15">
        <f t="shared" si="2372"/>
        <v>0</v>
      </c>
      <c r="AL1435" s="15">
        <f t="shared" si="2373"/>
        <v>0</v>
      </c>
      <c r="AM1435" s="15">
        <f t="shared" si="2374"/>
        <v>0</v>
      </c>
      <c r="AN1435" s="15">
        <f t="shared" si="2281"/>
        <v>300135</v>
      </c>
      <c r="AO1435" s="15">
        <f t="shared" si="2375"/>
        <v>0</v>
      </c>
      <c r="AP1435" s="70">
        <f t="shared" si="2324"/>
        <v>300135</v>
      </c>
      <c r="AQ1435" s="15">
        <f t="shared" si="2282"/>
        <v>411803.8</v>
      </c>
      <c r="AR1435" s="15">
        <f t="shared" si="2376"/>
        <v>0</v>
      </c>
      <c r="AS1435" s="70">
        <f t="shared" si="2325"/>
        <v>411803.8</v>
      </c>
      <c r="AT1435" s="73">
        <f t="shared" si="2283"/>
        <v>410933.2</v>
      </c>
      <c r="AU1435" s="15">
        <f t="shared" si="2376"/>
        <v>0</v>
      </c>
      <c r="AV1435" s="24"/>
    </row>
    <row r="1436" spans="1:48" x14ac:dyDescent="0.3">
      <c r="A1436" s="61" t="s">
        <v>923</v>
      </c>
      <c r="B1436" s="62">
        <v>400</v>
      </c>
      <c r="C1436" s="61" t="s">
        <v>100</v>
      </c>
      <c r="D1436" s="61" t="s">
        <v>238</v>
      </c>
      <c r="E1436" s="63" t="s">
        <v>426</v>
      </c>
      <c r="F1436" s="15">
        <v>300135</v>
      </c>
      <c r="G1436" s="15">
        <v>411803.8</v>
      </c>
      <c r="H1436" s="15">
        <v>410933.2</v>
      </c>
      <c r="I1436" s="15"/>
      <c r="J1436" s="15"/>
      <c r="K1436" s="15"/>
      <c r="L1436" s="15">
        <f t="shared" si="2288"/>
        <v>300135</v>
      </c>
      <c r="M1436" s="15">
        <f t="shared" si="2289"/>
        <v>411803.8</v>
      </c>
      <c r="N1436" s="15">
        <f t="shared" si="2290"/>
        <v>410933.2</v>
      </c>
      <c r="O1436" s="15"/>
      <c r="P1436" s="15"/>
      <c r="Q1436" s="15"/>
      <c r="R1436" s="15">
        <f t="shared" si="2329"/>
        <v>300135</v>
      </c>
      <c r="S1436" s="15">
        <f t="shared" si="2330"/>
        <v>411803.8</v>
      </c>
      <c r="T1436" s="15">
        <f t="shared" si="2331"/>
        <v>410933.2</v>
      </c>
      <c r="U1436" s="15"/>
      <c r="V1436" s="15">
        <f t="shared" si="2326"/>
        <v>300135</v>
      </c>
      <c r="W1436" s="15">
        <f t="shared" si="2327"/>
        <v>411803.8</v>
      </c>
      <c r="X1436" s="15">
        <f t="shared" si="2328"/>
        <v>410933.2</v>
      </c>
      <c r="Y1436" s="15"/>
      <c r="Z1436" s="15"/>
      <c r="AA1436" s="15"/>
      <c r="AB1436" s="15">
        <f t="shared" si="2294"/>
        <v>300135</v>
      </c>
      <c r="AC1436" s="15">
        <f t="shared" si="2295"/>
        <v>411803.8</v>
      </c>
      <c r="AD1436" s="15">
        <f t="shared" si="2296"/>
        <v>410933.2</v>
      </c>
      <c r="AE1436" s="15"/>
      <c r="AF1436" s="15"/>
      <c r="AG1436" s="15"/>
      <c r="AH1436" s="15">
        <f t="shared" si="2297"/>
        <v>300135</v>
      </c>
      <c r="AI1436" s="15">
        <f t="shared" si="2298"/>
        <v>411803.8</v>
      </c>
      <c r="AJ1436" s="15">
        <f t="shared" si="2299"/>
        <v>410933.2</v>
      </c>
      <c r="AK1436" s="15"/>
      <c r="AL1436" s="15"/>
      <c r="AM1436" s="15"/>
      <c r="AN1436" s="15">
        <f t="shared" si="2281"/>
        <v>300135</v>
      </c>
      <c r="AO1436" s="15"/>
      <c r="AP1436" s="70">
        <f t="shared" si="2324"/>
        <v>300135</v>
      </c>
      <c r="AQ1436" s="15">
        <f t="shared" si="2282"/>
        <v>411803.8</v>
      </c>
      <c r="AR1436" s="15"/>
      <c r="AS1436" s="70">
        <f t="shared" si="2325"/>
        <v>411803.8</v>
      </c>
      <c r="AT1436" s="73">
        <f t="shared" si="2283"/>
        <v>410933.2</v>
      </c>
      <c r="AU1436" s="15"/>
      <c r="AV1436" s="24"/>
    </row>
    <row r="1437" spans="1:48" ht="93.6" x14ac:dyDescent="0.3">
      <c r="A1437" s="61" t="s">
        <v>925</v>
      </c>
      <c r="B1437" s="62"/>
      <c r="C1437" s="61"/>
      <c r="D1437" s="61"/>
      <c r="E1437" s="63" t="s">
        <v>926</v>
      </c>
      <c r="F1437" s="15">
        <f t="shared" ref="F1437:K1437" si="2377">F1438+F1440</f>
        <v>4164.8</v>
      </c>
      <c r="G1437" s="15">
        <f t="shared" si="2377"/>
        <v>4279.2000000000007</v>
      </c>
      <c r="H1437" s="15">
        <f t="shared" si="2377"/>
        <v>4279.2</v>
      </c>
      <c r="I1437" s="15">
        <f t="shared" si="2377"/>
        <v>0</v>
      </c>
      <c r="J1437" s="15">
        <f t="shared" si="2377"/>
        <v>0</v>
      </c>
      <c r="K1437" s="15">
        <f t="shared" si="2377"/>
        <v>0</v>
      </c>
      <c r="L1437" s="15">
        <f t="shared" si="2288"/>
        <v>4164.8</v>
      </c>
      <c r="M1437" s="15">
        <f t="shared" si="2289"/>
        <v>4279.2000000000007</v>
      </c>
      <c r="N1437" s="15">
        <f t="shared" si="2290"/>
        <v>4279.2</v>
      </c>
      <c r="O1437" s="15">
        <f>O1438+O1440</f>
        <v>0</v>
      </c>
      <c r="P1437" s="15">
        <f>P1438+P1440</f>
        <v>0</v>
      </c>
      <c r="Q1437" s="15">
        <f>Q1438+Q1440</f>
        <v>0</v>
      </c>
      <c r="R1437" s="15">
        <f t="shared" si="2329"/>
        <v>4164.8</v>
      </c>
      <c r="S1437" s="15">
        <f t="shared" si="2330"/>
        <v>4279.2000000000007</v>
      </c>
      <c r="T1437" s="15">
        <f t="shared" si="2331"/>
        <v>4279.2</v>
      </c>
      <c r="U1437" s="15">
        <f>U1438+U1440</f>
        <v>0</v>
      </c>
      <c r="V1437" s="15">
        <f t="shared" si="2326"/>
        <v>4164.8</v>
      </c>
      <c r="W1437" s="15">
        <f t="shared" si="2327"/>
        <v>4279.2000000000007</v>
      </c>
      <c r="X1437" s="15">
        <f t="shared" si="2328"/>
        <v>4279.2</v>
      </c>
      <c r="Y1437" s="15">
        <f>Y1438+Y1440</f>
        <v>0</v>
      </c>
      <c r="Z1437" s="15">
        <f>Z1438+Z1440</f>
        <v>0</v>
      </c>
      <c r="AA1437" s="15">
        <f>AA1438+AA1440</f>
        <v>0</v>
      </c>
      <c r="AB1437" s="15">
        <f t="shared" si="2294"/>
        <v>4164.8</v>
      </c>
      <c r="AC1437" s="15">
        <f t="shared" si="2295"/>
        <v>4279.2000000000007</v>
      </c>
      <c r="AD1437" s="15">
        <f t="shared" si="2296"/>
        <v>4279.2</v>
      </c>
      <c r="AE1437" s="15">
        <f>AE1438+AE1440</f>
        <v>0</v>
      </c>
      <c r="AF1437" s="15">
        <f>AF1438+AF1440</f>
        <v>0</v>
      </c>
      <c r="AG1437" s="15">
        <f>AG1438+AG1440</f>
        <v>0</v>
      </c>
      <c r="AH1437" s="15">
        <f t="shared" si="2297"/>
        <v>4164.8</v>
      </c>
      <c r="AI1437" s="15">
        <f t="shared" si="2298"/>
        <v>4279.2000000000007</v>
      </c>
      <c r="AJ1437" s="15">
        <f t="shared" si="2299"/>
        <v>4279.2</v>
      </c>
      <c r="AK1437" s="15">
        <f>AK1438+AK1440</f>
        <v>0</v>
      </c>
      <c r="AL1437" s="15">
        <f>AL1438+AL1440</f>
        <v>0</v>
      </c>
      <c r="AM1437" s="15">
        <f>AM1438+AM1440</f>
        <v>0</v>
      </c>
      <c r="AN1437" s="15">
        <f t="shared" si="2281"/>
        <v>4164.8</v>
      </c>
      <c r="AO1437" s="15">
        <f>AO1438+AO1440</f>
        <v>0</v>
      </c>
      <c r="AP1437" s="70">
        <f t="shared" si="2324"/>
        <v>4164.8</v>
      </c>
      <c r="AQ1437" s="15">
        <f t="shared" si="2282"/>
        <v>4279.2000000000007</v>
      </c>
      <c r="AR1437" s="15">
        <f>AR1438+AR1440</f>
        <v>0</v>
      </c>
      <c r="AS1437" s="70">
        <f t="shared" si="2325"/>
        <v>4279.2000000000007</v>
      </c>
      <c r="AT1437" s="73">
        <f t="shared" si="2283"/>
        <v>4279.2</v>
      </c>
      <c r="AU1437" s="15">
        <f>AU1438+AU1440</f>
        <v>0</v>
      </c>
      <c r="AV1437" s="24"/>
    </row>
    <row r="1438" spans="1:48" ht="93.6" x14ac:dyDescent="0.3">
      <c r="A1438" s="61" t="s">
        <v>925</v>
      </c>
      <c r="B1438" s="62" t="s">
        <v>151</v>
      </c>
      <c r="C1438" s="61"/>
      <c r="D1438" s="61"/>
      <c r="E1438" s="63" t="s">
        <v>152</v>
      </c>
      <c r="F1438" s="15">
        <f t="shared" ref="F1438:K1438" si="2378">F1439</f>
        <v>4062.5</v>
      </c>
      <c r="G1438" s="15">
        <f t="shared" si="2378"/>
        <v>4176.9000000000005</v>
      </c>
      <c r="H1438" s="15">
        <f t="shared" si="2378"/>
        <v>4176.8999999999996</v>
      </c>
      <c r="I1438" s="15">
        <f t="shared" si="2378"/>
        <v>0</v>
      </c>
      <c r="J1438" s="15">
        <f t="shared" si="2378"/>
        <v>0</v>
      </c>
      <c r="K1438" s="15">
        <f t="shared" si="2378"/>
        <v>0</v>
      </c>
      <c r="L1438" s="15">
        <f t="shared" si="2288"/>
        <v>4062.5</v>
      </c>
      <c r="M1438" s="15">
        <f t="shared" si="2289"/>
        <v>4176.9000000000005</v>
      </c>
      <c r="N1438" s="15">
        <f t="shared" si="2290"/>
        <v>4176.8999999999996</v>
      </c>
      <c r="O1438" s="15">
        <f>O1439</f>
        <v>0</v>
      </c>
      <c r="P1438" s="15">
        <f>P1439</f>
        <v>0</v>
      </c>
      <c r="Q1438" s="15">
        <f>Q1439</f>
        <v>0</v>
      </c>
      <c r="R1438" s="15">
        <f t="shared" si="2329"/>
        <v>4062.5</v>
      </c>
      <c r="S1438" s="15">
        <f t="shared" si="2330"/>
        <v>4176.9000000000005</v>
      </c>
      <c r="T1438" s="15">
        <f t="shared" si="2331"/>
        <v>4176.8999999999996</v>
      </c>
      <c r="U1438" s="15">
        <f>U1439</f>
        <v>0</v>
      </c>
      <c r="V1438" s="15">
        <f t="shared" si="2326"/>
        <v>4062.5</v>
      </c>
      <c r="W1438" s="15">
        <f t="shared" si="2327"/>
        <v>4176.9000000000005</v>
      </c>
      <c r="X1438" s="15">
        <f t="shared" si="2328"/>
        <v>4176.8999999999996</v>
      </c>
      <c r="Y1438" s="15">
        <f>Y1439</f>
        <v>0</v>
      </c>
      <c r="Z1438" s="15">
        <f>Z1439</f>
        <v>0</v>
      </c>
      <c r="AA1438" s="15">
        <f>AA1439</f>
        <v>0</v>
      </c>
      <c r="AB1438" s="15">
        <f t="shared" si="2294"/>
        <v>4062.5</v>
      </c>
      <c r="AC1438" s="15">
        <f t="shared" si="2295"/>
        <v>4176.9000000000005</v>
      </c>
      <c r="AD1438" s="15">
        <f t="shared" si="2296"/>
        <v>4176.8999999999996</v>
      </c>
      <c r="AE1438" s="15">
        <f>AE1439</f>
        <v>0</v>
      </c>
      <c r="AF1438" s="15">
        <f>AF1439</f>
        <v>0</v>
      </c>
      <c r="AG1438" s="15">
        <f>AG1439</f>
        <v>0</v>
      </c>
      <c r="AH1438" s="15">
        <f t="shared" si="2297"/>
        <v>4062.5</v>
      </c>
      <c r="AI1438" s="15">
        <f t="shared" si="2298"/>
        <v>4176.9000000000005</v>
      </c>
      <c r="AJ1438" s="15">
        <f t="shared" si="2299"/>
        <v>4176.8999999999996</v>
      </c>
      <c r="AK1438" s="15">
        <f>AK1439</f>
        <v>0</v>
      </c>
      <c r="AL1438" s="15">
        <f>AL1439</f>
        <v>0</v>
      </c>
      <c r="AM1438" s="15">
        <f>AM1439</f>
        <v>0</v>
      </c>
      <c r="AN1438" s="15">
        <f t="shared" si="2281"/>
        <v>4062.5</v>
      </c>
      <c r="AO1438" s="15">
        <f>AO1439</f>
        <v>0</v>
      </c>
      <c r="AP1438" s="70">
        <f t="shared" si="2324"/>
        <v>4062.5</v>
      </c>
      <c r="AQ1438" s="15">
        <f t="shared" si="2282"/>
        <v>4176.9000000000005</v>
      </c>
      <c r="AR1438" s="15">
        <f>AR1439</f>
        <v>0</v>
      </c>
      <c r="AS1438" s="70">
        <f t="shared" si="2325"/>
        <v>4176.9000000000005</v>
      </c>
      <c r="AT1438" s="73">
        <f t="shared" si="2283"/>
        <v>4176.8999999999996</v>
      </c>
      <c r="AU1438" s="15">
        <f>AU1439</f>
        <v>0</v>
      </c>
      <c r="AV1438" s="24"/>
    </row>
    <row r="1439" spans="1:48" x14ac:dyDescent="0.3">
      <c r="A1439" s="61" t="s">
        <v>925</v>
      </c>
      <c r="B1439" s="62">
        <v>100</v>
      </c>
      <c r="C1439" s="61" t="s">
        <v>100</v>
      </c>
      <c r="D1439" s="61" t="s">
        <v>321</v>
      </c>
      <c r="E1439" s="63" t="s">
        <v>322</v>
      </c>
      <c r="F1439" s="15">
        <f>3274.4+788.1</f>
        <v>4062.5</v>
      </c>
      <c r="G1439" s="15">
        <f>3317.8+859.1</f>
        <v>4176.9000000000005</v>
      </c>
      <c r="H1439" s="15">
        <v>4176.8999999999996</v>
      </c>
      <c r="I1439" s="15"/>
      <c r="J1439" s="15"/>
      <c r="K1439" s="15"/>
      <c r="L1439" s="15">
        <f t="shared" si="2288"/>
        <v>4062.5</v>
      </c>
      <c r="M1439" s="15">
        <f t="shared" si="2289"/>
        <v>4176.9000000000005</v>
      </c>
      <c r="N1439" s="15">
        <f t="shared" si="2290"/>
        <v>4176.8999999999996</v>
      </c>
      <c r="O1439" s="15"/>
      <c r="P1439" s="15"/>
      <c r="Q1439" s="15"/>
      <c r="R1439" s="15">
        <f t="shared" si="2329"/>
        <v>4062.5</v>
      </c>
      <c r="S1439" s="15">
        <f t="shared" si="2330"/>
        <v>4176.9000000000005</v>
      </c>
      <c r="T1439" s="15">
        <f t="shared" si="2331"/>
        <v>4176.8999999999996</v>
      </c>
      <c r="U1439" s="15"/>
      <c r="V1439" s="15">
        <f t="shared" si="2326"/>
        <v>4062.5</v>
      </c>
      <c r="W1439" s="15">
        <f t="shared" si="2327"/>
        <v>4176.9000000000005</v>
      </c>
      <c r="X1439" s="15">
        <f t="shared" si="2328"/>
        <v>4176.8999999999996</v>
      </c>
      <c r="Y1439" s="15"/>
      <c r="Z1439" s="15"/>
      <c r="AA1439" s="15"/>
      <c r="AB1439" s="15">
        <f t="shared" si="2294"/>
        <v>4062.5</v>
      </c>
      <c r="AC1439" s="15">
        <f t="shared" si="2295"/>
        <v>4176.9000000000005</v>
      </c>
      <c r="AD1439" s="15">
        <f t="shared" si="2296"/>
        <v>4176.8999999999996</v>
      </c>
      <c r="AE1439" s="15"/>
      <c r="AF1439" s="15"/>
      <c r="AG1439" s="15"/>
      <c r="AH1439" s="15">
        <f t="shared" si="2297"/>
        <v>4062.5</v>
      </c>
      <c r="AI1439" s="15">
        <f t="shared" si="2298"/>
        <v>4176.9000000000005</v>
      </c>
      <c r="AJ1439" s="15">
        <f t="shared" si="2299"/>
        <v>4176.8999999999996</v>
      </c>
      <c r="AK1439" s="15"/>
      <c r="AL1439" s="15"/>
      <c r="AM1439" s="15"/>
      <c r="AN1439" s="15">
        <f t="shared" si="2281"/>
        <v>4062.5</v>
      </c>
      <c r="AO1439" s="15"/>
      <c r="AP1439" s="70">
        <f t="shared" si="2324"/>
        <v>4062.5</v>
      </c>
      <c r="AQ1439" s="15">
        <f t="shared" si="2282"/>
        <v>4176.9000000000005</v>
      </c>
      <c r="AR1439" s="15"/>
      <c r="AS1439" s="70">
        <f t="shared" si="2325"/>
        <v>4176.9000000000005</v>
      </c>
      <c r="AT1439" s="73">
        <f t="shared" si="2283"/>
        <v>4176.8999999999996</v>
      </c>
      <c r="AU1439" s="15"/>
      <c r="AV1439" s="24"/>
    </row>
    <row r="1440" spans="1:48" ht="31.2" x14ac:dyDescent="0.3">
      <c r="A1440" s="61" t="s">
        <v>925</v>
      </c>
      <c r="B1440" s="62" t="s">
        <v>48</v>
      </c>
      <c r="C1440" s="61"/>
      <c r="D1440" s="61"/>
      <c r="E1440" s="63" t="s">
        <v>49</v>
      </c>
      <c r="F1440" s="15">
        <f t="shared" ref="F1440:K1440" si="2379">F1441</f>
        <v>102.3</v>
      </c>
      <c r="G1440" s="15">
        <f t="shared" si="2379"/>
        <v>102.3</v>
      </c>
      <c r="H1440" s="15">
        <f t="shared" si="2379"/>
        <v>102.3</v>
      </c>
      <c r="I1440" s="15">
        <f t="shared" si="2379"/>
        <v>0</v>
      </c>
      <c r="J1440" s="15">
        <f t="shared" si="2379"/>
        <v>0</v>
      </c>
      <c r="K1440" s="15">
        <f t="shared" si="2379"/>
        <v>0</v>
      </c>
      <c r="L1440" s="15">
        <f t="shared" si="2288"/>
        <v>102.3</v>
      </c>
      <c r="M1440" s="15">
        <f t="shared" si="2289"/>
        <v>102.3</v>
      </c>
      <c r="N1440" s="15">
        <f t="shared" si="2290"/>
        <v>102.3</v>
      </c>
      <c r="O1440" s="15">
        <f>O1441</f>
        <v>0</v>
      </c>
      <c r="P1440" s="15">
        <f>P1441</f>
        <v>0</v>
      </c>
      <c r="Q1440" s="15">
        <f>Q1441</f>
        <v>0</v>
      </c>
      <c r="R1440" s="15">
        <f t="shared" si="2329"/>
        <v>102.3</v>
      </c>
      <c r="S1440" s="15">
        <f t="shared" si="2330"/>
        <v>102.3</v>
      </c>
      <c r="T1440" s="15">
        <f t="shared" si="2331"/>
        <v>102.3</v>
      </c>
      <c r="U1440" s="15">
        <f>U1441</f>
        <v>0</v>
      </c>
      <c r="V1440" s="15">
        <f t="shared" si="2326"/>
        <v>102.3</v>
      </c>
      <c r="W1440" s="15">
        <f t="shared" si="2327"/>
        <v>102.3</v>
      </c>
      <c r="X1440" s="15">
        <f t="shared" si="2328"/>
        <v>102.3</v>
      </c>
      <c r="Y1440" s="15">
        <f>Y1441</f>
        <v>0</v>
      </c>
      <c r="Z1440" s="15">
        <f>Z1441</f>
        <v>0</v>
      </c>
      <c r="AA1440" s="15">
        <f>AA1441</f>
        <v>0</v>
      </c>
      <c r="AB1440" s="15">
        <f t="shared" si="2294"/>
        <v>102.3</v>
      </c>
      <c r="AC1440" s="15">
        <f t="shared" si="2295"/>
        <v>102.3</v>
      </c>
      <c r="AD1440" s="15">
        <f t="shared" si="2296"/>
        <v>102.3</v>
      </c>
      <c r="AE1440" s="15">
        <f>AE1441</f>
        <v>0</v>
      </c>
      <c r="AF1440" s="15">
        <f>AF1441</f>
        <v>0</v>
      </c>
      <c r="AG1440" s="15">
        <f>AG1441</f>
        <v>0</v>
      </c>
      <c r="AH1440" s="15">
        <f t="shared" si="2297"/>
        <v>102.3</v>
      </c>
      <c r="AI1440" s="15">
        <f t="shared" si="2298"/>
        <v>102.3</v>
      </c>
      <c r="AJ1440" s="15">
        <f t="shared" si="2299"/>
        <v>102.3</v>
      </c>
      <c r="AK1440" s="15">
        <f>AK1441</f>
        <v>0</v>
      </c>
      <c r="AL1440" s="15">
        <f>AL1441</f>
        <v>0</v>
      </c>
      <c r="AM1440" s="15">
        <f>AM1441</f>
        <v>0</v>
      </c>
      <c r="AN1440" s="15">
        <f t="shared" si="2281"/>
        <v>102.3</v>
      </c>
      <c r="AO1440" s="15">
        <f>AO1441</f>
        <v>0</v>
      </c>
      <c r="AP1440" s="70">
        <f t="shared" si="2324"/>
        <v>102.3</v>
      </c>
      <c r="AQ1440" s="15">
        <f t="shared" si="2282"/>
        <v>102.3</v>
      </c>
      <c r="AR1440" s="15">
        <f>AR1441</f>
        <v>0</v>
      </c>
      <c r="AS1440" s="70">
        <f t="shared" si="2325"/>
        <v>102.3</v>
      </c>
      <c r="AT1440" s="73">
        <f t="shared" si="2283"/>
        <v>102.3</v>
      </c>
      <c r="AU1440" s="15">
        <f>AU1441</f>
        <v>0</v>
      </c>
      <c r="AV1440" s="24"/>
    </row>
    <row r="1441" spans="1:49" x14ac:dyDescent="0.3">
      <c r="A1441" s="61" t="s">
        <v>925</v>
      </c>
      <c r="B1441" s="62">
        <v>200</v>
      </c>
      <c r="C1441" s="61" t="s">
        <v>100</v>
      </c>
      <c r="D1441" s="61" t="s">
        <v>321</v>
      </c>
      <c r="E1441" s="63" t="s">
        <v>322</v>
      </c>
      <c r="F1441" s="15">
        <f>41+61.3</f>
        <v>102.3</v>
      </c>
      <c r="G1441" s="15">
        <f>41+61.3</f>
        <v>102.3</v>
      </c>
      <c r="H1441" s="15">
        <f>41+61.3</f>
        <v>102.3</v>
      </c>
      <c r="I1441" s="15"/>
      <c r="J1441" s="15"/>
      <c r="K1441" s="15"/>
      <c r="L1441" s="15">
        <f t="shared" si="2288"/>
        <v>102.3</v>
      </c>
      <c r="M1441" s="15">
        <f t="shared" si="2289"/>
        <v>102.3</v>
      </c>
      <c r="N1441" s="15">
        <f t="shared" si="2290"/>
        <v>102.3</v>
      </c>
      <c r="O1441" s="15"/>
      <c r="P1441" s="15"/>
      <c r="Q1441" s="15"/>
      <c r="R1441" s="15">
        <f t="shared" si="2329"/>
        <v>102.3</v>
      </c>
      <c r="S1441" s="15">
        <f t="shared" si="2330"/>
        <v>102.3</v>
      </c>
      <c r="T1441" s="15">
        <f t="shared" si="2331"/>
        <v>102.3</v>
      </c>
      <c r="U1441" s="15"/>
      <c r="V1441" s="15">
        <f t="shared" si="2326"/>
        <v>102.3</v>
      </c>
      <c r="W1441" s="15">
        <f t="shared" si="2327"/>
        <v>102.3</v>
      </c>
      <c r="X1441" s="15">
        <f t="shared" si="2328"/>
        <v>102.3</v>
      </c>
      <c r="Y1441" s="15"/>
      <c r="Z1441" s="15"/>
      <c r="AA1441" s="15"/>
      <c r="AB1441" s="15">
        <f t="shared" si="2294"/>
        <v>102.3</v>
      </c>
      <c r="AC1441" s="15">
        <f t="shared" si="2295"/>
        <v>102.3</v>
      </c>
      <c r="AD1441" s="15">
        <f t="shared" si="2296"/>
        <v>102.3</v>
      </c>
      <c r="AE1441" s="15"/>
      <c r="AF1441" s="15"/>
      <c r="AG1441" s="15"/>
      <c r="AH1441" s="15">
        <f t="shared" si="2297"/>
        <v>102.3</v>
      </c>
      <c r="AI1441" s="15">
        <f t="shared" si="2298"/>
        <v>102.3</v>
      </c>
      <c r="AJ1441" s="15">
        <f t="shared" si="2299"/>
        <v>102.3</v>
      </c>
      <c r="AK1441" s="15"/>
      <c r="AL1441" s="15"/>
      <c r="AM1441" s="15"/>
      <c r="AN1441" s="15">
        <f t="shared" si="2281"/>
        <v>102.3</v>
      </c>
      <c r="AO1441" s="15"/>
      <c r="AP1441" s="70">
        <f t="shared" si="2324"/>
        <v>102.3</v>
      </c>
      <c r="AQ1441" s="15">
        <f t="shared" si="2282"/>
        <v>102.3</v>
      </c>
      <c r="AR1441" s="15"/>
      <c r="AS1441" s="70">
        <f t="shared" si="2325"/>
        <v>102.3</v>
      </c>
      <c r="AT1441" s="73">
        <f t="shared" si="2283"/>
        <v>102.3</v>
      </c>
      <c r="AU1441" s="15"/>
      <c r="AV1441" s="24"/>
    </row>
    <row r="1442" spans="1:49" ht="62.4" x14ac:dyDescent="0.3">
      <c r="A1442" s="61" t="s">
        <v>927</v>
      </c>
      <c r="B1442" s="62"/>
      <c r="C1442" s="61"/>
      <c r="D1442" s="61"/>
      <c r="E1442" s="63" t="s">
        <v>928</v>
      </c>
      <c r="F1442" s="15">
        <f t="shared" ref="F1442:F1443" si="2380">F1443</f>
        <v>321021.40000000002</v>
      </c>
      <c r="G1442" s="15">
        <f t="shared" ref="G1442:G1443" si="2381">G1443</f>
        <v>322702.2</v>
      </c>
      <c r="H1442" s="15">
        <f t="shared" ref="H1442:H1443" si="2382">H1443</f>
        <v>246495.1</v>
      </c>
      <c r="I1442" s="15">
        <f t="shared" ref="I1442:I1443" si="2383">I1443</f>
        <v>0</v>
      </c>
      <c r="J1442" s="15">
        <f t="shared" ref="J1442:J1443" si="2384">J1443</f>
        <v>0</v>
      </c>
      <c r="K1442" s="15">
        <f t="shared" ref="K1442:K1443" si="2385">K1443</f>
        <v>0</v>
      </c>
      <c r="L1442" s="15">
        <f t="shared" si="2288"/>
        <v>321021.40000000002</v>
      </c>
      <c r="M1442" s="15">
        <f t="shared" si="2289"/>
        <v>322702.2</v>
      </c>
      <c r="N1442" s="15">
        <f t="shared" si="2290"/>
        <v>246495.1</v>
      </c>
      <c r="O1442" s="15">
        <f t="shared" ref="O1442:O1443" si="2386">O1443</f>
        <v>0</v>
      </c>
      <c r="P1442" s="15">
        <f t="shared" ref="P1442:P1443" si="2387">P1443</f>
        <v>0</v>
      </c>
      <c r="Q1442" s="15">
        <f t="shared" ref="Q1442:Q1443" si="2388">Q1443</f>
        <v>0</v>
      </c>
      <c r="R1442" s="15">
        <f t="shared" si="2329"/>
        <v>321021.40000000002</v>
      </c>
      <c r="S1442" s="15">
        <f t="shared" si="2330"/>
        <v>322702.2</v>
      </c>
      <c r="T1442" s="15">
        <f t="shared" si="2331"/>
        <v>246495.1</v>
      </c>
      <c r="U1442" s="15">
        <f t="shared" ref="U1442:U1443" si="2389">U1443</f>
        <v>0</v>
      </c>
      <c r="V1442" s="15">
        <f t="shared" si="2326"/>
        <v>321021.40000000002</v>
      </c>
      <c r="W1442" s="15">
        <f t="shared" si="2327"/>
        <v>322702.2</v>
      </c>
      <c r="X1442" s="15">
        <f t="shared" si="2328"/>
        <v>246495.1</v>
      </c>
      <c r="Y1442" s="15">
        <f t="shared" ref="Y1442:Y1443" si="2390">Y1443</f>
        <v>0</v>
      </c>
      <c r="Z1442" s="15">
        <f t="shared" ref="Z1442:Z1443" si="2391">Z1443</f>
        <v>0</v>
      </c>
      <c r="AA1442" s="15">
        <f t="shared" ref="AA1442:AA1443" si="2392">AA1443</f>
        <v>0</v>
      </c>
      <c r="AB1442" s="15">
        <f t="shared" si="2294"/>
        <v>321021.40000000002</v>
      </c>
      <c r="AC1442" s="15">
        <f t="shared" si="2295"/>
        <v>322702.2</v>
      </c>
      <c r="AD1442" s="15">
        <f t="shared" si="2296"/>
        <v>246495.1</v>
      </c>
      <c r="AE1442" s="15">
        <f t="shared" ref="AE1442:AE1443" si="2393">AE1443</f>
        <v>0</v>
      </c>
      <c r="AF1442" s="15">
        <f t="shared" ref="AF1442:AF1443" si="2394">AF1443</f>
        <v>0</v>
      </c>
      <c r="AG1442" s="15">
        <f t="shared" ref="AG1442:AG1443" si="2395">AG1443</f>
        <v>0</v>
      </c>
      <c r="AH1442" s="15">
        <f t="shared" si="2297"/>
        <v>321021.40000000002</v>
      </c>
      <c r="AI1442" s="15">
        <f t="shared" si="2298"/>
        <v>322702.2</v>
      </c>
      <c r="AJ1442" s="15">
        <f t="shared" si="2299"/>
        <v>246495.1</v>
      </c>
      <c r="AK1442" s="15">
        <f t="shared" ref="AK1442:AK1443" si="2396">AK1443</f>
        <v>0</v>
      </c>
      <c r="AL1442" s="15">
        <f t="shared" ref="AL1442:AL1443" si="2397">AL1443</f>
        <v>0</v>
      </c>
      <c r="AM1442" s="15">
        <f t="shared" ref="AM1442:AM1443" si="2398">AM1443</f>
        <v>0</v>
      </c>
      <c r="AN1442" s="15">
        <f t="shared" si="2281"/>
        <v>321021.40000000002</v>
      </c>
      <c r="AO1442" s="15">
        <f t="shared" ref="AO1442:AO1443" si="2399">AO1443</f>
        <v>0</v>
      </c>
      <c r="AP1442" s="70">
        <f t="shared" si="2324"/>
        <v>321021.40000000002</v>
      </c>
      <c r="AQ1442" s="15">
        <f t="shared" si="2282"/>
        <v>322702.2</v>
      </c>
      <c r="AR1442" s="15">
        <f t="shared" ref="AR1442:AU1443" si="2400">AR1443</f>
        <v>0</v>
      </c>
      <c r="AS1442" s="70">
        <f t="shared" si="2325"/>
        <v>322702.2</v>
      </c>
      <c r="AT1442" s="73">
        <f t="shared" si="2283"/>
        <v>246495.1</v>
      </c>
      <c r="AU1442" s="15">
        <f t="shared" si="2400"/>
        <v>0</v>
      </c>
      <c r="AV1442" s="24"/>
    </row>
    <row r="1443" spans="1:49" ht="46.8" x14ac:dyDescent="0.3">
      <c r="A1443" s="61" t="s">
        <v>927</v>
      </c>
      <c r="B1443" s="62" t="s">
        <v>29</v>
      </c>
      <c r="C1443" s="61"/>
      <c r="D1443" s="61"/>
      <c r="E1443" s="63" t="s">
        <v>30</v>
      </c>
      <c r="F1443" s="15">
        <f t="shared" si="2380"/>
        <v>321021.40000000002</v>
      </c>
      <c r="G1443" s="15">
        <f t="shared" si="2381"/>
        <v>322702.2</v>
      </c>
      <c r="H1443" s="15">
        <f t="shared" si="2382"/>
        <v>246495.1</v>
      </c>
      <c r="I1443" s="15">
        <f t="shared" si="2383"/>
        <v>0</v>
      </c>
      <c r="J1443" s="15">
        <f t="shared" si="2384"/>
        <v>0</v>
      </c>
      <c r="K1443" s="15">
        <f t="shared" si="2385"/>
        <v>0</v>
      </c>
      <c r="L1443" s="15">
        <f t="shared" si="2288"/>
        <v>321021.40000000002</v>
      </c>
      <c r="M1443" s="15">
        <f t="shared" si="2289"/>
        <v>322702.2</v>
      </c>
      <c r="N1443" s="15">
        <f t="shared" si="2290"/>
        <v>246495.1</v>
      </c>
      <c r="O1443" s="15">
        <f t="shared" si="2386"/>
        <v>0</v>
      </c>
      <c r="P1443" s="15">
        <f t="shared" si="2387"/>
        <v>0</v>
      </c>
      <c r="Q1443" s="15">
        <f t="shared" si="2388"/>
        <v>0</v>
      </c>
      <c r="R1443" s="15">
        <f t="shared" si="2329"/>
        <v>321021.40000000002</v>
      </c>
      <c r="S1443" s="15">
        <f t="shared" si="2330"/>
        <v>322702.2</v>
      </c>
      <c r="T1443" s="15">
        <f t="shared" si="2331"/>
        <v>246495.1</v>
      </c>
      <c r="U1443" s="15">
        <f t="shared" si="2389"/>
        <v>0</v>
      </c>
      <c r="V1443" s="15">
        <f t="shared" si="2326"/>
        <v>321021.40000000002</v>
      </c>
      <c r="W1443" s="15">
        <f t="shared" si="2327"/>
        <v>322702.2</v>
      </c>
      <c r="X1443" s="15">
        <f t="shared" si="2328"/>
        <v>246495.1</v>
      </c>
      <c r="Y1443" s="15">
        <f t="shared" si="2390"/>
        <v>0</v>
      </c>
      <c r="Z1443" s="15">
        <f t="shared" si="2391"/>
        <v>0</v>
      </c>
      <c r="AA1443" s="15">
        <f t="shared" si="2392"/>
        <v>0</v>
      </c>
      <c r="AB1443" s="15">
        <f t="shared" si="2294"/>
        <v>321021.40000000002</v>
      </c>
      <c r="AC1443" s="15">
        <f t="shared" si="2295"/>
        <v>322702.2</v>
      </c>
      <c r="AD1443" s="15">
        <f t="shared" si="2296"/>
        <v>246495.1</v>
      </c>
      <c r="AE1443" s="15">
        <f t="shared" si="2393"/>
        <v>0</v>
      </c>
      <c r="AF1443" s="15">
        <f t="shared" si="2394"/>
        <v>0</v>
      </c>
      <c r="AG1443" s="15">
        <f t="shared" si="2395"/>
        <v>0</v>
      </c>
      <c r="AH1443" s="15">
        <f t="shared" si="2297"/>
        <v>321021.40000000002</v>
      </c>
      <c r="AI1443" s="15">
        <f t="shared" si="2298"/>
        <v>322702.2</v>
      </c>
      <c r="AJ1443" s="15">
        <f t="shared" si="2299"/>
        <v>246495.1</v>
      </c>
      <c r="AK1443" s="15">
        <f t="shared" si="2396"/>
        <v>0</v>
      </c>
      <c r="AL1443" s="15">
        <f t="shared" si="2397"/>
        <v>0</v>
      </c>
      <c r="AM1443" s="15">
        <f t="shared" si="2398"/>
        <v>0</v>
      </c>
      <c r="AN1443" s="15">
        <f t="shared" si="2281"/>
        <v>321021.40000000002</v>
      </c>
      <c r="AO1443" s="15">
        <f t="shared" si="2399"/>
        <v>0</v>
      </c>
      <c r="AP1443" s="70">
        <f t="shared" si="2324"/>
        <v>321021.40000000002</v>
      </c>
      <c r="AQ1443" s="15">
        <f t="shared" si="2282"/>
        <v>322702.2</v>
      </c>
      <c r="AR1443" s="15">
        <f t="shared" si="2400"/>
        <v>0</v>
      </c>
      <c r="AS1443" s="70">
        <f t="shared" si="2325"/>
        <v>322702.2</v>
      </c>
      <c r="AT1443" s="73">
        <f t="shared" si="2283"/>
        <v>246495.1</v>
      </c>
      <c r="AU1443" s="15">
        <f t="shared" si="2400"/>
        <v>0</v>
      </c>
      <c r="AV1443" s="24"/>
    </row>
    <row r="1444" spans="1:49" x14ac:dyDescent="0.3">
      <c r="A1444" s="61" t="s">
        <v>927</v>
      </c>
      <c r="B1444" s="62">
        <v>400</v>
      </c>
      <c r="C1444" s="61" t="s">
        <v>100</v>
      </c>
      <c r="D1444" s="61" t="s">
        <v>238</v>
      </c>
      <c r="E1444" s="63" t="s">
        <v>426</v>
      </c>
      <c r="F1444" s="15">
        <v>321021.40000000002</v>
      </c>
      <c r="G1444" s="15">
        <v>322702.2</v>
      </c>
      <c r="H1444" s="15">
        <v>246495.1</v>
      </c>
      <c r="I1444" s="15"/>
      <c r="J1444" s="15"/>
      <c r="K1444" s="15"/>
      <c r="L1444" s="15">
        <f t="shared" si="2288"/>
        <v>321021.40000000002</v>
      </c>
      <c r="M1444" s="15">
        <f t="shared" si="2289"/>
        <v>322702.2</v>
      </c>
      <c r="N1444" s="15">
        <f t="shared" si="2290"/>
        <v>246495.1</v>
      </c>
      <c r="O1444" s="15"/>
      <c r="P1444" s="15"/>
      <c r="Q1444" s="15"/>
      <c r="R1444" s="15">
        <f t="shared" si="2329"/>
        <v>321021.40000000002</v>
      </c>
      <c r="S1444" s="15">
        <f t="shared" si="2330"/>
        <v>322702.2</v>
      </c>
      <c r="T1444" s="15">
        <f t="shared" si="2331"/>
        <v>246495.1</v>
      </c>
      <c r="U1444" s="15"/>
      <c r="V1444" s="15">
        <f t="shared" si="2326"/>
        <v>321021.40000000002</v>
      </c>
      <c r="W1444" s="15">
        <f t="shared" si="2327"/>
        <v>322702.2</v>
      </c>
      <c r="X1444" s="15">
        <f t="shared" si="2328"/>
        <v>246495.1</v>
      </c>
      <c r="Y1444" s="15"/>
      <c r="Z1444" s="15"/>
      <c r="AA1444" s="15"/>
      <c r="AB1444" s="15">
        <f t="shared" si="2294"/>
        <v>321021.40000000002</v>
      </c>
      <c r="AC1444" s="15">
        <f t="shared" si="2295"/>
        <v>322702.2</v>
      </c>
      <c r="AD1444" s="15">
        <f t="shared" si="2296"/>
        <v>246495.1</v>
      </c>
      <c r="AE1444" s="15"/>
      <c r="AF1444" s="15"/>
      <c r="AG1444" s="15"/>
      <c r="AH1444" s="15">
        <f t="shared" si="2297"/>
        <v>321021.40000000002</v>
      </c>
      <c r="AI1444" s="15">
        <f t="shared" si="2298"/>
        <v>322702.2</v>
      </c>
      <c r="AJ1444" s="15">
        <f t="shared" si="2299"/>
        <v>246495.1</v>
      </c>
      <c r="AK1444" s="15"/>
      <c r="AL1444" s="15"/>
      <c r="AM1444" s="15"/>
      <c r="AN1444" s="15">
        <f t="shared" si="2281"/>
        <v>321021.40000000002</v>
      </c>
      <c r="AO1444" s="15"/>
      <c r="AP1444" s="70">
        <f t="shared" si="2324"/>
        <v>321021.40000000002</v>
      </c>
      <c r="AQ1444" s="15">
        <f t="shared" si="2282"/>
        <v>322702.2</v>
      </c>
      <c r="AR1444" s="15"/>
      <c r="AS1444" s="70">
        <f t="shared" si="2325"/>
        <v>322702.2</v>
      </c>
      <c r="AT1444" s="73">
        <f t="shared" si="2283"/>
        <v>246495.1</v>
      </c>
      <c r="AU1444" s="15"/>
      <c r="AV1444" s="24"/>
    </row>
    <row r="1445" spans="1:49" s="75" customFormat="1" x14ac:dyDescent="0.3">
      <c r="A1445" s="58" t="s">
        <v>929</v>
      </c>
      <c r="B1445" s="59"/>
      <c r="C1445" s="58"/>
      <c r="D1445" s="58"/>
      <c r="E1445" s="60" t="s">
        <v>58</v>
      </c>
      <c r="F1445" s="21">
        <f t="shared" ref="F1445:K1445" si="2401">F1446+F1464+F1482</f>
        <v>442971.60000000003</v>
      </c>
      <c r="G1445" s="21">
        <f t="shared" si="2401"/>
        <v>441627</v>
      </c>
      <c r="H1445" s="21">
        <f t="shared" si="2401"/>
        <v>444037.19999999995</v>
      </c>
      <c r="I1445" s="21">
        <f t="shared" si="2401"/>
        <v>-112796.90000000001</v>
      </c>
      <c r="J1445" s="21">
        <f t="shared" si="2401"/>
        <v>-82988.2</v>
      </c>
      <c r="K1445" s="21">
        <f t="shared" si="2401"/>
        <v>-82988.2</v>
      </c>
      <c r="L1445" s="21">
        <f t="shared" si="2288"/>
        <v>330174.7</v>
      </c>
      <c r="M1445" s="21">
        <f t="shared" si="2289"/>
        <v>358638.8</v>
      </c>
      <c r="N1445" s="21">
        <f t="shared" si="2290"/>
        <v>361048.99999999994</v>
      </c>
      <c r="O1445" s="21">
        <f>O1446+O1464+O1482</f>
        <v>-1998.953</v>
      </c>
      <c r="P1445" s="21">
        <f>P1446+P1464+P1482</f>
        <v>42.6</v>
      </c>
      <c r="Q1445" s="21">
        <f>Q1446+Q1464+Q1482</f>
        <v>-2711.6</v>
      </c>
      <c r="R1445" s="21">
        <f t="shared" si="2329"/>
        <v>328175.74700000003</v>
      </c>
      <c r="S1445" s="21">
        <f t="shared" si="2330"/>
        <v>358681.39999999997</v>
      </c>
      <c r="T1445" s="21">
        <f t="shared" si="2331"/>
        <v>358337.39999999997</v>
      </c>
      <c r="U1445" s="21">
        <f>U1446+U1464+U1482</f>
        <v>0</v>
      </c>
      <c r="V1445" s="21">
        <f t="shared" si="2326"/>
        <v>328175.74700000003</v>
      </c>
      <c r="W1445" s="21">
        <f t="shared" si="2327"/>
        <v>358681.39999999997</v>
      </c>
      <c r="X1445" s="21">
        <f t="shared" si="2328"/>
        <v>358337.39999999997</v>
      </c>
      <c r="Y1445" s="21">
        <f>Y1446+Y1464+Y1482</f>
        <v>-939.15300000000047</v>
      </c>
      <c r="Z1445" s="21">
        <f>Z1446+Z1464+Z1482</f>
        <v>0</v>
      </c>
      <c r="AA1445" s="21">
        <f>AA1446+AA1464+AA1482</f>
        <v>0</v>
      </c>
      <c r="AB1445" s="21">
        <f t="shared" si="2294"/>
        <v>327236.59400000004</v>
      </c>
      <c r="AC1445" s="21">
        <f t="shared" si="2295"/>
        <v>358681.39999999997</v>
      </c>
      <c r="AD1445" s="21">
        <f t="shared" si="2296"/>
        <v>358337.39999999997</v>
      </c>
      <c r="AE1445" s="21">
        <f>AE1446+AE1464+AE1482</f>
        <v>0</v>
      </c>
      <c r="AF1445" s="21">
        <f>AF1446+AF1464+AF1482</f>
        <v>0</v>
      </c>
      <c r="AG1445" s="21">
        <f>AG1446+AG1464+AG1482</f>
        <v>0</v>
      </c>
      <c r="AH1445" s="21">
        <f t="shared" si="2297"/>
        <v>327236.59400000004</v>
      </c>
      <c r="AI1445" s="21">
        <f t="shared" si="2298"/>
        <v>358681.39999999997</v>
      </c>
      <c r="AJ1445" s="21">
        <f t="shared" si="2299"/>
        <v>358337.39999999997</v>
      </c>
      <c r="AK1445" s="21">
        <f>AK1446+AK1464+AK1482</f>
        <v>11928.1</v>
      </c>
      <c r="AL1445" s="21">
        <f>AL1446+AL1464+AL1482</f>
        <v>0</v>
      </c>
      <c r="AM1445" s="21">
        <f>AM1446+AM1464+AM1482</f>
        <v>0</v>
      </c>
      <c r="AN1445" s="21">
        <f t="shared" si="2281"/>
        <v>339164.69400000002</v>
      </c>
      <c r="AO1445" s="21">
        <f>AO1446+AO1464+AO1482</f>
        <v>0</v>
      </c>
      <c r="AP1445" s="69">
        <f t="shared" si="2324"/>
        <v>339164.69400000002</v>
      </c>
      <c r="AQ1445" s="21">
        <f t="shared" si="2282"/>
        <v>358681.39999999997</v>
      </c>
      <c r="AR1445" s="21">
        <f>AR1446+AR1464+AR1482</f>
        <v>0</v>
      </c>
      <c r="AS1445" s="69">
        <f t="shared" si="2325"/>
        <v>358681.39999999997</v>
      </c>
      <c r="AT1445" s="72">
        <f t="shared" si="2283"/>
        <v>358337.39999999997</v>
      </c>
      <c r="AU1445" s="21">
        <f>AU1446+AU1464+AU1482</f>
        <v>0</v>
      </c>
      <c r="AV1445" s="22"/>
      <c r="AW1445" s="17"/>
    </row>
    <row r="1446" spans="1:49" ht="46.8" x14ac:dyDescent="0.3">
      <c r="A1446" s="61" t="s">
        <v>930</v>
      </c>
      <c r="B1446" s="62"/>
      <c r="C1446" s="61"/>
      <c r="D1446" s="61"/>
      <c r="E1446" s="63" t="s">
        <v>931</v>
      </c>
      <c r="F1446" s="15">
        <f t="shared" ref="F1446:K1446" si="2402">F1453+F1458+F1447+F1450+F1461</f>
        <v>185722.1</v>
      </c>
      <c r="G1446" s="15">
        <f t="shared" si="2402"/>
        <v>183546.1</v>
      </c>
      <c r="H1446" s="15">
        <f t="shared" si="2402"/>
        <v>183546.09999999998</v>
      </c>
      <c r="I1446" s="15">
        <f t="shared" si="2402"/>
        <v>-112796.90000000001</v>
      </c>
      <c r="J1446" s="15">
        <f t="shared" si="2402"/>
        <v>-82988.2</v>
      </c>
      <c r="K1446" s="15">
        <f t="shared" si="2402"/>
        <v>-82988.2</v>
      </c>
      <c r="L1446" s="15">
        <f t="shared" si="2288"/>
        <v>72925.2</v>
      </c>
      <c r="M1446" s="15">
        <f t="shared" si="2289"/>
        <v>100557.90000000001</v>
      </c>
      <c r="N1446" s="15">
        <f t="shared" si="2290"/>
        <v>100557.89999999998</v>
      </c>
      <c r="O1446" s="15">
        <f>O1453+O1458+O1447+O1450+O1461</f>
        <v>-2036.653</v>
      </c>
      <c r="P1446" s="15">
        <f>P1453+P1458+P1447+P1450+P1461</f>
        <v>0</v>
      </c>
      <c r="Q1446" s="15">
        <f>Q1453+Q1458+Q1447+Q1450+Q1461</f>
        <v>0</v>
      </c>
      <c r="R1446" s="15">
        <f t="shared" si="2329"/>
        <v>70888.546999999991</v>
      </c>
      <c r="S1446" s="15">
        <f t="shared" si="2330"/>
        <v>100557.90000000001</v>
      </c>
      <c r="T1446" s="15">
        <f t="shared" si="2331"/>
        <v>100557.89999999998</v>
      </c>
      <c r="U1446" s="15">
        <f>U1453+U1458+U1447+U1450+U1461</f>
        <v>0</v>
      </c>
      <c r="V1446" s="15">
        <f t="shared" si="2326"/>
        <v>70888.546999999991</v>
      </c>
      <c r="W1446" s="15">
        <f t="shared" si="2327"/>
        <v>100557.90000000001</v>
      </c>
      <c r="X1446" s="15">
        <f t="shared" si="2328"/>
        <v>100557.89999999998</v>
      </c>
      <c r="Y1446" s="15">
        <f>Y1453+Y1458+Y1447+Y1450+Y1461</f>
        <v>-322.53800000000001</v>
      </c>
      <c r="Z1446" s="15">
        <f>Z1453+Z1458+Z1447+Z1450+Z1461</f>
        <v>0</v>
      </c>
      <c r="AA1446" s="15">
        <f>AA1453+AA1458+AA1447+AA1450+AA1461</f>
        <v>0</v>
      </c>
      <c r="AB1446" s="15">
        <f t="shared" si="2294"/>
        <v>70566.008999999991</v>
      </c>
      <c r="AC1446" s="15">
        <f t="shared" si="2295"/>
        <v>100557.90000000001</v>
      </c>
      <c r="AD1446" s="15">
        <f t="shared" si="2296"/>
        <v>100557.89999999998</v>
      </c>
      <c r="AE1446" s="15">
        <f>AE1453+AE1458+AE1447+AE1450+AE1461</f>
        <v>0</v>
      </c>
      <c r="AF1446" s="15">
        <f>AF1453+AF1458+AF1447+AF1450+AF1461</f>
        <v>0</v>
      </c>
      <c r="AG1446" s="15">
        <f>AG1453+AG1458+AG1447+AG1450+AG1461</f>
        <v>0</v>
      </c>
      <c r="AH1446" s="15">
        <f t="shared" si="2297"/>
        <v>70566.008999999991</v>
      </c>
      <c r="AI1446" s="15">
        <f t="shared" si="2298"/>
        <v>100557.90000000001</v>
      </c>
      <c r="AJ1446" s="15">
        <f t="shared" si="2299"/>
        <v>100557.89999999998</v>
      </c>
      <c r="AK1446" s="15">
        <f>AK1453+AK1458+AK1447+AK1450+AK1461</f>
        <v>10764.108</v>
      </c>
      <c r="AL1446" s="15">
        <f>AL1453+AL1458+AL1447+AL1450+AL1461</f>
        <v>0</v>
      </c>
      <c r="AM1446" s="15">
        <f>AM1453+AM1458+AM1447+AM1450+AM1461</f>
        <v>0</v>
      </c>
      <c r="AN1446" s="15">
        <f t="shared" si="2281"/>
        <v>81330.116999999998</v>
      </c>
      <c r="AO1446" s="15">
        <f>AO1453+AO1458+AO1447+AO1450+AO1461</f>
        <v>0</v>
      </c>
      <c r="AP1446" s="70">
        <f t="shared" si="2324"/>
        <v>81330.116999999998</v>
      </c>
      <c r="AQ1446" s="15">
        <f t="shared" si="2282"/>
        <v>100557.90000000001</v>
      </c>
      <c r="AR1446" s="15">
        <f>AR1453+AR1458+AR1447+AR1450+AR1461</f>
        <v>0</v>
      </c>
      <c r="AS1446" s="70">
        <f t="shared" si="2325"/>
        <v>100557.90000000001</v>
      </c>
      <c r="AT1446" s="73">
        <f t="shared" si="2283"/>
        <v>100557.89999999998</v>
      </c>
      <c r="AU1446" s="15">
        <f>AU1453+AU1458+AU1447+AU1450+AU1461</f>
        <v>0</v>
      </c>
      <c r="AV1446" s="24"/>
    </row>
    <row r="1447" spans="1:49" s="1" customFormat="1" hidden="1" x14ac:dyDescent="0.3">
      <c r="A1447" s="10" t="s">
        <v>932</v>
      </c>
      <c r="B1447" s="11"/>
      <c r="C1447" s="10"/>
      <c r="D1447" s="10"/>
      <c r="E1447" s="23" t="s">
        <v>217</v>
      </c>
      <c r="F1447" s="15">
        <f t="shared" ref="F1447:F1451" si="2403">F1448</f>
        <v>1628.3</v>
      </c>
      <c r="G1447" s="15">
        <f t="shared" ref="G1447:G1451" si="2404">G1448</f>
        <v>0</v>
      </c>
      <c r="H1447" s="15">
        <f t="shared" ref="H1447:H1451" si="2405">H1448</f>
        <v>0</v>
      </c>
      <c r="I1447" s="15">
        <f t="shared" ref="I1447:I1451" si="2406">I1448</f>
        <v>-1628.3</v>
      </c>
      <c r="J1447" s="15">
        <f t="shared" ref="J1447:J1451" si="2407">J1448</f>
        <v>0</v>
      </c>
      <c r="K1447" s="15">
        <f t="shared" ref="K1447:K1451" si="2408">K1448</f>
        <v>0</v>
      </c>
      <c r="L1447" s="15">
        <f t="shared" si="2288"/>
        <v>0</v>
      </c>
      <c r="M1447" s="15">
        <f t="shared" si="2289"/>
        <v>0</v>
      </c>
      <c r="N1447" s="15">
        <f t="shared" si="2290"/>
        <v>0</v>
      </c>
      <c r="O1447" s="15">
        <f t="shared" ref="O1447:O1451" si="2409">O1448</f>
        <v>0</v>
      </c>
      <c r="P1447" s="15">
        <f t="shared" ref="P1447:P1451" si="2410">P1448</f>
        <v>0</v>
      </c>
      <c r="Q1447" s="15">
        <f t="shared" ref="Q1447:Q1451" si="2411">Q1448</f>
        <v>0</v>
      </c>
      <c r="R1447" s="15">
        <f t="shared" si="2329"/>
        <v>0</v>
      </c>
      <c r="S1447" s="15">
        <f t="shared" si="2330"/>
        <v>0</v>
      </c>
      <c r="T1447" s="15">
        <f t="shared" si="2331"/>
        <v>0</v>
      </c>
      <c r="U1447" s="15">
        <f t="shared" ref="U1447:U1451" si="2412">U1448</f>
        <v>0</v>
      </c>
      <c r="V1447" s="15">
        <f t="shared" si="2326"/>
        <v>0</v>
      </c>
      <c r="W1447" s="15">
        <f t="shared" si="2327"/>
        <v>0</v>
      </c>
      <c r="X1447" s="15">
        <f t="shared" si="2328"/>
        <v>0</v>
      </c>
      <c r="Y1447" s="15">
        <f t="shared" ref="Y1447:Y1451" si="2413">Y1448</f>
        <v>0</v>
      </c>
      <c r="Z1447" s="15">
        <f t="shared" ref="Z1447:Z1451" si="2414">Z1448</f>
        <v>0</v>
      </c>
      <c r="AA1447" s="15">
        <f t="shared" ref="AA1447:AA1451" si="2415">AA1448</f>
        <v>0</v>
      </c>
      <c r="AB1447" s="15">
        <f t="shared" si="2294"/>
        <v>0</v>
      </c>
      <c r="AC1447" s="15">
        <f t="shared" si="2295"/>
        <v>0</v>
      </c>
      <c r="AD1447" s="15">
        <f t="shared" si="2296"/>
        <v>0</v>
      </c>
      <c r="AE1447" s="15">
        <f t="shared" ref="AE1447:AE1451" si="2416">AE1448</f>
        <v>0</v>
      </c>
      <c r="AF1447" s="15">
        <f t="shared" ref="AF1447:AF1451" si="2417">AF1448</f>
        <v>0</v>
      </c>
      <c r="AG1447" s="15">
        <f t="shared" ref="AG1447:AG1451" si="2418">AG1448</f>
        <v>0</v>
      </c>
      <c r="AH1447" s="15">
        <f t="shared" si="2297"/>
        <v>0</v>
      </c>
      <c r="AI1447" s="15">
        <f t="shared" si="2298"/>
        <v>0</v>
      </c>
      <c r="AJ1447" s="15">
        <f t="shared" si="2299"/>
        <v>0</v>
      </c>
      <c r="AK1447" s="15">
        <f t="shared" ref="AK1447:AK1451" si="2419">AK1448</f>
        <v>0</v>
      </c>
      <c r="AL1447" s="15">
        <f t="shared" ref="AL1447:AL1451" si="2420">AL1448</f>
        <v>0</v>
      </c>
      <c r="AM1447" s="15">
        <f t="shared" ref="AM1447:AM1451" si="2421">AM1448</f>
        <v>0</v>
      </c>
      <c r="AN1447" s="15">
        <f t="shared" si="2281"/>
        <v>0</v>
      </c>
      <c r="AO1447" s="15">
        <f t="shared" ref="AO1447:AO1451" si="2422">AO1448</f>
        <v>0</v>
      </c>
      <c r="AP1447" s="15"/>
      <c r="AQ1447" s="15">
        <f t="shared" si="2282"/>
        <v>0</v>
      </c>
      <c r="AR1447" s="15">
        <f t="shared" ref="AR1447:AU1451" si="2423">AR1448</f>
        <v>0</v>
      </c>
      <c r="AS1447" s="15"/>
      <c r="AT1447" s="15">
        <f t="shared" si="2283"/>
        <v>0</v>
      </c>
      <c r="AU1447" s="15">
        <f t="shared" si="2423"/>
        <v>0</v>
      </c>
      <c r="AV1447" s="22">
        <v>0</v>
      </c>
    </row>
    <row r="1448" spans="1:49" s="1" customFormat="1" ht="46.8" hidden="1" x14ac:dyDescent="0.3">
      <c r="A1448" s="10" t="s">
        <v>932</v>
      </c>
      <c r="B1448" s="11" t="s">
        <v>55</v>
      </c>
      <c r="C1448" s="10"/>
      <c r="D1448" s="10"/>
      <c r="E1448" s="23" t="s">
        <v>56</v>
      </c>
      <c r="F1448" s="15">
        <f t="shared" si="2403"/>
        <v>1628.3</v>
      </c>
      <c r="G1448" s="15">
        <f t="shared" si="2404"/>
        <v>0</v>
      </c>
      <c r="H1448" s="15">
        <f t="shared" si="2405"/>
        <v>0</v>
      </c>
      <c r="I1448" s="15">
        <f t="shared" si="2406"/>
        <v>-1628.3</v>
      </c>
      <c r="J1448" s="15">
        <f t="shared" si="2407"/>
        <v>0</v>
      </c>
      <c r="K1448" s="15">
        <f t="shared" si="2408"/>
        <v>0</v>
      </c>
      <c r="L1448" s="15">
        <f t="shared" si="2288"/>
        <v>0</v>
      </c>
      <c r="M1448" s="15">
        <f t="shared" si="2289"/>
        <v>0</v>
      </c>
      <c r="N1448" s="15">
        <f t="shared" si="2290"/>
        <v>0</v>
      </c>
      <c r="O1448" s="15">
        <f t="shared" si="2409"/>
        <v>0</v>
      </c>
      <c r="P1448" s="15">
        <f t="shared" si="2410"/>
        <v>0</v>
      </c>
      <c r="Q1448" s="15">
        <f t="shared" si="2411"/>
        <v>0</v>
      </c>
      <c r="R1448" s="15">
        <f t="shared" si="2329"/>
        <v>0</v>
      </c>
      <c r="S1448" s="15">
        <f t="shared" si="2330"/>
        <v>0</v>
      </c>
      <c r="T1448" s="15">
        <f t="shared" si="2331"/>
        <v>0</v>
      </c>
      <c r="U1448" s="15">
        <f t="shared" si="2412"/>
        <v>0</v>
      </c>
      <c r="V1448" s="15">
        <f t="shared" si="2326"/>
        <v>0</v>
      </c>
      <c r="W1448" s="15">
        <f t="shared" si="2327"/>
        <v>0</v>
      </c>
      <c r="X1448" s="15">
        <f t="shared" si="2328"/>
        <v>0</v>
      </c>
      <c r="Y1448" s="15">
        <f t="shared" si="2413"/>
        <v>0</v>
      </c>
      <c r="Z1448" s="15">
        <f t="shared" si="2414"/>
        <v>0</v>
      </c>
      <c r="AA1448" s="15">
        <f t="shared" si="2415"/>
        <v>0</v>
      </c>
      <c r="AB1448" s="15">
        <f t="shared" si="2294"/>
        <v>0</v>
      </c>
      <c r="AC1448" s="15">
        <f t="shared" si="2295"/>
        <v>0</v>
      </c>
      <c r="AD1448" s="15">
        <f t="shared" si="2296"/>
        <v>0</v>
      </c>
      <c r="AE1448" s="15">
        <f t="shared" si="2416"/>
        <v>0</v>
      </c>
      <c r="AF1448" s="15">
        <f t="shared" si="2417"/>
        <v>0</v>
      </c>
      <c r="AG1448" s="15">
        <f t="shared" si="2418"/>
        <v>0</v>
      </c>
      <c r="AH1448" s="15">
        <f t="shared" si="2297"/>
        <v>0</v>
      </c>
      <c r="AI1448" s="15">
        <f t="shared" si="2298"/>
        <v>0</v>
      </c>
      <c r="AJ1448" s="15">
        <f t="shared" si="2299"/>
        <v>0</v>
      </c>
      <c r="AK1448" s="15">
        <f t="shared" si="2419"/>
        <v>0</v>
      </c>
      <c r="AL1448" s="15">
        <f t="shared" si="2420"/>
        <v>0</v>
      </c>
      <c r="AM1448" s="15">
        <f t="shared" si="2421"/>
        <v>0</v>
      </c>
      <c r="AN1448" s="15">
        <f t="shared" si="2281"/>
        <v>0</v>
      </c>
      <c r="AO1448" s="15">
        <f t="shared" si="2422"/>
        <v>0</v>
      </c>
      <c r="AP1448" s="15"/>
      <c r="AQ1448" s="15">
        <f t="shared" si="2282"/>
        <v>0</v>
      </c>
      <c r="AR1448" s="15">
        <f t="shared" si="2423"/>
        <v>0</v>
      </c>
      <c r="AS1448" s="15"/>
      <c r="AT1448" s="15">
        <f t="shared" si="2283"/>
        <v>0</v>
      </c>
      <c r="AU1448" s="15">
        <f t="shared" si="2423"/>
        <v>0</v>
      </c>
      <c r="AV1448" s="22">
        <v>0</v>
      </c>
    </row>
    <row r="1449" spans="1:49" s="1" customFormat="1" hidden="1" x14ac:dyDescent="0.3">
      <c r="A1449" s="10" t="s">
        <v>932</v>
      </c>
      <c r="B1449" s="11" t="s">
        <v>55</v>
      </c>
      <c r="C1449" s="10" t="s">
        <v>50</v>
      </c>
      <c r="D1449" s="10" t="s">
        <v>31</v>
      </c>
      <c r="E1449" s="23" t="s">
        <v>727</v>
      </c>
      <c r="F1449" s="15">
        <v>1628.3</v>
      </c>
      <c r="G1449" s="15"/>
      <c r="H1449" s="15"/>
      <c r="I1449" s="15">
        <v>-1628.3</v>
      </c>
      <c r="J1449" s="15"/>
      <c r="K1449" s="15"/>
      <c r="L1449" s="15">
        <f t="shared" si="2288"/>
        <v>0</v>
      </c>
      <c r="M1449" s="15">
        <f t="shared" si="2289"/>
        <v>0</v>
      </c>
      <c r="N1449" s="15">
        <f t="shared" si="2290"/>
        <v>0</v>
      </c>
      <c r="O1449" s="15"/>
      <c r="P1449" s="15"/>
      <c r="Q1449" s="15"/>
      <c r="R1449" s="15">
        <f t="shared" si="2329"/>
        <v>0</v>
      </c>
      <c r="S1449" s="15">
        <f t="shared" si="2330"/>
        <v>0</v>
      </c>
      <c r="T1449" s="15">
        <f t="shared" si="2331"/>
        <v>0</v>
      </c>
      <c r="U1449" s="15"/>
      <c r="V1449" s="15">
        <f t="shared" si="2326"/>
        <v>0</v>
      </c>
      <c r="W1449" s="15">
        <f t="shared" si="2327"/>
        <v>0</v>
      </c>
      <c r="X1449" s="15">
        <f t="shared" si="2328"/>
        <v>0</v>
      </c>
      <c r="Y1449" s="15"/>
      <c r="Z1449" s="15"/>
      <c r="AA1449" s="15"/>
      <c r="AB1449" s="15">
        <f t="shared" si="2294"/>
        <v>0</v>
      </c>
      <c r="AC1449" s="15">
        <f t="shared" si="2295"/>
        <v>0</v>
      </c>
      <c r="AD1449" s="15">
        <f t="shared" si="2296"/>
        <v>0</v>
      </c>
      <c r="AE1449" s="15"/>
      <c r="AF1449" s="15"/>
      <c r="AG1449" s="15"/>
      <c r="AH1449" s="15">
        <f t="shared" si="2297"/>
        <v>0</v>
      </c>
      <c r="AI1449" s="15">
        <f t="shared" si="2298"/>
        <v>0</v>
      </c>
      <c r="AJ1449" s="15">
        <f t="shared" si="2299"/>
        <v>0</v>
      </c>
      <c r="AK1449" s="15"/>
      <c r="AL1449" s="15"/>
      <c r="AM1449" s="15"/>
      <c r="AN1449" s="15">
        <f t="shared" si="2281"/>
        <v>0</v>
      </c>
      <c r="AO1449" s="15"/>
      <c r="AP1449" s="15"/>
      <c r="AQ1449" s="15">
        <f t="shared" si="2282"/>
        <v>0</v>
      </c>
      <c r="AR1449" s="15"/>
      <c r="AS1449" s="15"/>
      <c r="AT1449" s="15">
        <f t="shared" si="2283"/>
        <v>0</v>
      </c>
      <c r="AU1449" s="15"/>
      <c r="AV1449" s="22">
        <v>0</v>
      </c>
    </row>
    <row r="1450" spans="1:49" s="1" customFormat="1" ht="31.2" hidden="1" x14ac:dyDescent="0.3">
      <c r="A1450" s="10" t="s">
        <v>933</v>
      </c>
      <c r="B1450" s="11"/>
      <c r="C1450" s="10"/>
      <c r="D1450" s="10"/>
      <c r="E1450" s="23" t="s">
        <v>207</v>
      </c>
      <c r="F1450" s="15">
        <f t="shared" si="2403"/>
        <v>190.3</v>
      </c>
      <c r="G1450" s="15">
        <f t="shared" si="2404"/>
        <v>190.3</v>
      </c>
      <c r="H1450" s="15">
        <f t="shared" si="2405"/>
        <v>190.3</v>
      </c>
      <c r="I1450" s="15">
        <f t="shared" si="2406"/>
        <v>-190.3</v>
      </c>
      <c r="J1450" s="15">
        <f t="shared" si="2407"/>
        <v>-190.3</v>
      </c>
      <c r="K1450" s="15">
        <f t="shared" si="2408"/>
        <v>-190.3</v>
      </c>
      <c r="L1450" s="15">
        <f t="shared" si="2288"/>
        <v>0</v>
      </c>
      <c r="M1450" s="15">
        <f t="shared" si="2289"/>
        <v>0</v>
      </c>
      <c r="N1450" s="15">
        <f t="shared" si="2290"/>
        <v>0</v>
      </c>
      <c r="O1450" s="15">
        <f t="shared" si="2409"/>
        <v>0</v>
      </c>
      <c r="P1450" s="15">
        <f t="shared" si="2410"/>
        <v>0</v>
      </c>
      <c r="Q1450" s="15">
        <f t="shared" si="2411"/>
        <v>0</v>
      </c>
      <c r="R1450" s="15">
        <f t="shared" si="2329"/>
        <v>0</v>
      </c>
      <c r="S1450" s="15">
        <f t="shared" si="2330"/>
        <v>0</v>
      </c>
      <c r="T1450" s="15">
        <f t="shared" si="2331"/>
        <v>0</v>
      </c>
      <c r="U1450" s="15">
        <f t="shared" si="2412"/>
        <v>0</v>
      </c>
      <c r="V1450" s="15">
        <f t="shared" si="2326"/>
        <v>0</v>
      </c>
      <c r="W1450" s="15">
        <f t="shared" si="2327"/>
        <v>0</v>
      </c>
      <c r="X1450" s="15">
        <f t="shared" si="2328"/>
        <v>0</v>
      </c>
      <c r="Y1450" s="15">
        <f t="shared" si="2413"/>
        <v>0</v>
      </c>
      <c r="Z1450" s="15">
        <f t="shared" si="2414"/>
        <v>0</v>
      </c>
      <c r="AA1450" s="15">
        <f t="shared" si="2415"/>
        <v>0</v>
      </c>
      <c r="AB1450" s="15">
        <f t="shared" si="2294"/>
        <v>0</v>
      </c>
      <c r="AC1450" s="15">
        <f t="shared" si="2295"/>
        <v>0</v>
      </c>
      <c r="AD1450" s="15">
        <f t="shared" si="2296"/>
        <v>0</v>
      </c>
      <c r="AE1450" s="15">
        <f t="shared" si="2416"/>
        <v>0</v>
      </c>
      <c r="AF1450" s="15">
        <f t="shared" si="2417"/>
        <v>0</v>
      </c>
      <c r="AG1450" s="15">
        <f t="shared" si="2418"/>
        <v>0</v>
      </c>
      <c r="AH1450" s="15">
        <f t="shared" si="2297"/>
        <v>0</v>
      </c>
      <c r="AI1450" s="15">
        <f t="shared" si="2298"/>
        <v>0</v>
      </c>
      <c r="AJ1450" s="15">
        <f t="shared" si="2299"/>
        <v>0</v>
      </c>
      <c r="AK1450" s="15">
        <f t="shared" si="2419"/>
        <v>0</v>
      </c>
      <c r="AL1450" s="15">
        <f t="shared" si="2420"/>
        <v>0</v>
      </c>
      <c r="AM1450" s="15">
        <f t="shared" si="2421"/>
        <v>0</v>
      </c>
      <c r="AN1450" s="15">
        <f t="shared" si="2281"/>
        <v>0</v>
      </c>
      <c r="AO1450" s="15">
        <f t="shared" si="2422"/>
        <v>0</v>
      </c>
      <c r="AP1450" s="15"/>
      <c r="AQ1450" s="15">
        <f t="shared" si="2282"/>
        <v>0</v>
      </c>
      <c r="AR1450" s="15">
        <f t="shared" si="2423"/>
        <v>0</v>
      </c>
      <c r="AS1450" s="15"/>
      <c r="AT1450" s="15">
        <f t="shared" si="2283"/>
        <v>0</v>
      </c>
      <c r="AU1450" s="15">
        <f t="shared" si="2423"/>
        <v>0</v>
      </c>
      <c r="AV1450" s="22">
        <v>0</v>
      </c>
    </row>
    <row r="1451" spans="1:49" s="1" customFormat="1" ht="46.8" hidden="1" x14ac:dyDescent="0.3">
      <c r="A1451" s="10" t="s">
        <v>933</v>
      </c>
      <c r="B1451" s="11" t="s">
        <v>55</v>
      </c>
      <c r="C1451" s="10"/>
      <c r="D1451" s="10"/>
      <c r="E1451" s="23" t="s">
        <v>56</v>
      </c>
      <c r="F1451" s="15">
        <f t="shared" si="2403"/>
        <v>190.3</v>
      </c>
      <c r="G1451" s="15">
        <f t="shared" si="2404"/>
        <v>190.3</v>
      </c>
      <c r="H1451" s="15">
        <f t="shared" si="2405"/>
        <v>190.3</v>
      </c>
      <c r="I1451" s="15">
        <f t="shared" si="2406"/>
        <v>-190.3</v>
      </c>
      <c r="J1451" s="15">
        <f t="shared" si="2407"/>
        <v>-190.3</v>
      </c>
      <c r="K1451" s="15">
        <f t="shared" si="2408"/>
        <v>-190.3</v>
      </c>
      <c r="L1451" s="15">
        <f t="shared" si="2288"/>
        <v>0</v>
      </c>
      <c r="M1451" s="15">
        <f t="shared" si="2289"/>
        <v>0</v>
      </c>
      <c r="N1451" s="15">
        <f t="shared" si="2290"/>
        <v>0</v>
      </c>
      <c r="O1451" s="15">
        <f t="shared" si="2409"/>
        <v>0</v>
      </c>
      <c r="P1451" s="15">
        <f t="shared" si="2410"/>
        <v>0</v>
      </c>
      <c r="Q1451" s="15">
        <f t="shared" si="2411"/>
        <v>0</v>
      </c>
      <c r="R1451" s="15">
        <f t="shared" si="2329"/>
        <v>0</v>
      </c>
      <c r="S1451" s="15">
        <f t="shared" si="2330"/>
        <v>0</v>
      </c>
      <c r="T1451" s="15">
        <f t="shared" si="2331"/>
        <v>0</v>
      </c>
      <c r="U1451" s="15">
        <f t="shared" si="2412"/>
        <v>0</v>
      </c>
      <c r="V1451" s="15">
        <f t="shared" si="2326"/>
        <v>0</v>
      </c>
      <c r="W1451" s="15">
        <f t="shared" si="2327"/>
        <v>0</v>
      </c>
      <c r="X1451" s="15">
        <f t="shared" si="2328"/>
        <v>0</v>
      </c>
      <c r="Y1451" s="15">
        <f t="shared" si="2413"/>
        <v>0</v>
      </c>
      <c r="Z1451" s="15">
        <f t="shared" si="2414"/>
        <v>0</v>
      </c>
      <c r="AA1451" s="15">
        <f t="shared" si="2415"/>
        <v>0</v>
      </c>
      <c r="AB1451" s="15">
        <f t="shared" si="2294"/>
        <v>0</v>
      </c>
      <c r="AC1451" s="15">
        <f t="shared" si="2295"/>
        <v>0</v>
      </c>
      <c r="AD1451" s="15">
        <f t="shared" si="2296"/>
        <v>0</v>
      </c>
      <c r="AE1451" s="15">
        <f t="shared" si="2416"/>
        <v>0</v>
      </c>
      <c r="AF1451" s="15">
        <f t="shared" si="2417"/>
        <v>0</v>
      </c>
      <c r="AG1451" s="15">
        <f t="shared" si="2418"/>
        <v>0</v>
      </c>
      <c r="AH1451" s="15">
        <f t="shared" si="2297"/>
        <v>0</v>
      </c>
      <c r="AI1451" s="15">
        <f t="shared" si="2298"/>
        <v>0</v>
      </c>
      <c r="AJ1451" s="15">
        <f t="shared" si="2299"/>
        <v>0</v>
      </c>
      <c r="AK1451" s="15">
        <f t="shared" si="2419"/>
        <v>0</v>
      </c>
      <c r="AL1451" s="15">
        <f t="shared" si="2420"/>
        <v>0</v>
      </c>
      <c r="AM1451" s="15">
        <f t="shared" si="2421"/>
        <v>0</v>
      </c>
      <c r="AN1451" s="15">
        <f t="shared" si="2281"/>
        <v>0</v>
      </c>
      <c r="AO1451" s="15">
        <f t="shared" si="2422"/>
        <v>0</v>
      </c>
      <c r="AP1451" s="15"/>
      <c r="AQ1451" s="15">
        <f t="shared" si="2282"/>
        <v>0</v>
      </c>
      <c r="AR1451" s="15">
        <f t="shared" si="2423"/>
        <v>0</v>
      </c>
      <c r="AS1451" s="15"/>
      <c r="AT1451" s="15">
        <f t="shared" si="2283"/>
        <v>0</v>
      </c>
      <c r="AU1451" s="15">
        <f t="shared" si="2423"/>
        <v>0</v>
      </c>
      <c r="AV1451" s="22">
        <v>0</v>
      </c>
    </row>
    <row r="1452" spans="1:49" s="1" customFormat="1" hidden="1" x14ac:dyDescent="0.3">
      <c r="A1452" s="10" t="s">
        <v>933</v>
      </c>
      <c r="B1452" s="11" t="s">
        <v>55</v>
      </c>
      <c r="C1452" s="10" t="s">
        <v>50</v>
      </c>
      <c r="D1452" s="10" t="s">
        <v>31</v>
      </c>
      <c r="E1452" s="23" t="s">
        <v>727</v>
      </c>
      <c r="F1452" s="15">
        <v>190.3</v>
      </c>
      <c r="G1452" s="15">
        <v>190.3</v>
      </c>
      <c r="H1452" s="15">
        <v>190.3</v>
      </c>
      <c r="I1452" s="15">
        <v>-190.3</v>
      </c>
      <c r="J1452" s="15">
        <v>-190.3</v>
      </c>
      <c r="K1452" s="15">
        <v>-190.3</v>
      </c>
      <c r="L1452" s="15">
        <f t="shared" si="2288"/>
        <v>0</v>
      </c>
      <c r="M1452" s="15">
        <f t="shared" si="2289"/>
        <v>0</v>
      </c>
      <c r="N1452" s="15">
        <f t="shared" si="2290"/>
        <v>0</v>
      </c>
      <c r="O1452" s="15"/>
      <c r="P1452" s="15"/>
      <c r="Q1452" s="15"/>
      <c r="R1452" s="15">
        <f t="shared" si="2329"/>
        <v>0</v>
      </c>
      <c r="S1452" s="15">
        <f t="shared" si="2330"/>
        <v>0</v>
      </c>
      <c r="T1452" s="15">
        <f t="shared" si="2331"/>
        <v>0</v>
      </c>
      <c r="U1452" s="15"/>
      <c r="V1452" s="15">
        <f t="shared" si="2326"/>
        <v>0</v>
      </c>
      <c r="W1452" s="15">
        <f t="shared" si="2327"/>
        <v>0</v>
      </c>
      <c r="X1452" s="15">
        <f t="shared" si="2328"/>
        <v>0</v>
      </c>
      <c r="Y1452" s="15"/>
      <c r="Z1452" s="15"/>
      <c r="AA1452" s="15"/>
      <c r="AB1452" s="15">
        <f t="shared" si="2294"/>
        <v>0</v>
      </c>
      <c r="AC1452" s="15">
        <f t="shared" si="2295"/>
        <v>0</v>
      </c>
      <c r="AD1452" s="15">
        <f t="shared" si="2296"/>
        <v>0</v>
      </c>
      <c r="AE1452" s="15"/>
      <c r="AF1452" s="15"/>
      <c r="AG1452" s="15"/>
      <c r="AH1452" s="15">
        <f t="shared" si="2297"/>
        <v>0</v>
      </c>
      <c r="AI1452" s="15">
        <f t="shared" si="2298"/>
        <v>0</v>
      </c>
      <c r="AJ1452" s="15">
        <f t="shared" si="2299"/>
        <v>0</v>
      </c>
      <c r="AK1452" s="15"/>
      <c r="AL1452" s="15"/>
      <c r="AM1452" s="15"/>
      <c r="AN1452" s="15">
        <f t="shared" si="2281"/>
        <v>0</v>
      </c>
      <c r="AO1452" s="15"/>
      <c r="AP1452" s="15"/>
      <c r="AQ1452" s="15">
        <f t="shared" si="2282"/>
        <v>0</v>
      </c>
      <c r="AR1452" s="15"/>
      <c r="AS1452" s="15"/>
      <c r="AT1452" s="15">
        <f t="shared" si="2283"/>
        <v>0</v>
      </c>
      <c r="AU1452" s="15"/>
      <c r="AV1452" s="22">
        <v>0</v>
      </c>
    </row>
    <row r="1453" spans="1:49" ht="31.2" x14ac:dyDescent="0.3">
      <c r="A1453" s="61" t="s">
        <v>934</v>
      </c>
      <c r="B1453" s="62"/>
      <c r="C1453" s="61"/>
      <c r="D1453" s="61"/>
      <c r="E1453" s="63" t="s">
        <v>935</v>
      </c>
      <c r="F1453" s="15">
        <f t="shared" ref="F1453:K1453" si="2424">F1454+F1456</f>
        <v>66845.3</v>
      </c>
      <c r="G1453" s="15">
        <f t="shared" si="2424"/>
        <v>95745.3</v>
      </c>
      <c r="H1453" s="15">
        <f t="shared" si="2424"/>
        <v>95745.299999999988</v>
      </c>
      <c r="I1453" s="15">
        <f t="shared" si="2424"/>
        <v>0</v>
      </c>
      <c r="J1453" s="15">
        <f t="shared" si="2424"/>
        <v>0</v>
      </c>
      <c r="K1453" s="15">
        <f t="shared" si="2424"/>
        <v>0</v>
      </c>
      <c r="L1453" s="15">
        <f t="shared" si="2288"/>
        <v>66845.3</v>
      </c>
      <c r="M1453" s="15">
        <f t="shared" si="2289"/>
        <v>95745.3</v>
      </c>
      <c r="N1453" s="15">
        <f t="shared" si="2290"/>
        <v>95745.299999999988</v>
      </c>
      <c r="O1453" s="15">
        <f>O1454+O1456</f>
        <v>-2036.653</v>
      </c>
      <c r="P1453" s="15">
        <f>P1454+P1456</f>
        <v>0</v>
      </c>
      <c r="Q1453" s="15">
        <f>Q1454+Q1456</f>
        <v>0</v>
      </c>
      <c r="R1453" s="15">
        <f t="shared" si="2329"/>
        <v>64808.647000000004</v>
      </c>
      <c r="S1453" s="15">
        <f t="shared" si="2330"/>
        <v>95745.3</v>
      </c>
      <c r="T1453" s="15">
        <f t="shared" si="2331"/>
        <v>95745.299999999988</v>
      </c>
      <c r="U1453" s="15">
        <f>U1454+U1456</f>
        <v>0</v>
      </c>
      <c r="V1453" s="15">
        <f t="shared" si="2326"/>
        <v>64808.647000000004</v>
      </c>
      <c r="W1453" s="15">
        <f t="shared" si="2327"/>
        <v>95745.3</v>
      </c>
      <c r="X1453" s="15">
        <f t="shared" si="2328"/>
        <v>95745.299999999988</v>
      </c>
      <c r="Y1453" s="15">
        <f>Y1454+Y1456</f>
        <v>-322.53800000000001</v>
      </c>
      <c r="Z1453" s="15">
        <f>Z1454+Z1456</f>
        <v>0</v>
      </c>
      <c r="AA1453" s="15">
        <f>AA1454+AA1456</f>
        <v>0</v>
      </c>
      <c r="AB1453" s="15">
        <f t="shared" si="2294"/>
        <v>64486.109000000004</v>
      </c>
      <c r="AC1453" s="15">
        <f t="shared" si="2295"/>
        <v>95745.3</v>
      </c>
      <c r="AD1453" s="15">
        <f t="shared" si="2296"/>
        <v>95745.299999999988</v>
      </c>
      <c r="AE1453" s="15">
        <f>AE1454+AE1456</f>
        <v>0</v>
      </c>
      <c r="AF1453" s="15">
        <f>AF1454+AF1456</f>
        <v>0</v>
      </c>
      <c r="AG1453" s="15">
        <f>AG1454+AG1456</f>
        <v>0</v>
      </c>
      <c r="AH1453" s="15">
        <f t="shared" si="2297"/>
        <v>64486.109000000004</v>
      </c>
      <c r="AI1453" s="15">
        <f t="shared" si="2298"/>
        <v>95745.3</v>
      </c>
      <c r="AJ1453" s="15">
        <f t="shared" si="2299"/>
        <v>95745.299999999988</v>
      </c>
      <c r="AK1453" s="15">
        <f>AK1454+AK1456</f>
        <v>10764.108</v>
      </c>
      <c r="AL1453" s="15">
        <f>AL1454+AL1456</f>
        <v>0</v>
      </c>
      <c r="AM1453" s="15">
        <f>AM1454+AM1456</f>
        <v>0</v>
      </c>
      <c r="AN1453" s="15">
        <f t="shared" ref="AN1453:AN1516" si="2425">AH1453+AK1453</f>
        <v>75250.217000000004</v>
      </c>
      <c r="AO1453" s="15">
        <f>AO1454+AO1456</f>
        <v>0</v>
      </c>
      <c r="AP1453" s="70">
        <f t="shared" ref="AP1453:AP1460" si="2426">AN1453+AO1453</f>
        <v>75250.217000000004</v>
      </c>
      <c r="AQ1453" s="15">
        <f t="shared" ref="AQ1453:AQ1516" si="2427">AI1453+AL1453</f>
        <v>95745.3</v>
      </c>
      <c r="AR1453" s="15">
        <f>AR1454+AR1456</f>
        <v>0</v>
      </c>
      <c r="AS1453" s="70">
        <f t="shared" ref="AS1453:AS1460" si="2428">AQ1453+AR1453</f>
        <v>95745.3</v>
      </c>
      <c r="AT1453" s="73">
        <f t="shared" ref="AT1453:AT1516" si="2429">AJ1453+AM1453</f>
        <v>95745.299999999988</v>
      </c>
      <c r="AU1453" s="15">
        <f>AU1454+AU1456</f>
        <v>0</v>
      </c>
      <c r="AV1453" s="24"/>
    </row>
    <row r="1454" spans="1:49" ht="31.2" x14ac:dyDescent="0.3">
      <c r="A1454" s="61" t="s">
        <v>934</v>
      </c>
      <c r="B1454" s="62" t="s">
        <v>48</v>
      </c>
      <c r="C1454" s="61"/>
      <c r="D1454" s="61"/>
      <c r="E1454" s="63" t="s">
        <v>49</v>
      </c>
      <c r="F1454" s="15">
        <f t="shared" ref="F1454:K1454" si="2430">F1455</f>
        <v>66521.3</v>
      </c>
      <c r="G1454" s="15">
        <f t="shared" si="2430"/>
        <v>95415.3</v>
      </c>
      <c r="H1454" s="15">
        <f t="shared" si="2430"/>
        <v>95448.299999999988</v>
      </c>
      <c r="I1454" s="15">
        <f t="shared" si="2430"/>
        <v>0</v>
      </c>
      <c r="J1454" s="15">
        <f t="shared" si="2430"/>
        <v>0</v>
      </c>
      <c r="K1454" s="15">
        <f t="shared" si="2430"/>
        <v>0</v>
      </c>
      <c r="L1454" s="15">
        <f t="shared" si="2288"/>
        <v>66521.3</v>
      </c>
      <c r="M1454" s="15">
        <f t="shared" si="2289"/>
        <v>95415.3</v>
      </c>
      <c r="N1454" s="15">
        <f t="shared" si="2290"/>
        <v>95448.299999999988</v>
      </c>
      <c r="O1454" s="15">
        <f>O1455</f>
        <v>-2036.653</v>
      </c>
      <c r="P1454" s="15">
        <f>P1455</f>
        <v>0</v>
      </c>
      <c r="Q1454" s="15">
        <f>Q1455</f>
        <v>0</v>
      </c>
      <c r="R1454" s="15">
        <f t="shared" si="2329"/>
        <v>64484.647000000004</v>
      </c>
      <c r="S1454" s="15">
        <f t="shared" si="2330"/>
        <v>95415.3</v>
      </c>
      <c r="T1454" s="15">
        <f t="shared" si="2331"/>
        <v>95448.299999999988</v>
      </c>
      <c r="U1454" s="15">
        <f>U1455</f>
        <v>0</v>
      </c>
      <c r="V1454" s="15">
        <f t="shared" si="2326"/>
        <v>64484.647000000004</v>
      </c>
      <c r="W1454" s="15">
        <f t="shared" si="2327"/>
        <v>95415.3</v>
      </c>
      <c r="X1454" s="15">
        <f t="shared" si="2328"/>
        <v>95448.299999999988</v>
      </c>
      <c r="Y1454" s="15">
        <f>Y1455</f>
        <v>-322.53800000000001</v>
      </c>
      <c r="Z1454" s="15">
        <f>Z1455</f>
        <v>0</v>
      </c>
      <c r="AA1454" s="15">
        <f>AA1455</f>
        <v>0</v>
      </c>
      <c r="AB1454" s="15">
        <f t="shared" si="2294"/>
        <v>64162.109000000004</v>
      </c>
      <c r="AC1454" s="15">
        <f t="shared" si="2295"/>
        <v>95415.3</v>
      </c>
      <c r="AD1454" s="15">
        <f t="shared" si="2296"/>
        <v>95448.299999999988</v>
      </c>
      <c r="AE1454" s="15">
        <f>AE1455</f>
        <v>0</v>
      </c>
      <c r="AF1454" s="15">
        <f>AF1455</f>
        <v>0</v>
      </c>
      <c r="AG1454" s="15">
        <f>AG1455</f>
        <v>0</v>
      </c>
      <c r="AH1454" s="15">
        <f t="shared" si="2297"/>
        <v>64162.109000000004</v>
      </c>
      <c r="AI1454" s="15">
        <f t="shared" si="2298"/>
        <v>95415.3</v>
      </c>
      <c r="AJ1454" s="15">
        <f t="shared" si="2299"/>
        <v>95448.299999999988</v>
      </c>
      <c r="AK1454" s="15">
        <f>AK1455</f>
        <v>0</v>
      </c>
      <c r="AL1454" s="15">
        <f>AL1455</f>
        <v>0</v>
      </c>
      <c r="AM1454" s="15">
        <f>AM1455</f>
        <v>0</v>
      </c>
      <c r="AN1454" s="15">
        <f t="shared" si="2425"/>
        <v>64162.109000000004</v>
      </c>
      <c r="AO1454" s="15">
        <f>AO1455</f>
        <v>0</v>
      </c>
      <c r="AP1454" s="70">
        <f t="shared" si="2426"/>
        <v>64162.109000000004</v>
      </c>
      <c r="AQ1454" s="15">
        <f t="shared" si="2427"/>
        <v>95415.3</v>
      </c>
      <c r="AR1454" s="15">
        <f>AR1455</f>
        <v>0</v>
      </c>
      <c r="AS1454" s="70">
        <f t="shared" si="2428"/>
        <v>95415.3</v>
      </c>
      <c r="AT1454" s="73">
        <f t="shared" si="2429"/>
        <v>95448.299999999988</v>
      </c>
      <c r="AU1454" s="15">
        <f>AU1455</f>
        <v>0</v>
      </c>
      <c r="AV1454" s="24"/>
    </row>
    <row r="1455" spans="1:49" x14ac:dyDescent="0.3">
      <c r="A1455" s="61" t="s">
        <v>934</v>
      </c>
      <c r="B1455" s="62">
        <v>200</v>
      </c>
      <c r="C1455" s="61" t="s">
        <v>50</v>
      </c>
      <c r="D1455" s="61" t="s">
        <v>31</v>
      </c>
      <c r="E1455" s="63" t="s">
        <v>727</v>
      </c>
      <c r="F1455" s="15">
        <v>66521.3</v>
      </c>
      <c r="G1455" s="15">
        <v>95415.3</v>
      </c>
      <c r="H1455" s="15">
        <v>95448.299999999988</v>
      </c>
      <c r="I1455" s="15"/>
      <c r="J1455" s="15"/>
      <c r="K1455" s="15"/>
      <c r="L1455" s="15">
        <f t="shared" si="2288"/>
        <v>66521.3</v>
      </c>
      <c r="M1455" s="15">
        <f t="shared" si="2289"/>
        <v>95415.3</v>
      </c>
      <c r="N1455" s="15">
        <f t="shared" si="2290"/>
        <v>95448.299999999988</v>
      </c>
      <c r="O1455" s="15">
        <v>-2036.653</v>
      </c>
      <c r="P1455" s="15"/>
      <c r="Q1455" s="15"/>
      <c r="R1455" s="15">
        <f t="shared" si="2329"/>
        <v>64484.647000000004</v>
      </c>
      <c r="S1455" s="15">
        <f t="shared" si="2330"/>
        <v>95415.3</v>
      </c>
      <c r="T1455" s="15">
        <f t="shared" si="2331"/>
        <v>95448.299999999988</v>
      </c>
      <c r="U1455" s="15"/>
      <c r="V1455" s="15">
        <f t="shared" si="2326"/>
        <v>64484.647000000004</v>
      </c>
      <c r="W1455" s="15">
        <f t="shared" si="2327"/>
        <v>95415.3</v>
      </c>
      <c r="X1455" s="15">
        <f t="shared" si="2328"/>
        <v>95448.299999999988</v>
      </c>
      <c r="Y1455" s="15">
        <v>-322.53800000000001</v>
      </c>
      <c r="Z1455" s="15"/>
      <c r="AA1455" s="15"/>
      <c r="AB1455" s="15">
        <f t="shared" si="2294"/>
        <v>64162.109000000004</v>
      </c>
      <c r="AC1455" s="15">
        <f t="shared" si="2295"/>
        <v>95415.3</v>
      </c>
      <c r="AD1455" s="15">
        <f t="shared" si="2296"/>
        <v>95448.299999999988</v>
      </c>
      <c r="AE1455" s="15"/>
      <c r="AF1455" s="15"/>
      <c r="AG1455" s="15"/>
      <c r="AH1455" s="15">
        <f t="shared" si="2297"/>
        <v>64162.109000000004</v>
      </c>
      <c r="AI1455" s="15">
        <f t="shared" si="2298"/>
        <v>95415.3</v>
      </c>
      <c r="AJ1455" s="15">
        <f t="shared" si="2299"/>
        <v>95448.299999999988</v>
      </c>
      <c r="AK1455" s="15"/>
      <c r="AL1455" s="15"/>
      <c r="AM1455" s="15"/>
      <c r="AN1455" s="15">
        <f t="shared" si="2425"/>
        <v>64162.109000000004</v>
      </c>
      <c r="AO1455" s="15"/>
      <c r="AP1455" s="70">
        <f t="shared" si="2426"/>
        <v>64162.109000000004</v>
      </c>
      <c r="AQ1455" s="15">
        <f t="shared" si="2427"/>
        <v>95415.3</v>
      </c>
      <c r="AR1455" s="15"/>
      <c r="AS1455" s="70">
        <f t="shared" si="2428"/>
        <v>95415.3</v>
      </c>
      <c r="AT1455" s="73">
        <f t="shared" si="2429"/>
        <v>95448.299999999988</v>
      </c>
      <c r="AU1455" s="15"/>
      <c r="AV1455" s="24"/>
    </row>
    <row r="1456" spans="1:49" x14ac:dyDescent="0.3">
      <c r="A1456" s="61" t="s">
        <v>934</v>
      </c>
      <c r="B1456" s="62" t="s">
        <v>44</v>
      </c>
      <c r="C1456" s="61"/>
      <c r="D1456" s="61"/>
      <c r="E1456" s="63" t="s">
        <v>45</v>
      </c>
      <c r="F1456" s="15">
        <f t="shared" ref="F1456:K1456" si="2431">F1457</f>
        <v>324</v>
      </c>
      <c r="G1456" s="15">
        <f t="shared" si="2431"/>
        <v>330</v>
      </c>
      <c r="H1456" s="15">
        <f t="shared" si="2431"/>
        <v>297</v>
      </c>
      <c r="I1456" s="15">
        <f t="shared" si="2431"/>
        <v>0</v>
      </c>
      <c r="J1456" s="15">
        <f t="shared" si="2431"/>
        <v>0</v>
      </c>
      <c r="K1456" s="15">
        <f t="shared" si="2431"/>
        <v>0</v>
      </c>
      <c r="L1456" s="15">
        <f t="shared" si="2288"/>
        <v>324</v>
      </c>
      <c r="M1456" s="15">
        <f t="shared" si="2289"/>
        <v>330</v>
      </c>
      <c r="N1456" s="15">
        <f t="shared" si="2290"/>
        <v>297</v>
      </c>
      <c r="O1456" s="15">
        <f>O1457</f>
        <v>0</v>
      </c>
      <c r="P1456" s="15">
        <f>P1457</f>
        <v>0</v>
      </c>
      <c r="Q1456" s="15">
        <f>Q1457</f>
        <v>0</v>
      </c>
      <c r="R1456" s="15">
        <f t="shared" si="2329"/>
        <v>324</v>
      </c>
      <c r="S1456" s="15">
        <f t="shared" si="2330"/>
        <v>330</v>
      </c>
      <c r="T1456" s="15">
        <f t="shared" si="2331"/>
        <v>297</v>
      </c>
      <c r="U1456" s="15">
        <f>U1457</f>
        <v>0</v>
      </c>
      <c r="V1456" s="15">
        <f t="shared" si="2326"/>
        <v>324</v>
      </c>
      <c r="W1456" s="15">
        <f t="shared" si="2327"/>
        <v>330</v>
      </c>
      <c r="X1456" s="15">
        <f t="shared" si="2328"/>
        <v>297</v>
      </c>
      <c r="Y1456" s="15">
        <f>Y1457</f>
        <v>0</v>
      </c>
      <c r="Z1456" s="15">
        <f>Z1457</f>
        <v>0</v>
      </c>
      <c r="AA1456" s="15">
        <f>AA1457</f>
        <v>0</v>
      </c>
      <c r="AB1456" s="15">
        <f t="shared" si="2294"/>
        <v>324</v>
      </c>
      <c r="AC1456" s="15">
        <f t="shared" si="2295"/>
        <v>330</v>
      </c>
      <c r="AD1456" s="15">
        <f t="shared" si="2296"/>
        <v>297</v>
      </c>
      <c r="AE1456" s="15">
        <f>AE1457</f>
        <v>0</v>
      </c>
      <c r="AF1456" s="15">
        <f>AF1457</f>
        <v>0</v>
      </c>
      <c r="AG1456" s="15">
        <f>AG1457</f>
        <v>0</v>
      </c>
      <c r="AH1456" s="15">
        <f t="shared" si="2297"/>
        <v>324</v>
      </c>
      <c r="AI1456" s="15">
        <f t="shared" si="2298"/>
        <v>330</v>
      </c>
      <c r="AJ1456" s="15">
        <f t="shared" si="2299"/>
        <v>297</v>
      </c>
      <c r="AK1456" s="15">
        <f>AK1457</f>
        <v>10764.108</v>
      </c>
      <c r="AL1456" s="15">
        <f>AL1457</f>
        <v>0</v>
      </c>
      <c r="AM1456" s="15">
        <f>AM1457</f>
        <v>0</v>
      </c>
      <c r="AN1456" s="15">
        <f t="shared" si="2425"/>
        <v>11088.108</v>
      </c>
      <c r="AO1456" s="15">
        <f>AO1457</f>
        <v>0</v>
      </c>
      <c r="AP1456" s="70">
        <f t="shared" si="2426"/>
        <v>11088.108</v>
      </c>
      <c r="AQ1456" s="15">
        <f t="shared" si="2427"/>
        <v>330</v>
      </c>
      <c r="AR1456" s="15">
        <f>AR1457</f>
        <v>0</v>
      </c>
      <c r="AS1456" s="70">
        <f t="shared" si="2428"/>
        <v>330</v>
      </c>
      <c r="AT1456" s="73">
        <f t="shared" si="2429"/>
        <v>297</v>
      </c>
      <c r="AU1456" s="15">
        <f>AU1457</f>
        <v>0</v>
      </c>
      <c r="AV1456" s="24"/>
    </row>
    <row r="1457" spans="1:48" x14ac:dyDescent="0.3">
      <c r="A1457" s="61" t="s">
        <v>934</v>
      </c>
      <c r="B1457" s="62">
        <v>800</v>
      </c>
      <c r="C1457" s="61" t="s">
        <v>50</v>
      </c>
      <c r="D1457" s="61" t="s">
        <v>31</v>
      </c>
      <c r="E1457" s="63" t="s">
        <v>727</v>
      </c>
      <c r="F1457" s="15">
        <v>324</v>
      </c>
      <c r="G1457" s="15">
        <v>330</v>
      </c>
      <c r="H1457" s="15">
        <v>297</v>
      </c>
      <c r="I1457" s="15"/>
      <c r="J1457" s="15"/>
      <c r="K1457" s="15"/>
      <c r="L1457" s="15">
        <f t="shared" si="2288"/>
        <v>324</v>
      </c>
      <c r="M1457" s="15">
        <f t="shared" si="2289"/>
        <v>330</v>
      </c>
      <c r="N1457" s="15">
        <f t="shared" si="2290"/>
        <v>297</v>
      </c>
      <c r="O1457" s="15"/>
      <c r="P1457" s="15"/>
      <c r="Q1457" s="15"/>
      <c r="R1457" s="15">
        <f t="shared" si="2329"/>
        <v>324</v>
      </c>
      <c r="S1457" s="15">
        <f t="shared" si="2330"/>
        <v>330</v>
      </c>
      <c r="T1457" s="15">
        <f t="shared" si="2331"/>
        <v>297</v>
      </c>
      <c r="U1457" s="15"/>
      <c r="V1457" s="15">
        <f t="shared" si="2326"/>
        <v>324</v>
      </c>
      <c r="W1457" s="15">
        <f t="shared" si="2327"/>
        <v>330</v>
      </c>
      <c r="X1457" s="15">
        <f t="shared" si="2328"/>
        <v>297</v>
      </c>
      <c r="Y1457" s="15"/>
      <c r="Z1457" s="15"/>
      <c r="AA1457" s="15"/>
      <c r="AB1457" s="15">
        <f t="shared" si="2294"/>
        <v>324</v>
      </c>
      <c r="AC1457" s="15">
        <f t="shared" si="2295"/>
        <v>330</v>
      </c>
      <c r="AD1457" s="15">
        <f t="shared" si="2296"/>
        <v>297</v>
      </c>
      <c r="AE1457" s="15"/>
      <c r="AF1457" s="15"/>
      <c r="AG1457" s="15"/>
      <c r="AH1457" s="15">
        <f t="shared" si="2297"/>
        <v>324</v>
      </c>
      <c r="AI1457" s="15">
        <f t="shared" si="2298"/>
        <v>330</v>
      </c>
      <c r="AJ1457" s="15">
        <f t="shared" si="2299"/>
        <v>297</v>
      </c>
      <c r="AK1457" s="15">
        <v>10764.108</v>
      </c>
      <c r="AL1457" s="15"/>
      <c r="AM1457" s="15"/>
      <c r="AN1457" s="15">
        <f t="shared" si="2425"/>
        <v>11088.108</v>
      </c>
      <c r="AO1457" s="15"/>
      <c r="AP1457" s="70">
        <f t="shared" si="2426"/>
        <v>11088.108</v>
      </c>
      <c r="AQ1457" s="15">
        <f t="shared" si="2427"/>
        <v>330</v>
      </c>
      <c r="AR1457" s="15"/>
      <c r="AS1457" s="70">
        <f t="shared" si="2428"/>
        <v>330</v>
      </c>
      <c r="AT1457" s="73">
        <f t="shared" si="2429"/>
        <v>297</v>
      </c>
      <c r="AU1457" s="15"/>
      <c r="AV1457" s="24"/>
    </row>
    <row r="1458" spans="1:48" x14ac:dyDescent="0.3">
      <c r="A1458" s="61" t="s">
        <v>936</v>
      </c>
      <c r="B1458" s="62"/>
      <c r="C1458" s="61"/>
      <c r="D1458" s="61"/>
      <c r="E1458" s="63" t="s">
        <v>937</v>
      </c>
      <c r="F1458" s="15">
        <f t="shared" ref="F1458:F1462" si="2432">F1459</f>
        <v>6079.9</v>
      </c>
      <c r="G1458" s="15">
        <f t="shared" ref="G1458:G1462" si="2433">G1459</f>
        <v>4812.6000000000004</v>
      </c>
      <c r="H1458" s="15">
        <f t="shared" ref="H1458:H1462" si="2434">H1459</f>
        <v>4812.6000000000004</v>
      </c>
      <c r="I1458" s="15">
        <f t="shared" ref="I1458:I1462" si="2435">I1459</f>
        <v>0</v>
      </c>
      <c r="J1458" s="15">
        <f t="shared" ref="J1458:J1462" si="2436">J1459</f>
        <v>0</v>
      </c>
      <c r="K1458" s="15">
        <f t="shared" ref="K1458:K1462" si="2437">K1459</f>
        <v>0</v>
      </c>
      <c r="L1458" s="15">
        <f t="shared" si="2288"/>
        <v>6079.9</v>
      </c>
      <c r="M1458" s="15">
        <f t="shared" si="2289"/>
        <v>4812.6000000000004</v>
      </c>
      <c r="N1458" s="15">
        <f t="shared" si="2290"/>
        <v>4812.6000000000004</v>
      </c>
      <c r="O1458" s="15">
        <f t="shared" ref="O1458:O1462" si="2438">O1459</f>
        <v>0</v>
      </c>
      <c r="P1458" s="15">
        <f t="shared" ref="P1458:P1462" si="2439">P1459</f>
        <v>0</v>
      </c>
      <c r="Q1458" s="15">
        <f t="shared" ref="Q1458:Q1462" si="2440">Q1459</f>
        <v>0</v>
      </c>
      <c r="R1458" s="15">
        <f t="shared" si="2329"/>
        <v>6079.9</v>
      </c>
      <c r="S1458" s="15">
        <f t="shared" si="2330"/>
        <v>4812.6000000000004</v>
      </c>
      <c r="T1458" s="15">
        <f t="shared" si="2331"/>
        <v>4812.6000000000004</v>
      </c>
      <c r="U1458" s="15">
        <f t="shared" ref="U1458:U1462" si="2441">U1459</f>
        <v>0</v>
      </c>
      <c r="V1458" s="15">
        <f t="shared" si="2326"/>
        <v>6079.9</v>
      </c>
      <c r="W1458" s="15">
        <f t="shared" si="2327"/>
        <v>4812.6000000000004</v>
      </c>
      <c r="X1458" s="15">
        <f t="shared" si="2328"/>
        <v>4812.6000000000004</v>
      </c>
      <c r="Y1458" s="15">
        <f t="shared" ref="Y1458:Y1462" si="2442">Y1459</f>
        <v>0</v>
      </c>
      <c r="Z1458" s="15">
        <f t="shared" ref="Z1458:Z1462" si="2443">Z1459</f>
        <v>0</v>
      </c>
      <c r="AA1458" s="15">
        <f t="shared" ref="AA1458:AA1462" si="2444">AA1459</f>
        <v>0</v>
      </c>
      <c r="AB1458" s="15">
        <f t="shared" si="2294"/>
        <v>6079.9</v>
      </c>
      <c r="AC1458" s="15">
        <f t="shared" si="2295"/>
        <v>4812.6000000000004</v>
      </c>
      <c r="AD1458" s="15">
        <f t="shared" si="2296"/>
        <v>4812.6000000000004</v>
      </c>
      <c r="AE1458" s="15">
        <f t="shared" ref="AE1458:AE1462" si="2445">AE1459</f>
        <v>0</v>
      </c>
      <c r="AF1458" s="15">
        <f t="shared" ref="AF1458:AF1462" si="2446">AF1459</f>
        <v>0</v>
      </c>
      <c r="AG1458" s="15">
        <f t="shared" ref="AG1458:AG1462" si="2447">AG1459</f>
        <v>0</v>
      </c>
      <c r="AH1458" s="15">
        <f t="shared" si="2297"/>
        <v>6079.9</v>
      </c>
      <c r="AI1458" s="15">
        <f t="shared" si="2298"/>
        <v>4812.6000000000004</v>
      </c>
      <c r="AJ1458" s="15">
        <f t="shared" si="2299"/>
        <v>4812.6000000000004</v>
      </c>
      <c r="AK1458" s="15">
        <f t="shared" ref="AK1458:AK1462" si="2448">AK1459</f>
        <v>0</v>
      </c>
      <c r="AL1458" s="15">
        <f t="shared" ref="AL1458:AL1462" si="2449">AL1459</f>
        <v>0</v>
      </c>
      <c r="AM1458" s="15">
        <f t="shared" ref="AM1458:AM1462" si="2450">AM1459</f>
        <v>0</v>
      </c>
      <c r="AN1458" s="15">
        <f t="shared" si="2425"/>
        <v>6079.9</v>
      </c>
      <c r="AO1458" s="15">
        <f t="shared" ref="AO1458:AO1462" si="2451">AO1459</f>
        <v>0</v>
      </c>
      <c r="AP1458" s="70">
        <f t="shared" si="2426"/>
        <v>6079.9</v>
      </c>
      <c r="AQ1458" s="15">
        <f t="shared" si="2427"/>
        <v>4812.6000000000004</v>
      </c>
      <c r="AR1458" s="15">
        <f t="shared" ref="AR1458:AU1462" si="2452">AR1459</f>
        <v>0</v>
      </c>
      <c r="AS1458" s="70">
        <f t="shared" si="2428"/>
        <v>4812.6000000000004</v>
      </c>
      <c r="AT1458" s="73">
        <f t="shared" si="2429"/>
        <v>4812.6000000000004</v>
      </c>
      <c r="AU1458" s="15">
        <f t="shared" si="2452"/>
        <v>0</v>
      </c>
      <c r="AV1458" s="24"/>
    </row>
    <row r="1459" spans="1:48" ht="31.2" x14ac:dyDescent="0.3">
      <c r="A1459" s="61" t="s">
        <v>936</v>
      </c>
      <c r="B1459" s="62" t="s">
        <v>48</v>
      </c>
      <c r="C1459" s="61"/>
      <c r="D1459" s="61"/>
      <c r="E1459" s="63" t="s">
        <v>49</v>
      </c>
      <c r="F1459" s="15">
        <f t="shared" si="2432"/>
        <v>6079.9</v>
      </c>
      <c r="G1459" s="15">
        <f t="shared" si="2433"/>
        <v>4812.6000000000004</v>
      </c>
      <c r="H1459" s="15">
        <f t="shared" si="2434"/>
        <v>4812.6000000000004</v>
      </c>
      <c r="I1459" s="15">
        <f t="shared" si="2435"/>
        <v>0</v>
      </c>
      <c r="J1459" s="15">
        <f t="shared" si="2436"/>
        <v>0</v>
      </c>
      <c r="K1459" s="15">
        <f t="shared" si="2437"/>
        <v>0</v>
      </c>
      <c r="L1459" s="15">
        <f t="shared" ref="L1459:L1522" si="2453">F1459+I1459</f>
        <v>6079.9</v>
      </c>
      <c r="M1459" s="15">
        <f t="shared" ref="M1459:M1522" si="2454">G1459+J1459</f>
        <v>4812.6000000000004</v>
      </c>
      <c r="N1459" s="15">
        <f t="shared" ref="N1459:N1522" si="2455">H1459+K1459</f>
        <v>4812.6000000000004</v>
      </c>
      <c r="O1459" s="15">
        <f t="shared" si="2438"/>
        <v>0</v>
      </c>
      <c r="P1459" s="15">
        <f t="shared" si="2439"/>
        <v>0</v>
      </c>
      <c r="Q1459" s="15">
        <f t="shared" si="2440"/>
        <v>0</v>
      </c>
      <c r="R1459" s="15">
        <f t="shared" si="2329"/>
        <v>6079.9</v>
      </c>
      <c r="S1459" s="15">
        <f t="shared" si="2330"/>
        <v>4812.6000000000004</v>
      </c>
      <c r="T1459" s="15">
        <f t="shared" si="2331"/>
        <v>4812.6000000000004</v>
      </c>
      <c r="U1459" s="15">
        <f t="shared" si="2441"/>
        <v>0</v>
      </c>
      <c r="V1459" s="15">
        <f t="shared" si="2326"/>
        <v>6079.9</v>
      </c>
      <c r="W1459" s="15">
        <f t="shared" si="2327"/>
        <v>4812.6000000000004</v>
      </c>
      <c r="X1459" s="15">
        <f t="shared" si="2328"/>
        <v>4812.6000000000004</v>
      </c>
      <c r="Y1459" s="15">
        <f t="shared" si="2442"/>
        <v>0</v>
      </c>
      <c r="Z1459" s="15">
        <f t="shared" si="2443"/>
        <v>0</v>
      </c>
      <c r="AA1459" s="15">
        <f t="shared" si="2444"/>
        <v>0</v>
      </c>
      <c r="AB1459" s="15">
        <f t="shared" si="2294"/>
        <v>6079.9</v>
      </c>
      <c r="AC1459" s="15">
        <f t="shared" si="2295"/>
        <v>4812.6000000000004</v>
      </c>
      <c r="AD1459" s="15">
        <f t="shared" si="2296"/>
        <v>4812.6000000000004</v>
      </c>
      <c r="AE1459" s="15">
        <f t="shared" si="2445"/>
        <v>0</v>
      </c>
      <c r="AF1459" s="15">
        <f t="shared" si="2446"/>
        <v>0</v>
      </c>
      <c r="AG1459" s="15">
        <f t="shared" si="2447"/>
        <v>0</v>
      </c>
      <c r="AH1459" s="15">
        <f t="shared" si="2297"/>
        <v>6079.9</v>
      </c>
      <c r="AI1459" s="15">
        <f t="shared" si="2298"/>
        <v>4812.6000000000004</v>
      </c>
      <c r="AJ1459" s="15">
        <f t="shared" si="2299"/>
        <v>4812.6000000000004</v>
      </c>
      <c r="AK1459" s="15">
        <f t="shared" si="2448"/>
        <v>0</v>
      </c>
      <c r="AL1459" s="15">
        <f t="shared" si="2449"/>
        <v>0</v>
      </c>
      <c r="AM1459" s="15">
        <f t="shared" si="2450"/>
        <v>0</v>
      </c>
      <c r="AN1459" s="15">
        <f t="shared" si="2425"/>
        <v>6079.9</v>
      </c>
      <c r="AO1459" s="15">
        <f t="shared" si="2451"/>
        <v>0</v>
      </c>
      <c r="AP1459" s="70">
        <f t="shared" si="2426"/>
        <v>6079.9</v>
      </c>
      <c r="AQ1459" s="15">
        <f t="shared" si="2427"/>
        <v>4812.6000000000004</v>
      </c>
      <c r="AR1459" s="15">
        <f t="shared" si="2452"/>
        <v>0</v>
      </c>
      <c r="AS1459" s="70">
        <f t="shared" si="2428"/>
        <v>4812.6000000000004</v>
      </c>
      <c r="AT1459" s="73">
        <f t="shared" si="2429"/>
        <v>4812.6000000000004</v>
      </c>
      <c r="AU1459" s="15">
        <f t="shared" si="2452"/>
        <v>0</v>
      </c>
      <c r="AV1459" s="24"/>
    </row>
    <row r="1460" spans="1:48" x14ac:dyDescent="0.3">
      <c r="A1460" s="61" t="s">
        <v>936</v>
      </c>
      <c r="B1460" s="62">
        <v>200</v>
      </c>
      <c r="C1460" s="61" t="s">
        <v>50</v>
      </c>
      <c r="D1460" s="61" t="s">
        <v>31</v>
      </c>
      <c r="E1460" s="63" t="s">
        <v>727</v>
      </c>
      <c r="F1460" s="15">
        <v>6079.9</v>
      </c>
      <c r="G1460" s="15">
        <v>4812.6000000000004</v>
      </c>
      <c r="H1460" s="15">
        <v>4812.6000000000004</v>
      </c>
      <c r="I1460" s="15"/>
      <c r="J1460" s="15"/>
      <c r="K1460" s="15"/>
      <c r="L1460" s="15">
        <f t="shared" si="2453"/>
        <v>6079.9</v>
      </c>
      <c r="M1460" s="15">
        <f t="shared" si="2454"/>
        <v>4812.6000000000004</v>
      </c>
      <c r="N1460" s="15">
        <f t="shared" si="2455"/>
        <v>4812.6000000000004</v>
      </c>
      <c r="O1460" s="15"/>
      <c r="P1460" s="15"/>
      <c r="Q1460" s="15"/>
      <c r="R1460" s="15">
        <f t="shared" si="2329"/>
        <v>6079.9</v>
      </c>
      <c r="S1460" s="15">
        <f t="shared" si="2330"/>
        <v>4812.6000000000004</v>
      </c>
      <c r="T1460" s="15">
        <f t="shared" si="2331"/>
        <v>4812.6000000000004</v>
      </c>
      <c r="U1460" s="15"/>
      <c r="V1460" s="15">
        <f t="shared" si="2326"/>
        <v>6079.9</v>
      </c>
      <c r="W1460" s="15">
        <f t="shared" si="2327"/>
        <v>4812.6000000000004</v>
      </c>
      <c r="X1460" s="15">
        <f t="shared" si="2328"/>
        <v>4812.6000000000004</v>
      </c>
      <c r="Y1460" s="15"/>
      <c r="Z1460" s="15"/>
      <c r="AA1460" s="15"/>
      <c r="AB1460" s="15">
        <f t="shared" si="2294"/>
        <v>6079.9</v>
      </c>
      <c r="AC1460" s="15">
        <f t="shared" si="2295"/>
        <v>4812.6000000000004</v>
      </c>
      <c r="AD1460" s="15">
        <f t="shared" si="2296"/>
        <v>4812.6000000000004</v>
      </c>
      <c r="AE1460" s="15"/>
      <c r="AF1460" s="15"/>
      <c r="AG1460" s="15"/>
      <c r="AH1460" s="15">
        <f t="shared" si="2297"/>
        <v>6079.9</v>
      </c>
      <c r="AI1460" s="15">
        <f t="shared" si="2298"/>
        <v>4812.6000000000004</v>
      </c>
      <c r="AJ1460" s="15">
        <f t="shared" si="2299"/>
        <v>4812.6000000000004</v>
      </c>
      <c r="AK1460" s="15"/>
      <c r="AL1460" s="15"/>
      <c r="AM1460" s="15"/>
      <c r="AN1460" s="15">
        <f t="shared" si="2425"/>
        <v>6079.9</v>
      </c>
      <c r="AO1460" s="15"/>
      <c r="AP1460" s="70">
        <f t="shared" si="2426"/>
        <v>6079.9</v>
      </c>
      <c r="AQ1460" s="15">
        <f t="shared" si="2427"/>
        <v>4812.6000000000004</v>
      </c>
      <c r="AR1460" s="15"/>
      <c r="AS1460" s="70">
        <f t="shared" si="2428"/>
        <v>4812.6000000000004</v>
      </c>
      <c r="AT1460" s="73">
        <f t="shared" si="2429"/>
        <v>4812.6000000000004</v>
      </c>
      <c r="AU1460" s="15"/>
      <c r="AV1460" s="24"/>
    </row>
    <row r="1461" spans="1:48" s="1" customFormat="1" hidden="1" x14ac:dyDescent="0.3">
      <c r="A1461" s="10" t="s">
        <v>938</v>
      </c>
      <c r="B1461" s="11"/>
      <c r="C1461" s="10"/>
      <c r="D1461" s="10"/>
      <c r="E1461" s="23" t="s">
        <v>832</v>
      </c>
      <c r="F1461" s="15">
        <f t="shared" si="2432"/>
        <v>110978.3</v>
      </c>
      <c r="G1461" s="15">
        <f t="shared" si="2433"/>
        <v>82797.899999999994</v>
      </c>
      <c r="H1461" s="15">
        <f t="shared" si="2434"/>
        <v>82797.899999999994</v>
      </c>
      <c r="I1461" s="15">
        <f t="shared" si="2435"/>
        <v>-110978.3</v>
      </c>
      <c r="J1461" s="15">
        <f t="shared" si="2436"/>
        <v>-82797.899999999994</v>
      </c>
      <c r="K1461" s="15">
        <f t="shared" si="2437"/>
        <v>-82797.899999999994</v>
      </c>
      <c r="L1461" s="15">
        <f t="shared" si="2453"/>
        <v>0</v>
      </c>
      <c r="M1461" s="15">
        <f t="shared" si="2454"/>
        <v>0</v>
      </c>
      <c r="N1461" s="15">
        <f t="shared" si="2455"/>
        <v>0</v>
      </c>
      <c r="O1461" s="15">
        <f t="shared" si="2438"/>
        <v>0</v>
      </c>
      <c r="P1461" s="15">
        <f t="shared" si="2439"/>
        <v>0</v>
      </c>
      <c r="Q1461" s="15">
        <f t="shared" si="2440"/>
        <v>0</v>
      </c>
      <c r="R1461" s="15">
        <f t="shared" si="2329"/>
        <v>0</v>
      </c>
      <c r="S1461" s="15">
        <f t="shared" si="2330"/>
        <v>0</v>
      </c>
      <c r="T1461" s="15">
        <f t="shared" si="2331"/>
        <v>0</v>
      </c>
      <c r="U1461" s="15">
        <f t="shared" si="2441"/>
        <v>0</v>
      </c>
      <c r="V1461" s="15">
        <f t="shared" si="2326"/>
        <v>0</v>
      </c>
      <c r="W1461" s="15">
        <f t="shared" si="2327"/>
        <v>0</v>
      </c>
      <c r="X1461" s="15">
        <f t="shared" si="2328"/>
        <v>0</v>
      </c>
      <c r="Y1461" s="15">
        <f t="shared" si="2442"/>
        <v>0</v>
      </c>
      <c r="Z1461" s="15">
        <f t="shared" si="2443"/>
        <v>0</v>
      </c>
      <c r="AA1461" s="15">
        <f t="shared" si="2444"/>
        <v>0</v>
      </c>
      <c r="AB1461" s="15">
        <f t="shared" si="2294"/>
        <v>0</v>
      </c>
      <c r="AC1461" s="15">
        <f t="shared" si="2295"/>
        <v>0</v>
      </c>
      <c r="AD1461" s="15">
        <f t="shared" si="2296"/>
        <v>0</v>
      </c>
      <c r="AE1461" s="15">
        <f t="shared" si="2445"/>
        <v>0</v>
      </c>
      <c r="AF1461" s="15">
        <f t="shared" si="2446"/>
        <v>0</v>
      </c>
      <c r="AG1461" s="15">
        <f t="shared" si="2447"/>
        <v>0</v>
      </c>
      <c r="AH1461" s="15">
        <f t="shared" si="2297"/>
        <v>0</v>
      </c>
      <c r="AI1461" s="15">
        <f t="shared" si="2298"/>
        <v>0</v>
      </c>
      <c r="AJ1461" s="15">
        <f t="shared" si="2299"/>
        <v>0</v>
      </c>
      <c r="AK1461" s="15">
        <f t="shared" si="2448"/>
        <v>0</v>
      </c>
      <c r="AL1461" s="15">
        <f t="shared" si="2449"/>
        <v>0</v>
      </c>
      <c r="AM1461" s="15">
        <f t="shared" si="2450"/>
        <v>0</v>
      </c>
      <c r="AN1461" s="15">
        <f t="shared" si="2425"/>
        <v>0</v>
      </c>
      <c r="AO1461" s="15">
        <f t="shared" si="2451"/>
        <v>0</v>
      </c>
      <c r="AP1461" s="15"/>
      <c r="AQ1461" s="15">
        <f t="shared" si="2427"/>
        <v>0</v>
      </c>
      <c r="AR1461" s="15">
        <f t="shared" si="2452"/>
        <v>0</v>
      </c>
      <c r="AS1461" s="15"/>
      <c r="AT1461" s="15">
        <f t="shared" si="2429"/>
        <v>0</v>
      </c>
      <c r="AU1461" s="15">
        <f t="shared" si="2452"/>
        <v>0</v>
      </c>
      <c r="AV1461" s="22">
        <v>0</v>
      </c>
    </row>
    <row r="1462" spans="1:48" s="1" customFormat="1" ht="46.8" hidden="1" x14ac:dyDescent="0.3">
      <c r="A1462" s="10" t="s">
        <v>938</v>
      </c>
      <c r="B1462" s="11" t="s">
        <v>55</v>
      </c>
      <c r="C1462" s="10"/>
      <c r="D1462" s="10"/>
      <c r="E1462" s="23" t="s">
        <v>56</v>
      </c>
      <c r="F1462" s="15">
        <f t="shared" si="2432"/>
        <v>110978.3</v>
      </c>
      <c r="G1462" s="15">
        <f t="shared" si="2433"/>
        <v>82797.899999999994</v>
      </c>
      <c r="H1462" s="15">
        <f t="shared" si="2434"/>
        <v>82797.899999999994</v>
      </c>
      <c r="I1462" s="15">
        <f t="shared" si="2435"/>
        <v>-110978.3</v>
      </c>
      <c r="J1462" s="15">
        <f t="shared" si="2436"/>
        <v>-82797.899999999994</v>
      </c>
      <c r="K1462" s="15">
        <f t="shared" si="2437"/>
        <v>-82797.899999999994</v>
      </c>
      <c r="L1462" s="15">
        <f t="shared" si="2453"/>
        <v>0</v>
      </c>
      <c r="M1462" s="15">
        <f t="shared" si="2454"/>
        <v>0</v>
      </c>
      <c r="N1462" s="15">
        <f t="shared" si="2455"/>
        <v>0</v>
      </c>
      <c r="O1462" s="15">
        <f t="shared" si="2438"/>
        <v>0</v>
      </c>
      <c r="P1462" s="15">
        <f t="shared" si="2439"/>
        <v>0</v>
      </c>
      <c r="Q1462" s="15">
        <f t="shared" si="2440"/>
        <v>0</v>
      </c>
      <c r="R1462" s="15">
        <f t="shared" si="2329"/>
        <v>0</v>
      </c>
      <c r="S1462" s="15">
        <f t="shared" si="2330"/>
        <v>0</v>
      </c>
      <c r="T1462" s="15">
        <f t="shared" si="2331"/>
        <v>0</v>
      </c>
      <c r="U1462" s="15">
        <f t="shared" si="2441"/>
        <v>0</v>
      </c>
      <c r="V1462" s="15">
        <f t="shared" si="2326"/>
        <v>0</v>
      </c>
      <c r="W1462" s="15">
        <f t="shared" si="2327"/>
        <v>0</v>
      </c>
      <c r="X1462" s="15">
        <f t="shared" si="2328"/>
        <v>0</v>
      </c>
      <c r="Y1462" s="15">
        <f t="shared" si="2442"/>
        <v>0</v>
      </c>
      <c r="Z1462" s="15">
        <f t="shared" si="2443"/>
        <v>0</v>
      </c>
      <c r="AA1462" s="15">
        <f t="shared" si="2444"/>
        <v>0</v>
      </c>
      <c r="AB1462" s="15">
        <f t="shared" si="2294"/>
        <v>0</v>
      </c>
      <c r="AC1462" s="15">
        <f t="shared" si="2295"/>
        <v>0</v>
      </c>
      <c r="AD1462" s="15">
        <f t="shared" si="2296"/>
        <v>0</v>
      </c>
      <c r="AE1462" s="15">
        <f t="shared" si="2445"/>
        <v>0</v>
      </c>
      <c r="AF1462" s="15">
        <f t="shared" si="2446"/>
        <v>0</v>
      </c>
      <c r="AG1462" s="15">
        <f t="shared" si="2447"/>
        <v>0</v>
      </c>
      <c r="AH1462" s="15">
        <f t="shared" si="2297"/>
        <v>0</v>
      </c>
      <c r="AI1462" s="15">
        <f t="shared" si="2298"/>
        <v>0</v>
      </c>
      <c r="AJ1462" s="15">
        <f t="shared" si="2299"/>
        <v>0</v>
      </c>
      <c r="AK1462" s="15">
        <f t="shared" si="2448"/>
        <v>0</v>
      </c>
      <c r="AL1462" s="15">
        <f t="shared" si="2449"/>
        <v>0</v>
      </c>
      <c r="AM1462" s="15">
        <f t="shared" si="2450"/>
        <v>0</v>
      </c>
      <c r="AN1462" s="15">
        <f t="shared" si="2425"/>
        <v>0</v>
      </c>
      <c r="AO1462" s="15">
        <f t="shared" si="2451"/>
        <v>0</v>
      </c>
      <c r="AP1462" s="15"/>
      <c r="AQ1462" s="15">
        <f t="shared" si="2427"/>
        <v>0</v>
      </c>
      <c r="AR1462" s="15">
        <f t="shared" si="2452"/>
        <v>0</v>
      </c>
      <c r="AS1462" s="15"/>
      <c r="AT1462" s="15">
        <f t="shared" si="2429"/>
        <v>0</v>
      </c>
      <c r="AU1462" s="15">
        <f t="shared" si="2452"/>
        <v>0</v>
      </c>
      <c r="AV1462" s="22">
        <v>0</v>
      </c>
    </row>
    <row r="1463" spans="1:48" s="1" customFormat="1" hidden="1" x14ac:dyDescent="0.3">
      <c r="A1463" s="10" t="s">
        <v>938</v>
      </c>
      <c r="B1463" s="11" t="s">
        <v>55</v>
      </c>
      <c r="C1463" s="10" t="s">
        <v>50</v>
      </c>
      <c r="D1463" s="10" t="s">
        <v>31</v>
      </c>
      <c r="E1463" s="23" t="s">
        <v>727</v>
      </c>
      <c r="F1463" s="15">
        <v>110978.3</v>
      </c>
      <c r="G1463" s="15">
        <v>82797.899999999994</v>
      </c>
      <c r="H1463" s="15">
        <v>82797.899999999994</v>
      </c>
      <c r="I1463" s="15">
        <v>-110978.3</v>
      </c>
      <c r="J1463" s="15">
        <v>-82797.899999999994</v>
      </c>
      <c r="K1463" s="15">
        <v>-82797.899999999994</v>
      </c>
      <c r="L1463" s="15">
        <f t="shared" si="2453"/>
        <v>0</v>
      </c>
      <c r="M1463" s="15">
        <f t="shared" si="2454"/>
        <v>0</v>
      </c>
      <c r="N1463" s="15">
        <f t="shared" si="2455"/>
        <v>0</v>
      </c>
      <c r="O1463" s="15"/>
      <c r="P1463" s="15"/>
      <c r="Q1463" s="15"/>
      <c r="R1463" s="15">
        <f t="shared" si="2329"/>
        <v>0</v>
      </c>
      <c r="S1463" s="15">
        <f t="shared" si="2330"/>
        <v>0</v>
      </c>
      <c r="T1463" s="15">
        <f t="shared" si="2331"/>
        <v>0</v>
      </c>
      <c r="U1463" s="15"/>
      <c r="V1463" s="15">
        <f t="shared" si="2326"/>
        <v>0</v>
      </c>
      <c r="W1463" s="15">
        <f t="shared" si="2327"/>
        <v>0</v>
      </c>
      <c r="X1463" s="15">
        <f t="shared" si="2328"/>
        <v>0</v>
      </c>
      <c r="Y1463" s="15"/>
      <c r="Z1463" s="15"/>
      <c r="AA1463" s="15"/>
      <c r="AB1463" s="15">
        <f t="shared" si="2294"/>
        <v>0</v>
      </c>
      <c r="AC1463" s="15">
        <f t="shared" si="2295"/>
        <v>0</v>
      </c>
      <c r="AD1463" s="15">
        <f t="shared" si="2296"/>
        <v>0</v>
      </c>
      <c r="AE1463" s="15"/>
      <c r="AF1463" s="15"/>
      <c r="AG1463" s="15"/>
      <c r="AH1463" s="15">
        <f t="shared" si="2297"/>
        <v>0</v>
      </c>
      <c r="AI1463" s="15">
        <f t="shared" si="2298"/>
        <v>0</v>
      </c>
      <c r="AJ1463" s="15">
        <f t="shared" si="2299"/>
        <v>0</v>
      </c>
      <c r="AK1463" s="15"/>
      <c r="AL1463" s="15"/>
      <c r="AM1463" s="15"/>
      <c r="AN1463" s="15">
        <f t="shared" si="2425"/>
        <v>0</v>
      </c>
      <c r="AO1463" s="15"/>
      <c r="AP1463" s="15"/>
      <c r="AQ1463" s="15">
        <f t="shared" si="2427"/>
        <v>0</v>
      </c>
      <c r="AR1463" s="15"/>
      <c r="AS1463" s="15"/>
      <c r="AT1463" s="15">
        <f t="shared" si="2429"/>
        <v>0</v>
      </c>
      <c r="AU1463" s="15"/>
      <c r="AV1463" s="22">
        <v>0</v>
      </c>
    </row>
    <row r="1464" spans="1:48" ht="46.8" x14ac:dyDescent="0.3">
      <c r="A1464" s="61" t="s">
        <v>939</v>
      </c>
      <c r="B1464" s="62"/>
      <c r="C1464" s="61"/>
      <c r="D1464" s="61"/>
      <c r="E1464" s="63" t="s">
        <v>940</v>
      </c>
      <c r="F1464" s="15">
        <f t="shared" ref="F1464:K1464" si="2456">F1470+F1476+F1479+F1465+F1473</f>
        <v>59519.8</v>
      </c>
      <c r="G1464" s="15">
        <f t="shared" si="2456"/>
        <v>55168.799999999996</v>
      </c>
      <c r="H1464" s="15">
        <f t="shared" si="2456"/>
        <v>57579</v>
      </c>
      <c r="I1464" s="15">
        <f t="shared" si="2456"/>
        <v>0</v>
      </c>
      <c r="J1464" s="15">
        <f t="shared" si="2456"/>
        <v>0</v>
      </c>
      <c r="K1464" s="15">
        <f t="shared" si="2456"/>
        <v>0</v>
      </c>
      <c r="L1464" s="15">
        <f t="shared" si="2453"/>
        <v>59519.8</v>
      </c>
      <c r="M1464" s="15">
        <f t="shared" si="2454"/>
        <v>55168.799999999996</v>
      </c>
      <c r="N1464" s="15">
        <f t="shared" si="2455"/>
        <v>57579</v>
      </c>
      <c r="O1464" s="15">
        <f>O1470+O1476+O1479+O1465+O1473</f>
        <v>37.699999999999996</v>
      </c>
      <c r="P1464" s="15">
        <f>P1470+P1476+P1479+P1465+P1473</f>
        <v>42.6</v>
      </c>
      <c r="Q1464" s="15">
        <f>Q1470+Q1476+Q1479+Q1465+Q1473</f>
        <v>-2711.6</v>
      </c>
      <c r="R1464" s="15">
        <f t="shared" si="2329"/>
        <v>59557.5</v>
      </c>
      <c r="S1464" s="15">
        <f t="shared" si="2330"/>
        <v>55211.399999999994</v>
      </c>
      <c r="T1464" s="15">
        <f t="shared" si="2331"/>
        <v>54867.4</v>
      </c>
      <c r="U1464" s="15">
        <f>U1470+U1476+U1479+U1465+U1473</f>
        <v>0</v>
      </c>
      <c r="V1464" s="15">
        <f t="shared" si="2326"/>
        <v>59557.5</v>
      </c>
      <c r="W1464" s="15">
        <f t="shared" si="2327"/>
        <v>55211.399999999994</v>
      </c>
      <c r="X1464" s="15">
        <f t="shared" si="2328"/>
        <v>54867.4</v>
      </c>
      <c r="Y1464" s="15">
        <f>Y1470+Y1476+Y1479+Y1465+Y1473</f>
        <v>1967.4849999999999</v>
      </c>
      <c r="Z1464" s="15">
        <f>Z1470+Z1476+Z1479+Z1465+Z1473</f>
        <v>0</v>
      </c>
      <c r="AA1464" s="15">
        <f>AA1470+AA1476+AA1479+AA1465+AA1473</f>
        <v>0</v>
      </c>
      <c r="AB1464" s="15">
        <f t="shared" ref="AB1464:AB1527" si="2457">V1464+Y1464</f>
        <v>61524.985000000001</v>
      </c>
      <c r="AC1464" s="15">
        <f t="shared" ref="AC1464:AC1527" si="2458">W1464+Z1464</f>
        <v>55211.399999999994</v>
      </c>
      <c r="AD1464" s="15">
        <f t="shared" ref="AD1464:AD1527" si="2459">X1464+AA1464</f>
        <v>54867.4</v>
      </c>
      <c r="AE1464" s="15">
        <f>AE1470+AE1476+AE1479+AE1465+AE1473</f>
        <v>0</v>
      </c>
      <c r="AF1464" s="15">
        <f>AF1470+AF1476+AF1479+AF1465+AF1473</f>
        <v>0</v>
      </c>
      <c r="AG1464" s="15">
        <f>AG1470+AG1476+AG1479+AG1465+AG1473</f>
        <v>0</v>
      </c>
      <c r="AH1464" s="15">
        <f t="shared" ref="AH1464:AH1527" si="2460">AB1464+AE1464</f>
        <v>61524.985000000001</v>
      </c>
      <c r="AI1464" s="15">
        <f t="shared" ref="AI1464:AI1527" si="2461">AC1464+AF1464</f>
        <v>55211.399999999994</v>
      </c>
      <c r="AJ1464" s="15">
        <f t="shared" ref="AJ1464:AJ1527" si="2462">AD1464+AG1464</f>
        <v>54867.4</v>
      </c>
      <c r="AK1464" s="15">
        <f>AK1470+AK1476+AK1479+AK1465+AK1473</f>
        <v>1163.9920000000002</v>
      </c>
      <c r="AL1464" s="15">
        <f>AL1470+AL1476+AL1479+AL1465+AL1473</f>
        <v>0</v>
      </c>
      <c r="AM1464" s="15">
        <f>AM1470+AM1476+AM1479+AM1465+AM1473</f>
        <v>0</v>
      </c>
      <c r="AN1464" s="15">
        <f t="shared" si="2425"/>
        <v>62688.976999999999</v>
      </c>
      <c r="AO1464" s="15">
        <f>AO1470+AO1476+AO1479+AO1465+AO1473</f>
        <v>0</v>
      </c>
      <c r="AP1464" s="70">
        <f t="shared" ref="AP1464:AP1527" si="2463">AN1464+AO1464</f>
        <v>62688.976999999999</v>
      </c>
      <c r="AQ1464" s="15">
        <f t="shared" si="2427"/>
        <v>55211.399999999994</v>
      </c>
      <c r="AR1464" s="15">
        <f>AR1470+AR1476+AR1479+AR1465+AR1473</f>
        <v>0</v>
      </c>
      <c r="AS1464" s="70">
        <f t="shared" ref="AS1464:AS1527" si="2464">AQ1464+AR1464</f>
        <v>55211.399999999994</v>
      </c>
      <c r="AT1464" s="73">
        <f t="shared" si="2429"/>
        <v>54867.4</v>
      </c>
      <c r="AU1464" s="15">
        <f>AU1470+AU1476+AU1479+AU1465+AU1473</f>
        <v>0</v>
      </c>
      <c r="AV1464" s="24"/>
    </row>
    <row r="1465" spans="1:48" ht="62.4" x14ac:dyDescent="0.3">
      <c r="A1465" s="61" t="s">
        <v>941</v>
      </c>
      <c r="B1465" s="62"/>
      <c r="C1465" s="61"/>
      <c r="D1465" s="61"/>
      <c r="E1465" s="63" t="s">
        <v>942</v>
      </c>
      <c r="F1465" s="15">
        <f t="shared" ref="F1465:K1465" si="2465">F1466+F1468</f>
        <v>6958.4</v>
      </c>
      <c r="G1465" s="15">
        <f t="shared" si="2465"/>
        <v>0</v>
      </c>
      <c r="H1465" s="15">
        <f t="shared" si="2465"/>
        <v>0</v>
      </c>
      <c r="I1465" s="15">
        <f t="shared" si="2465"/>
        <v>0</v>
      </c>
      <c r="J1465" s="15">
        <f t="shared" si="2465"/>
        <v>0</v>
      </c>
      <c r="K1465" s="15">
        <f t="shared" si="2465"/>
        <v>0</v>
      </c>
      <c r="L1465" s="15">
        <f t="shared" si="2453"/>
        <v>6958.4</v>
      </c>
      <c r="M1465" s="15">
        <f t="shared" si="2454"/>
        <v>0</v>
      </c>
      <c r="N1465" s="15">
        <f t="shared" si="2455"/>
        <v>0</v>
      </c>
      <c r="O1465" s="15">
        <f>O1466+O1468</f>
        <v>0</v>
      </c>
      <c r="P1465" s="15">
        <f>P1466+P1468</f>
        <v>0</v>
      </c>
      <c r="Q1465" s="15">
        <f>Q1466+Q1468</f>
        <v>0</v>
      </c>
      <c r="R1465" s="15">
        <f t="shared" si="2329"/>
        <v>6958.4</v>
      </c>
      <c r="S1465" s="15">
        <f t="shared" si="2330"/>
        <v>0</v>
      </c>
      <c r="T1465" s="15">
        <f t="shared" si="2331"/>
        <v>0</v>
      </c>
      <c r="U1465" s="15">
        <f>U1466+U1468</f>
        <v>0</v>
      </c>
      <c r="V1465" s="15">
        <f t="shared" si="2326"/>
        <v>6958.4</v>
      </c>
      <c r="W1465" s="15">
        <f t="shared" si="2327"/>
        <v>0</v>
      </c>
      <c r="X1465" s="15">
        <f t="shared" si="2328"/>
        <v>0</v>
      </c>
      <c r="Y1465" s="15">
        <f>Y1466+Y1468</f>
        <v>0</v>
      </c>
      <c r="Z1465" s="15">
        <f>Z1466+Z1468</f>
        <v>0</v>
      </c>
      <c r="AA1465" s="15">
        <f>AA1466+AA1468</f>
        <v>0</v>
      </c>
      <c r="AB1465" s="15">
        <f t="shared" si="2457"/>
        <v>6958.4</v>
      </c>
      <c r="AC1465" s="15">
        <f t="shared" si="2458"/>
        <v>0</v>
      </c>
      <c r="AD1465" s="15">
        <f t="shared" si="2459"/>
        <v>0</v>
      </c>
      <c r="AE1465" s="15">
        <f>AE1466+AE1468</f>
        <v>0</v>
      </c>
      <c r="AF1465" s="15">
        <f>AF1466+AF1468</f>
        <v>0</v>
      </c>
      <c r="AG1465" s="15">
        <f>AG1466+AG1468</f>
        <v>0</v>
      </c>
      <c r="AH1465" s="15">
        <f t="shared" si="2460"/>
        <v>6958.4</v>
      </c>
      <c r="AI1465" s="15">
        <f t="shared" si="2461"/>
        <v>0</v>
      </c>
      <c r="AJ1465" s="15">
        <f t="shared" si="2462"/>
        <v>0</v>
      </c>
      <c r="AK1465" s="15">
        <f>AK1466+AK1468</f>
        <v>0</v>
      </c>
      <c r="AL1465" s="15">
        <f>AL1466+AL1468</f>
        <v>0</v>
      </c>
      <c r="AM1465" s="15">
        <f>AM1466+AM1468</f>
        <v>0</v>
      </c>
      <c r="AN1465" s="15">
        <f t="shared" si="2425"/>
        <v>6958.4</v>
      </c>
      <c r="AO1465" s="15">
        <f>AO1466+AO1468</f>
        <v>0</v>
      </c>
      <c r="AP1465" s="70">
        <f t="shared" si="2463"/>
        <v>6958.4</v>
      </c>
      <c r="AQ1465" s="15">
        <f t="shared" si="2427"/>
        <v>0</v>
      </c>
      <c r="AR1465" s="15">
        <f>AR1466+AR1468</f>
        <v>0</v>
      </c>
      <c r="AS1465" s="70">
        <f t="shared" si="2464"/>
        <v>0</v>
      </c>
      <c r="AT1465" s="73">
        <f t="shared" si="2429"/>
        <v>0</v>
      </c>
      <c r="AU1465" s="15">
        <f>AU1466+AU1468</f>
        <v>0</v>
      </c>
      <c r="AV1465" s="24"/>
    </row>
    <row r="1466" spans="1:48" ht="31.2" x14ac:dyDescent="0.3">
      <c r="A1466" s="61" t="s">
        <v>941</v>
      </c>
      <c r="B1466" s="62" t="s">
        <v>48</v>
      </c>
      <c r="C1466" s="61"/>
      <c r="D1466" s="61"/>
      <c r="E1466" s="63" t="s">
        <v>49</v>
      </c>
      <c r="F1466" s="15">
        <f t="shared" ref="F1466:K1466" si="2466">F1467</f>
        <v>68.900000000000006</v>
      </c>
      <c r="G1466" s="15">
        <f t="shared" si="2466"/>
        <v>0</v>
      </c>
      <c r="H1466" s="15">
        <f t="shared" si="2466"/>
        <v>0</v>
      </c>
      <c r="I1466" s="15">
        <f t="shared" si="2466"/>
        <v>0</v>
      </c>
      <c r="J1466" s="15">
        <f t="shared" si="2466"/>
        <v>0</v>
      </c>
      <c r="K1466" s="15">
        <f t="shared" si="2466"/>
        <v>0</v>
      </c>
      <c r="L1466" s="15">
        <f t="shared" si="2453"/>
        <v>68.900000000000006</v>
      </c>
      <c r="M1466" s="15">
        <f t="shared" si="2454"/>
        <v>0</v>
      </c>
      <c r="N1466" s="15">
        <f t="shared" si="2455"/>
        <v>0</v>
      </c>
      <c r="O1466" s="15">
        <f>O1467</f>
        <v>0</v>
      </c>
      <c r="P1466" s="15">
        <f>P1467</f>
        <v>0</v>
      </c>
      <c r="Q1466" s="15">
        <f>Q1467</f>
        <v>0</v>
      </c>
      <c r="R1466" s="15">
        <f t="shared" si="2329"/>
        <v>68.900000000000006</v>
      </c>
      <c r="S1466" s="15">
        <f t="shared" si="2330"/>
        <v>0</v>
      </c>
      <c r="T1466" s="15">
        <f t="shared" si="2331"/>
        <v>0</v>
      </c>
      <c r="U1466" s="15">
        <f>U1467</f>
        <v>0</v>
      </c>
      <c r="V1466" s="15">
        <f t="shared" si="2326"/>
        <v>68.900000000000006</v>
      </c>
      <c r="W1466" s="15">
        <f t="shared" si="2327"/>
        <v>0</v>
      </c>
      <c r="X1466" s="15">
        <f t="shared" si="2328"/>
        <v>0</v>
      </c>
      <c r="Y1466" s="15">
        <f>Y1467</f>
        <v>0</v>
      </c>
      <c r="Z1466" s="15">
        <f>Z1467</f>
        <v>0</v>
      </c>
      <c r="AA1466" s="15">
        <f>AA1467</f>
        <v>0</v>
      </c>
      <c r="AB1466" s="15">
        <f t="shared" si="2457"/>
        <v>68.900000000000006</v>
      </c>
      <c r="AC1466" s="15">
        <f t="shared" si="2458"/>
        <v>0</v>
      </c>
      <c r="AD1466" s="15">
        <f t="shared" si="2459"/>
        <v>0</v>
      </c>
      <c r="AE1466" s="15">
        <f>AE1467</f>
        <v>0</v>
      </c>
      <c r="AF1466" s="15">
        <f>AF1467</f>
        <v>0</v>
      </c>
      <c r="AG1466" s="15">
        <f>AG1467</f>
        <v>0</v>
      </c>
      <c r="AH1466" s="15">
        <f t="shared" si="2460"/>
        <v>68.900000000000006</v>
      </c>
      <c r="AI1466" s="15">
        <f t="shared" si="2461"/>
        <v>0</v>
      </c>
      <c r="AJ1466" s="15">
        <f t="shared" si="2462"/>
        <v>0</v>
      </c>
      <c r="AK1466" s="15">
        <f>AK1467</f>
        <v>0</v>
      </c>
      <c r="AL1466" s="15">
        <f>AL1467</f>
        <v>0</v>
      </c>
      <c r="AM1466" s="15">
        <f>AM1467</f>
        <v>0</v>
      </c>
      <c r="AN1466" s="15">
        <f t="shared" si="2425"/>
        <v>68.900000000000006</v>
      </c>
      <c r="AO1466" s="15">
        <f>AO1467</f>
        <v>0</v>
      </c>
      <c r="AP1466" s="70">
        <f t="shared" si="2463"/>
        <v>68.900000000000006</v>
      </c>
      <c r="AQ1466" s="15">
        <f t="shared" si="2427"/>
        <v>0</v>
      </c>
      <c r="AR1466" s="15">
        <f>AR1467</f>
        <v>0</v>
      </c>
      <c r="AS1466" s="70">
        <f t="shared" si="2464"/>
        <v>0</v>
      </c>
      <c r="AT1466" s="73">
        <f t="shared" si="2429"/>
        <v>0</v>
      </c>
      <c r="AU1466" s="15">
        <f>AU1467</f>
        <v>0</v>
      </c>
      <c r="AV1466" s="24"/>
    </row>
    <row r="1467" spans="1:48" x14ac:dyDescent="0.3">
      <c r="A1467" s="61" t="s">
        <v>941</v>
      </c>
      <c r="B1467" s="62">
        <v>200</v>
      </c>
      <c r="C1467" s="61" t="s">
        <v>100</v>
      </c>
      <c r="D1467" s="61" t="s">
        <v>51</v>
      </c>
      <c r="E1467" s="63" t="s">
        <v>220</v>
      </c>
      <c r="F1467" s="15">
        <v>68.900000000000006</v>
      </c>
      <c r="G1467" s="15"/>
      <c r="H1467" s="15"/>
      <c r="I1467" s="15"/>
      <c r="J1467" s="15"/>
      <c r="K1467" s="15"/>
      <c r="L1467" s="15">
        <f t="shared" si="2453"/>
        <v>68.900000000000006</v>
      </c>
      <c r="M1467" s="15">
        <f t="shared" si="2454"/>
        <v>0</v>
      </c>
      <c r="N1467" s="15">
        <f t="shared" si="2455"/>
        <v>0</v>
      </c>
      <c r="O1467" s="15"/>
      <c r="P1467" s="15"/>
      <c r="Q1467" s="15"/>
      <c r="R1467" s="15">
        <f t="shared" si="2329"/>
        <v>68.900000000000006</v>
      </c>
      <c r="S1467" s="15">
        <f t="shared" si="2330"/>
        <v>0</v>
      </c>
      <c r="T1467" s="15">
        <f t="shared" si="2331"/>
        <v>0</v>
      </c>
      <c r="U1467" s="15"/>
      <c r="V1467" s="15">
        <f t="shared" si="2326"/>
        <v>68.900000000000006</v>
      </c>
      <c r="W1467" s="15">
        <f t="shared" si="2327"/>
        <v>0</v>
      </c>
      <c r="X1467" s="15">
        <f t="shared" si="2328"/>
        <v>0</v>
      </c>
      <c r="Y1467" s="15"/>
      <c r="Z1467" s="15"/>
      <c r="AA1467" s="15"/>
      <c r="AB1467" s="15">
        <f t="shared" si="2457"/>
        <v>68.900000000000006</v>
      </c>
      <c r="AC1467" s="15">
        <f t="shared" si="2458"/>
        <v>0</v>
      </c>
      <c r="AD1467" s="15">
        <f t="shared" si="2459"/>
        <v>0</v>
      </c>
      <c r="AE1467" s="15"/>
      <c r="AF1467" s="15"/>
      <c r="AG1467" s="15"/>
      <c r="AH1467" s="15">
        <f t="shared" si="2460"/>
        <v>68.900000000000006</v>
      </c>
      <c r="AI1467" s="15">
        <f t="shared" si="2461"/>
        <v>0</v>
      </c>
      <c r="AJ1467" s="15">
        <f t="shared" si="2462"/>
        <v>0</v>
      </c>
      <c r="AK1467" s="15"/>
      <c r="AL1467" s="15"/>
      <c r="AM1467" s="15"/>
      <c r="AN1467" s="15">
        <f t="shared" si="2425"/>
        <v>68.900000000000006</v>
      </c>
      <c r="AO1467" s="15"/>
      <c r="AP1467" s="70">
        <f t="shared" si="2463"/>
        <v>68.900000000000006</v>
      </c>
      <c r="AQ1467" s="15">
        <f t="shared" si="2427"/>
        <v>0</v>
      </c>
      <c r="AR1467" s="15"/>
      <c r="AS1467" s="70">
        <f t="shared" si="2464"/>
        <v>0</v>
      </c>
      <c r="AT1467" s="73">
        <f t="shared" si="2429"/>
        <v>0</v>
      </c>
      <c r="AU1467" s="15"/>
      <c r="AV1467" s="24"/>
    </row>
    <row r="1468" spans="1:48" ht="31.2" x14ac:dyDescent="0.3">
      <c r="A1468" s="61" t="s">
        <v>941</v>
      </c>
      <c r="B1468" s="62" t="s">
        <v>188</v>
      </c>
      <c r="C1468" s="61"/>
      <c r="D1468" s="61"/>
      <c r="E1468" s="63" t="s">
        <v>189</v>
      </c>
      <c r="F1468" s="15">
        <f t="shared" ref="F1468:K1468" si="2467">F1469</f>
        <v>6889.5</v>
      </c>
      <c r="G1468" s="15">
        <f t="shared" si="2467"/>
        <v>0</v>
      </c>
      <c r="H1468" s="15">
        <f t="shared" si="2467"/>
        <v>0</v>
      </c>
      <c r="I1468" s="15">
        <f t="shared" si="2467"/>
        <v>0</v>
      </c>
      <c r="J1468" s="15">
        <f t="shared" si="2467"/>
        <v>0</v>
      </c>
      <c r="K1468" s="15">
        <f t="shared" si="2467"/>
        <v>0</v>
      </c>
      <c r="L1468" s="15">
        <f t="shared" si="2453"/>
        <v>6889.5</v>
      </c>
      <c r="M1468" s="15">
        <f t="shared" si="2454"/>
        <v>0</v>
      </c>
      <c r="N1468" s="15">
        <f t="shared" si="2455"/>
        <v>0</v>
      </c>
      <c r="O1468" s="15">
        <f>O1469</f>
        <v>0</v>
      </c>
      <c r="P1468" s="15">
        <f>P1469</f>
        <v>0</v>
      </c>
      <c r="Q1468" s="15">
        <f>Q1469</f>
        <v>0</v>
      </c>
      <c r="R1468" s="15">
        <f t="shared" si="2329"/>
        <v>6889.5</v>
      </c>
      <c r="S1468" s="15">
        <f t="shared" si="2330"/>
        <v>0</v>
      </c>
      <c r="T1468" s="15">
        <f t="shared" si="2331"/>
        <v>0</v>
      </c>
      <c r="U1468" s="15">
        <f>U1469</f>
        <v>0</v>
      </c>
      <c r="V1468" s="15">
        <f t="shared" si="2326"/>
        <v>6889.5</v>
      </c>
      <c r="W1468" s="15">
        <f t="shared" si="2327"/>
        <v>0</v>
      </c>
      <c r="X1468" s="15">
        <f t="shared" si="2328"/>
        <v>0</v>
      </c>
      <c r="Y1468" s="15">
        <f>Y1469</f>
        <v>0</v>
      </c>
      <c r="Z1468" s="15">
        <f>Z1469</f>
        <v>0</v>
      </c>
      <c r="AA1468" s="15">
        <f>AA1469</f>
        <v>0</v>
      </c>
      <c r="AB1468" s="15">
        <f t="shared" si="2457"/>
        <v>6889.5</v>
      </c>
      <c r="AC1468" s="15">
        <f t="shared" si="2458"/>
        <v>0</v>
      </c>
      <c r="AD1468" s="15">
        <f t="shared" si="2459"/>
        <v>0</v>
      </c>
      <c r="AE1468" s="15">
        <f>AE1469</f>
        <v>0</v>
      </c>
      <c r="AF1468" s="15">
        <f>AF1469</f>
        <v>0</v>
      </c>
      <c r="AG1468" s="15">
        <f>AG1469</f>
        <v>0</v>
      </c>
      <c r="AH1468" s="15">
        <f t="shared" si="2460"/>
        <v>6889.5</v>
      </c>
      <c r="AI1468" s="15">
        <f t="shared" si="2461"/>
        <v>0</v>
      </c>
      <c r="AJ1468" s="15">
        <f t="shared" si="2462"/>
        <v>0</v>
      </c>
      <c r="AK1468" s="15">
        <f>AK1469</f>
        <v>0</v>
      </c>
      <c r="AL1468" s="15">
        <f>AL1469</f>
        <v>0</v>
      </c>
      <c r="AM1468" s="15">
        <f>AM1469</f>
        <v>0</v>
      </c>
      <c r="AN1468" s="15">
        <f t="shared" si="2425"/>
        <v>6889.5</v>
      </c>
      <c r="AO1468" s="15">
        <f>AO1469</f>
        <v>0</v>
      </c>
      <c r="AP1468" s="70">
        <f t="shared" si="2463"/>
        <v>6889.5</v>
      </c>
      <c r="AQ1468" s="15">
        <f t="shared" si="2427"/>
        <v>0</v>
      </c>
      <c r="AR1468" s="15">
        <f>AR1469</f>
        <v>0</v>
      </c>
      <c r="AS1468" s="70">
        <f t="shared" si="2464"/>
        <v>0</v>
      </c>
      <c r="AT1468" s="73">
        <f t="shared" si="2429"/>
        <v>0</v>
      </c>
      <c r="AU1468" s="15">
        <f>AU1469</f>
        <v>0</v>
      </c>
      <c r="AV1468" s="24"/>
    </row>
    <row r="1469" spans="1:48" x14ac:dyDescent="0.3">
      <c r="A1469" s="61" t="s">
        <v>941</v>
      </c>
      <c r="B1469" s="62">
        <v>300</v>
      </c>
      <c r="C1469" s="61" t="s">
        <v>100</v>
      </c>
      <c r="D1469" s="61" t="s">
        <v>51</v>
      </c>
      <c r="E1469" s="63" t="s">
        <v>220</v>
      </c>
      <c r="F1469" s="15">
        <v>6889.5</v>
      </c>
      <c r="G1469" s="15"/>
      <c r="H1469" s="15"/>
      <c r="I1469" s="15"/>
      <c r="J1469" s="15"/>
      <c r="K1469" s="15"/>
      <c r="L1469" s="15">
        <f t="shared" si="2453"/>
        <v>6889.5</v>
      </c>
      <c r="M1469" s="15">
        <f t="shared" si="2454"/>
        <v>0</v>
      </c>
      <c r="N1469" s="15">
        <f t="shared" si="2455"/>
        <v>0</v>
      </c>
      <c r="O1469" s="15"/>
      <c r="P1469" s="15"/>
      <c r="Q1469" s="15"/>
      <c r="R1469" s="15">
        <f t="shared" si="2329"/>
        <v>6889.5</v>
      </c>
      <c r="S1469" s="15">
        <f t="shared" si="2330"/>
        <v>0</v>
      </c>
      <c r="T1469" s="15">
        <f t="shared" si="2331"/>
        <v>0</v>
      </c>
      <c r="U1469" s="15"/>
      <c r="V1469" s="15">
        <f t="shared" si="2326"/>
        <v>6889.5</v>
      </c>
      <c r="W1469" s="15">
        <f t="shared" si="2327"/>
        <v>0</v>
      </c>
      <c r="X1469" s="15">
        <f t="shared" si="2328"/>
        <v>0</v>
      </c>
      <c r="Y1469" s="15"/>
      <c r="Z1469" s="15"/>
      <c r="AA1469" s="15"/>
      <c r="AB1469" s="15">
        <f t="shared" si="2457"/>
        <v>6889.5</v>
      </c>
      <c r="AC1469" s="15">
        <f t="shared" si="2458"/>
        <v>0</v>
      </c>
      <c r="AD1469" s="15">
        <f t="shared" si="2459"/>
        <v>0</v>
      </c>
      <c r="AE1469" s="15"/>
      <c r="AF1469" s="15"/>
      <c r="AG1469" s="15"/>
      <c r="AH1469" s="15">
        <f t="shared" si="2460"/>
        <v>6889.5</v>
      </c>
      <c r="AI1469" s="15">
        <f t="shared" si="2461"/>
        <v>0</v>
      </c>
      <c r="AJ1469" s="15">
        <f t="shared" si="2462"/>
        <v>0</v>
      </c>
      <c r="AK1469" s="15"/>
      <c r="AL1469" s="15"/>
      <c r="AM1469" s="15"/>
      <c r="AN1469" s="15">
        <f t="shared" si="2425"/>
        <v>6889.5</v>
      </c>
      <c r="AO1469" s="15"/>
      <c r="AP1469" s="70">
        <f t="shared" si="2463"/>
        <v>6889.5</v>
      </c>
      <c r="AQ1469" s="15">
        <f t="shared" si="2427"/>
        <v>0</v>
      </c>
      <c r="AR1469" s="15"/>
      <c r="AS1469" s="70">
        <f t="shared" si="2464"/>
        <v>0</v>
      </c>
      <c r="AT1469" s="73">
        <f t="shared" si="2429"/>
        <v>0</v>
      </c>
      <c r="AU1469" s="15"/>
      <c r="AV1469" s="24"/>
    </row>
    <row r="1470" spans="1:48" ht="109.2" x14ac:dyDescent="0.3">
      <c r="A1470" s="61" t="s">
        <v>943</v>
      </c>
      <c r="B1470" s="62"/>
      <c r="C1470" s="61"/>
      <c r="D1470" s="61"/>
      <c r="E1470" s="63" t="s">
        <v>944</v>
      </c>
      <c r="F1470" s="15">
        <f t="shared" ref="F1470:F1480" si="2468">F1471</f>
        <v>4955.2</v>
      </c>
      <c r="G1470" s="15">
        <f t="shared" ref="G1470:G1480" si="2469">G1471</f>
        <v>5178.2</v>
      </c>
      <c r="H1470" s="15">
        <f t="shared" ref="H1470:H1480" si="2470">H1471</f>
        <v>5400.8</v>
      </c>
      <c r="I1470" s="15">
        <f t="shared" ref="I1470:I1480" si="2471">I1471</f>
        <v>0</v>
      </c>
      <c r="J1470" s="15">
        <f t="shared" ref="J1470:J1480" si="2472">J1471</f>
        <v>0</v>
      </c>
      <c r="K1470" s="15">
        <f t="shared" ref="K1470:K1480" si="2473">K1471</f>
        <v>0</v>
      </c>
      <c r="L1470" s="15">
        <f t="shared" si="2453"/>
        <v>4955.2</v>
      </c>
      <c r="M1470" s="15">
        <f t="shared" si="2454"/>
        <v>5178.2</v>
      </c>
      <c r="N1470" s="15">
        <f t="shared" si="2455"/>
        <v>5400.8</v>
      </c>
      <c r="O1470" s="15">
        <f t="shared" ref="O1470:O1480" si="2474">O1471</f>
        <v>37.799999999999997</v>
      </c>
      <c r="P1470" s="15">
        <f t="shared" ref="P1470:P1480" si="2475">P1471</f>
        <v>39.6</v>
      </c>
      <c r="Q1470" s="15">
        <f t="shared" ref="Q1470:Q1480" si="2476">Q1471</f>
        <v>41.4</v>
      </c>
      <c r="R1470" s="15">
        <f t="shared" si="2329"/>
        <v>4993</v>
      </c>
      <c r="S1470" s="15">
        <f t="shared" si="2330"/>
        <v>5217.8</v>
      </c>
      <c r="T1470" s="15">
        <f t="shared" si="2331"/>
        <v>5442.2</v>
      </c>
      <c r="U1470" s="15">
        <f t="shared" ref="U1470:U1480" si="2477">U1471</f>
        <v>0</v>
      </c>
      <c r="V1470" s="15">
        <f t="shared" si="2326"/>
        <v>4993</v>
      </c>
      <c r="W1470" s="15">
        <f t="shared" si="2327"/>
        <v>5217.8</v>
      </c>
      <c r="X1470" s="15">
        <f t="shared" si="2328"/>
        <v>5442.2</v>
      </c>
      <c r="Y1470" s="15">
        <f t="shared" ref="Y1470:Y1480" si="2478">Y1471</f>
        <v>0</v>
      </c>
      <c r="Z1470" s="15">
        <f t="shared" ref="Z1470:Z1480" si="2479">Z1471</f>
        <v>0</v>
      </c>
      <c r="AA1470" s="15">
        <f t="shared" ref="AA1470:AA1480" si="2480">AA1471</f>
        <v>0</v>
      </c>
      <c r="AB1470" s="15">
        <f t="shared" si="2457"/>
        <v>4993</v>
      </c>
      <c r="AC1470" s="15">
        <f t="shared" si="2458"/>
        <v>5217.8</v>
      </c>
      <c r="AD1470" s="15">
        <f t="shared" si="2459"/>
        <v>5442.2</v>
      </c>
      <c r="AE1470" s="15">
        <f t="shared" ref="AE1470:AE1480" si="2481">AE1471</f>
        <v>0</v>
      </c>
      <c r="AF1470" s="15">
        <f t="shared" ref="AF1470:AF1480" si="2482">AF1471</f>
        <v>0</v>
      </c>
      <c r="AG1470" s="15">
        <f t="shared" ref="AG1470:AG1480" si="2483">AG1471</f>
        <v>0</v>
      </c>
      <c r="AH1470" s="15">
        <f t="shared" si="2460"/>
        <v>4993</v>
      </c>
      <c r="AI1470" s="15">
        <f t="shared" si="2461"/>
        <v>5217.8</v>
      </c>
      <c r="AJ1470" s="15">
        <f t="shared" si="2462"/>
        <v>5442.2</v>
      </c>
      <c r="AK1470" s="15">
        <f t="shared" ref="AK1470:AK1480" si="2484">AK1471</f>
        <v>0</v>
      </c>
      <c r="AL1470" s="15">
        <f t="shared" ref="AL1470:AL1480" si="2485">AL1471</f>
        <v>0</v>
      </c>
      <c r="AM1470" s="15">
        <f t="shared" ref="AM1470:AM1480" si="2486">AM1471</f>
        <v>0</v>
      </c>
      <c r="AN1470" s="15">
        <f t="shared" si="2425"/>
        <v>4993</v>
      </c>
      <c r="AO1470" s="15">
        <f t="shared" ref="AO1470:AO1480" si="2487">AO1471</f>
        <v>0</v>
      </c>
      <c r="AP1470" s="70">
        <f t="shared" si="2463"/>
        <v>4993</v>
      </c>
      <c r="AQ1470" s="15">
        <f t="shared" si="2427"/>
        <v>5217.8</v>
      </c>
      <c r="AR1470" s="15">
        <f t="shared" ref="AR1470:AU1480" si="2488">AR1471</f>
        <v>0</v>
      </c>
      <c r="AS1470" s="70">
        <f t="shared" si="2464"/>
        <v>5217.8</v>
      </c>
      <c r="AT1470" s="73">
        <f t="shared" si="2429"/>
        <v>5442.2</v>
      </c>
      <c r="AU1470" s="15">
        <f t="shared" si="2488"/>
        <v>0</v>
      </c>
      <c r="AV1470" s="24"/>
    </row>
    <row r="1471" spans="1:48" ht="31.2" x14ac:dyDescent="0.3">
      <c r="A1471" s="61" t="s">
        <v>943</v>
      </c>
      <c r="B1471" s="62" t="s">
        <v>188</v>
      </c>
      <c r="C1471" s="61"/>
      <c r="D1471" s="61"/>
      <c r="E1471" s="63" t="s">
        <v>189</v>
      </c>
      <c r="F1471" s="15">
        <f t="shared" si="2468"/>
        <v>4955.2</v>
      </c>
      <c r="G1471" s="15">
        <f t="shared" si="2469"/>
        <v>5178.2</v>
      </c>
      <c r="H1471" s="15">
        <f t="shared" si="2470"/>
        <v>5400.8</v>
      </c>
      <c r="I1471" s="15">
        <f t="shared" si="2471"/>
        <v>0</v>
      </c>
      <c r="J1471" s="15">
        <f t="shared" si="2472"/>
        <v>0</v>
      </c>
      <c r="K1471" s="15">
        <f t="shared" si="2473"/>
        <v>0</v>
      </c>
      <c r="L1471" s="15">
        <f t="shared" si="2453"/>
        <v>4955.2</v>
      </c>
      <c r="M1471" s="15">
        <f t="shared" si="2454"/>
        <v>5178.2</v>
      </c>
      <c r="N1471" s="15">
        <f t="shared" si="2455"/>
        <v>5400.8</v>
      </c>
      <c r="O1471" s="15">
        <f t="shared" si="2474"/>
        <v>37.799999999999997</v>
      </c>
      <c r="P1471" s="15">
        <f t="shared" si="2475"/>
        <v>39.6</v>
      </c>
      <c r="Q1471" s="15">
        <f t="shared" si="2476"/>
        <v>41.4</v>
      </c>
      <c r="R1471" s="15">
        <f t="shared" si="2329"/>
        <v>4993</v>
      </c>
      <c r="S1471" s="15">
        <f t="shared" si="2330"/>
        <v>5217.8</v>
      </c>
      <c r="T1471" s="15">
        <f t="shared" si="2331"/>
        <v>5442.2</v>
      </c>
      <c r="U1471" s="15">
        <f t="shared" si="2477"/>
        <v>0</v>
      </c>
      <c r="V1471" s="15">
        <f t="shared" si="2326"/>
        <v>4993</v>
      </c>
      <c r="W1471" s="15">
        <f t="shared" si="2327"/>
        <v>5217.8</v>
      </c>
      <c r="X1471" s="15">
        <f t="shared" si="2328"/>
        <v>5442.2</v>
      </c>
      <c r="Y1471" s="15">
        <f t="shared" si="2478"/>
        <v>0</v>
      </c>
      <c r="Z1471" s="15">
        <f t="shared" si="2479"/>
        <v>0</v>
      </c>
      <c r="AA1471" s="15">
        <f t="shared" si="2480"/>
        <v>0</v>
      </c>
      <c r="AB1471" s="15">
        <f t="shared" si="2457"/>
        <v>4993</v>
      </c>
      <c r="AC1471" s="15">
        <f t="shared" si="2458"/>
        <v>5217.8</v>
      </c>
      <c r="AD1471" s="15">
        <f t="shared" si="2459"/>
        <v>5442.2</v>
      </c>
      <c r="AE1471" s="15">
        <f t="shared" si="2481"/>
        <v>0</v>
      </c>
      <c r="AF1471" s="15">
        <f t="shared" si="2482"/>
        <v>0</v>
      </c>
      <c r="AG1471" s="15">
        <f t="shared" si="2483"/>
        <v>0</v>
      </c>
      <c r="AH1471" s="15">
        <f t="shared" si="2460"/>
        <v>4993</v>
      </c>
      <c r="AI1471" s="15">
        <f t="shared" si="2461"/>
        <v>5217.8</v>
      </c>
      <c r="AJ1471" s="15">
        <f t="shared" si="2462"/>
        <v>5442.2</v>
      </c>
      <c r="AK1471" s="15">
        <f t="shared" si="2484"/>
        <v>0</v>
      </c>
      <c r="AL1471" s="15">
        <f t="shared" si="2485"/>
        <v>0</v>
      </c>
      <c r="AM1471" s="15">
        <f t="shared" si="2486"/>
        <v>0</v>
      </c>
      <c r="AN1471" s="15">
        <f t="shared" si="2425"/>
        <v>4993</v>
      </c>
      <c r="AO1471" s="15">
        <f t="shared" si="2487"/>
        <v>0</v>
      </c>
      <c r="AP1471" s="70">
        <f t="shared" si="2463"/>
        <v>4993</v>
      </c>
      <c r="AQ1471" s="15">
        <f t="shared" si="2427"/>
        <v>5217.8</v>
      </c>
      <c r="AR1471" s="15">
        <f t="shared" si="2488"/>
        <v>0</v>
      </c>
      <c r="AS1471" s="70">
        <f t="shared" si="2464"/>
        <v>5217.8</v>
      </c>
      <c r="AT1471" s="73">
        <f t="shared" si="2429"/>
        <v>5442.2</v>
      </c>
      <c r="AU1471" s="15">
        <f t="shared" si="2488"/>
        <v>0</v>
      </c>
      <c r="AV1471" s="24"/>
    </row>
    <row r="1472" spans="1:48" x14ac:dyDescent="0.3">
      <c r="A1472" s="61" t="s">
        <v>943</v>
      </c>
      <c r="B1472" s="62">
        <v>300</v>
      </c>
      <c r="C1472" s="61" t="s">
        <v>100</v>
      </c>
      <c r="D1472" s="61" t="s">
        <v>51</v>
      </c>
      <c r="E1472" s="63" t="s">
        <v>220</v>
      </c>
      <c r="F1472" s="15">
        <v>4955.2</v>
      </c>
      <c r="G1472" s="15">
        <v>5178.2</v>
      </c>
      <c r="H1472" s="15">
        <v>5400.8</v>
      </c>
      <c r="I1472" s="15"/>
      <c r="J1472" s="15"/>
      <c r="K1472" s="15"/>
      <c r="L1472" s="15">
        <f t="shared" si="2453"/>
        <v>4955.2</v>
      </c>
      <c r="M1472" s="15">
        <f t="shared" si="2454"/>
        <v>5178.2</v>
      </c>
      <c r="N1472" s="15">
        <f t="shared" si="2455"/>
        <v>5400.8</v>
      </c>
      <c r="O1472" s="15">
        <v>37.799999999999997</v>
      </c>
      <c r="P1472" s="15">
        <v>39.6</v>
      </c>
      <c r="Q1472" s="15">
        <v>41.4</v>
      </c>
      <c r="R1472" s="15">
        <f t="shared" si="2329"/>
        <v>4993</v>
      </c>
      <c r="S1472" s="15">
        <f t="shared" si="2330"/>
        <v>5217.8</v>
      </c>
      <c r="T1472" s="15">
        <f t="shared" si="2331"/>
        <v>5442.2</v>
      </c>
      <c r="U1472" s="15"/>
      <c r="V1472" s="15">
        <f t="shared" si="2326"/>
        <v>4993</v>
      </c>
      <c r="W1472" s="15">
        <f t="shared" si="2327"/>
        <v>5217.8</v>
      </c>
      <c r="X1472" s="15">
        <f t="shared" si="2328"/>
        <v>5442.2</v>
      </c>
      <c r="Y1472" s="15"/>
      <c r="Z1472" s="15"/>
      <c r="AA1472" s="15"/>
      <c r="AB1472" s="15">
        <f t="shared" si="2457"/>
        <v>4993</v>
      </c>
      <c r="AC1472" s="15">
        <f t="shared" si="2458"/>
        <v>5217.8</v>
      </c>
      <c r="AD1472" s="15">
        <f t="shared" si="2459"/>
        <v>5442.2</v>
      </c>
      <c r="AE1472" s="15"/>
      <c r="AF1472" s="15"/>
      <c r="AG1472" s="15"/>
      <c r="AH1472" s="15">
        <f t="shared" si="2460"/>
        <v>4993</v>
      </c>
      <c r="AI1472" s="15">
        <f t="shared" si="2461"/>
        <v>5217.8</v>
      </c>
      <c r="AJ1472" s="15">
        <f t="shared" si="2462"/>
        <v>5442.2</v>
      </c>
      <c r="AK1472" s="15"/>
      <c r="AL1472" s="15"/>
      <c r="AM1472" s="15"/>
      <c r="AN1472" s="15">
        <f t="shared" si="2425"/>
        <v>4993</v>
      </c>
      <c r="AO1472" s="15"/>
      <c r="AP1472" s="70">
        <f t="shared" si="2463"/>
        <v>4993</v>
      </c>
      <c r="AQ1472" s="15">
        <f t="shared" si="2427"/>
        <v>5217.8</v>
      </c>
      <c r="AR1472" s="15"/>
      <c r="AS1472" s="70">
        <f t="shared" si="2464"/>
        <v>5217.8</v>
      </c>
      <c r="AT1472" s="73">
        <f t="shared" si="2429"/>
        <v>5442.2</v>
      </c>
      <c r="AU1472" s="15"/>
      <c r="AV1472" s="24"/>
    </row>
    <row r="1473" spans="1:48" ht="46.8" x14ac:dyDescent="0.3">
      <c r="A1473" s="61" t="s">
        <v>945</v>
      </c>
      <c r="B1473" s="62"/>
      <c r="C1473" s="61"/>
      <c r="D1473" s="61"/>
      <c r="E1473" s="63" t="s">
        <v>946</v>
      </c>
      <c r="F1473" s="15">
        <f t="shared" si="2468"/>
        <v>0</v>
      </c>
      <c r="G1473" s="15">
        <f t="shared" si="2469"/>
        <v>2589.1</v>
      </c>
      <c r="H1473" s="15">
        <f t="shared" si="2470"/>
        <v>2700.4</v>
      </c>
      <c r="I1473" s="15">
        <f t="shared" si="2471"/>
        <v>0</v>
      </c>
      <c r="J1473" s="15">
        <f t="shared" si="2472"/>
        <v>0</v>
      </c>
      <c r="K1473" s="15">
        <f t="shared" si="2473"/>
        <v>0</v>
      </c>
      <c r="L1473" s="15">
        <f t="shared" si="2453"/>
        <v>0</v>
      </c>
      <c r="M1473" s="15">
        <f t="shared" si="2454"/>
        <v>2589.1</v>
      </c>
      <c r="N1473" s="15">
        <f t="shared" si="2455"/>
        <v>2700.4</v>
      </c>
      <c r="O1473" s="15">
        <f t="shared" si="2474"/>
        <v>0</v>
      </c>
      <c r="P1473" s="15">
        <f t="shared" si="2475"/>
        <v>19.8</v>
      </c>
      <c r="Q1473" s="15">
        <f t="shared" si="2476"/>
        <v>-2700.4</v>
      </c>
      <c r="R1473" s="15">
        <f t="shared" si="2329"/>
        <v>0</v>
      </c>
      <c r="S1473" s="15">
        <f t="shared" si="2330"/>
        <v>2608.9</v>
      </c>
      <c r="T1473" s="15">
        <f t="shared" si="2331"/>
        <v>0</v>
      </c>
      <c r="U1473" s="15">
        <f t="shared" si="2477"/>
        <v>0</v>
      </c>
      <c r="V1473" s="15">
        <f t="shared" si="2326"/>
        <v>0</v>
      </c>
      <c r="W1473" s="15">
        <f t="shared" si="2327"/>
        <v>2608.9</v>
      </c>
      <c r="X1473" s="15">
        <f t="shared" si="2328"/>
        <v>0</v>
      </c>
      <c r="Y1473" s="15">
        <f t="shared" si="2478"/>
        <v>0</v>
      </c>
      <c r="Z1473" s="15">
        <f t="shared" si="2479"/>
        <v>0</v>
      </c>
      <c r="AA1473" s="15">
        <f t="shared" si="2480"/>
        <v>0</v>
      </c>
      <c r="AB1473" s="15">
        <f t="shared" si="2457"/>
        <v>0</v>
      </c>
      <c r="AC1473" s="15">
        <f t="shared" si="2458"/>
        <v>2608.9</v>
      </c>
      <c r="AD1473" s="15">
        <f t="shared" si="2459"/>
        <v>0</v>
      </c>
      <c r="AE1473" s="15">
        <f t="shared" si="2481"/>
        <v>0</v>
      </c>
      <c r="AF1473" s="15">
        <f t="shared" si="2482"/>
        <v>0</v>
      </c>
      <c r="AG1473" s="15">
        <f t="shared" si="2483"/>
        <v>0</v>
      </c>
      <c r="AH1473" s="15">
        <f t="shared" si="2460"/>
        <v>0</v>
      </c>
      <c r="AI1473" s="15">
        <f t="shared" si="2461"/>
        <v>2608.9</v>
      </c>
      <c r="AJ1473" s="15">
        <f t="shared" si="2462"/>
        <v>0</v>
      </c>
      <c r="AK1473" s="15">
        <f t="shared" si="2484"/>
        <v>0</v>
      </c>
      <c r="AL1473" s="15">
        <f t="shared" si="2485"/>
        <v>0</v>
      </c>
      <c r="AM1473" s="15">
        <f t="shared" si="2486"/>
        <v>0</v>
      </c>
      <c r="AN1473" s="15">
        <f t="shared" si="2425"/>
        <v>0</v>
      </c>
      <c r="AO1473" s="15">
        <f t="shared" si="2487"/>
        <v>0</v>
      </c>
      <c r="AP1473" s="70">
        <f t="shared" si="2463"/>
        <v>0</v>
      </c>
      <c r="AQ1473" s="15">
        <f t="shared" si="2427"/>
        <v>2608.9</v>
      </c>
      <c r="AR1473" s="15">
        <f t="shared" si="2488"/>
        <v>0</v>
      </c>
      <c r="AS1473" s="70">
        <f t="shared" si="2464"/>
        <v>2608.9</v>
      </c>
      <c r="AT1473" s="73">
        <f t="shared" si="2429"/>
        <v>0</v>
      </c>
      <c r="AU1473" s="15">
        <f t="shared" si="2488"/>
        <v>0</v>
      </c>
      <c r="AV1473" s="24"/>
    </row>
    <row r="1474" spans="1:48" ht="31.2" x14ac:dyDescent="0.3">
      <c r="A1474" s="61" t="s">
        <v>945</v>
      </c>
      <c r="B1474" s="62" t="s">
        <v>188</v>
      </c>
      <c r="C1474" s="61"/>
      <c r="D1474" s="61"/>
      <c r="E1474" s="63" t="s">
        <v>189</v>
      </c>
      <c r="F1474" s="15">
        <f t="shared" si="2468"/>
        <v>0</v>
      </c>
      <c r="G1474" s="15">
        <f t="shared" si="2469"/>
        <v>2589.1</v>
      </c>
      <c r="H1474" s="15">
        <f t="shared" si="2470"/>
        <v>2700.4</v>
      </c>
      <c r="I1474" s="15">
        <f t="shared" si="2471"/>
        <v>0</v>
      </c>
      <c r="J1474" s="15">
        <f t="shared" si="2472"/>
        <v>0</v>
      </c>
      <c r="K1474" s="15">
        <f t="shared" si="2473"/>
        <v>0</v>
      </c>
      <c r="L1474" s="15">
        <f t="shared" si="2453"/>
        <v>0</v>
      </c>
      <c r="M1474" s="15">
        <f t="shared" si="2454"/>
        <v>2589.1</v>
      </c>
      <c r="N1474" s="15">
        <f t="shared" si="2455"/>
        <v>2700.4</v>
      </c>
      <c r="O1474" s="15">
        <f t="shared" si="2474"/>
        <v>0</v>
      </c>
      <c r="P1474" s="15">
        <f t="shared" si="2475"/>
        <v>19.8</v>
      </c>
      <c r="Q1474" s="15">
        <f t="shared" si="2476"/>
        <v>-2700.4</v>
      </c>
      <c r="R1474" s="15">
        <f t="shared" si="2329"/>
        <v>0</v>
      </c>
      <c r="S1474" s="15">
        <f t="shared" si="2330"/>
        <v>2608.9</v>
      </c>
      <c r="T1474" s="15">
        <f t="shared" si="2331"/>
        <v>0</v>
      </c>
      <c r="U1474" s="15">
        <f t="shared" si="2477"/>
        <v>0</v>
      </c>
      <c r="V1474" s="15">
        <f t="shared" si="2326"/>
        <v>0</v>
      </c>
      <c r="W1474" s="15">
        <f t="shared" si="2327"/>
        <v>2608.9</v>
      </c>
      <c r="X1474" s="15">
        <f t="shared" si="2328"/>
        <v>0</v>
      </c>
      <c r="Y1474" s="15">
        <f t="shared" si="2478"/>
        <v>0</v>
      </c>
      <c r="Z1474" s="15">
        <f t="shared" si="2479"/>
        <v>0</v>
      </c>
      <c r="AA1474" s="15">
        <f t="shared" si="2480"/>
        <v>0</v>
      </c>
      <c r="AB1474" s="15">
        <f t="shared" si="2457"/>
        <v>0</v>
      </c>
      <c r="AC1474" s="15">
        <f t="shared" si="2458"/>
        <v>2608.9</v>
      </c>
      <c r="AD1474" s="15">
        <f t="shared" si="2459"/>
        <v>0</v>
      </c>
      <c r="AE1474" s="15">
        <f t="shared" si="2481"/>
        <v>0</v>
      </c>
      <c r="AF1474" s="15">
        <f t="shared" si="2482"/>
        <v>0</v>
      </c>
      <c r="AG1474" s="15">
        <f t="shared" si="2483"/>
        <v>0</v>
      </c>
      <c r="AH1474" s="15">
        <f t="shared" si="2460"/>
        <v>0</v>
      </c>
      <c r="AI1474" s="15">
        <f t="shared" si="2461"/>
        <v>2608.9</v>
      </c>
      <c r="AJ1474" s="15">
        <f t="shared" si="2462"/>
        <v>0</v>
      </c>
      <c r="AK1474" s="15">
        <f t="shared" si="2484"/>
        <v>0</v>
      </c>
      <c r="AL1474" s="15">
        <f t="shared" si="2485"/>
        <v>0</v>
      </c>
      <c r="AM1474" s="15">
        <f t="shared" si="2486"/>
        <v>0</v>
      </c>
      <c r="AN1474" s="15">
        <f t="shared" si="2425"/>
        <v>0</v>
      </c>
      <c r="AO1474" s="15">
        <f t="shared" si="2487"/>
        <v>0</v>
      </c>
      <c r="AP1474" s="70">
        <f t="shared" si="2463"/>
        <v>0</v>
      </c>
      <c r="AQ1474" s="15">
        <f t="shared" si="2427"/>
        <v>2608.9</v>
      </c>
      <c r="AR1474" s="15">
        <f t="shared" si="2488"/>
        <v>0</v>
      </c>
      <c r="AS1474" s="70">
        <f t="shared" si="2464"/>
        <v>2608.9</v>
      </c>
      <c r="AT1474" s="73">
        <f t="shared" si="2429"/>
        <v>0</v>
      </c>
      <c r="AU1474" s="15">
        <f t="shared" si="2488"/>
        <v>0</v>
      </c>
      <c r="AV1474" s="24"/>
    </row>
    <row r="1475" spans="1:48" x14ac:dyDescent="0.3">
      <c r="A1475" s="61" t="s">
        <v>945</v>
      </c>
      <c r="B1475" s="62">
        <v>300</v>
      </c>
      <c r="C1475" s="61" t="s">
        <v>100</v>
      </c>
      <c r="D1475" s="61" t="s">
        <v>51</v>
      </c>
      <c r="E1475" s="63" t="s">
        <v>220</v>
      </c>
      <c r="F1475" s="15"/>
      <c r="G1475" s="15">
        <v>2589.1</v>
      </c>
      <c r="H1475" s="15">
        <v>2700.4</v>
      </c>
      <c r="I1475" s="15"/>
      <c r="J1475" s="15"/>
      <c r="K1475" s="15"/>
      <c r="L1475" s="15">
        <f t="shared" si="2453"/>
        <v>0</v>
      </c>
      <c r="M1475" s="15">
        <f t="shared" si="2454"/>
        <v>2589.1</v>
      </c>
      <c r="N1475" s="15">
        <f t="shared" si="2455"/>
        <v>2700.4</v>
      </c>
      <c r="O1475" s="15"/>
      <c r="P1475" s="15">
        <v>19.8</v>
      </c>
      <c r="Q1475" s="15">
        <v>-2700.4</v>
      </c>
      <c r="R1475" s="15">
        <f t="shared" si="2329"/>
        <v>0</v>
      </c>
      <c r="S1475" s="15">
        <f t="shared" si="2330"/>
        <v>2608.9</v>
      </c>
      <c r="T1475" s="15">
        <f t="shared" si="2331"/>
        <v>0</v>
      </c>
      <c r="U1475" s="15"/>
      <c r="V1475" s="15">
        <f t="shared" si="2326"/>
        <v>0</v>
      </c>
      <c r="W1475" s="15">
        <f t="shared" si="2327"/>
        <v>2608.9</v>
      </c>
      <c r="X1475" s="15">
        <f t="shared" si="2328"/>
        <v>0</v>
      </c>
      <c r="Y1475" s="15"/>
      <c r="Z1475" s="15"/>
      <c r="AA1475" s="15"/>
      <c r="AB1475" s="15">
        <f t="shared" si="2457"/>
        <v>0</v>
      </c>
      <c r="AC1475" s="15">
        <f t="shared" si="2458"/>
        <v>2608.9</v>
      </c>
      <c r="AD1475" s="15">
        <f t="shared" si="2459"/>
        <v>0</v>
      </c>
      <c r="AE1475" s="15"/>
      <c r="AF1475" s="15"/>
      <c r="AG1475" s="15"/>
      <c r="AH1475" s="15">
        <f t="shared" si="2460"/>
        <v>0</v>
      </c>
      <c r="AI1475" s="15">
        <f t="shared" si="2461"/>
        <v>2608.9</v>
      </c>
      <c r="AJ1475" s="15">
        <f t="shared" si="2462"/>
        <v>0</v>
      </c>
      <c r="AK1475" s="15"/>
      <c r="AL1475" s="15"/>
      <c r="AM1475" s="15"/>
      <c r="AN1475" s="15">
        <f t="shared" si="2425"/>
        <v>0</v>
      </c>
      <c r="AO1475" s="15"/>
      <c r="AP1475" s="70">
        <f t="shared" si="2463"/>
        <v>0</v>
      </c>
      <c r="AQ1475" s="15">
        <f t="shared" si="2427"/>
        <v>2608.9</v>
      </c>
      <c r="AR1475" s="15"/>
      <c r="AS1475" s="70">
        <f t="shared" si="2464"/>
        <v>2608.9</v>
      </c>
      <c r="AT1475" s="73">
        <f t="shared" si="2429"/>
        <v>0</v>
      </c>
      <c r="AU1475" s="15"/>
      <c r="AV1475" s="24"/>
    </row>
    <row r="1476" spans="1:48" ht="62.4" x14ac:dyDescent="0.3">
      <c r="A1476" s="61" t="s">
        <v>947</v>
      </c>
      <c r="B1476" s="62"/>
      <c r="C1476" s="61"/>
      <c r="D1476" s="61"/>
      <c r="E1476" s="63" t="s">
        <v>948</v>
      </c>
      <c r="F1476" s="15">
        <f t="shared" si="2468"/>
        <v>5606.2</v>
      </c>
      <c r="G1476" s="15">
        <f t="shared" si="2469"/>
        <v>5401.5</v>
      </c>
      <c r="H1476" s="15">
        <f t="shared" si="2470"/>
        <v>7477.8</v>
      </c>
      <c r="I1476" s="15">
        <f t="shared" si="2471"/>
        <v>0</v>
      </c>
      <c r="J1476" s="15">
        <f t="shared" si="2472"/>
        <v>0</v>
      </c>
      <c r="K1476" s="15">
        <f t="shared" si="2473"/>
        <v>0</v>
      </c>
      <c r="L1476" s="15">
        <f t="shared" si="2453"/>
        <v>5606.2</v>
      </c>
      <c r="M1476" s="15">
        <f t="shared" si="2454"/>
        <v>5401.5</v>
      </c>
      <c r="N1476" s="15">
        <f t="shared" si="2455"/>
        <v>7477.8</v>
      </c>
      <c r="O1476" s="15">
        <f t="shared" si="2474"/>
        <v>-0.1</v>
      </c>
      <c r="P1476" s="15">
        <f t="shared" si="2475"/>
        <v>-16.8</v>
      </c>
      <c r="Q1476" s="15">
        <f t="shared" si="2476"/>
        <v>-52.6</v>
      </c>
      <c r="R1476" s="15">
        <f t="shared" si="2329"/>
        <v>5606.0999999999995</v>
      </c>
      <c r="S1476" s="15">
        <f t="shared" si="2330"/>
        <v>5384.7</v>
      </c>
      <c r="T1476" s="15">
        <f t="shared" si="2331"/>
        <v>7425.2</v>
      </c>
      <c r="U1476" s="15">
        <f t="shared" si="2477"/>
        <v>0</v>
      </c>
      <c r="V1476" s="15">
        <f t="shared" si="2326"/>
        <v>5606.0999999999995</v>
      </c>
      <c r="W1476" s="15">
        <f t="shared" si="2327"/>
        <v>5384.7</v>
      </c>
      <c r="X1476" s="15">
        <f t="shared" si="2328"/>
        <v>7425.2</v>
      </c>
      <c r="Y1476" s="15">
        <f t="shared" si="2478"/>
        <v>0</v>
      </c>
      <c r="Z1476" s="15">
        <f t="shared" si="2479"/>
        <v>0</v>
      </c>
      <c r="AA1476" s="15">
        <f t="shared" si="2480"/>
        <v>0</v>
      </c>
      <c r="AB1476" s="15">
        <f t="shared" si="2457"/>
        <v>5606.0999999999995</v>
      </c>
      <c r="AC1476" s="15">
        <f t="shared" si="2458"/>
        <v>5384.7</v>
      </c>
      <c r="AD1476" s="15">
        <f t="shared" si="2459"/>
        <v>7425.2</v>
      </c>
      <c r="AE1476" s="15">
        <f t="shared" si="2481"/>
        <v>0</v>
      </c>
      <c r="AF1476" s="15">
        <f t="shared" si="2482"/>
        <v>0</v>
      </c>
      <c r="AG1476" s="15">
        <f t="shared" si="2483"/>
        <v>0</v>
      </c>
      <c r="AH1476" s="15">
        <f t="shared" si="2460"/>
        <v>5606.0999999999995</v>
      </c>
      <c r="AI1476" s="15">
        <f t="shared" si="2461"/>
        <v>5384.7</v>
      </c>
      <c r="AJ1476" s="15">
        <f t="shared" si="2462"/>
        <v>7425.2</v>
      </c>
      <c r="AK1476" s="15">
        <f t="shared" si="2484"/>
        <v>0</v>
      </c>
      <c r="AL1476" s="15">
        <f t="shared" si="2485"/>
        <v>0</v>
      </c>
      <c r="AM1476" s="15">
        <f t="shared" si="2486"/>
        <v>0</v>
      </c>
      <c r="AN1476" s="15">
        <f t="shared" si="2425"/>
        <v>5606.0999999999995</v>
      </c>
      <c r="AO1476" s="15">
        <f t="shared" si="2487"/>
        <v>0</v>
      </c>
      <c r="AP1476" s="70">
        <f t="shared" si="2463"/>
        <v>5606.0999999999995</v>
      </c>
      <c r="AQ1476" s="15">
        <f t="shared" si="2427"/>
        <v>5384.7</v>
      </c>
      <c r="AR1476" s="15">
        <f t="shared" si="2488"/>
        <v>0</v>
      </c>
      <c r="AS1476" s="70">
        <f t="shared" si="2464"/>
        <v>5384.7</v>
      </c>
      <c r="AT1476" s="73">
        <f t="shared" si="2429"/>
        <v>7425.2</v>
      </c>
      <c r="AU1476" s="15">
        <f t="shared" si="2488"/>
        <v>0</v>
      </c>
      <c r="AV1476" s="24"/>
    </row>
    <row r="1477" spans="1:48" ht="31.2" x14ac:dyDescent="0.3">
      <c r="A1477" s="61" t="s">
        <v>947</v>
      </c>
      <c r="B1477" s="62" t="s">
        <v>188</v>
      </c>
      <c r="C1477" s="61"/>
      <c r="D1477" s="61"/>
      <c r="E1477" s="63" t="s">
        <v>189</v>
      </c>
      <c r="F1477" s="15">
        <f t="shared" si="2468"/>
        <v>5606.2</v>
      </c>
      <c r="G1477" s="15">
        <f t="shared" si="2469"/>
        <v>5401.5</v>
      </c>
      <c r="H1477" s="15">
        <f t="shared" si="2470"/>
        <v>7477.8</v>
      </c>
      <c r="I1477" s="15">
        <f t="shared" si="2471"/>
        <v>0</v>
      </c>
      <c r="J1477" s="15">
        <f t="shared" si="2472"/>
        <v>0</v>
      </c>
      <c r="K1477" s="15">
        <f t="shared" si="2473"/>
        <v>0</v>
      </c>
      <c r="L1477" s="15">
        <f t="shared" si="2453"/>
        <v>5606.2</v>
      </c>
      <c r="M1477" s="15">
        <f t="shared" si="2454"/>
        <v>5401.5</v>
      </c>
      <c r="N1477" s="15">
        <f t="shared" si="2455"/>
        <v>7477.8</v>
      </c>
      <c r="O1477" s="15">
        <f t="shared" si="2474"/>
        <v>-0.1</v>
      </c>
      <c r="P1477" s="15">
        <f t="shared" si="2475"/>
        <v>-16.8</v>
      </c>
      <c r="Q1477" s="15">
        <f t="shared" si="2476"/>
        <v>-52.6</v>
      </c>
      <c r="R1477" s="15">
        <f t="shared" si="2329"/>
        <v>5606.0999999999995</v>
      </c>
      <c r="S1477" s="15">
        <f t="shared" si="2330"/>
        <v>5384.7</v>
      </c>
      <c r="T1477" s="15">
        <f t="shared" si="2331"/>
        <v>7425.2</v>
      </c>
      <c r="U1477" s="15">
        <f t="shared" si="2477"/>
        <v>0</v>
      </c>
      <c r="V1477" s="15">
        <f t="shared" si="2326"/>
        <v>5606.0999999999995</v>
      </c>
      <c r="W1477" s="15">
        <f t="shared" si="2327"/>
        <v>5384.7</v>
      </c>
      <c r="X1477" s="15">
        <f t="shared" si="2328"/>
        <v>7425.2</v>
      </c>
      <c r="Y1477" s="15">
        <f t="shared" si="2478"/>
        <v>0</v>
      </c>
      <c r="Z1477" s="15">
        <f t="shared" si="2479"/>
        <v>0</v>
      </c>
      <c r="AA1477" s="15">
        <f t="shared" si="2480"/>
        <v>0</v>
      </c>
      <c r="AB1477" s="15">
        <f t="shared" si="2457"/>
        <v>5606.0999999999995</v>
      </c>
      <c r="AC1477" s="15">
        <f t="shared" si="2458"/>
        <v>5384.7</v>
      </c>
      <c r="AD1477" s="15">
        <f t="shared" si="2459"/>
        <v>7425.2</v>
      </c>
      <c r="AE1477" s="15">
        <f t="shared" si="2481"/>
        <v>0</v>
      </c>
      <c r="AF1477" s="15">
        <f t="shared" si="2482"/>
        <v>0</v>
      </c>
      <c r="AG1477" s="15">
        <f t="shared" si="2483"/>
        <v>0</v>
      </c>
      <c r="AH1477" s="15">
        <f t="shared" si="2460"/>
        <v>5606.0999999999995</v>
      </c>
      <c r="AI1477" s="15">
        <f t="shared" si="2461"/>
        <v>5384.7</v>
      </c>
      <c r="AJ1477" s="15">
        <f t="shared" si="2462"/>
        <v>7425.2</v>
      </c>
      <c r="AK1477" s="15">
        <f t="shared" si="2484"/>
        <v>0</v>
      </c>
      <c r="AL1477" s="15">
        <f t="shared" si="2485"/>
        <v>0</v>
      </c>
      <c r="AM1477" s="15">
        <f t="shared" si="2486"/>
        <v>0</v>
      </c>
      <c r="AN1477" s="15">
        <f t="shared" si="2425"/>
        <v>5606.0999999999995</v>
      </c>
      <c r="AO1477" s="15">
        <f t="shared" si="2487"/>
        <v>0</v>
      </c>
      <c r="AP1477" s="70">
        <f t="shared" si="2463"/>
        <v>5606.0999999999995</v>
      </c>
      <c r="AQ1477" s="15">
        <f t="shared" si="2427"/>
        <v>5384.7</v>
      </c>
      <c r="AR1477" s="15">
        <f t="shared" si="2488"/>
        <v>0</v>
      </c>
      <c r="AS1477" s="70">
        <f t="shared" si="2464"/>
        <v>5384.7</v>
      </c>
      <c r="AT1477" s="73">
        <f t="shared" si="2429"/>
        <v>7425.2</v>
      </c>
      <c r="AU1477" s="15">
        <f t="shared" si="2488"/>
        <v>0</v>
      </c>
      <c r="AV1477" s="24"/>
    </row>
    <row r="1478" spans="1:48" x14ac:dyDescent="0.3">
      <c r="A1478" s="61" t="s">
        <v>947</v>
      </c>
      <c r="B1478" s="62">
        <v>300</v>
      </c>
      <c r="C1478" s="61" t="s">
        <v>100</v>
      </c>
      <c r="D1478" s="61" t="s">
        <v>51</v>
      </c>
      <c r="E1478" s="63" t="s">
        <v>220</v>
      </c>
      <c r="F1478" s="15">
        <v>5606.2</v>
      </c>
      <c r="G1478" s="15">
        <v>5401.5</v>
      </c>
      <c r="H1478" s="15">
        <v>7477.8</v>
      </c>
      <c r="I1478" s="15"/>
      <c r="J1478" s="15"/>
      <c r="K1478" s="15"/>
      <c r="L1478" s="15">
        <f t="shared" si="2453"/>
        <v>5606.2</v>
      </c>
      <c r="M1478" s="15">
        <f t="shared" si="2454"/>
        <v>5401.5</v>
      </c>
      <c r="N1478" s="15">
        <f t="shared" si="2455"/>
        <v>7477.8</v>
      </c>
      <c r="O1478" s="15">
        <v>-0.1</v>
      </c>
      <c r="P1478" s="15">
        <v>-16.8</v>
      </c>
      <c r="Q1478" s="15">
        <v>-52.6</v>
      </c>
      <c r="R1478" s="15">
        <f t="shared" si="2329"/>
        <v>5606.0999999999995</v>
      </c>
      <c r="S1478" s="15">
        <f t="shared" si="2330"/>
        <v>5384.7</v>
      </c>
      <c r="T1478" s="15">
        <f t="shared" si="2331"/>
        <v>7425.2</v>
      </c>
      <c r="U1478" s="15"/>
      <c r="V1478" s="15">
        <f t="shared" ref="V1478:V1541" si="2489">R1478+U1478</f>
        <v>5606.0999999999995</v>
      </c>
      <c r="W1478" s="15">
        <f t="shared" ref="W1478:W1541" si="2490">S1478</f>
        <v>5384.7</v>
      </c>
      <c r="X1478" s="15">
        <f t="shared" ref="X1478:X1541" si="2491">T1478</f>
        <v>7425.2</v>
      </c>
      <c r="Y1478" s="15"/>
      <c r="Z1478" s="15"/>
      <c r="AA1478" s="15"/>
      <c r="AB1478" s="15">
        <f t="shared" si="2457"/>
        <v>5606.0999999999995</v>
      </c>
      <c r="AC1478" s="15">
        <f t="shared" si="2458"/>
        <v>5384.7</v>
      </c>
      <c r="AD1478" s="15">
        <f t="shared" si="2459"/>
        <v>7425.2</v>
      </c>
      <c r="AE1478" s="15"/>
      <c r="AF1478" s="15"/>
      <c r="AG1478" s="15"/>
      <c r="AH1478" s="15">
        <f t="shared" si="2460"/>
        <v>5606.0999999999995</v>
      </c>
      <c r="AI1478" s="15">
        <f t="shared" si="2461"/>
        <v>5384.7</v>
      </c>
      <c r="AJ1478" s="15">
        <f t="shared" si="2462"/>
        <v>7425.2</v>
      </c>
      <c r="AK1478" s="15"/>
      <c r="AL1478" s="15"/>
      <c r="AM1478" s="15"/>
      <c r="AN1478" s="15">
        <f t="shared" si="2425"/>
        <v>5606.0999999999995</v>
      </c>
      <c r="AO1478" s="15"/>
      <c r="AP1478" s="70">
        <f t="shared" si="2463"/>
        <v>5606.0999999999995</v>
      </c>
      <c r="AQ1478" s="15">
        <f t="shared" si="2427"/>
        <v>5384.7</v>
      </c>
      <c r="AR1478" s="15"/>
      <c r="AS1478" s="70">
        <f t="shared" si="2464"/>
        <v>5384.7</v>
      </c>
      <c r="AT1478" s="73">
        <f t="shared" si="2429"/>
        <v>7425.2</v>
      </c>
      <c r="AU1478" s="15"/>
      <c r="AV1478" s="24"/>
    </row>
    <row r="1479" spans="1:48" ht="93.6" x14ac:dyDescent="0.3">
      <c r="A1479" s="61" t="s">
        <v>949</v>
      </c>
      <c r="B1479" s="62"/>
      <c r="C1479" s="61"/>
      <c r="D1479" s="61"/>
      <c r="E1479" s="63" t="s">
        <v>950</v>
      </c>
      <c r="F1479" s="15">
        <f t="shared" si="2468"/>
        <v>42000</v>
      </c>
      <c r="G1479" s="15">
        <f t="shared" si="2469"/>
        <v>42000</v>
      </c>
      <c r="H1479" s="15">
        <f t="shared" si="2470"/>
        <v>42000</v>
      </c>
      <c r="I1479" s="15">
        <f t="shared" si="2471"/>
        <v>0</v>
      </c>
      <c r="J1479" s="15">
        <f t="shared" si="2472"/>
        <v>0</v>
      </c>
      <c r="K1479" s="15">
        <f t="shared" si="2473"/>
        <v>0</v>
      </c>
      <c r="L1479" s="15">
        <f t="shared" si="2453"/>
        <v>42000</v>
      </c>
      <c r="M1479" s="15">
        <f t="shared" si="2454"/>
        <v>42000</v>
      </c>
      <c r="N1479" s="15">
        <f t="shared" si="2455"/>
        <v>42000</v>
      </c>
      <c r="O1479" s="15">
        <f t="shared" si="2474"/>
        <v>0</v>
      </c>
      <c r="P1479" s="15">
        <f t="shared" si="2475"/>
        <v>0</v>
      </c>
      <c r="Q1479" s="15">
        <f t="shared" si="2476"/>
        <v>0</v>
      </c>
      <c r="R1479" s="15">
        <f t="shared" si="2329"/>
        <v>42000</v>
      </c>
      <c r="S1479" s="15">
        <f t="shared" si="2330"/>
        <v>42000</v>
      </c>
      <c r="T1479" s="15">
        <f t="shared" si="2331"/>
        <v>42000</v>
      </c>
      <c r="U1479" s="15">
        <f t="shared" si="2477"/>
        <v>0</v>
      </c>
      <c r="V1479" s="15">
        <f t="shared" si="2489"/>
        <v>42000</v>
      </c>
      <c r="W1479" s="15">
        <f t="shared" si="2490"/>
        <v>42000</v>
      </c>
      <c r="X1479" s="15">
        <f t="shared" si="2491"/>
        <v>42000</v>
      </c>
      <c r="Y1479" s="15">
        <f t="shared" si="2478"/>
        <v>1967.4849999999999</v>
      </c>
      <c r="Z1479" s="15">
        <f t="shared" si="2479"/>
        <v>0</v>
      </c>
      <c r="AA1479" s="15">
        <f t="shared" si="2480"/>
        <v>0</v>
      </c>
      <c r="AB1479" s="15">
        <f t="shared" si="2457"/>
        <v>43967.485000000001</v>
      </c>
      <c r="AC1479" s="15">
        <f t="shared" si="2458"/>
        <v>42000</v>
      </c>
      <c r="AD1479" s="15">
        <f t="shared" si="2459"/>
        <v>42000</v>
      </c>
      <c r="AE1479" s="15">
        <f t="shared" si="2481"/>
        <v>0</v>
      </c>
      <c r="AF1479" s="15">
        <f t="shared" si="2482"/>
        <v>0</v>
      </c>
      <c r="AG1479" s="15">
        <f t="shared" si="2483"/>
        <v>0</v>
      </c>
      <c r="AH1479" s="15">
        <f t="shared" si="2460"/>
        <v>43967.485000000001</v>
      </c>
      <c r="AI1479" s="15">
        <f t="shared" si="2461"/>
        <v>42000</v>
      </c>
      <c r="AJ1479" s="15">
        <f t="shared" si="2462"/>
        <v>42000</v>
      </c>
      <c r="AK1479" s="15">
        <f t="shared" si="2484"/>
        <v>1163.9920000000002</v>
      </c>
      <c r="AL1479" s="15">
        <f t="shared" si="2485"/>
        <v>0</v>
      </c>
      <c r="AM1479" s="15">
        <f t="shared" si="2486"/>
        <v>0</v>
      </c>
      <c r="AN1479" s="15">
        <f t="shared" si="2425"/>
        <v>45131.476999999999</v>
      </c>
      <c r="AO1479" s="15">
        <f t="shared" si="2487"/>
        <v>0</v>
      </c>
      <c r="AP1479" s="70">
        <f t="shared" si="2463"/>
        <v>45131.476999999999</v>
      </c>
      <c r="AQ1479" s="15">
        <f t="shared" si="2427"/>
        <v>42000</v>
      </c>
      <c r="AR1479" s="15">
        <f t="shared" si="2488"/>
        <v>0</v>
      </c>
      <c r="AS1479" s="70">
        <f t="shared" si="2464"/>
        <v>42000</v>
      </c>
      <c r="AT1479" s="73">
        <f t="shared" si="2429"/>
        <v>42000</v>
      </c>
      <c r="AU1479" s="15">
        <f t="shared" si="2488"/>
        <v>0</v>
      </c>
      <c r="AV1479" s="24"/>
    </row>
    <row r="1480" spans="1:48" ht="31.2" x14ac:dyDescent="0.3">
      <c r="A1480" s="61" t="s">
        <v>949</v>
      </c>
      <c r="B1480" s="62" t="s">
        <v>188</v>
      </c>
      <c r="C1480" s="61"/>
      <c r="D1480" s="61"/>
      <c r="E1480" s="63" t="s">
        <v>189</v>
      </c>
      <c r="F1480" s="15">
        <f t="shared" si="2468"/>
        <v>42000</v>
      </c>
      <c r="G1480" s="15">
        <f t="shared" si="2469"/>
        <v>42000</v>
      </c>
      <c r="H1480" s="15">
        <f t="shared" si="2470"/>
        <v>42000</v>
      </c>
      <c r="I1480" s="15">
        <f t="shared" si="2471"/>
        <v>0</v>
      </c>
      <c r="J1480" s="15">
        <f t="shared" si="2472"/>
        <v>0</v>
      </c>
      <c r="K1480" s="15">
        <f t="shared" si="2473"/>
        <v>0</v>
      </c>
      <c r="L1480" s="15">
        <f t="shared" si="2453"/>
        <v>42000</v>
      </c>
      <c r="M1480" s="15">
        <f t="shared" si="2454"/>
        <v>42000</v>
      </c>
      <c r="N1480" s="15">
        <f t="shared" si="2455"/>
        <v>42000</v>
      </c>
      <c r="O1480" s="15">
        <f t="shared" si="2474"/>
        <v>0</v>
      </c>
      <c r="P1480" s="15">
        <f t="shared" si="2475"/>
        <v>0</v>
      </c>
      <c r="Q1480" s="15">
        <f t="shared" si="2476"/>
        <v>0</v>
      </c>
      <c r="R1480" s="15">
        <f t="shared" si="2329"/>
        <v>42000</v>
      </c>
      <c r="S1480" s="15">
        <f t="shared" si="2330"/>
        <v>42000</v>
      </c>
      <c r="T1480" s="15">
        <f t="shared" si="2331"/>
        <v>42000</v>
      </c>
      <c r="U1480" s="15">
        <f t="shared" si="2477"/>
        <v>0</v>
      </c>
      <c r="V1480" s="15">
        <f t="shared" si="2489"/>
        <v>42000</v>
      </c>
      <c r="W1480" s="15">
        <f t="shared" si="2490"/>
        <v>42000</v>
      </c>
      <c r="X1480" s="15">
        <f t="shared" si="2491"/>
        <v>42000</v>
      </c>
      <c r="Y1480" s="15">
        <f t="shared" si="2478"/>
        <v>1967.4849999999999</v>
      </c>
      <c r="Z1480" s="15">
        <f t="shared" si="2479"/>
        <v>0</v>
      </c>
      <c r="AA1480" s="15">
        <f t="shared" si="2480"/>
        <v>0</v>
      </c>
      <c r="AB1480" s="15">
        <f t="shared" si="2457"/>
        <v>43967.485000000001</v>
      </c>
      <c r="AC1480" s="15">
        <f t="shared" si="2458"/>
        <v>42000</v>
      </c>
      <c r="AD1480" s="15">
        <f t="shared" si="2459"/>
        <v>42000</v>
      </c>
      <c r="AE1480" s="15">
        <f t="shared" si="2481"/>
        <v>0</v>
      </c>
      <c r="AF1480" s="15">
        <f t="shared" si="2482"/>
        <v>0</v>
      </c>
      <c r="AG1480" s="15">
        <f t="shared" si="2483"/>
        <v>0</v>
      </c>
      <c r="AH1480" s="15">
        <f t="shared" si="2460"/>
        <v>43967.485000000001</v>
      </c>
      <c r="AI1480" s="15">
        <f t="shared" si="2461"/>
        <v>42000</v>
      </c>
      <c r="AJ1480" s="15">
        <f t="shared" si="2462"/>
        <v>42000</v>
      </c>
      <c r="AK1480" s="15">
        <f t="shared" si="2484"/>
        <v>1163.9920000000002</v>
      </c>
      <c r="AL1480" s="15">
        <f t="shared" si="2485"/>
        <v>0</v>
      </c>
      <c r="AM1480" s="15">
        <f t="shared" si="2486"/>
        <v>0</v>
      </c>
      <c r="AN1480" s="15">
        <f t="shared" si="2425"/>
        <v>45131.476999999999</v>
      </c>
      <c r="AO1480" s="15">
        <f t="shared" si="2487"/>
        <v>0</v>
      </c>
      <c r="AP1480" s="70">
        <f t="shared" si="2463"/>
        <v>45131.476999999999</v>
      </c>
      <c r="AQ1480" s="15">
        <f t="shared" si="2427"/>
        <v>42000</v>
      </c>
      <c r="AR1480" s="15">
        <f t="shared" si="2488"/>
        <v>0</v>
      </c>
      <c r="AS1480" s="70">
        <f t="shared" si="2464"/>
        <v>42000</v>
      </c>
      <c r="AT1480" s="73">
        <f t="shared" si="2429"/>
        <v>42000</v>
      </c>
      <c r="AU1480" s="15">
        <f t="shared" si="2488"/>
        <v>0</v>
      </c>
      <c r="AV1480" s="24"/>
    </row>
    <row r="1481" spans="1:48" x14ac:dyDescent="0.3">
      <c r="A1481" s="61" t="s">
        <v>949</v>
      </c>
      <c r="B1481" s="62">
        <v>300</v>
      </c>
      <c r="C1481" s="61" t="s">
        <v>100</v>
      </c>
      <c r="D1481" s="61" t="s">
        <v>238</v>
      </c>
      <c r="E1481" s="63" t="s">
        <v>426</v>
      </c>
      <c r="F1481" s="15">
        <v>42000</v>
      </c>
      <c r="G1481" s="15">
        <v>42000</v>
      </c>
      <c r="H1481" s="15">
        <v>42000</v>
      </c>
      <c r="I1481" s="15"/>
      <c r="J1481" s="15"/>
      <c r="K1481" s="15"/>
      <c r="L1481" s="15">
        <f t="shared" si="2453"/>
        <v>42000</v>
      </c>
      <c r="M1481" s="15">
        <f t="shared" si="2454"/>
        <v>42000</v>
      </c>
      <c r="N1481" s="15">
        <f t="shared" si="2455"/>
        <v>42000</v>
      </c>
      <c r="O1481" s="15"/>
      <c r="P1481" s="15"/>
      <c r="Q1481" s="15"/>
      <c r="R1481" s="15">
        <f t="shared" si="2329"/>
        <v>42000</v>
      </c>
      <c r="S1481" s="15">
        <f t="shared" si="2330"/>
        <v>42000</v>
      </c>
      <c r="T1481" s="15">
        <f t="shared" si="2331"/>
        <v>42000</v>
      </c>
      <c r="U1481" s="15"/>
      <c r="V1481" s="15">
        <f t="shared" si="2489"/>
        <v>42000</v>
      </c>
      <c r="W1481" s="15">
        <f t="shared" si="2490"/>
        <v>42000</v>
      </c>
      <c r="X1481" s="15">
        <f t="shared" si="2491"/>
        <v>42000</v>
      </c>
      <c r="Y1481" s="15">
        <v>1967.4849999999999</v>
      </c>
      <c r="Z1481" s="15"/>
      <c r="AA1481" s="15"/>
      <c r="AB1481" s="15">
        <f t="shared" si="2457"/>
        <v>43967.485000000001</v>
      </c>
      <c r="AC1481" s="15">
        <f t="shared" si="2458"/>
        <v>42000</v>
      </c>
      <c r="AD1481" s="15">
        <f t="shared" si="2459"/>
        <v>42000</v>
      </c>
      <c r="AE1481" s="15"/>
      <c r="AF1481" s="15"/>
      <c r="AG1481" s="15"/>
      <c r="AH1481" s="15">
        <f t="shared" si="2460"/>
        <v>43967.485000000001</v>
      </c>
      <c r="AI1481" s="15">
        <f t="shared" si="2461"/>
        <v>42000</v>
      </c>
      <c r="AJ1481" s="15">
        <f t="shared" si="2462"/>
        <v>42000</v>
      </c>
      <c r="AK1481" s="15">
        <f>1105.208+58.784</f>
        <v>1163.9920000000002</v>
      </c>
      <c r="AL1481" s="15"/>
      <c r="AM1481" s="15"/>
      <c r="AN1481" s="15">
        <f t="shared" si="2425"/>
        <v>45131.476999999999</v>
      </c>
      <c r="AO1481" s="15"/>
      <c r="AP1481" s="70">
        <f t="shared" si="2463"/>
        <v>45131.476999999999</v>
      </c>
      <c r="AQ1481" s="15">
        <f t="shared" si="2427"/>
        <v>42000</v>
      </c>
      <c r="AR1481" s="15"/>
      <c r="AS1481" s="70">
        <f t="shared" si="2464"/>
        <v>42000</v>
      </c>
      <c r="AT1481" s="73">
        <f t="shared" si="2429"/>
        <v>42000</v>
      </c>
      <c r="AU1481" s="15"/>
      <c r="AV1481" s="24"/>
    </row>
    <row r="1482" spans="1:48" ht="62.4" x14ac:dyDescent="0.3">
      <c r="A1482" s="61" t="s">
        <v>951</v>
      </c>
      <c r="B1482" s="62"/>
      <c r="C1482" s="61"/>
      <c r="D1482" s="61"/>
      <c r="E1482" s="63" t="s">
        <v>952</v>
      </c>
      <c r="F1482" s="15">
        <f t="shared" ref="F1482:K1482" si="2492">F1483+F1488</f>
        <v>197729.7</v>
      </c>
      <c r="G1482" s="15">
        <f t="shared" si="2492"/>
        <v>202912.09999999998</v>
      </c>
      <c r="H1482" s="15">
        <f t="shared" si="2492"/>
        <v>202912.09999999998</v>
      </c>
      <c r="I1482" s="15">
        <f t="shared" si="2492"/>
        <v>0</v>
      </c>
      <c r="J1482" s="15">
        <f t="shared" si="2492"/>
        <v>0</v>
      </c>
      <c r="K1482" s="15">
        <f t="shared" si="2492"/>
        <v>0</v>
      </c>
      <c r="L1482" s="15">
        <f t="shared" si="2453"/>
        <v>197729.7</v>
      </c>
      <c r="M1482" s="15">
        <f t="shared" si="2454"/>
        <v>202912.09999999998</v>
      </c>
      <c r="N1482" s="15">
        <f t="shared" si="2455"/>
        <v>202912.09999999998</v>
      </c>
      <c r="O1482" s="15">
        <f>O1483+O1488</f>
        <v>0</v>
      </c>
      <c r="P1482" s="15">
        <f>P1483+P1488</f>
        <v>0</v>
      </c>
      <c r="Q1482" s="15">
        <f>Q1483+Q1488</f>
        <v>0</v>
      </c>
      <c r="R1482" s="15">
        <f t="shared" si="2329"/>
        <v>197729.7</v>
      </c>
      <c r="S1482" s="15">
        <f t="shared" si="2330"/>
        <v>202912.09999999998</v>
      </c>
      <c r="T1482" s="15">
        <f t="shared" si="2331"/>
        <v>202912.09999999998</v>
      </c>
      <c r="U1482" s="15">
        <f>U1483+U1488</f>
        <v>0</v>
      </c>
      <c r="V1482" s="15">
        <f t="shared" si="2489"/>
        <v>197729.7</v>
      </c>
      <c r="W1482" s="15">
        <f t="shared" si="2490"/>
        <v>202912.09999999998</v>
      </c>
      <c r="X1482" s="15">
        <f t="shared" si="2491"/>
        <v>202912.09999999998</v>
      </c>
      <c r="Y1482" s="15">
        <f>Y1483+Y1488</f>
        <v>-2584.1000000000004</v>
      </c>
      <c r="Z1482" s="15">
        <f>Z1483+Z1488</f>
        <v>0</v>
      </c>
      <c r="AA1482" s="15">
        <f>AA1483+AA1488</f>
        <v>0</v>
      </c>
      <c r="AB1482" s="15">
        <f t="shared" si="2457"/>
        <v>195145.60000000001</v>
      </c>
      <c r="AC1482" s="15">
        <f t="shared" si="2458"/>
        <v>202912.09999999998</v>
      </c>
      <c r="AD1482" s="15">
        <f t="shared" si="2459"/>
        <v>202912.09999999998</v>
      </c>
      <c r="AE1482" s="15">
        <f>AE1483+AE1488</f>
        <v>0</v>
      </c>
      <c r="AF1482" s="15">
        <f>AF1483+AF1488</f>
        <v>0</v>
      </c>
      <c r="AG1482" s="15">
        <f>AG1483+AG1488</f>
        <v>0</v>
      </c>
      <c r="AH1482" s="15">
        <f t="shared" si="2460"/>
        <v>195145.60000000001</v>
      </c>
      <c r="AI1482" s="15">
        <f t="shared" si="2461"/>
        <v>202912.09999999998</v>
      </c>
      <c r="AJ1482" s="15">
        <f t="shared" si="2462"/>
        <v>202912.09999999998</v>
      </c>
      <c r="AK1482" s="15">
        <f>AK1483+AK1488</f>
        <v>0</v>
      </c>
      <c r="AL1482" s="15">
        <f>AL1483+AL1488</f>
        <v>0</v>
      </c>
      <c r="AM1482" s="15">
        <f>AM1483+AM1488</f>
        <v>0</v>
      </c>
      <c r="AN1482" s="15">
        <f t="shared" si="2425"/>
        <v>195145.60000000001</v>
      </c>
      <c r="AO1482" s="15">
        <f>AO1483+AO1488</f>
        <v>0</v>
      </c>
      <c r="AP1482" s="70">
        <f t="shared" si="2463"/>
        <v>195145.60000000001</v>
      </c>
      <c r="AQ1482" s="15">
        <f t="shared" si="2427"/>
        <v>202912.09999999998</v>
      </c>
      <c r="AR1482" s="15">
        <f>AR1483+AR1488</f>
        <v>0</v>
      </c>
      <c r="AS1482" s="70">
        <f t="shared" si="2464"/>
        <v>202912.09999999998</v>
      </c>
      <c r="AT1482" s="73">
        <f t="shared" si="2429"/>
        <v>202912.09999999998</v>
      </c>
      <c r="AU1482" s="15">
        <f>AU1483+AU1488</f>
        <v>0</v>
      </c>
      <c r="AV1482" s="24"/>
    </row>
    <row r="1483" spans="1:48" ht="31.2" x14ac:dyDescent="0.3">
      <c r="A1483" s="61" t="s">
        <v>953</v>
      </c>
      <c r="B1483" s="62"/>
      <c r="C1483" s="61"/>
      <c r="D1483" s="61"/>
      <c r="E1483" s="63" t="s">
        <v>179</v>
      </c>
      <c r="F1483" s="15">
        <f t="shared" ref="F1483:K1483" si="2493">F1484+F1486</f>
        <v>107280.4</v>
      </c>
      <c r="G1483" s="15">
        <f t="shared" si="2493"/>
        <v>110133.09999999999</v>
      </c>
      <c r="H1483" s="15">
        <f t="shared" si="2493"/>
        <v>110133.09999999999</v>
      </c>
      <c r="I1483" s="15">
        <f t="shared" si="2493"/>
        <v>0</v>
      </c>
      <c r="J1483" s="15">
        <f t="shared" si="2493"/>
        <v>0</v>
      </c>
      <c r="K1483" s="15">
        <f t="shared" si="2493"/>
        <v>0</v>
      </c>
      <c r="L1483" s="15">
        <f t="shared" si="2453"/>
        <v>107280.4</v>
      </c>
      <c r="M1483" s="15">
        <f t="shared" si="2454"/>
        <v>110133.09999999999</v>
      </c>
      <c r="N1483" s="15">
        <f t="shared" si="2455"/>
        <v>110133.09999999999</v>
      </c>
      <c r="O1483" s="15">
        <f>O1484+O1486</f>
        <v>0</v>
      </c>
      <c r="P1483" s="15">
        <f>P1484+P1486</f>
        <v>0</v>
      </c>
      <c r="Q1483" s="15">
        <f>Q1484+Q1486</f>
        <v>0</v>
      </c>
      <c r="R1483" s="15">
        <f t="shared" ref="R1483:R1546" si="2494">L1483+O1483</f>
        <v>107280.4</v>
      </c>
      <c r="S1483" s="15">
        <f t="shared" ref="S1483:S1546" si="2495">M1483+P1483</f>
        <v>110133.09999999999</v>
      </c>
      <c r="T1483" s="15">
        <f t="shared" ref="T1483:T1546" si="2496">N1483+Q1483</f>
        <v>110133.09999999999</v>
      </c>
      <c r="U1483" s="15">
        <f>U1484+U1486</f>
        <v>0</v>
      </c>
      <c r="V1483" s="15">
        <f t="shared" si="2489"/>
        <v>107280.4</v>
      </c>
      <c r="W1483" s="15">
        <f t="shared" si="2490"/>
        <v>110133.09999999999</v>
      </c>
      <c r="X1483" s="15">
        <f t="shared" si="2491"/>
        <v>110133.09999999999</v>
      </c>
      <c r="Y1483" s="15">
        <f>Y1484+Y1486</f>
        <v>-1419.2</v>
      </c>
      <c r="Z1483" s="15">
        <f>Z1484+Z1486</f>
        <v>0</v>
      </c>
      <c r="AA1483" s="15">
        <f>AA1484+AA1486</f>
        <v>0</v>
      </c>
      <c r="AB1483" s="15">
        <f t="shared" si="2457"/>
        <v>105861.2</v>
      </c>
      <c r="AC1483" s="15">
        <f t="shared" si="2458"/>
        <v>110133.09999999999</v>
      </c>
      <c r="AD1483" s="15">
        <f t="shared" si="2459"/>
        <v>110133.09999999999</v>
      </c>
      <c r="AE1483" s="15">
        <f>AE1484+AE1486</f>
        <v>0</v>
      </c>
      <c r="AF1483" s="15">
        <f>AF1484+AF1486</f>
        <v>0</v>
      </c>
      <c r="AG1483" s="15">
        <f>AG1484+AG1486</f>
        <v>0</v>
      </c>
      <c r="AH1483" s="15">
        <f t="shared" si="2460"/>
        <v>105861.2</v>
      </c>
      <c r="AI1483" s="15">
        <f t="shared" si="2461"/>
        <v>110133.09999999999</v>
      </c>
      <c r="AJ1483" s="15">
        <f t="shared" si="2462"/>
        <v>110133.09999999999</v>
      </c>
      <c r="AK1483" s="15">
        <f>AK1484+AK1486</f>
        <v>0</v>
      </c>
      <c r="AL1483" s="15">
        <f>AL1484+AL1486</f>
        <v>0</v>
      </c>
      <c r="AM1483" s="15">
        <f>AM1484+AM1486</f>
        <v>0</v>
      </c>
      <c r="AN1483" s="15">
        <f t="shared" si="2425"/>
        <v>105861.2</v>
      </c>
      <c r="AO1483" s="15">
        <f>AO1484+AO1486</f>
        <v>0</v>
      </c>
      <c r="AP1483" s="70">
        <f t="shared" si="2463"/>
        <v>105861.2</v>
      </c>
      <c r="AQ1483" s="15">
        <f t="shared" si="2427"/>
        <v>110133.09999999999</v>
      </c>
      <c r="AR1483" s="15">
        <f>AR1484+AR1486</f>
        <v>0</v>
      </c>
      <c r="AS1483" s="70">
        <f t="shared" si="2464"/>
        <v>110133.09999999999</v>
      </c>
      <c r="AT1483" s="73">
        <f t="shared" si="2429"/>
        <v>110133.09999999999</v>
      </c>
      <c r="AU1483" s="15">
        <f>AU1484+AU1486</f>
        <v>0</v>
      </c>
      <c r="AV1483" s="24"/>
    </row>
    <row r="1484" spans="1:48" ht="93.6" x14ac:dyDescent="0.3">
      <c r="A1484" s="61" t="s">
        <v>953</v>
      </c>
      <c r="B1484" s="62" t="s">
        <v>151</v>
      </c>
      <c r="C1484" s="61"/>
      <c r="D1484" s="61"/>
      <c r="E1484" s="63" t="s">
        <v>152</v>
      </c>
      <c r="F1484" s="15">
        <f t="shared" ref="F1484:K1484" si="2497">F1485</f>
        <v>101214.2</v>
      </c>
      <c r="G1484" s="15">
        <f t="shared" si="2497"/>
        <v>104066.9</v>
      </c>
      <c r="H1484" s="15">
        <f t="shared" si="2497"/>
        <v>104066.9</v>
      </c>
      <c r="I1484" s="15">
        <f t="shared" si="2497"/>
        <v>0</v>
      </c>
      <c r="J1484" s="15">
        <f t="shared" si="2497"/>
        <v>0</v>
      </c>
      <c r="K1484" s="15">
        <f t="shared" si="2497"/>
        <v>0</v>
      </c>
      <c r="L1484" s="15">
        <f t="shared" si="2453"/>
        <v>101214.2</v>
      </c>
      <c r="M1484" s="15">
        <f t="shared" si="2454"/>
        <v>104066.9</v>
      </c>
      <c r="N1484" s="15">
        <f t="shared" si="2455"/>
        <v>104066.9</v>
      </c>
      <c r="O1484" s="15">
        <f>O1485</f>
        <v>0</v>
      </c>
      <c r="P1484" s="15">
        <f>P1485</f>
        <v>0</v>
      </c>
      <c r="Q1484" s="15">
        <f>Q1485</f>
        <v>0</v>
      </c>
      <c r="R1484" s="15">
        <f t="shared" si="2494"/>
        <v>101214.2</v>
      </c>
      <c r="S1484" s="15">
        <f t="shared" si="2495"/>
        <v>104066.9</v>
      </c>
      <c r="T1484" s="15">
        <f t="shared" si="2496"/>
        <v>104066.9</v>
      </c>
      <c r="U1484" s="15">
        <f>U1485</f>
        <v>0</v>
      </c>
      <c r="V1484" s="15">
        <f t="shared" si="2489"/>
        <v>101214.2</v>
      </c>
      <c r="W1484" s="15">
        <f t="shared" si="2490"/>
        <v>104066.9</v>
      </c>
      <c r="X1484" s="15">
        <f t="shared" si="2491"/>
        <v>104066.9</v>
      </c>
      <c r="Y1484" s="15">
        <f>Y1485</f>
        <v>-1419.2</v>
      </c>
      <c r="Z1484" s="15">
        <f>Z1485</f>
        <v>0</v>
      </c>
      <c r="AA1484" s="15">
        <f>AA1485</f>
        <v>0</v>
      </c>
      <c r="AB1484" s="15">
        <f t="shared" si="2457"/>
        <v>99795</v>
      </c>
      <c r="AC1484" s="15">
        <f t="shared" si="2458"/>
        <v>104066.9</v>
      </c>
      <c r="AD1484" s="15">
        <f t="shared" si="2459"/>
        <v>104066.9</v>
      </c>
      <c r="AE1484" s="15">
        <f>AE1485</f>
        <v>0</v>
      </c>
      <c r="AF1484" s="15">
        <f>AF1485</f>
        <v>0</v>
      </c>
      <c r="AG1484" s="15">
        <f>AG1485</f>
        <v>0</v>
      </c>
      <c r="AH1484" s="15">
        <f t="shared" si="2460"/>
        <v>99795</v>
      </c>
      <c r="AI1484" s="15">
        <f t="shared" si="2461"/>
        <v>104066.9</v>
      </c>
      <c r="AJ1484" s="15">
        <f t="shared" si="2462"/>
        <v>104066.9</v>
      </c>
      <c r="AK1484" s="15">
        <f>AK1485</f>
        <v>0</v>
      </c>
      <c r="AL1484" s="15">
        <f>AL1485</f>
        <v>0</v>
      </c>
      <c r="AM1484" s="15">
        <f>AM1485</f>
        <v>0</v>
      </c>
      <c r="AN1484" s="15">
        <f t="shared" si="2425"/>
        <v>99795</v>
      </c>
      <c r="AO1484" s="15">
        <f>AO1485</f>
        <v>0</v>
      </c>
      <c r="AP1484" s="70">
        <f t="shared" si="2463"/>
        <v>99795</v>
      </c>
      <c r="AQ1484" s="15">
        <f t="shared" si="2427"/>
        <v>104066.9</v>
      </c>
      <c r="AR1484" s="15">
        <f>AR1485</f>
        <v>0</v>
      </c>
      <c r="AS1484" s="70">
        <f t="shared" si="2464"/>
        <v>104066.9</v>
      </c>
      <c r="AT1484" s="73">
        <f t="shared" si="2429"/>
        <v>104066.9</v>
      </c>
      <c r="AU1484" s="15">
        <f>AU1485</f>
        <v>0</v>
      </c>
      <c r="AV1484" s="24"/>
    </row>
    <row r="1485" spans="1:48" ht="31.2" x14ac:dyDescent="0.3">
      <c r="A1485" s="61" t="s">
        <v>953</v>
      </c>
      <c r="B1485" s="62">
        <v>100</v>
      </c>
      <c r="C1485" s="61" t="s">
        <v>50</v>
      </c>
      <c r="D1485" s="61" t="s">
        <v>50</v>
      </c>
      <c r="E1485" s="63" t="s">
        <v>678</v>
      </c>
      <c r="F1485" s="15">
        <v>101214.2</v>
      </c>
      <c r="G1485" s="15">
        <v>104066.9</v>
      </c>
      <c r="H1485" s="15">
        <v>104066.9</v>
      </c>
      <c r="I1485" s="15"/>
      <c r="J1485" s="15"/>
      <c r="K1485" s="15"/>
      <c r="L1485" s="15">
        <f t="shared" si="2453"/>
        <v>101214.2</v>
      </c>
      <c r="M1485" s="15">
        <f t="shared" si="2454"/>
        <v>104066.9</v>
      </c>
      <c r="N1485" s="15">
        <f t="shared" si="2455"/>
        <v>104066.9</v>
      </c>
      <c r="O1485" s="15"/>
      <c r="P1485" s="15"/>
      <c r="Q1485" s="15"/>
      <c r="R1485" s="15">
        <f t="shared" si="2494"/>
        <v>101214.2</v>
      </c>
      <c r="S1485" s="15">
        <f t="shared" si="2495"/>
        <v>104066.9</v>
      </c>
      <c r="T1485" s="15">
        <f t="shared" si="2496"/>
        <v>104066.9</v>
      </c>
      <c r="U1485" s="15"/>
      <c r="V1485" s="15">
        <f t="shared" si="2489"/>
        <v>101214.2</v>
      </c>
      <c r="W1485" s="15">
        <f t="shared" si="2490"/>
        <v>104066.9</v>
      </c>
      <c r="X1485" s="15">
        <f t="shared" si="2491"/>
        <v>104066.9</v>
      </c>
      <c r="Y1485" s="15">
        <v>-1419.2</v>
      </c>
      <c r="Z1485" s="15"/>
      <c r="AA1485" s="15"/>
      <c r="AB1485" s="15">
        <f t="shared" si="2457"/>
        <v>99795</v>
      </c>
      <c r="AC1485" s="15">
        <f t="shared" si="2458"/>
        <v>104066.9</v>
      </c>
      <c r="AD1485" s="15">
        <f t="shared" si="2459"/>
        <v>104066.9</v>
      </c>
      <c r="AE1485" s="15"/>
      <c r="AF1485" s="15"/>
      <c r="AG1485" s="15"/>
      <c r="AH1485" s="15">
        <f t="shared" si="2460"/>
        <v>99795</v>
      </c>
      <c r="AI1485" s="15">
        <f t="shared" si="2461"/>
        <v>104066.9</v>
      </c>
      <c r="AJ1485" s="15">
        <f t="shared" si="2462"/>
        <v>104066.9</v>
      </c>
      <c r="AK1485" s="15"/>
      <c r="AL1485" s="15"/>
      <c r="AM1485" s="15"/>
      <c r="AN1485" s="15">
        <f t="shared" si="2425"/>
        <v>99795</v>
      </c>
      <c r="AO1485" s="15"/>
      <c r="AP1485" s="70">
        <f t="shared" si="2463"/>
        <v>99795</v>
      </c>
      <c r="AQ1485" s="15">
        <f t="shared" si="2427"/>
        <v>104066.9</v>
      </c>
      <c r="AR1485" s="15"/>
      <c r="AS1485" s="70">
        <f t="shared" si="2464"/>
        <v>104066.9</v>
      </c>
      <c r="AT1485" s="73">
        <f t="shared" si="2429"/>
        <v>104066.9</v>
      </c>
      <c r="AU1485" s="15"/>
      <c r="AV1485" s="24"/>
    </row>
    <row r="1486" spans="1:48" ht="31.2" x14ac:dyDescent="0.3">
      <c r="A1486" s="61" t="s">
        <v>953</v>
      </c>
      <c r="B1486" s="62" t="s">
        <v>48</v>
      </c>
      <c r="C1486" s="61"/>
      <c r="D1486" s="61"/>
      <c r="E1486" s="63" t="s">
        <v>49</v>
      </c>
      <c r="F1486" s="15">
        <f t="shared" ref="F1486:K1486" si="2498">F1487</f>
        <v>6066.2</v>
      </c>
      <c r="G1486" s="15">
        <f t="shared" si="2498"/>
        <v>6066.2</v>
      </c>
      <c r="H1486" s="15">
        <f t="shared" si="2498"/>
        <v>6066.2</v>
      </c>
      <c r="I1486" s="15">
        <f t="shared" si="2498"/>
        <v>0</v>
      </c>
      <c r="J1486" s="15">
        <f t="shared" si="2498"/>
        <v>0</v>
      </c>
      <c r="K1486" s="15">
        <f t="shared" si="2498"/>
        <v>0</v>
      </c>
      <c r="L1486" s="15">
        <f t="shared" si="2453"/>
        <v>6066.2</v>
      </c>
      <c r="M1486" s="15">
        <f t="shared" si="2454"/>
        <v>6066.2</v>
      </c>
      <c r="N1486" s="15">
        <f t="shared" si="2455"/>
        <v>6066.2</v>
      </c>
      <c r="O1486" s="15">
        <f>O1487</f>
        <v>0</v>
      </c>
      <c r="P1486" s="15">
        <f>P1487</f>
        <v>0</v>
      </c>
      <c r="Q1486" s="15">
        <f>Q1487</f>
        <v>0</v>
      </c>
      <c r="R1486" s="15">
        <f t="shared" si="2494"/>
        <v>6066.2</v>
      </c>
      <c r="S1486" s="15">
        <f t="shared" si="2495"/>
        <v>6066.2</v>
      </c>
      <c r="T1486" s="15">
        <f t="shared" si="2496"/>
        <v>6066.2</v>
      </c>
      <c r="U1486" s="15">
        <f>U1487</f>
        <v>0</v>
      </c>
      <c r="V1486" s="15">
        <f t="shared" si="2489"/>
        <v>6066.2</v>
      </c>
      <c r="W1486" s="15">
        <f t="shared" si="2490"/>
        <v>6066.2</v>
      </c>
      <c r="X1486" s="15">
        <f t="shared" si="2491"/>
        <v>6066.2</v>
      </c>
      <c r="Y1486" s="15">
        <f>Y1487</f>
        <v>0</v>
      </c>
      <c r="Z1486" s="15">
        <f>Z1487</f>
        <v>0</v>
      </c>
      <c r="AA1486" s="15">
        <f>AA1487</f>
        <v>0</v>
      </c>
      <c r="AB1486" s="15">
        <f t="shared" si="2457"/>
        <v>6066.2</v>
      </c>
      <c r="AC1486" s="15">
        <f t="shared" si="2458"/>
        <v>6066.2</v>
      </c>
      <c r="AD1486" s="15">
        <f t="shared" si="2459"/>
        <v>6066.2</v>
      </c>
      <c r="AE1486" s="15">
        <f>AE1487</f>
        <v>0</v>
      </c>
      <c r="AF1486" s="15">
        <f>AF1487</f>
        <v>0</v>
      </c>
      <c r="AG1486" s="15">
        <f>AG1487</f>
        <v>0</v>
      </c>
      <c r="AH1486" s="15">
        <f t="shared" si="2460"/>
        <v>6066.2</v>
      </c>
      <c r="AI1486" s="15">
        <f t="shared" si="2461"/>
        <v>6066.2</v>
      </c>
      <c r="AJ1486" s="15">
        <f t="shared" si="2462"/>
        <v>6066.2</v>
      </c>
      <c r="AK1486" s="15">
        <f>AK1487</f>
        <v>0</v>
      </c>
      <c r="AL1486" s="15">
        <f>AL1487</f>
        <v>0</v>
      </c>
      <c r="AM1486" s="15">
        <f>AM1487</f>
        <v>0</v>
      </c>
      <c r="AN1486" s="15">
        <f t="shared" si="2425"/>
        <v>6066.2</v>
      </c>
      <c r="AO1486" s="15">
        <f>AO1487</f>
        <v>0</v>
      </c>
      <c r="AP1486" s="70">
        <f t="shared" si="2463"/>
        <v>6066.2</v>
      </c>
      <c r="AQ1486" s="15">
        <f t="shared" si="2427"/>
        <v>6066.2</v>
      </c>
      <c r="AR1486" s="15">
        <f>AR1487</f>
        <v>0</v>
      </c>
      <c r="AS1486" s="70">
        <f t="shared" si="2464"/>
        <v>6066.2</v>
      </c>
      <c r="AT1486" s="73">
        <f t="shared" si="2429"/>
        <v>6066.2</v>
      </c>
      <c r="AU1486" s="15">
        <f>AU1487</f>
        <v>0</v>
      </c>
      <c r="AV1486" s="24"/>
    </row>
    <row r="1487" spans="1:48" ht="31.2" x14ac:dyDescent="0.3">
      <c r="A1487" s="61" t="s">
        <v>953</v>
      </c>
      <c r="B1487" s="62">
        <v>200</v>
      </c>
      <c r="C1487" s="61" t="s">
        <v>50</v>
      </c>
      <c r="D1487" s="61" t="s">
        <v>50</v>
      </c>
      <c r="E1487" s="63" t="s">
        <v>678</v>
      </c>
      <c r="F1487" s="15">
        <v>6066.2</v>
      </c>
      <c r="G1487" s="15">
        <v>6066.2</v>
      </c>
      <c r="H1487" s="15">
        <v>6066.2</v>
      </c>
      <c r="I1487" s="15"/>
      <c r="J1487" s="15"/>
      <c r="K1487" s="15"/>
      <c r="L1487" s="15">
        <f t="shared" si="2453"/>
        <v>6066.2</v>
      </c>
      <c r="M1487" s="15">
        <f t="shared" si="2454"/>
        <v>6066.2</v>
      </c>
      <c r="N1487" s="15">
        <f t="shared" si="2455"/>
        <v>6066.2</v>
      </c>
      <c r="O1487" s="15"/>
      <c r="P1487" s="15"/>
      <c r="Q1487" s="15"/>
      <c r="R1487" s="15">
        <f t="shared" si="2494"/>
        <v>6066.2</v>
      </c>
      <c r="S1487" s="15">
        <f t="shared" si="2495"/>
        <v>6066.2</v>
      </c>
      <c r="T1487" s="15">
        <f t="shared" si="2496"/>
        <v>6066.2</v>
      </c>
      <c r="U1487" s="15"/>
      <c r="V1487" s="15">
        <f t="shared" si="2489"/>
        <v>6066.2</v>
      </c>
      <c r="W1487" s="15">
        <f t="shared" si="2490"/>
        <v>6066.2</v>
      </c>
      <c r="X1487" s="15">
        <f t="shared" si="2491"/>
        <v>6066.2</v>
      </c>
      <c r="Y1487" s="15"/>
      <c r="Z1487" s="15"/>
      <c r="AA1487" s="15"/>
      <c r="AB1487" s="15">
        <f t="shared" si="2457"/>
        <v>6066.2</v>
      </c>
      <c r="AC1487" s="15">
        <f t="shared" si="2458"/>
        <v>6066.2</v>
      </c>
      <c r="AD1487" s="15">
        <f t="shared" si="2459"/>
        <v>6066.2</v>
      </c>
      <c r="AE1487" s="15"/>
      <c r="AF1487" s="15"/>
      <c r="AG1487" s="15"/>
      <c r="AH1487" s="15">
        <f t="shared" si="2460"/>
        <v>6066.2</v>
      </c>
      <c r="AI1487" s="15">
        <f t="shared" si="2461"/>
        <v>6066.2</v>
      </c>
      <c r="AJ1487" s="15">
        <f t="shared" si="2462"/>
        <v>6066.2</v>
      </c>
      <c r="AK1487" s="15"/>
      <c r="AL1487" s="15"/>
      <c r="AM1487" s="15"/>
      <c r="AN1487" s="15">
        <f t="shared" si="2425"/>
        <v>6066.2</v>
      </c>
      <c r="AO1487" s="15"/>
      <c r="AP1487" s="70">
        <f t="shared" si="2463"/>
        <v>6066.2</v>
      </c>
      <c r="AQ1487" s="15">
        <f t="shared" si="2427"/>
        <v>6066.2</v>
      </c>
      <c r="AR1487" s="15"/>
      <c r="AS1487" s="70">
        <f t="shared" si="2464"/>
        <v>6066.2</v>
      </c>
      <c r="AT1487" s="73">
        <f t="shared" si="2429"/>
        <v>6066.2</v>
      </c>
      <c r="AU1487" s="15"/>
      <c r="AV1487" s="24"/>
    </row>
    <row r="1488" spans="1:48" ht="46.8" x14ac:dyDescent="0.3">
      <c r="A1488" s="61" t="s">
        <v>954</v>
      </c>
      <c r="B1488" s="62"/>
      <c r="C1488" s="61"/>
      <c r="D1488" s="61"/>
      <c r="E1488" s="63" t="s">
        <v>150</v>
      </c>
      <c r="F1488" s="15">
        <f t="shared" ref="F1488:K1488" si="2499">F1489+F1491+F1493</f>
        <v>90449.3</v>
      </c>
      <c r="G1488" s="15">
        <f t="shared" si="2499"/>
        <v>92779</v>
      </c>
      <c r="H1488" s="15">
        <f t="shared" si="2499"/>
        <v>92779</v>
      </c>
      <c r="I1488" s="15">
        <f t="shared" si="2499"/>
        <v>0</v>
      </c>
      <c r="J1488" s="15">
        <f t="shared" si="2499"/>
        <v>0</v>
      </c>
      <c r="K1488" s="15">
        <f t="shared" si="2499"/>
        <v>0</v>
      </c>
      <c r="L1488" s="15">
        <f t="shared" si="2453"/>
        <v>90449.3</v>
      </c>
      <c r="M1488" s="15">
        <f t="shared" si="2454"/>
        <v>92779</v>
      </c>
      <c r="N1488" s="15">
        <f t="shared" si="2455"/>
        <v>92779</v>
      </c>
      <c r="O1488" s="15">
        <f>O1489+O1491+O1493</f>
        <v>0</v>
      </c>
      <c r="P1488" s="15">
        <f>P1489+P1491+P1493</f>
        <v>0</v>
      </c>
      <c r="Q1488" s="15">
        <f>Q1489+Q1491+Q1493</f>
        <v>0</v>
      </c>
      <c r="R1488" s="15">
        <f t="shared" si="2494"/>
        <v>90449.3</v>
      </c>
      <c r="S1488" s="15">
        <f t="shared" si="2495"/>
        <v>92779</v>
      </c>
      <c r="T1488" s="15">
        <f t="shared" si="2496"/>
        <v>92779</v>
      </c>
      <c r="U1488" s="15">
        <f>U1489+U1491+U1493</f>
        <v>0</v>
      </c>
      <c r="V1488" s="15">
        <f t="shared" si="2489"/>
        <v>90449.3</v>
      </c>
      <c r="W1488" s="15">
        <f t="shared" si="2490"/>
        <v>92779</v>
      </c>
      <c r="X1488" s="15">
        <f t="shared" si="2491"/>
        <v>92779</v>
      </c>
      <c r="Y1488" s="15">
        <f>Y1489+Y1491+Y1493</f>
        <v>-1164.9000000000001</v>
      </c>
      <c r="Z1488" s="15">
        <f>Z1489+Z1491+Z1493</f>
        <v>0</v>
      </c>
      <c r="AA1488" s="15">
        <f>AA1489+AA1491+AA1493</f>
        <v>0</v>
      </c>
      <c r="AB1488" s="15">
        <f t="shared" si="2457"/>
        <v>89284.400000000009</v>
      </c>
      <c r="AC1488" s="15">
        <f t="shared" si="2458"/>
        <v>92779</v>
      </c>
      <c r="AD1488" s="15">
        <f t="shared" si="2459"/>
        <v>92779</v>
      </c>
      <c r="AE1488" s="15">
        <f>AE1489+AE1491+AE1493</f>
        <v>0</v>
      </c>
      <c r="AF1488" s="15">
        <f>AF1489+AF1491+AF1493</f>
        <v>0</v>
      </c>
      <c r="AG1488" s="15">
        <f>AG1489+AG1491+AG1493</f>
        <v>0</v>
      </c>
      <c r="AH1488" s="15">
        <f t="shared" si="2460"/>
        <v>89284.400000000009</v>
      </c>
      <c r="AI1488" s="15">
        <f t="shared" si="2461"/>
        <v>92779</v>
      </c>
      <c r="AJ1488" s="15">
        <f t="shared" si="2462"/>
        <v>92779</v>
      </c>
      <c r="AK1488" s="15">
        <f>AK1489+AK1491+AK1493</f>
        <v>0</v>
      </c>
      <c r="AL1488" s="15">
        <f>AL1489+AL1491+AL1493</f>
        <v>0</v>
      </c>
      <c r="AM1488" s="15">
        <f>AM1489+AM1491+AM1493</f>
        <v>0</v>
      </c>
      <c r="AN1488" s="15">
        <f t="shared" si="2425"/>
        <v>89284.400000000009</v>
      </c>
      <c r="AO1488" s="15">
        <f>AO1489+AO1491+AO1493</f>
        <v>0</v>
      </c>
      <c r="AP1488" s="70">
        <f t="shared" si="2463"/>
        <v>89284.400000000009</v>
      </c>
      <c r="AQ1488" s="15">
        <f t="shared" si="2427"/>
        <v>92779</v>
      </c>
      <c r="AR1488" s="15">
        <f>AR1489+AR1491+AR1493</f>
        <v>0</v>
      </c>
      <c r="AS1488" s="70">
        <f t="shared" si="2464"/>
        <v>92779</v>
      </c>
      <c r="AT1488" s="73">
        <f t="shared" si="2429"/>
        <v>92779</v>
      </c>
      <c r="AU1488" s="15">
        <f>AU1489+AU1491+AU1493</f>
        <v>0</v>
      </c>
      <c r="AV1488" s="24"/>
    </row>
    <row r="1489" spans="1:49" ht="93.6" x14ac:dyDescent="0.3">
      <c r="A1489" s="61" t="s">
        <v>954</v>
      </c>
      <c r="B1489" s="62" t="s">
        <v>151</v>
      </c>
      <c r="C1489" s="61"/>
      <c r="D1489" s="61"/>
      <c r="E1489" s="63" t="s">
        <v>152</v>
      </c>
      <c r="F1489" s="15">
        <f t="shared" ref="F1489:K1489" si="2500">F1490</f>
        <v>82666.399999999994</v>
      </c>
      <c r="G1489" s="15">
        <f t="shared" si="2500"/>
        <v>84996.1</v>
      </c>
      <c r="H1489" s="15">
        <f t="shared" si="2500"/>
        <v>84996.1</v>
      </c>
      <c r="I1489" s="15">
        <f t="shared" si="2500"/>
        <v>0</v>
      </c>
      <c r="J1489" s="15">
        <f t="shared" si="2500"/>
        <v>0</v>
      </c>
      <c r="K1489" s="15">
        <f t="shared" si="2500"/>
        <v>0</v>
      </c>
      <c r="L1489" s="15">
        <f t="shared" si="2453"/>
        <v>82666.399999999994</v>
      </c>
      <c r="M1489" s="15">
        <f t="shared" si="2454"/>
        <v>84996.1</v>
      </c>
      <c r="N1489" s="15">
        <f t="shared" si="2455"/>
        <v>84996.1</v>
      </c>
      <c r="O1489" s="15">
        <f>O1490</f>
        <v>0</v>
      </c>
      <c r="P1489" s="15">
        <f>P1490</f>
        <v>0</v>
      </c>
      <c r="Q1489" s="15">
        <f>Q1490</f>
        <v>0</v>
      </c>
      <c r="R1489" s="15">
        <f t="shared" si="2494"/>
        <v>82666.399999999994</v>
      </c>
      <c r="S1489" s="15">
        <f t="shared" si="2495"/>
        <v>84996.1</v>
      </c>
      <c r="T1489" s="15">
        <f t="shared" si="2496"/>
        <v>84996.1</v>
      </c>
      <c r="U1489" s="15">
        <f>U1490</f>
        <v>0</v>
      </c>
      <c r="V1489" s="15">
        <f t="shared" si="2489"/>
        <v>82666.399999999994</v>
      </c>
      <c r="W1489" s="15">
        <f t="shared" si="2490"/>
        <v>84996.1</v>
      </c>
      <c r="X1489" s="15">
        <f t="shared" si="2491"/>
        <v>84996.1</v>
      </c>
      <c r="Y1489" s="15">
        <f>Y1490</f>
        <v>-1164.9000000000001</v>
      </c>
      <c r="Z1489" s="15">
        <f>Z1490</f>
        <v>0</v>
      </c>
      <c r="AA1489" s="15">
        <f>AA1490</f>
        <v>0</v>
      </c>
      <c r="AB1489" s="15">
        <f t="shared" si="2457"/>
        <v>81501.5</v>
      </c>
      <c r="AC1489" s="15">
        <f t="shared" si="2458"/>
        <v>84996.1</v>
      </c>
      <c r="AD1489" s="15">
        <f t="shared" si="2459"/>
        <v>84996.1</v>
      </c>
      <c r="AE1489" s="15">
        <f>AE1490</f>
        <v>0</v>
      </c>
      <c r="AF1489" s="15">
        <f>AF1490</f>
        <v>0</v>
      </c>
      <c r="AG1489" s="15">
        <f>AG1490</f>
        <v>0</v>
      </c>
      <c r="AH1489" s="15">
        <f t="shared" si="2460"/>
        <v>81501.5</v>
      </c>
      <c r="AI1489" s="15">
        <f t="shared" si="2461"/>
        <v>84996.1</v>
      </c>
      <c r="AJ1489" s="15">
        <f t="shared" si="2462"/>
        <v>84996.1</v>
      </c>
      <c r="AK1489" s="15">
        <f>AK1490</f>
        <v>0</v>
      </c>
      <c r="AL1489" s="15">
        <f>AL1490</f>
        <v>0</v>
      </c>
      <c r="AM1489" s="15">
        <f>AM1490</f>
        <v>0</v>
      </c>
      <c r="AN1489" s="15">
        <f t="shared" si="2425"/>
        <v>81501.5</v>
      </c>
      <c r="AO1489" s="15">
        <f>AO1490</f>
        <v>0</v>
      </c>
      <c r="AP1489" s="70">
        <f t="shared" si="2463"/>
        <v>81501.5</v>
      </c>
      <c r="AQ1489" s="15">
        <f t="shared" si="2427"/>
        <v>84996.1</v>
      </c>
      <c r="AR1489" s="15">
        <f>AR1490</f>
        <v>0</v>
      </c>
      <c r="AS1489" s="70">
        <f t="shared" si="2464"/>
        <v>84996.1</v>
      </c>
      <c r="AT1489" s="73">
        <f t="shared" si="2429"/>
        <v>84996.1</v>
      </c>
      <c r="AU1489" s="15">
        <f>AU1490</f>
        <v>0</v>
      </c>
      <c r="AV1489" s="24"/>
    </row>
    <row r="1490" spans="1:49" ht="31.2" x14ac:dyDescent="0.3">
      <c r="A1490" s="61" t="s">
        <v>954</v>
      </c>
      <c r="B1490" s="62">
        <v>100</v>
      </c>
      <c r="C1490" s="61" t="s">
        <v>50</v>
      </c>
      <c r="D1490" s="61" t="s">
        <v>50</v>
      </c>
      <c r="E1490" s="63" t="s">
        <v>678</v>
      </c>
      <c r="F1490" s="15">
        <v>82666.399999999994</v>
      </c>
      <c r="G1490" s="15">
        <v>84996.1</v>
      </c>
      <c r="H1490" s="15">
        <v>84996.1</v>
      </c>
      <c r="I1490" s="15"/>
      <c r="J1490" s="15"/>
      <c r="K1490" s="15"/>
      <c r="L1490" s="15">
        <f t="shared" si="2453"/>
        <v>82666.399999999994</v>
      </c>
      <c r="M1490" s="15">
        <f t="shared" si="2454"/>
        <v>84996.1</v>
      </c>
      <c r="N1490" s="15">
        <f t="shared" si="2455"/>
        <v>84996.1</v>
      </c>
      <c r="O1490" s="15"/>
      <c r="P1490" s="15"/>
      <c r="Q1490" s="15"/>
      <c r="R1490" s="15">
        <f t="shared" si="2494"/>
        <v>82666.399999999994</v>
      </c>
      <c r="S1490" s="15">
        <f t="shared" si="2495"/>
        <v>84996.1</v>
      </c>
      <c r="T1490" s="15">
        <f t="shared" si="2496"/>
        <v>84996.1</v>
      </c>
      <c r="U1490" s="15"/>
      <c r="V1490" s="15">
        <f t="shared" si="2489"/>
        <v>82666.399999999994</v>
      </c>
      <c r="W1490" s="15">
        <f t="shared" si="2490"/>
        <v>84996.1</v>
      </c>
      <c r="X1490" s="15">
        <f t="shared" si="2491"/>
        <v>84996.1</v>
      </c>
      <c r="Y1490" s="15">
        <v>-1164.9000000000001</v>
      </c>
      <c r="Z1490" s="15"/>
      <c r="AA1490" s="15"/>
      <c r="AB1490" s="15">
        <f t="shared" si="2457"/>
        <v>81501.5</v>
      </c>
      <c r="AC1490" s="15">
        <f t="shared" si="2458"/>
        <v>84996.1</v>
      </c>
      <c r="AD1490" s="15">
        <f t="shared" si="2459"/>
        <v>84996.1</v>
      </c>
      <c r="AE1490" s="15"/>
      <c r="AF1490" s="15"/>
      <c r="AG1490" s="15"/>
      <c r="AH1490" s="15">
        <f t="shared" si="2460"/>
        <v>81501.5</v>
      </c>
      <c r="AI1490" s="15">
        <f t="shared" si="2461"/>
        <v>84996.1</v>
      </c>
      <c r="AJ1490" s="15">
        <f t="shared" si="2462"/>
        <v>84996.1</v>
      </c>
      <c r="AK1490" s="15"/>
      <c r="AL1490" s="15"/>
      <c r="AM1490" s="15"/>
      <c r="AN1490" s="15">
        <f t="shared" si="2425"/>
        <v>81501.5</v>
      </c>
      <c r="AO1490" s="15"/>
      <c r="AP1490" s="70">
        <f t="shared" si="2463"/>
        <v>81501.5</v>
      </c>
      <c r="AQ1490" s="15">
        <f t="shared" si="2427"/>
        <v>84996.1</v>
      </c>
      <c r="AR1490" s="15"/>
      <c r="AS1490" s="70">
        <f t="shared" si="2464"/>
        <v>84996.1</v>
      </c>
      <c r="AT1490" s="73">
        <f t="shared" si="2429"/>
        <v>84996.1</v>
      </c>
      <c r="AU1490" s="15"/>
      <c r="AV1490" s="24"/>
    </row>
    <row r="1491" spans="1:49" ht="31.2" x14ac:dyDescent="0.3">
      <c r="A1491" s="61" t="s">
        <v>954</v>
      </c>
      <c r="B1491" s="62" t="s">
        <v>48</v>
      </c>
      <c r="C1491" s="61"/>
      <c r="D1491" s="61"/>
      <c r="E1491" s="63" t="s">
        <v>49</v>
      </c>
      <c r="F1491" s="15">
        <f t="shared" ref="F1491:K1491" si="2501">F1492</f>
        <v>7771.3</v>
      </c>
      <c r="G1491" s="15">
        <f t="shared" si="2501"/>
        <v>7771.7</v>
      </c>
      <c r="H1491" s="15">
        <f t="shared" si="2501"/>
        <v>7772</v>
      </c>
      <c r="I1491" s="15">
        <f t="shared" si="2501"/>
        <v>0</v>
      </c>
      <c r="J1491" s="15">
        <f t="shared" si="2501"/>
        <v>0</v>
      </c>
      <c r="K1491" s="15">
        <f t="shared" si="2501"/>
        <v>0</v>
      </c>
      <c r="L1491" s="15">
        <f t="shared" si="2453"/>
        <v>7771.3</v>
      </c>
      <c r="M1491" s="15">
        <f t="shared" si="2454"/>
        <v>7771.7</v>
      </c>
      <c r="N1491" s="15">
        <f t="shared" si="2455"/>
        <v>7772</v>
      </c>
      <c r="O1491" s="15">
        <f>O1492</f>
        <v>0</v>
      </c>
      <c r="P1491" s="15">
        <f>P1492</f>
        <v>0</v>
      </c>
      <c r="Q1491" s="15">
        <f>Q1492</f>
        <v>0</v>
      </c>
      <c r="R1491" s="15">
        <f t="shared" si="2494"/>
        <v>7771.3</v>
      </c>
      <c r="S1491" s="15">
        <f t="shared" si="2495"/>
        <v>7771.7</v>
      </c>
      <c r="T1491" s="15">
        <f t="shared" si="2496"/>
        <v>7772</v>
      </c>
      <c r="U1491" s="15">
        <f>U1492</f>
        <v>0</v>
      </c>
      <c r="V1491" s="15">
        <f t="shared" si="2489"/>
        <v>7771.3</v>
      </c>
      <c r="W1491" s="15">
        <f t="shared" si="2490"/>
        <v>7771.7</v>
      </c>
      <c r="X1491" s="15">
        <f t="shared" si="2491"/>
        <v>7772</v>
      </c>
      <c r="Y1491" s="15">
        <f>Y1492</f>
        <v>0</v>
      </c>
      <c r="Z1491" s="15">
        <f>Z1492</f>
        <v>0</v>
      </c>
      <c r="AA1491" s="15">
        <f>AA1492</f>
        <v>0</v>
      </c>
      <c r="AB1491" s="15">
        <f t="shared" si="2457"/>
        <v>7771.3</v>
      </c>
      <c r="AC1491" s="15">
        <f t="shared" si="2458"/>
        <v>7771.7</v>
      </c>
      <c r="AD1491" s="15">
        <f t="shared" si="2459"/>
        <v>7772</v>
      </c>
      <c r="AE1491" s="15">
        <f>AE1492</f>
        <v>0</v>
      </c>
      <c r="AF1491" s="15">
        <f>AF1492</f>
        <v>0</v>
      </c>
      <c r="AG1491" s="15">
        <f>AG1492</f>
        <v>0</v>
      </c>
      <c r="AH1491" s="15">
        <f t="shared" si="2460"/>
        <v>7771.3</v>
      </c>
      <c r="AI1491" s="15">
        <f t="shared" si="2461"/>
        <v>7771.7</v>
      </c>
      <c r="AJ1491" s="15">
        <f t="shared" si="2462"/>
        <v>7772</v>
      </c>
      <c r="AK1491" s="15">
        <f>AK1492</f>
        <v>0</v>
      </c>
      <c r="AL1491" s="15">
        <f>AL1492</f>
        <v>0</v>
      </c>
      <c r="AM1491" s="15">
        <f>AM1492</f>
        <v>0</v>
      </c>
      <c r="AN1491" s="15">
        <f t="shared" si="2425"/>
        <v>7771.3</v>
      </c>
      <c r="AO1491" s="15">
        <f>AO1492</f>
        <v>0</v>
      </c>
      <c r="AP1491" s="70">
        <f t="shared" si="2463"/>
        <v>7771.3</v>
      </c>
      <c r="AQ1491" s="15">
        <f t="shared" si="2427"/>
        <v>7771.7</v>
      </c>
      <c r="AR1491" s="15">
        <f>AR1492</f>
        <v>0</v>
      </c>
      <c r="AS1491" s="70">
        <f t="shared" si="2464"/>
        <v>7771.7</v>
      </c>
      <c r="AT1491" s="73">
        <f t="shared" si="2429"/>
        <v>7772</v>
      </c>
      <c r="AU1491" s="15">
        <f>AU1492</f>
        <v>0</v>
      </c>
      <c r="AV1491" s="24"/>
    </row>
    <row r="1492" spans="1:49" ht="31.2" x14ac:dyDescent="0.3">
      <c r="A1492" s="61" t="s">
        <v>954</v>
      </c>
      <c r="B1492" s="62">
        <v>200</v>
      </c>
      <c r="C1492" s="61" t="s">
        <v>50</v>
      </c>
      <c r="D1492" s="61" t="s">
        <v>50</v>
      </c>
      <c r="E1492" s="63" t="s">
        <v>678</v>
      </c>
      <c r="F1492" s="15">
        <v>7771.3</v>
      </c>
      <c r="G1492" s="15">
        <v>7771.7</v>
      </c>
      <c r="H1492" s="15">
        <v>7772</v>
      </c>
      <c r="I1492" s="15"/>
      <c r="J1492" s="15"/>
      <c r="K1492" s="15"/>
      <c r="L1492" s="15">
        <f t="shared" si="2453"/>
        <v>7771.3</v>
      </c>
      <c r="M1492" s="15">
        <f t="shared" si="2454"/>
        <v>7771.7</v>
      </c>
      <c r="N1492" s="15">
        <f t="shared" si="2455"/>
        <v>7772</v>
      </c>
      <c r="O1492" s="15"/>
      <c r="P1492" s="15"/>
      <c r="Q1492" s="15"/>
      <c r="R1492" s="15">
        <f t="shared" si="2494"/>
        <v>7771.3</v>
      </c>
      <c r="S1492" s="15">
        <f t="shared" si="2495"/>
        <v>7771.7</v>
      </c>
      <c r="T1492" s="15">
        <f t="shared" si="2496"/>
        <v>7772</v>
      </c>
      <c r="U1492" s="15"/>
      <c r="V1492" s="15">
        <f t="shared" si="2489"/>
        <v>7771.3</v>
      </c>
      <c r="W1492" s="15">
        <f t="shared" si="2490"/>
        <v>7771.7</v>
      </c>
      <c r="X1492" s="15">
        <f t="shared" si="2491"/>
        <v>7772</v>
      </c>
      <c r="Y1492" s="15"/>
      <c r="Z1492" s="15"/>
      <c r="AA1492" s="15"/>
      <c r="AB1492" s="15">
        <f t="shared" si="2457"/>
        <v>7771.3</v>
      </c>
      <c r="AC1492" s="15">
        <f t="shared" si="2458"/>
        <v>7771.7</v>
      </c>
      <c r="AD1492" s="15">
        <f t="shared" si="2459"/>
        <v>7772</v>
      </c>
      <c r="AE1492" s="15"/>
      <c r="AF1492" s="15"/>
      <c r="AG1492" s="15"/>
      <c r="AH1492" s="15">
        <f t="shared" si="2460"/>
        <v>7771.3</v>
      </c>
      <c r="AI1492" s="15">
        <f t="shared" si="2461"/>
        <v>7771.7</v>
      </c>
      <c r="AJ1492" s="15">
        <f t="shared" si="2462"/>
        <v>7772</v>
      </c>
      <c r="AK1492" s="15"/>
      <c r="AL1492" s="15"/>
      <c r="AM1492" s="15"/>
      <c r="AN1492" s="15">
        <f t="shared" si="2425"/>
        <v>7771.3</v>
      </c>
      <c r="AO1492" s="15"/>
      <c r="AP1492" s="70">
        <f t="shared" si="2463"/>
        <v>7771.3</v>
      </c>
      <c r="AQ1492" s="15">
        <f t="shared" si="2427"/>
        <v>7771.7</v>
      </c>
      <c r="AR1492" s="15"/>
      <c r="AS1492" s="70">
        <f t="shared" si="2464"/>
        <v>7771.7</v>
      </c>
      <c r="AT1492" s="73">
        <f t="shared" si="2429"/>
        <v>7772</v>
      </c>
      <c r="AU1492" s="15"/>
      <c r="AV1492" s="24"/>
    </row>
    <row r="1493" spans="1:49" x14ac:dyDescent="0.3">
      <c r="A1493" s="61" t="s">
        <v>954</v>
      </c>
      <c r="B1493" s="62" t="s">
        <v>44</v>
      </c>
      <c r="C1493" s="61"/>
      <c r="D1493" s="61"/>
      <c r="E1493" s="63" t="s">
        <v>45</v>
      </c>
      <c r="F1493" s="15">
        <f t="shared" ref="F1493:K1493" si="2502">F1494</f>
        <v>11.6</v>
      </c>
      <c r="G1493" s="15">
        <f t="shared" si="2502"/>
        <v>11.2</v>
      </c>
      <c r="H1493" s="15">
        <f t="shared" si="2502"/>
        <v>10.9</v>
      </c>
      <c r="I1493" s="15">
        <f t="shared" si="2502"/>
        <v>0</v>
      </c>
      <c r="J1493" s="15">
        <f t="shared" si="2502"/>
        <v>0</v>
      </c>
      <c r="K1493" s="15">
        <f t="shared" si="2502"/>
        <v>0</v>
      </c>
      <c r="L1493" s="15">
        <f t="shared" si="2453"/>
        <v>11.6</v>
      </c>
      <c r="M1493" s="15">
        <f t="shared" si="2454"/>
        <v>11.2</v>
      </c>
      <c r="N1493" s="15">
        <f t="shared" si="2455"/>
        <v>10.9</v>
      </c>
      <c r="O1493" s="15">
        <f>O1494</f>
        <v>0</v>
      </c>
      <c r="P1493" s="15">
        <f>P1494</f>
        <v>0</v>
      </c>
      <c r="Q1493" s="15">
        <f>Q1494</f>
        <v>0</v>
      </c>
      <c r="R1493" s="15">
        <f t="shared" si="2494"/>
        <v>11.6</v>
      </c>
      <c r="S1493" s="15">
        <f t="shared" si="2495"/>
        <v>11.2</v>
      </c>
      <c r="T1493" s="15">
        <f t="shared" si="2496"/>
        <v>10.9</v>
      </c>
      <c r="U1493" s="15">
        <f>U1494</f>
        <v>0</v>
      </c>
      <c r="V1493" s="15">
        <f t="shared" si="2489"/>
        <v>11.6</v>
      </c>
      <c r="W1493" s="15">
        <f t="shared" si="2490"/>
        <v>11.2</v>
      </c>
      <c r="X1493" s="15">
        <f t="shared" si="2491"/>
        <v>10.9</v>
      </c>
      <c r="Y1493" s="15">
        <f>Y1494</f>
        <v>0</v>
      </c>
      <c r="Z1493" s="15">
        <f>Z1494</f>
        <v>0</v>
      </c>
      <c r="AA1493" s="15">
        <f>AA1494</f>
        <v>0</v>
      </c>
      <c r="AB1493" s="15">
        <f t="shared" si="2457"/>
        <v>11.6</v>
      </c>
      <c r="AC1493" s="15">
        <f t="shared" si="2458"/>
        <v>11.2</v>
      </c>
      <c r="AD1493" s="15">
        <f t="shared" si="2459"/>
        <v>10.9</v>
      </c>
      <c r="AE1493" s="15">
        <f>AE1494</f>
        <v>0</v>
      </c>
      <c r="AF1493" s="15">
        <f>AF1494</f>
        <v>0</v>
      </c>
      <c r="AG1493" s="15">
        <f>AG1494</f>
        <v>0</v>
      </c>
      <c r="AH1493" s="15">
        <f t="shared" si="2460"/>
        <v>11.6</v>
      </c>
      <c r="AI1493" s="15">
        <f t="shared" si="2461"/>
        <v>11.2</v>
      </c>
      <c r="AJ1493" s="15">
        <f t="shared" si="2462"/>
        <v>10.9</v>
      </c>
      <c r="AK1493" s="15">
        <f>AK1494</f>
        <v>0</v>
      </c>
      <c r="AL1493" s="15">
        <f>AL1494</f>
        <v>0</v>
      </c>
      <c r="AM1493" s="15">
        <f>AM1494</f>
        <v>0</v>
      </c>
      <c r="AN1493" s="15">
        <f t="shared" si="2425"/>
        <v>11.6</v>
      </c>
      <c r="AO1493" s="15">
        <f>AO1494</f>
        <v>0</v>
      </c>
      <c r="AP1493" s="70">
        <f t="shared" si="2463"/>
        <v>11.6</v>
      </c>
      <c r="AQ1493" s="15">
        <f t="shared" si="2427"/>
        <v>11.2</v>
      </c>
      <c r="AR1493" s="15">
        <f>AR1494</f>
        <v>0</v>
      </c>
      <c r="AS1493" s="70">
        <f t="shared" si="2464"/>
        <v>11.2</v>
      </c>
      <c r="AT1493" s="73">
        <f t="shared" si="2429"/>
        <v>10.9</v>
      </c>
      <c r="AU1493" s="15">
        <f>AU1494</f>
        <v>0</v>
      </c>
      <c r="AV1493" s="24"/>
    </row>
    <row r="1494" spans="1:49" ht="31.2" x14ac:dyDescent="0.3">
      <c r="A1494" s="61" t="s">
        <v>954</v>
      </c>
      <c r="B1494" s="62">
        <v>800</v>
      </c>
      <c r="C1494" s="61" t="s">
        <v>50</v>
      </c>
      <c r="D1494" s="61" t="s">
        <v>50</v>
      </c>
      <c r="E1494" s="63" t="s">
        <v>678</v>
      </c>
      <c r="F1494" s="15">
        <v>11.6</v>
      </c>
      <c r="G1494" s="15">
        <v>11.2</v>
      </c>
      <c r="H1494" s="15">
        <v>10.9</v>
      </c>
      <c r="I1494" s="15"/>
      <c r="J1494" s="15"/>
      <c r="K1494" s="15"/>
      <c r="L1494" s="15">
        <f t="shared" si="2453"/>
        <v>11.6</v>
      </c>
      <c r="M1494" s="15">
        <f t="shared" si="2454"/>
        <v>11.2</v>
      </c>
      <c r="N1494" s="15">
        <f t="shared" si="2455"/>
        <v>10.9</v>
      </c>
      <c r="O1494" s="15"/>
      <c r="P1494" s="15"/>
      <c r="Q1494" s="15"/>
      <c r="R1494" s="15">
        <f t="shared" si="2494"/>
        <v>11.6</v>
      </c>
      <c r="S1494" s="15">
        <f t="shared" si="2495"/>
        <v>11.2</v>
      </c>
      <c r="T1494" s="15">
        <f t="shared" si="2496"/>
        <v>10.9</v>
      </c>
      <c r="U1494" s="15"/>
      <c r="V1494" s="15">
        <f t="shared" si="2489"/>
        <v>11.6</v>
      </c>
      <c r="W1494" s="15">
        <f t="shared" si="2490"/>
        <v>11.2</v>
      </c>
      <c r="X1494" s="15">
        <f t="shared" si="2491"/>
        <v>10.9</v>
      </c>
      <c r="Y1494" s="15"/>
      <c r="Z1494" s="15"/>
      <c r="AA1494" s="15"/>
      <c r="AB1494" s="15">
        <f t="shared" si="2457"/>
        <v>11.6</v>
      </c>
      <c r="AC1494" s="15">
        <f t="shared" si="2458"/>
        <v>11.2</v>
      </c>
      <c r="AD1494" s="15">
        <f t="shared" si="2459"/>
        <v>10.9</v>
      </c>
      <c r="AE1494" s="15"/>
      <c r="AF1494" s="15"/>
      <c r="AG1494" s="15"/>
      <c r="AH1494" s="15">
        <f t="shared" si="2460"/>
        <v>11.6</v>
      </c>
      <c r="AI1494" s="15">
        <f t="shared" si="2461"/>
        <v>11.2</v>
      </c>
      <c r="AJ1494" s="15">
        <f t="shared" si="2462"/>
        <v>10.9</v>
      </c>
      <c r="AK1494" s="15"/>
      <c r="AL1494" s="15"/>
      <c r="AM1494" s="15"/>
      <c r="AN1494" s="15">
        <f t="shared" si="2425"/>
        <v>11.6</v>
      </c>
      <c r="AO1494" s="15"/>
      <c r="AP1494" s="70">
        <f t="shared" si="2463"/>
        <v>11.6</v>
      </c>
      <c r="AQ1494" s="15">
        <f t="shared" si="2427"/>
        <v>11.2</v>
      </c>
      <c r="AR1494" s="15"/>
      <c r="AS1494" s="70">
        <f t="shared" si="2464"/>
        <v>11.2</v>
      </c>
      <c r="AT1494" s="73">
        <f t="shared" si="2429"/>
        <v>10.9</v>
      </c>
      <c r="AU1494" s="15"/>
      <c r="AV1494" s="24"/>
    </row>
    <row r="1495" spans="1:49" s="74" customFormat="1" ht="31.2" x14ac:dyDescent="0.3">
      <c r="A1495" s="55" t="s">
        <v>955</v>
      </c>
      <c r="B1495" s="56"/>
      <c r="C1495" s="55"/>
      <c r="D1495" s="55"/>
      <c r="E1495" s="57" t="s">
        <v>956</v>
      </c>
      <c r="F1495" s="14">
        <f t="shared" ref="F1495:K1495" si="2503">F1496+F1502+F1510+F1527+F1543+F1551+F1537</f>
        <v>1663391.2999999998</v>
      </c>
      <c r="G1495" s="14">
        <f t="shared" si="2503"/>
        <v>1434261.0999999999</v>
      </c>
      <c r="H1495" s="14">
        <f t="shared" si="2503"/>
        <v>1604074.9</v>
      </c>
      <c r="I1495" s="14">
        <f t="shared" si="2503"/>
        <v>-26664.067999999999</v>
      </c>
      <c r="J1495" s="14">
        <f t="shared" si="2503"/>
        <v>14000</v>
      </c>
      <c r="K1495" s="14">
        <f t="shared" si="2503"/>
        <v>14000</v>
      </c>
      <c r="L1495" s="14">
        <f t="shared" si="2453"/>
        <v>1636727.2319999998</v>
      </c>
      <c r="M1495" s="14">
        <f t="shared" si="2454"/>
        <v>1448261.0999999999</v>
      </c>
      <c r="N1495" s="14">
        <f t="shared" si="2455"/>
        <v>1618074.9</v>
      </c>
      <c r="O1495" s="14">
        <f>O1496+O1502+O1510+O1527+O1543+O1551+O1537+O1547</f>
        <v>220594.49900000001</v>
      </c>
      <c r="P1495" s="14">
        <f>P1496+P1502+P1510+P1527+P1543+P1551+P1537+P1547</f>
        <v>-5275.6</v>
      </c>
      <c r="Q1495" s="14">
        <f>Q1496+Q1502+Q1510+Q1527+Q1543+Q1551+Q1537+Q1547</f>
        <v>-5528.6</v>
      </c>
      <c r="R1495" s="14">
        <f t="shared" si="2494"/>
        <v>1857321.7309999999</v>
      </c>
      <c r="S1495" s="14">
        <f t="shared" si="2495"/>
        <v>1442985.4999999998</v>
      </c>
      <c r="T1495" s="14">
        <f t="shared" si="2496"/>
        <v>1612546.2999999998</v>
      </c>
      <c r="U1495" s="14">
        <f>U1496+U1502+U1510+U1527+U1543+U1551+U1537+U1547</f>
        <v>0</v>
      </c>
      <c r="V1495" s="14">
        <f t="shared" si="2489"/>
        <v>1857321.7309999999</v>
      </c>
      <c r="W1495" s="14">
        <f t="shared" si="2490"/>
        <v>1442985.4999999998</v>
      </c>
      <c r="X1495" s="14">
        <f t="shared" si="2491"/>
        <v>1612546.2999999998</v>
      </c>
      <c r="Y1495" s="14">
        <f>Y1496+Y1502+Y1510+Y1527+Y1543+Y1551+Y1537+Y1547</f>
        <v>171625.59</v>
      </c>
      <c r="Z1495" s="14">
        <f>Z1496+Z1502+Z1510+Z1527+Z1543+Z1551+Z1537+Z1547</f>
        <v>4519.8239999999996</v>
      </c>
      <c r="AA1495" s="14">
        <f>AA1496+AA1502+AA1510+AA1527+AA1543+AA1551+AA1537+AA1547</f>
        <v>4519.8239999999996</v>
      </c>
      <c r="AB1495" s="14">
        <f t="shared" si="2457"/>
        <v>2028947.321</v>
      </c>
      <c r="AC1495" s="14">
        <f t="shared" si="2458"/>
        <v>1447505.3239999998</v>
      </c>
      <c r="AD1495" s="14">
        <f t="shared" si="2459"/>
        <v>1617066.1239999998</v>
      </c>
      <c r="AE1495" s="14">
        <f>AE1496+AE1502+AE1510+AE1527+AE1543+AE1551+AE1537+AE1547</f>
        <v>1074.7819999999999</v>
      </c>
      <c r="AF1495" s="14">
        <f>AF1496+AF1502+AF1510+AF1527+AF1543+AF1551+AF1537+AF1547</f>
        <v>-1000</v>
      </c>
      <c r="AG1495" s="14">
        <f>AG1496+AG1502+AG1510+AG1527+AG1543+AG1551+AG1537+AG1547</f>
        <v>0</v>
      </c>
      <c r="AH1495" s="14">
        <f t="shared" si="2460"/>
        <v>2030022.1029999999</v>
      </c>
      <c r="AI1495" s="14">
        <f t="shared" si="2461"/>
        <v>1446505.3239999998</v>
      </c>
      <c r="AJ1495" s="14">
        <f t="shared" si="2462"/>
        <v>1617066.1239999998</v>
      </c>
      <c r="AK1495" s="14">
        <f>AK1496+AK1502+AK1510+AK1527+AK1543+AK1551+AK1537+AK1547</f>
        <v>21140.463000000003</v>
      </c>
      <c r="AL1495" s="14">
        <f>AL1496+AL1502+AL1510+AL1527+AL1543+AL1551+AL1537+AL1547</f>
        <v>56341.267</v>
      </c>
      <c r="AM1495" s="14">
        <f>AM1496+AM1502+AM1510+AM1527+AM1543+AM1551+AM1537+AM1547</f>
        <v>-150000</v>
      </c>
      <c r="AN1495" s="14">
        <f t="shared" si="2425"/>
        <v>2051162.5659999999</v>
      </c>
      <c r="AO1495" s="14">
        <f>AO1496+AO1502+AO1510+AO1527+AO1543+AO1551+AO1537+AO1547</f>
        <v>0</v>
      </c>
      <c r="AP1495" s="68">
        <f t="shared" si="2463"/>
        <v>2051162.5659999999</v>
      </c>
      <c r="AQ1495" s="14">
        <f t="shared" si="2427"/>
        <v>1502846.5909999998</v>
      </c>
      <c r="AR1495" s="14">
        <f>AR1496+AR1502+AR1510+AR1527+AR1543+AR1551+AR1537+AR1547</f>
        <v>-4232.6000000000004</v>
      </c>
      <c r="AS1495" s="68">
        <f t="shared" si="2464"/>
        <v>1498613.9909999997</v>
      </c>
      <c r="AT1495" s="71">
        <f t="shared" si="2429"/>
        <v>1467066.1239999998</v>
      </c>
      <c r="AU1495" s="14">
        <f>AU1496+AU1502+AU1510+AU1527+AU1543+AU1551+AU1537+AU1547</f>
        <v>0</v>
      </c>
      <c r="AV1495" s="16"/>
      <c r="AW1495" s="13"/>
    </row>
    <row r="1496" spans="1:49" s="75" customFormat="1" x14ac:dyDescent="0.3">
      <c r="A1496" s="58" t="s">
        <v>957</v>
      </c>
      <c r="B1496" s="59"/>
      <c r="C1496" s="58"/>
      <c r="D1496" s="58"/>
      <c r="E1496" s="60" t="s">
        <v>958</v>
      </c>
      <c r="F1496" s="21">
        <f t="shared" ref="F1496:K1496" si="2504">F1497</f>
        <v>171742.09999999998</v>
      </c>
      <c r="G1496" s="21">
        <f t="shared" si="2504"/>
        <v>176106.8</v>
      </c>
      <c r="H1496" s="21">
        <f t="shared" si="2504"/>
        <v>176106.8</v>
      </c>
      <c r="I1496" s="21">
        <f t="shared" si="2504"/>
        <v>0</v>
      </c>
      <c r="J1496" s="21">
        <f t="shared" si="2504"/>
        <v>0</v>
      </c>
      <c r="K1496" s="21">
        <f t="shared" si="2504"/>
        <v>0</v>
      </c>
      <c r="L1496" s="21">
        <f t="shared" si="2453"/>
        <v>171742.09999999998</v>
      </c>
      <c r="M1496" s="21">
        <f t="shared" si="2454"/>
        <v>176106.8</v>
      </c>
      <c r="N1496" s="21">
        <f t="shared" si="2455"/>
        <v>176106.8</v>
      </c>
      <c r="O1496" s="21">
        <f>O1497</f>
        <v>0</v>
      </c>
      <c r="P1496" s="21">
        <f>P1497</f>
        <v>0</v>
      </c>
      <c r="Q1496" s="21">
        <f>Q1497</f>
        <v>0</v>
      </c>
      <c r="R1496" s="21">
        <f t="shared" si="2494"/>
        <v>171742.09999999998</v>
      </c>
      <c r="S1496" s="21">
        <f t="shared" si="2495"/>
        <v>176106.8</v>
      </c>
      <c r="T1496" s="21">
        <f t="shared" si="2496"/>
        <v>176106.8</v>
      </c>
      <c r="U1496" s="21">
        <f>U1497</f>
        <v>0</v>
      </c>
      <c r="V1496" s="21">
        <f t="shared" si="2489"/>
        <v>171742.09999999998</v>
      </c>
      <c r="W1496" s="21">
        <f t="shared" si="2490"/>
        <v>176106.8</v>
      </c>
      <c r="X1496" s="21">
        <f t="shared" si="2491"/>
        <v>176106.8</v>
      </c>
      <c r="Y1496" s="21">
        <f>Y1497</f>
        <v>-2182.4</v>
      </c>
      <c r="Z1496" s="21">
        <f>Z1497</f>
        <v>0</v>
      </c>
      <c r="AA1496" s="21">
        <f>AA1497</f>
        <v>0</v>
      </c>
      <c r="AB1496" s="21">
        <f t="shared" si="2457"/>
        <v>169559.69999999998</v>
      </c>
      <c r="AC1496" s="21">
        <f t="shared" si="2458"/>
        <v>176106.8</v>
      </c>
      <c r="AD1496" s="21">
        <f t="shared" si="2459"/>
        <v>176106.8</v>
      </c>
      <c r="AE1496" s="21">
        <f>AE1497</f>
        <v>0</v>
      </c>
      <c r="AF1496" s="21">
        <f>AF1497</f>
        <v>0</v>
      </c>
      <c r="AG1496" s="21">
        <f>AG1497</f>
        <v>0</v>
      </c>
      <c r="AH1496" s="21">
        <f t="shared" si="2460"/>
        <v>169559.69999999998</v>
      </c>
      <c r="AI1496" s="21">
        <f t="shared" si="2461"/>
        <v>176106.8</v>
      </c>
      <c r="AJ1496" s="21">
        <f t="shared" si="2462"/>
        <v>176106.8</v>
      </c>
      <c r="AK1496" s="21">
        <f>AK1497</f>
        <v>0</v>
      </c>
      <c r="AL1496" s="21">
        <f>AL1497</f>
        <v>0</v>
      </c>
      <c r="AM1496" s="21">
        <f>AM1497</f>
        <v>0</v>
      </c>
      <c r="AN1496" s="21">
        <f t="shared" si="2425"/>
        <v>169559.69999999998</v>
      </c>
      <c r="AO1496" s="21">
        <f>AO1497</f>
        <v>0</v>
      </c>
      <c r="AP1496" s="69">
        <f t="shared" si="2463"/>
        <v>169559.69999999998</v>
      </c>
      <c r="AQ1496" s="21">
        <f t="shared" si="2427"/>
        <v>176106.8</v>
      </c>
      <c r="AR1496" s="21">
        <f>AR1497</f>
        <v>0</v>
      </c>
      <c r="AS1496" s="69">
        <f t="shared" si="2464"/>
        <v>176106.8</v>
      </c>
      <c r="AT1496" s="72">
        <f t="shared" si="2429"/>
        <v>176106.8</v>
      </c>
      <c r="AU1496" s="21">
        <f>AU1497</f>
        <v>0</v>
      </c>
      <c r="AV1496" s="24"/>
      <c r="AW1496" s="17"/>
    </row>
    <row r="1497" spans="1:49" ht="46.8" x14ac:dyDescent="0.3">
      <c r="A1497" s="61" t="s">
        <v>959</v>
      </c>
      <c r="B1497" s="62"/>
      <c r="C1497" s="61"/>
      <c r="D1497" s="61"/>
      <c r="E1497" s="63" t="s">
        <v>150</v>
      </c>
      <c r="F1497" s="15">
        <f t="shared" ref="F1497:K1497" si="2505">F1498+F1500</f>
        <v>171742.09999999998</v>
      </c>
      <c r="G1497" s="15">
        <f t="shared" si="2505"/>
        <v>176106.8</v>
      </c>
      <c r="H1497" s="15">
        <f t="shared" si="2505"/>
        <v>176106.8</v>
      </c>
      <c r="I1497" s="15">
        <f t="shared" si="2505"/>
        <v>0</v>
      </c>
      <c r="J1497" s="15">
        <f t="shared" si="2505"/>
        <v>0</v>
      </c>
      <c r="K1497" s="15">
        <f t="shared" si="2505"/>
        <v>0</v>
      </c>
      <c r="L1497" s="15">
        <f t="shared" si="2453"/>
        <v>171742.09999999998</v>
      </c>
      <c r="M1497" s="15">
        <f t="shared" si="2454"/>
        <v>176106.8</v>
      </c>
      <c r="N1497" s="15">
        <f t="shared" si="2455"/>
        <v>176106.8</v>
      </c>
      <c r="O1497" s="15">
        <f>O1498+O1500</f>
        <v>0</v>
      </c>
      <c r="P1497" s="15">
        <f>P1498+P1500</f>
        <v>0</v>
      </c>
      <c r="Q1497" s="15">
        <f>Q1498+Q1500</f>
        <v>0</v>
      </c>
      <c r="R1497" s="15">
        <f t="shared" si="2494"/>
        <v>171742.09999999998</v>
      </c>
      <c r="S1497" s="15">
        <f t="shared" si="2495"/>
        <v>176106.8</v>
      </c>
      <c r="T1497" s="15">
        <f t="shared" si="2496"/>
        <v>176106.8</v>
      </c>
      <c r="U1497" s="15">
        <f>U1498+U1500</f>
        <v>0</v>
      </c>
      <c r="V1497" s="15">
        <f t="shared" si="2489"/>
        <v>171742.09999999998</v>
      </c>
      <c r="W1497" s="15">
        <f t="shared" si="2490"/>
        <v>176106.8</v>
      </c>
      <c r="X1497" s="15">
        <f t="shared" si="2491"/>
        <v>176106.8</v>
      </c>
      <c r="Y1497" s="15">
        <f>Y1498+Y1500</f>
        <v>-2182.4</v>
      </c>
      <c r="Z1497" s="15">
        <f>Z1498+Z1500</f>
        <v>0</v>
      </c>
      <c r="AA1497" s="15">
        <f>AA1498+AA1500</f>
        <v>0</v>
      </c>
      <c r="AB1497" s="15">
        <f t="shared" si="2457"/>
        <v>169559.69999999998</v>
      </c>
      <c r="AC1497" s="15">
        <f t="shared" si="2458"/>
        <v>176106.8</v>
      </c>
      <c r="AD1497" s="15">
        <f t="shared" si="2459"/>
        <v>176106.8</v>
      </c>
      <c r="AE1497" s="15">
        <f>AE1498+AE1500</f>
        <v>0</v>
      </c>
      <c r="AF1497" s="15">
        <f>AF1498+AF1500</f>
        <v>0</v>
      </c>
      <c r="AG1497" s="15">
        <f>AG1498+AG1500</f>
        <v>0</v>
      </c>
      <c r="AH1497" s="15">
        <f t="shared" si="2460"/>
        <v>169559.69999999998</v>
      </c>
      <c r="AI1497" s="15">
        <f t="shared" si="2461"/>
        <v>176106.8</v>
      </c>
      <c r="AJ1497" s="15">
        <f t="shared" si="2462"/>
        <v>176106.8</v>
      </c>
      <c r="AK1497" s="15">
        <f>AK1498+AK1500</f>
        <v>0</v>
      </c>
      <c r="AL1497" s="15">
        <f>AL1498+AL1500</f>
        <v>0</v>
      </c>
      <c r="AM1497" s="15">
        <f>AM1498+AM1500</f>
        <v>0</v>
      </c>
      <c r="AN1497" s="15">
        <f t="shared" si="2425"/>
        <v>169559.69999999998</v>
      </c>
      <c r="AO1497" s="15">
        <f>AO1498+AO1500</f>
        <v>0</v>
      </c>
      <c r="AP1497" s="70">
        <f t="shared" si="2463"/>
        <v>169559.69999999998</v>
      </c>
      <c r="AQ1497" s="15">
        <f t="shared" si="2427"/>
        <v>176106.8</v>
      </c>
      <c r="AR1497" s="15">
        <f>AR1498+AR1500</f>
        <v>0</v>
      </c>
      <c r="AS1497" s="70">
        <f t="shared" si="2464"/>
        <v>176106.8</v>
      </c>
      <c r="AT1497" s="73">
        <f t="shared" si="2429"/>
        <v>176106.8</v>
      </c>
      <c r="AU1497" s="15">
        <f>AU1498+AU1500</f>
        <v>0</v>
      </c>
      <c r="AV1497" s="24"/>
    </row>
    <row r="1498" spans="1:49" ht="93.6" x14ac:dyDescent="0.3">
      <c r="A1498" s="61" t="s">
        <v>959</v>
      </c>
      <c r="B1498" s="62" t="s">
        <v>151</v>
      </c>
      <c r="C1498" s="61"/>
      <c r="D1498" s="61"/>
      <c r="E1498" s="63" t="s">
        <v>152</v>
      </c>
      <c r="F1498" s="15">
        <f t="shared" ref="F1498:K1498" si="2506">F1499</f>
        <v>154874.29999999999</v>
      </c>
      <c r="G1498" s="15">
        <f t="shared" si="2506"/>
        <v>159239</v>
      </c>
      <c r="H1498" s="15">
        <f t="shared" si="2506"/>
        <v>159239</v>
      </c>
      <c r="I1498" s="15">
        <f t="shared" si="2506"/>
        <v>0</v>
      </c>
      <c r="J1498" s="15">
        <f t="shared" si="2506"/>
        <v>0</v>
      </c>
      <c r="K1498" s="15">
        <f t="shared" si="2506"/>
        <v>0</v>
      </c>
      <c r="L1498" s="15">
        <f t="shared" si="2453"/>
        <v>154874.29999999999</v>
      </c>
      <c r="M1498" s="15">
        <f t="shared" si="2454"/>
        <v>159239</v>
      </c>
      <c r="N1498" s="15">
        <f t="shared" si="2455"/>
        <v>159239</v>
      </c>
      <c r="O1498" s="15">
        <f>O1499</f>
        <v>0</v>
      </c>
      <c r="P1498" s="15">
        <f>P1499</f>
        <v>0</v>
      </c>
      <c r="Q1498" s="15">
        <f>Q1499</f>
        <v>0</v>
      </c>
      <c r="R1498" s="15">
        <f t="shared" si="2494"/>
        <v>154874.29999999999</v>
      </c>
      <c r="S1498" s="15">
        <f t="shared" si="2495"/>
        <v>159239</v>
      </c>
      <c r="T1498" s="15">
        <f t="shared" si="2496"/>
        <v>159239</v>
      </c>
      <c r="U1498" s="15">
        <f>U1499</f>
        <v>0</v>
      </c>
      <c r="V1498" s="15">
        <f t="shared" si="2489"/>
        <v>154874.29999999999</v>
      </c>
      <c r="W1498" s="15">
        <f t="shared" si="2490"/>
        <v>159239</v>
      </c>
      <c r="X1498" s="15">
        <f t="shared" si="2491"/>
        <v>159239</v>
      </c>
      <c r="Y1498" s="15">
        <f>Y1499</f>
        <v>-2182.4</v>
      </c>
      <c r="Z1498" s="15">
        <f>Z1499</f>
        <v>0</v>
      </c>
      <c r="AA1498" s="15">
        <f>AA1499</f>
        <v>0</v>
      </c>
      <c r="AB1498" s="15">
        <f t="shared" si="2457"/>
        <v>152691.9</v>
      </c>
      <c r="AC1498" s="15">
        <f t="shared" si="2458"/>
        <v>159239</v>
      </c>
      <c r="AD1498" s="15">
        <f t="shared" si="2459"/>
        <v>159239</v>
      </c>
      <c r="AE1498" s="15">
        <f>AE1499</f>
        <v>0</v>
      </c>
      <c r="AF1498" s="15">
        <f>AF1499</f>
        <v>0</v>
      </c>
      <c r="AG1498" s="15">
        <f>AG1499</f>
        <v>0</v>
      </c>
      <c r="AH1498" s="15">
        <f t="shared" si="2460"/>
        <v>152691.9</v>
      </c>
      <c r="AI1498" s="15">
        <f t="shared" si="2461"/>
        <v>159239</v>
      </c>
      <c r="AJ1498" s="15">
        <f t="shared" si="2462"/>
        <v>159239</v>
      </c>
      <c r="AK1498" s="15">
        <f>AK1499</f>
        <v>0</v>
      </c>
      <c r="AL1498" s="15">
        <f>AL1499</f>
        <v>0</v>
      </c>
      <c r="AM1498" s="15">
        <f>AM1499</f>
        <v>0</v>
      </c>
      <c r="AN1498" s="15">
        <f t="shared" si="2425"/>
        <v>152691.9</v>
      </c>
      <c r="AO1498" s="15">
        <f>AO1499</f>
        <v>0</v>
      </c>
      <c r="AP1498" s="70">
        <f t="shared" si="2463"/>
        <v>152691.9</v>
      </c>
      <c r="AQ1498" s="15">
        <f t="shared" si="2427"/>
        <v>159239</v>
      </c>
      <c r="AR1498" s="15">
        <f>AR1499</f>
        <v>0</v>
      </c>
      <c r="AS1498" s="70">
        <f t="shared" si="2464"/>
        <v>159239</v>
      </c>
      <c r="AT1498" s="73">
        <f t="shared" si="2429"/>
        <v>159239</v>
      </c>
      <c r="AU1498" s="15">
        <f>AU1499</f>
        <v>0</v>
      </c>
      <c r="AV1498" s="24"/>
    </row>
    <row r="1499" spans="1:49" x14ac:dyDescent="0.3">
      <c r="A1499" s="61" t="s">
        <v>959</v>
      </c>
      <c r="B1499" s="62">
        <v>100</v>
      </c>
      <c r="C1499" s="61" t="s">
        <v>31</v>
      </c>
      <c r="D1499" s="61" t="s">
        <v>32</v>
      </c>
      <c r="E1499" s="63" t="s">
        <v>33</v>
      </c>
      <c r="F1499" s="15">
        <v>154874.29999999999</v>
      </c>
      <c r="G1499" s="15">
        <v>159239</v>
      </c>
      <c r="H1499" s="15">
        <v>159239</v>
      </c>
      <c r="I1499" s="15"/>
      <c r="J1499" s="15"/>
      <c r="K1499" s="15"/>
      <c r="L1499" s="15">
        <f t="shared" si="2453"/>
        <v>154874.29999999999</v>
      </c>
      <c r="M1499" s="15">
        <f t="shared" si="2454"/>
        <v>159239</v>
      </c>
      <c r="N1499" s="15">
        <f t="shared" si="2455"/>
        <v>159239</v>
      </c>
      <c r="O1499" s="15"/>
      <c r="P1499" s="15"/>
      <c r="Q1499" s="15"/>
      <c r="R1499" s="15">
        <f t="shared" si="2494"/>
        <v>154874.29999999999</v>
      </c>
      <c r="S1499" s="15">
        <f t="shared" si="2495"/>
        <v>159239</v>
      </c>
      <c r="T1499" s="15">
        <f t="shared" si="2496"/>
        <v>159239</v>
      </c>
      <c r="U1499" s="15"/>
      <c r="V1499" s="15">
        <f t="shared" si="2489"/>
        <v>154874.29999999999</v>
      </c>
      <c r="W1499" s="15">
        <f t="shared" si="2490"/>
        <v>159239</v>
      </c>
      <c r="X1499" s="15">
        <f t="shared" si="2491"/>
        <v>159239</v>
      </c>
      <c r="Y1499" s="15">
        <v>-2182.4</v>
      </c>
      <c r="Z1499" s="15"/>
      <c r="AA1499" s="15"/>
      <c r="AB1499" s="15">
        <f t="shared" si="2457"/>
        <v>152691.9</v>
      </c>
      <c r="AC1499" s="15">
        <f t="shared" si="2458"/>
        <v>159239</v>
      </c>
      <c r="AD1499" s="15">
        <f t="shared" si="2459"/>
        <v>159239</v>
      </c>
      <c r="AE1499" s="15"/>
      <c r="AF1499" s="15"/>
      <c r="AG1499" s="15"/>
      <c r="AH1499" s="15">
        <f t="shared" si="2460"/>
        <v>152691.9</v>
      </c>
      <c r="AI1499" s="15">
        <f t="shared" si="2461"/>
        <v>159239</v>
      </c>
      <c r="AJ1499" s="15">
        <f t="shared" si="2462"/>
        <v>159239</v>
      </c>
      <c r="AK1499" s="15"/>
      <c r="AL1499" s="15"/>
      <c r="AM1499" s="15"/>
      <c r="AN1499" s="15">
        <f t="shared" si="2425"/>
        <v>152691.9</v>
      </c>
      <c r="AO1499" s="15"/>
      <c r="AP1499" s="70">
        <f t="shared" si="2463"/>
        <v>152691.9</v>
      </c>
      <c r="AQ1499" s="15">
        <f t="shared" si="2427"/>
        <v>159239</v>
      </c>
      <c r="AR1499" s="15"/>
      <c r="AS1499" s="70">
        <f t="shared" si="2464"/>
        <v>159239</v>
      </c>
      <c r="AT1499" s="73">
        <f t="shared" si="2429"/>
        <v>159239</v>
      </c>
      <c r="AU1499" s="15"/>
      <c r="AV1499" s="24"/>
    </row>
    <row r="1500" spans="1:49" ht="31.2" x14ac:dyDescent="0.3">
      <c r="A1500" s="61" t="s">
        <v>959</v>
      </c>
      <c r="B1500" s="62" t="s">
        <v>48</v>
      </c>
      <c r="C1500" s="61"/>
      <c r="D1500" s="61"/>
      <c r="E1500" s="63" t="s">
        <v>49</v>
      </c>
      <c r="F1500" s="15">
        <f t="shared" ref="F1500:K1500" si="2507">F1501</f>
        <v>16867.8</v>
      </c>
      <c r="G1500" s="15">
        <f t="shared" si="2507"/>
        <v>16867.8</v>
      </c>
      <c r="H1500" s="15">
        <f t="shared" si="2507"/>
        <v>16867.8</v>
      </c>
      <c r="I1500" s="15">
        <f t="shared" si="2507"/>
        <v>0</v>
      </c>
      <c r="J1500" s="15">
        <f t="shared" si="2507"/>
        <v>0</v>
      </c>
      <c r="K1500" s="15">
        <f t="shared" si="2507"/>
        <v>0</v>
      </c>
      <c r="L1500" s="15">
        <f t="shared" si="2453"/>
        <v>16867.8</v>
      </c>
      <c r="M1500" s="15">
        <f t="shared" si="2454"/>
        <v>16867.8</v>
      </c>
      <c r="N1500" s="15">
        <f t="shared" si="2455"/>
        <v>16867.8</v>
      </c>
      <c r="O1500" s="15">
        <f>O1501</f>
        <v>0</v>
      </c>
      <c r="P1500" s="15">
        <f>P1501</f>
        <v>0</v>
      </c>
      <c r="Q1500" s="15">
        <f>Q1501</f>
        <v>0</v>
      </c>
      <c r="R1500" s="15">
        <f t="shared" si="2494"/>
        <v>16867.8</v>
      </c>
      <c r="S1500" s="15">
        <f t="shared" si="2495"/>
        <v>16867.8</v>
      </c>
      <c r="T1500" s="15">
        <f t="shared" si="2496"/>
        <v>16867.8</v>
      </c>
      <c r="U1500" s="15">
        <f>U1501</f>
        <v>0</v>
      </c>
      <c r="V1500" s="15">
        <f t="shared" si="2489"/>
        <v>16867.8</v>
      </c>
      <c r="W1500" s="15">
        <f t="shared" si="2490"/>
        <v>16867.8</v>
      </c>
      <c r="X1500" s="15">
        <f t="shared" si="2491"/>
        <v>16867.8</v>
      </c>
      <c r="Y1500" s="15">
        <f>Y1501</f>
        <v>0</v>
      </c>
      <c r="Z1500" s="15">
        <f>Z1501</f>
        <v>0</v>
      </c>
      <c r="AA1500" s="15">
        <f>AA1501</f>
        <v>0</v>
      </c>
      <c r="AB1500" s="15">
        <f t="shared" si="2457"/>
        <v>16867.8</v>
      </c>
      <c r="AC1500" s="15">
        <f t="shared" si="2458"/>
        <v>16867.8</v>
      </c>
      <c r="AD1500" s="15">
        <f t="shared" si="2459"/>
        <v>16867.8</v>
      </c>
      <c r="AE1500" s="15">
        <f>AE1501</f>
        <v>0</v>
      </c>
      <c r="AF1500" s="15">
        <f>AF1501</f>
        <v>0</v>
      </c>
      <c r="AG1500" s="15">
        <f>AG1501</f>
        <v>0</v>
      </c>
      <c r="AH1500" s="15">
        <f t="shared" si="2460"/>
        <v>16867.8</v>
      </c>
      <c r="AI1500" s="15">
        <f t="shared" si="2461"/>
        <v>16867.8</v>
      </c>
      <c r="AJ1500" s="15">
        <f t="shared" si="2462"/>
        <v>16867.8</v>
      </c>
      <c r="AK1500" s="15">
        <f>AK1501</f>
        <v>0</v>
      </c>
      <c r="AL1500" s="15">
        <f>AL1501</f>
        <v>0</v>
      </c>
      <c r="AM1500" s="15">
        <f>AM1501</f>
        <v>0</v>
      </c>
      <c r="AN1500" s="15">
        <f t="shared" si="2425"/>
        <v>16867.8</v>
      </c>
      <c r="AO1500" s="15">
        <f>AO1501</f>
        <v>0</v>
      </c>
      <c r="AP1500" s="70">
        <f t="shared" si="2463"/>
        <v>16867.8</v>
      </c>
      <c r="AQ1500" s="15">
        <f t="shared" si="2427"/>
        <v>16867.8</v>
      </c>
      <c r="AR1500" s="15">
        <f>AR1501</f>
        <v>0</v>
      </c>
      <c r="AS1500" s="70">
        <f t="shared" si="2464"/>
        <v>16867.8</v>
      </c>
      <c r="AT1500" s="73">
        <f t="shared" si="2429"/>
        <v>16867.8</v>
      </c>
      <c r="AU1500" s="15">
        <f>AU1501</f>
        <v>0</v>
      </c>
      <c r="AV1500" s="24"/>
    </row>
    <row r="1501" spans="1:49" x14ac:dyDescent="0.3">
      <c r="A1501" s="61" t="s">
        <v>959</v>
      </c>
      <c r="B1501" s="62">
        <v>200</v>
      </c>
      <c r="C1501" s="61" t="s">
        <v>31</v>
      </c>
      <c r="D1501" s="61" t="s">
        <v>32</v>
      </c>
      <c r="E1501" s="63" t="s">
        <v>33</v>
      </c>
      <c r="F1501" s="15">
        <v>16867.8</v>
      </c>
      <c r="G1501" s="15">
        <v>16867.8</v>
      </c>
      <c r="H1501" s="15">
        <v>16867.8</v>
      </c>
      <c r="I1501" s="15"/>
      <c r="J1501" s="15"/>
      <c r="K1501" s="15"/>
      <c r="L1501" s="15">
        <f t="shared" si="2453"/>
        <v>16867.8</v>
      </c>
      <c r="M1501" s="15">
        <f t="shared" si="2454"/>
        <v>16867.8</v>
      </c>
      <c r="N1501" s="15">
        <f t="shared" si="2455"/>
        <v>16867.8</v>
      </c>
      <c r="O1501" s="15"/>
      <c r="P1501" s="15"/>
      <c r="Q1501" s="15"/>
      <c r="R1501" s="15">
        <f t="shared" si="2494"/>
        <v>16867.8</v>
      </c>
      <c r="S1501" s="15">
        <f t="shared" si="2495"/>
        <v>16867.8</v>
      </c>
      <c r="T1501" s="15">
        <f t="shared" si="2496"/>
        <v>16867.8</v>
      </c>
      <c r="U1501" s="15"/>
      <c r="V1501" s="15">
        <f t="shared" si="2489"/>
        <v>16867.8</v>
      </c>
      <c r="W1501" s="15">
        <f t="shared" si="2490"/>
        <v>16867.8</v>
      </c>
      <c r="X1501" s="15">
        <f t="shared" si="2491"/>
        <v>16867.8</v>
      </c>
      <c r="Y1501" s="15"/>
      <c r="Z1501" s="15"/>
      <c r="AA1501" s="15"/>
      <c r="AB1501" s="15">
        <f t="shared" si="2457"/>
        <v>16867.8</v>
      </c>
      <c r="AC1501" s="15">
        <f t="shared" si="2458"/>
        <v>16867.8</v>
      </c>
      <c r="AD1501" s="15">
        <f t="shared" si="2459"/>
        <v>16867.8</v>
      </c>
      <c r="AE1501" s="15"/>
      <c r="AF1501" s="15"/>
      <c r="AG1501" s="15"/>
      <c r="AH1501" s="15">
        <f t="shared" si="2460"/>
        <v>16867.8</v>
      </c>
      <c r="AI1501" s="15">
        <f t="shared" si="2461"/>
        <v>16867.8</v>
      </c>
      <c r="AJ1501" s="15">
        <f t="shared" si="2462"/>
        <v>16867.8</v>
      </c>
      <c r="AK1501" s="15"/>
      <c r="AL1501" s="15"/>
      <c r="AM1501" s="15"/>
      <c r="AN1501" s="15">
        <f t="shared" si="2425"/>
        <v>16867.8</v>
      </c>
      <c r="AO1501" s="15"/>
      <c r="AP1501" s="70">
        <f t="shared" si="2463"/>
        <v>16867.8</v>
      </c>
      <c r="AQ1501" s="15">
        <f t="shared" si="2427"/>
        <v>16867.8</v>
      </c>
      <c r="AR1501" s="15"/>
      <c r="AS1501" s="70">
        <f t="shared" si="2464"/>
        <v>16867.8</v>
      </c>
      <c r="AT1501" s="73">
        <f t="shared" si="2429"/>
        <v>16867.8</v>
      </c>
      <c r="AU1501" s="15"/>
      <c r="AV1501" s="24"/>
    </row>
    <row r="1502" spans="1:49" s="75" customFormat="1" ht="31.2" x14ac:dyDescent="0.3">
      <c r="A1502" s="58" t="s">
        <v>960</v>
      </c>
      <c r="B1502" s="59"/>
      <c r="C1502" s="58"/>
      <c r="D1502" s="58"/>
      <c r="E1502" s="60" t="s">
        <v>961</v>
      </c>
      <c r="F1502" s="21">
        <f t="shared" ref="F1502:K1502" si="2508">F1503</f>
        <v>141727.9</v>
      </c>
      <c r="G1502" s="21">
        <f t="shared" si="2508"/>
        <v>145115.30000000002</v>
      </c>
      <c r="H1502" s="21">
        <f t="shared" si="2508"/>
        <v>145115.30000000002</v>
      </c>
      <c r="I1502" s="21">
        <f t="shared" si="2508"/>
        <v>0</v>
      </c>
      <c r="J1502" s="21">
        <f t="shared" si="2508"/>
        <v>0</v>
      </c>
      <c r="K1502" s="21">
        <f t="shared" si="2508"/>
        <v>0</v>
      </c>
      <c r="L1502" s="21">
        <f t="shared" si="2453"/>
        <v>141727.9</v>
      </c>
      <c r="M1502" s="21">
        <f t="shared" si="2454"/>
        <v>145115.30000000002</v>
      </c>
      <c r="N1502" s="21">
        <f t="shared" si="2455"/>
        <v>145115.30000000002</v>
      </c>
      <c r="O1502" s="21">
        <f>O1503</f>
        <v>0</v>
      </c>
      <c r="P1502" s="21">
        <f>P1503</f>
        <v>0</v>
      </c>
      <c r="Q1502" s="21">
        <f>Q1503</f>
        <v>0</v>
      </c>
      <c r="R1502" s="21">
        <f t="shared" si="2494"/>
        <v>141727.9</v>
      </c>
      <c r="S1502" s="21">
        <f t="shared" si="2495"/>
        <v>145115.30000000002</v>
      </c>
      <c r="T1502" s="21">
        <f t="shared" si="2496"/>
        <v>145115.30000000002</v>
      </c>
      <c r="U1502" s="21">
        <f>U1503</f>
        <v>0</v>
      </c>
      <c r="V1502" s="21">
        <f t="shared" si="2489"/>
        <v>141727.9</v>
      </c>
      <c r="W1502" s="21">
        <f t="shared" si="2490"/>
        <v>145115.30000000002</v>
      </c>
      <c r="X1502" s="21">
        <f t="shared" si="2491"/>
        <v>145115.30000000002</v>
      </c>
      <c r="Y1502" s="21">
        <f>Y1503</f>
        <v>3982.4639999999999</v>
      </c>
      <c r="Z1502" s="21">
        <f>Z1503</f>
        <v>4519.8239999999996</v>
      </c>
      <c r="AA1502" s="21">
        <f>AA1503</f>
        <v>4519.8239999999996</v>
      </c>
      <c r="AB1502" s="21">
        <f t="shared" si="2457"/>
        <v>145710.364</v>
      </c>
      <c r="AC1502" s="21">
        <f t="shared" si="2458"/>
        <v>149635.12400000001</v>
      </c>
      <c r="AD1502" s="21">
        <f t="shared" si="2459"/>
        <v>149635.12400000001</v>
      </c>
      <c r="AE1502" s="21">
        <f>AE1503</f>
        <v>-1540.8030000000001</v>
      </c>
      <c r="AF1502" s="21">
        <f>AF1503</f>
        <v>0</v>
      </c>
      <c r="AG1502" s="21">
        <f>AG1503</f>
        <v>0</v>
      </c>
      <c r="AH1502" s="21">
        <f t="shared" si="2460"/>
        <v>144169.56099999999</v>
      </c>
      <c r="AI1502" s="21">
        <f t="shared" si="2461"/>
        <v>149635.12400000001</v>
      </c>
      <c r="AJ1502" s="21">
        <f t="shared" si="2462"/>
        <v>149635.12400000001</v>
      </c>
      <c r="AK1502" s="21">
        <f>AK1503</f>
        <v>0</v>
      </c>
      <c r="AL1502" s="21">
        <f>AL1503</f>
        <v>0</v>
      </c>
      <c r="AM1502" s="21">
        <f>AM1503</f>
        <v>0</v>
      </c>
      <c r="AN1502" s="21">
        <f t="shared" si="2425"/>
        <v>144169.56099999999</v>
      </c>
      <c r="AO1502" s="21">
        <f>AO1503</f>
        <v>0</v>
      </c>
      <c r="AP1502" s="69">
        <f t="shared" si="2463"/>
        <v>144169.56099999999</v>
      </c>
      <c r="AQ1502" s="21">
        <f t="shared" si="2427"/>
        <v>149635.12400000001</v>
      </c>
      <c r="AR1502" s="21">
        <f>AR1503</f>
        <v>0</v>
      </c>
      <c r="AS1502" s="69">
        <f t="shared" si="2464"/>
        <v>149635.12400000001</v>
      </c>
      <c r="AT1502" s="72">
        <f t="shared" si="2429"/>
        <v>149635.12400000001</v>
      </c>
      <c r="AU1502" s="21">
        <f>AU1503</f>
        <v>0</v>
      </c>
      <c r="AV1502" s="22"/>
      <c r="AW1502" s="17"/>
    </row>
    <row r="1503" spans="1:49" ht="46.8" x14ac:dyDescent="0.3">
      <c r="A1503" s="61" t="s">
        <v>962</v>
      </c>
      <c r="B1503" s="62"/>
      <c r="C1503" s="61"/>
      <c r="D1503" s="61"/>
      <c r="E1503" s="63" t="s">
        <v>150</v>
      </c>
      <c r="F1503" s="15">
        <f t="shared" ref="F1503:K1503" si="2509">F1504+F1506+F1508</f>
        <v>141727.9</v>
      </c>
      <c r="G1503" s="15">
        <f t="shared" si="2509"/>
        <v>145115.30000000002</v>
      </c>
      <c r="H1503" s="15">
        <f t="shared" si="2509"/>
        <v>145115.30000000002</v>
      </c>
      <c r="I1503" s="15">
        <f t="shared" si="2509"/>
        <v>0</v>
      </c>
      <c r="J1503" s="15">
        <f t="shared" si="2509"/>
        <v>0</v>
      </c>
      <c r="K1503" s="15">
        <f t="shared" si="2509"/>
        <v>0</v>
      </c>
      <c r="L1503" s="15">
        <f t="shared" si="2453"/>
        <v>141727.9</v>
      </c>
      <c r="M1503" s="15">
        <f t="shared" si="2454"/>
        <v>145115.30000000002</v>
      </c>
      <c r="N1503" s="15">
        <f t="shared" si="2455"/>
        <v>145115.30000000002</v>
      </c>
      <c r="O1503" s="15">
        <f>O1504+O1506+O1508</f>
        <v>0</v>
      </c>
      <c r="P1503" s="15">
        <f>P1504+P1506+P1508</f>
        <v>0</v>
      </c>
      <c r="Q1503" s="15">
        <f>Q1504+Q1506+Q1508</f>
        <v>0</v>
      </c>
      <c r="R1503" s="15">
        <f t="shared" si="2494"/>
        <v>141727.9</v>
      </c>
      <c r="S1503" s="15">
        <f t="shared" si="2495"/>
        <v>145115.30000000002</v>
      </c>
      <c r="T1503" s="15">
        <f t="shared" si="2496"/>
        <v>145115.30000000002</v>
      </c>
      <c r="U1503" s="15">
        <f>U1504+U1506+U1508</f>
        <v>0</v>
      </c>
      <c r="V1503" s="15">
        <f t="shared" si="2489"/>
        <v>141727.9</v>
      </c>
      <c r="W1503" s="15">
        <f t="shared" si="2490"/>
        <v>145115.30000000002</v>
      </c>
      <c r="X1503" s="15">
        <f t="shared" si="2491"/>
        <v>145115.30000000002</v>
      </c>
      <c r="Y1503" s="15">
        <f>Y1504+Y1506+Y1508</f>
        <v>3982.4639999999999</v>
      </c>
      <c r="Z1503" s="15">
        <f>Z1504+Z1506+Z1508</f>
        <v>4519.8239999999996</v>
      </c>
      <c r="AA1503" s="15">
        <f>AA1504+AA1506+AA1508</f>
        <v>4519.8239999999996</v>
      </c>
      <c r="AB1503" s="15">
        <f t="shared" si="2457"/>
        <v>145710.364</v>
      </c>
      <c r="AC1503" s="15">
        <f t="shared" si="2458"/>
        <v>149635.12400000001</v>
      </c>
      <c r="AD1503" s="15">
        <f t="shared" si="2459"/>
        <v>149635.12400000001</v>
      </c>
      <c r="AE1503" s="15">
        <f>AE1504+AE1506+AE1508</f>
        <v>-1540.8030000000001</v>
      </c>
      <c r="AF1503" s="15">
        <f>AF1504+AF1506+AF1508</f>
        <v>0</v>
      </c>
      <c r="AG1503" s="15">
        <f>AG1504+AG1506+AG1508</f>
        <v>0</v>
      </c>
      <c r="AH1503" s="15">
        <f t="shared" si="2460"/>
        <v>144169.56099999999</v>
      </c>
      <c r="AI1503" s="15">
        <f t="shared" si="2461"/>
        <v>149635.12400000001</v>
      </c>
      <c r="AJ1503" s="15">
        <f t="shared" si="2462"/>
        <v>149635.12400000001</v>
      </c>
      <c r="AK1503" s="15">
        <f>AK1504+AK1506+AK1508</f>
        <v>0</v>
      </c>
      <c r="AL1503" s="15">
        <f>AL1504+AL1506+AL1508</f>
        <v>0</v>
      </c>
      <c r="AM1503" s="15">
        <f>AM1504+AM1506+AM1508</f>
        <v>0</v>
      </c>
      <c r="AN1503" s="15">
        <f t="shared" si="2425"/>
        <v>144169.56099999999</v>
      </c>
      <c r="AO1503" s="15">
        <f>AO1504+AO1506+AO1508</f>
        <v>0</v>
      </c>
      <c r="AP1503" s="70">
        <f t="shared" si="2463"/>
        <v>144169.56099999999</v>
      </c>
      <c r="AQ1503" s="15">
        <f t="shared" si="2427"/>
        <v>149635.12400000001</v>
      </c>
      <c r="AR1503" s="15">
        <f>AR1504+AR1506+AR1508</f>
        <v>0</v>
      </c>
      <c r="AS1503" s="70">
        <f t="shared" si="2464"/>
        <v>149635.12400000001</v>
      </c>
      <c r="AT1503" s="73">
        <f t="shared" si="2429"/>
        <v>149635.12400000001</v>
      </c>
      <c r="AU1503" s="15">
        <f>AU1504+AU1506+AU1508</f>
        <v>0</v>
      </c>
      <c r="AV1503" s="24"/>
    </row>
    <row r="1504" spans="1:49" ht="93.6" x14ac:dyDescent="0.3">
      <c r="A1504" s="61" t="s">
        <v>962</v>
      </c>
      <c r="B1504" s="62" t="s">
        <v>151</v>
      </c>
      <c r="C1504" s="61"/>
      <c r="D1504" s="61"/>
      <c r="E1504" s="63" t="s">
        <v>152</v>
      </c>
      <c r="F1504" s="15">
        <f t="shared" ref="F1504:K1504" si="2510">F1505</f>
        <v>120195.29999999999</v>
      </c>
      <c r="G1504" s="15">
        <f t="shared" si="2510"/>
        <v>123582.70000000001</v>
      </c>
      <c r="H1504" s="15">
        <f t="shared" si="2510"/>
        <v>123582.70000000001</v>
      </c>
      <c r="I1504" s="15">
        <f t="shared" si="2510"/>
        <v>0</v>
      </c>
      <c r="J1504" s="15">
        <f t="shared" si="2510"/>
        <v>0</v>
      </c>
      <c r="K1504" s="15">
        <f t="shared" si="2510"/>
        <v>0</v>
      </c>
      <c r="L1504" s="15">
        <f t="shared" si="2453"/>
        <v>120195.29999999999</v>
      </c>
      <c r="M1504" s="15">
        <f t="shared" si="2454"/>
        <v>123582.70000000001</v>
      </c>
      <c r="N1504" s="15">
        <f t="shared" si="2455"/>
        <v>123582.70000000001</v>
      </c>
      <c r="O1504" s="15">
        <f>O1505</f>
        <v>0</v>
      </c>
      <c r="P1504" s="15">
        <f>P1505</f>
        <v>0</v>
      </c>
      <c r="Q1504" s="15">
        <f>Q1505</f>
        <v>0</v>
      </c>
      <c r="R1504" s="15">
        <f t="shared" si="2494"/>
        <v>120195.29999999999</v>
      </c>
      <c r="S1504" s="15">
        <f t="shared" si="2495"/>
        <v>123582.70000000001</v>
      </c>
      <c r="T1504" s="15">
        <f t="shared" si="2496"/>
        <v>123582.70000000001</v>
      </c>
      <c r="U1504" s="15">
        <f>U1505</f>
        <v>0</v>
      </c>
      <c r="V1504" s="15">
        <f t="shared" si="2489"/>
        <v>120195.29999999999</v>
      </c>
      <c r="W1504" s="15">
        <f t="shared" si="2490"/>
        <v>123582.70000000001</v>
      </c>
      <c r="X1504" s="15">
        <f t="shared" si="2491"/>
        <v>123582.70000000001</v>
      </c>
      <c r="Y1504" s="15">
        <f>Y1505</f>
        <v>-212.39699999999993</v>
      </c>
      <c r="Z1504" s="15">
        <f>Z1505</f>
        <v>2621.5039999999999</v>
      </c>
      <c r="AA1504" s="15">
        <f>AA1505</f>
        <v>2621.5039999999999</v>
      </c>
      <c r="AB1504" s="15">
        <f t="shared" si="2457"/>
        <v>119982.90299999999</v>
      </c>
      <c r="AC1504" s="15">
        <f t="shared" si="2458"/>
        <v>126204.20400000001</v>
      </c>
      <c r="AD1504" s="15">
        <f t="shared" si="2459"/>
        <v>126204.20400000001</v>
      </c>
      <c r="AE1504" s="15">
        <f>AE1505</f>
        <v>-1481.3030000000001</v>
      </c>
      <c r="AF1504" s="15">
        <f>AF1505</f>
        <v>0</v>
      </c>
      <c r="AG1504" s="15">
        <f>AG1505</f>
        <v>0</v>
      </c>
      <c r="AH1504" s="15">
        <f t="shared" si="2460"/>
        <v>118501.59999999999</v>
      </c>
      <c r="AI1504" s="15">
        <f t="shared" si="2461"/>
        <v>126204.20400000001</v>
      </c>
      <c r="AJ1504" s="15">
        <f t="shared" si="2462"/>
        <v>126204.20400000001</v>
      </c>
      <c r="AK1504" s="15">
        <f>AK1505</f>
        <v>0</v>
      </c>
      <c r="AL1504" s="15">
        <f>AL1505</f>
        <v>0</v>
      </c>
      <c r="AM1504" s="15">
        <f>AM1505</f>
        <v>0</v>
      </c>
      <c r="AN1504" s="15">
        <f t="shared" si="2425"/>
        <v>118501.59999999999</v>
      </c>
      <c r="AO1504" s="15">
        <f>AO1505</f>
        <v>0</v>
      </c>
      <c r="AP1504" s="70">
        <f t="shared" si="2463"/>
        <v>118501.59999999999</v>
      </c>
      <c r="AQ1504" s="15">
        <f t="shared" si="2427"/>
        <v>126204.20400000001</v>
      </c>
      <c r="AR1504" s="15">
        <f>AR1505</f>
        <v>0</v>
      </c>
      <c r="AS1504" s="70">
        <f t="shared" si="2464"/>
        <v>126204.20400000001</v>
      </c>
      <c r="AT1504" s="73">
        <f t="shared" si="2429"/>
        <v>126204.20400000001</v>
      </c>
      <c r="AU1504" s="15">
        <f>AU1505</f>
        <v>0</v>
      </c>
      <c r="AV1504" s="24"/>
    </row>
    <row r="1505" spans="1:49" x14ac:dyDescent="0.3">
      <c r="A1505" s="61" t="s">
        <v>962</v>
      </c>
      <c r="B1505" s="62" t="s">
        <v>151</v>
      </c>
      <c r="C1505" s="61" t="s">
        <v>31</v>
      </c>
      <c r="D1505" s="61" t="s">
        <v>32</v>
      </c>
      <c r="E1505" s="63" t="s">
        <v>33</v>
      </c>
      <c r="F1505" s="15">
        <v>120195.29999999999</v>
      </c>
      <c r="G1505" s="15">
        <v>123582.70000000001</v>
      </c>
      <c r="H1505" s="15">
        <v>123582.70000000001</v>
      </c>
      <c r="I1505" s="15"/>
      <c r="J1505" s="15"/>
      <c r="K1505" s="15"/>
      <c r="L1505" s="15">
        <f t="shared" si="2453"/>
        <v>120195.29999999999</v>
      </c>
      <c r="M1505" s="15">
        <f t="shared" si="2454"/>
        <v>123582.70000000001</v>
      </c>
      <c r="N1505" s="15">
        <f t="shared" si="2455"/>
        <v>123582.70000000001</v>
      </c>
      <c r="O1505" s="15"/>
      <c r="P1505" s="15"/>
      <c r="Q1505" s="15"/>
      <c r="R1505" s="15">
        <f t="shared" si="2494"/>
        <v>120195.29999999999</v>
      </c>
      <c r="S1505" s="15">
        <f t="shared" si="2495"/>
        <v>123582.70000000001</v>
      </c>
      <c r="T1505" s="15">
        <f t="shared" si="2496"/>
        <v>123582.70000000001</v>
      </c>
      <c r="U1505" s="15"/>
      <c r="V1505" s="15">
        <f t="shared" si="2489"/>
        <v>120195.29999999999</v>
      </c>
      <c r="W1505" s="15">
        <f t="shared" si="2490"/>
        <v>123582.70000000001</v>
      </c>
      <c r="X1505" s="15">
        <f t="shared" si="2491"/>
        <v>123582.70000000001</v>
      </c>
      <c r="Y1505" s="15">
        <f>1481.303-1693.7</f>
        <v>-212.39699999999993</v>
      </c>
      <c r="Z1505" s="15">
        <v>2621.5039999999999</v>
      </c>
      <c r="AA1505" s="15">
        <v>2621.5039999999999</v>
      </c>
      <c r="AB1505" s="15">
        <f t="shared" si="2457"/>
        <v>119982.90299999999</v>
      </c>
      <c r="AC1505" s="15">
        <f t="shared" si="2458"/>
        <v>126204.20400000001</v>
      </c>
      <c r="AD1505" s="15">
        <f t="shared" si="2459"/>
        <v>126204.20400000001</v>
      </c>
      <c r="AE1505" s="15">
        <v>-1481.3030000000001</v>
      </c>
      <c r="AF1505" s="15"/>
      <c r="AG1505" s="15"/>
      <c r="AH1505" s="15">
        <f t="shared" si="2460"/>
        <v>118501.59999999999</v>
      </c>
      <c r="AI1505" s="15">
        <f t="shared" si="2461"/>
        <v>126204.20400000001</v>
      </c>
      <c r="AJ1505" s="15">
        <f t="shared" si="2462"/>
        <v>126204.20400000001</v>
      </c>
      <c r="AK1505" s="15"/>
      <c r="AL1505" s="15"/>
      <c r="AM1505" s="15"/>
      <c r="AN1505" s="15">
        <f t="shared" si="2425"/>
        <v>118501.59999999999</v>
      </c>
      <c r="AO1505" s="15"/>
      <c r="AP1505" s="70">
        <f t="shared" si="2463"/>
        <v>118501.59999999999</v>
      </c>
      <c r="AQ1505" s="15">
        <f t="shared" si="2427"/>
        <v>126204.20400000001</v>
      </c>
      <c r="AR1505" s="15"/>
      <c r="AS1505" s="70">
        <f t="shared" si="2464"/>
        <v>126204.20400000001</v>
      </c>
      <c r="AT1505" s="73">
        <f t="shared" si="2429"/>
        <v>126204.20400000001</v>
      </c>
      <c r="AU1505" s="15"/>
      <c r="AV1505" s="24"/>
    </row>
    <row r="1506" spans="1:49" ht="31.2" x14ac:dyDescent="0.3">
      <c r="A1506" s="61" t="s">
        <v>962</v>
      </c>
      <c r="B1506" s="62" t="s">
        <v>48</v>
      </c>
      <c r="C1506" s="61"/>
      <c r="D1506" s="61"/>
      <c r="E1506" s="63" t="s">
        <v>49</v>
      </c>
      <c r="F1506" s="15">
        <f t="shared" ref="F1506:K1506" si="2511">F1507</f>
        <v>21510.6</v>
      </c>
      <c r="G1506" s="15">
        <f t="shared" si="2511"/>
        <v>21510.6</v>
      </c>
      <c r="H1506" s="15">
        <f t="shared" si="2511"/>
        <v>21510.6</v>
      </c>
      <c r="I1506" s="15">
        <f t="shared" si="2511"/>
        <v>0</v>
      </c>
      <c r="J1506" s="15">
        <f t="shared" si="2511"/>
        <v>0</v>
      </c>
      <c r="K1506" s="15">
        <f t="shared" si="2511"/>
        <v>0</v>
      </c>
      <c r="L1506" s="15">
        <f t="shared" si="2453"/>
        <v>21510.6</v>
      </c>
      <c r="M1506" s="15">
        <f t="shared" si="2454"/>
        <v>21510.6</v>
      </c>
      <c r="N1506" s="15">
        <f t="shared" si="2455"/>
        <v>21510.6</v>
      </c>
      <c r="O1506" s="15">
        <f>O1507</f>
        <v>0</v>
      </c>
      <c r="P1506" s="15">
        <f>P1507</f>
        <v>0</v>
      </c>
      <c r="Q1506" s="15">
        <f>Q1507</f>
        <v>0</v>
      </c>
      <c r="R1506" s="15">
        <f t="shared" si="2494"/>
        <v>21510.6</v>
      </c>
      <c r="S1506" s="15">
        <f t="shared" si="2495"/>
        <v>21510.6</v>
      </c>
      <c r="T1506" s="15">
        <f t="shared" si="2496"/>
        <v>21510.6</v>
      </c>
      <c r="U1506" s="15">
        <f>U1507</f>
        <v>0</v>
      </c>
      <c r="V1506" s="15">
        <f t="shared" si="2489"/>
        <v>21510.6</v>
      </c>
      <c r="W1506" s="15">
        <f t="shared" si="2490"/>
        <v>21510.6</v>
      </c>
      <c r="X1506" s="15">
        <f t="shared" si="2491"/>
        <v>21510.6</v>
      </c>
      <c r="Y1506" s="15">
        <f>Y1507</f>
        <v>4194.8609999999999</v>
      </c>
      <c r="Z1506" s="15">
        <f>Z1507</f>
        <v>1898.32</v>
      </c>
      <c r="AA1506" s="15">
        <f>AA1507</f>
        <v>1898.32</v>
      </c>
      <c r="AB1506" s="15">
        <f t="shared" si="2457"/>
        <v>25705.460999999999</v>
      </c>
      <c r="AC1506" s="15">
        <f t="shared" si="2458"/>
        <v>23408.92</v>
      </c>
      <c r="AD1506" s="15">
        <f t="shared" si="2459"/>
        <v>23408.92</v>
      </c>
      <c r="AE1506" s="15">
        <f>AE1507</f>
        <v>-59.5</v>
      </c>
      <c r="AF1506" s="15">
        <f>AF1507</f>
        <v>0</v>
      </c>
      <c r="AG1506" s="15">
        <f>AG1507</f>
        <v>0</v>
      </c>
      <c r="AH1506" s="15">
        <f t="shared" si="2460"/>
        <v>25645.960999999999</v>
      </c>
      <c r="AI1506" s="15">
        <f t="shared" si="2461"/>
        <v>23408.92</v>
      </c>
      <c r="AJ1506" s="15">
        <f t="shared" si="2462"/>
        <v>23408.92</v>
      </c>
      <c r="AK1506" s="15">
        <f>AK1507</f>
        <v>0</v>
      </c>
      <c r="AL1506" s="15">
        <f>AL1507</f>
        <v>0</v>
      </c>
      <c r="AM1506" s="15">
        <f>AM1507</f>
        <v>0</v>
      </c>
      <c r="AN1506" s="15">
        <f t="shared" si="2425"/>
        <v>25645.960999999999</v>
      </c>
      <c r="AO1506" s="15">
        <f>AO1507</f>
        <v>0</v>
      </c>
      <c r="AP1506" s="70">
        <f t="shared" si="2463"/>
        <v>25645.960999999999</v>
      </c>
      <c r="AQ1506" s="15">
        <f t="shared" si="2427"/>
        <v>23408.92</v>
      </c>
      <c r="AR1506" s="15">
        <f>AR1507</f>
        <v>0</v>
      </c>
      <c r="AS1506" s="70">
        <f t="shared" si="2464"/>
        <v>23408.92</v>
      </c>
      <c r="AT1506" s="73">
        <f t="shared" si="2429"/>
        <v>23408.92</v>
      </c>
      <c r="AU1506" s="15">
        <f>AU1507</f>
        <v>0</v>
      </c>
      <c r="AV1506" s="24"/>
    </row>
    <row r="1507" spans="1:49" x14ac:dyDescent="0.3">
      <c r="A1507" s="61" t="s">
        <v>962</v>
      </c>
      <c r="B1507" s="62" t="s">
        <v>48</v>
      </c>
      <c r="C1507" s="61" t="s">
        <v>31</v>
      </c>
      <c r="D1507" s="61" t="s">
        <v>32</v>
      </c>
      <c r="E1507" s="63" t="s">
        <v>33</v>
      </c>
      <c r="F1507" s="15">
        <v>21510.6</v>
      </c>
      <c r="G1507" s="15">
        <v>21510.6</v>
      </c>
      <c r="H1507" s="15">
        <v>21510.6</v>
      </c>
      <c r="I1507" s="15"/>
      <c r="J1507" s="15"/>
      <c r="K1507" s="15"/>
      <c r="L1507" s="15">
        <f t="shared" si="2453"/>
        <v>21510.6</v>
      </c>
      <c r="M1507" s="15">
        <f t="shared" si="2454"/>
        <v>21510.6</v>
      </c>
      <c r="N1507" s="15">
        <f t="shared" si="2455"/>
        <v>21510.6</v>
      </c>
      <c r="O1507" s="15"/>
      <c r="P1507" s="15"/>
      <c r="Q1507" s="15"/>
      <c r="R1507" s="15">
        <f t="shared" si="2494"/>
        <v>21510.6</v>
      </c>
      <c r="S1507" s="15">
        <f t="shared" si="2495"/>
        <v>21510.6</v>
      </c>
      <c r="T1507" s="15">
        <f t="shared" si="2496"/>
        <v>21510.6</v>
      </c>
      <c r="U1507" s="15"/>
      <c r="V1507" s="15">
        <f t="shared" si="2489"/>
        <v>21510.6</v>
      </c>
      <c r="W1507" s="15">
        <f t="shared" si="2490"/>
        <v>21510.6</v>
      </c>
      <c r="X1507" s="15">
        <f t="shared" si="2491"/>
        <v>21510.6</v>
      </c>
      <c r="Y1507" s="15">
        <v>4194.8609999999999</v>
      </c>
      <c r="Z1507" s="15">
        <v>1898.32</v>
      </c>
      <c r="AA1507" s="15">
        <v>1898.32</v>
      </c>
      <c r="AB1507" s="15">
        <f t="shared" si="2457"/>
        <v>25705.460999999999</v>
      </c>
      <c r="AC1507" s="15">
        <f t="shared" si="2458"/>
        <v>23408.92</v>
      </c>
      <c r="AD1507" s="15">
        <f t="shared" si="2459"/>
        <v>23408.92</v>
      </c>
      <c r="AE1507" s="15">
        <v>-59.5</v>
      </c>
      <c r="AF1507" s="15"/>
      <c r="AG1507" s="15"/>
      <c r="AH1507" s="15">
        <f t="shared" si="2460"/>
        <v>25645.960999999999</v>
      </c>
      <c r="AI1507" s="15">
        <f t="shared" si="2461"/>
        <v>23408.92</v>
      </c>
      <c r="AJ1507" s="15">
        <f t="shared" si="2462"/>
        <v>23408.92</v>
      </c>
      <c r="AK1507" s="15"/>
      <c r="AL1507" s="15"/>
      <c r="AM1507" s="15"/>
      <c r="AN1507" s="15">
        <f t="shared" si="2425"/>
        <v>25645.960999999999</v>
      </c>
      <c r="AO1507" s="15"/>
      <c r="AP1507" s="70">
        <f t="shared" si="2463"/>
        <v>25645.960999999999</v>
      </c>
      <c r="AQ1507" s="15">
        <f t="shared" si="2427"/>
        <v>23408.92</v>
      </c>
      <c r="AR1507" s="15"/>
      <c r="AS1507" s="70">
        <f t="shared" si="2464"/>
        <v>23408.92</v>
      </c>
      <c r="AT1507" s="73">
        <f t="shared" si="2429"/>
        <v>23408.92</v>
      </c>
      <c r="AU1507" s="15"/>
      <c r="AV1507" s="24"/>
    </row>
    <row r="1508" spans="1:49" x14ac:dyDescent="0.3">
      <c r="A1508" s="61" t="s">
        <v>962</v>
      </c>
      <c r="B1508" s="62" t="s">
        <v>44</v>
      </c>
      <c r="C1508" s="61"/>
      <c r="D1508" s="61"/>
      <c r="E1508" s="63" t="s">
        <v>45</v>
      </c>
      <c r="F1508" s="15">
        <f t="shared" ref="F1508:K1508" si="2512">F1509</f>
        <v>22</v>
      </c>
      <c r="G1508" s="15">
        <f t="shared" si="2512"/>
        <v>22</v>
      </c>
      <c r="H1508" s="15">
        <f t="shared" si="2512"/>
        <v>22</v>
      </c>
      <c r="I1508" s="15">
        <f t="shared" si="2512"/>
        <v>0</v>
      </c>
      <c r="J1508" s="15">
        <f t="shared" si="2512"/>
        <v>0</v>
      </c>
      <c r="K1508" s="15">
        <f t="shared" si="2512"/>
        <v>0</v>
      </c>
      <c r="L1508" s="15">
        <f t="shared" si="2453"/>
        <v>22</v>
      </c>
      <c r="M1508" s="15">
        <f t="shared" si="2454"/>
        <v>22</v>
      </c>
      <c r="N1508" s="15">
        <f t="shared" si="2455"/>
        <v>22</v>
      </c>
      <c r="O1508" s="15">
        <f>O1509</f>
        <v>0</v>
      </c>
      <c r="P1508" s="15">
        <f>P1509</f>
        <v>0</v>
      </c>
      <c r="Q1508" s="15">
        <f>Q1509</f>
        <v>0</v>
      </c>
      <c r="R1508" s="15">
        <f t="shared" si="2494"/>
        <v>22</v>
      </c>
      <c r="S1508" s="15">
        <f t="shared" si="2495"/>
        <v>22</v>
      </c>
      <c r="T1508" s="15">
        <f t="shared" si="2496"/>
        <v>22</v>
      </c>
      <c r="U1508" s="15">
        <f>U1509</f>
        <v>0</v>
      </c>
      <c r="V1508" s="15">
        <f t="shared" si="2489"/>
        <v>22</v>
      </c>
      <c r="W1508" s="15">
        <f t="shared" si="2490"/>
        <v>22</v>
      </c>
      <c r="X1508" s="15">
        <f t="shared" si="2491"/>
        <v>22</v>
      </c>
      <c r="Y1508" s="15">
        <f>Y1509</f>
        <v>0</v>
      </c>
      <c r="Z1508" s="15">
        <f>Z1509</f>
        <v>0</v>
      </c>
      <c r="AA1508" s="15">
        <f>AA1509</f>
        <v>0</v>
      </c>
      <c r="AB1508" s="15">
        <f t="shared" si="2457"/>
        <v>22</v>
      </c>
      <c r="AC1508" s="15">
        <f t="shared" si="2458"/>
        <v>22</v>
      </c>
      <c r="AD1508" s="15">
        <f t="shared" si="2459"/>
        <v>22</v>
      </c>
      <c r="AE1508" s="15">
        <f>AE1509</f>
        <v>0</v>
      </c>
      <c r="AF1508" s="15">
        <f>AF1509</f>
        <v>0</v>
      </c>
      <c r="AG1508" s="15">
        <f>AG1509</f>
        <v>0</v>
      </c>
      <c r="AH1508" s="15">
        <f t="shared" si="2460"/>
        <v>22</v>
      </c>
      <c r="AI1508" s="15">
        <f t="shared" si="2461"/>
        <v>22</v>
      </c>
      <c r="AJ1508" s="15">
        <f t="shared" si="2462"/>
        <v>22</v>
      </c>
      <c r="AK1508" s="15">
        <f>AK1509</f>
        <v>0</v>
      </c>
      <c r="AL1508" s="15">
        <f>AL1509</f>
        <v>0</v>
      </c>
      <c r="AM1508" s="15">
        <f>AM1509</f>
        <v>0</v>
      </c>
      <c r="AN1508" s="15">
        <f t="shared" si="2425"/>
        <v>22</v>
      </c>
      <c r="AO1508" s="15">
        <f>AO1509</f>
        <v>0</v>
      </c>
      <c r="AP1508" s="70">
        <f t="shared" si="2463"/>
        <v>22</v>
      </c>
      <c r="AQ1508" s="15">
        <f t="shared" si="2427"/>
        <v>22</v>
      </c>
      <c r="AR1508" s="15">
        <f>AR1509</f>
        <v>0</v>
      </c>
      <c r="AS1508" s="70">
        <f t="shared" si="2464"/>
        <v>22</v>
      </c>
      <c r="AT1508" s="73">
        <f t="shared" si="2429"/>
        <v>22</v>
      </c>
      <c r="AU1508" s="15">
        <f>AU1509</f>
        <v>0</v>
      </c>
      <c r="AV1508" s="24"/>
    </row>
    <row r="1509" spans="1:49" x14ac:dyDescent="0.3">
      <c r="A1509" s="61" t="s">
        <v>962</v>
      </c>
      <c r="B1509" s="62" t="s">
        <v>44</v>
      </c>
      <c r="C1509" s="61" t="s">
        <v>31</v>
      </c>
      <c r="D1509" s="61" t="s">
        <v>32</v>
      </c>
      <c r="E1509" s="63" t="s">
        <v>33</v>
      </c>
      <c r="F1509" s="15">
        <v>22</v>
      </c>
      <c r="G1509" s="15">
        <v>22</v>
      </c>
      <c r="H1509" s="15">
        <v>22</v>
      </c>
      <c r="I1509" s="15"/>
      <c r="J1509" s="15"/>
      <c r="K1509" s="15"/>
      <c r="L1509" s="15">
        <f t="shared" si="2453"/>
        <v>22</v>
      </c>
      <c r="M1509" s="15">
        <f t="shared" si="2454"/>
        <v>22</v>
      </c>
      <c r="N1509" s="15">
        <f t="shared" si="2455"/>
        <v>22</v>
      </c>
      <c r="O1509" s="15"/>
      <c r="P1509" s="15"/>
      <c r="Q1509" s="15"/>
      <c r="R1509" s="15">
        <f t="shared" si="2494"/>
        <v>22</v>
      </c>
      <c r="S1509" s="15">
        <f t="shared" si="2495"/>
        <v>22</v>
      </c>
      <c r="T1509" s="15">
        <f t="shared" si="2496"/>
        <v>22</v>
      </c>
      <c r="U1509" s="15"/>
      <c r="V1509" s="15">
        <f t="shared" si="2489"/>
        <v>22</v>
      </c>
      <c r="W1509" s="15">
        <f t="shared" si="2490"/>
        <v>22</v>
      </c>
      <c r="X1509" s="15">
        <f t="shared" si="2491"/>
        <v>22</v>
      </c>
      <c r="Y1509" s="15"/>
      <c r="Z1509" s="15"/>
      <c r="AA1509" s="15"/>
      <c r="AB1509" s="15">
        <f t="shared" si="2457"/>
        <v>22</v>
      </c>
      <c r="AC1509" s="15">
        <f t="shared" si="2458"/>
        <v>22</v>
      </c>
      <c r="AD1509" s="15">
        <f t="shared" si="2459"/>
        <v>22</v>
      </c>
      <c r="AE1509" s="15"/>
      <c r="AF1509" s="15"/>
      <c r="AG1509" s="15"/>
      <c r="AH1509" s="15">
        <f t="shared" si="2460"/>
        <v>22</v>
      </c>
      <c r="AI1509" s="15">
        <f t="shared" si="2461"/>
        <v>22</v>
      </c>
      <c r="AJ1509" s="15">
        <f t="shared" si="2462"/>
        <v>22</v>
      </c>
      <c r="AK1509" s="15"/>
      <c r="AL1509" s="15"/>
      <c r="AM1509" s="15"/>
      <c r="AN1509" s="15">
        <f t="shared" si="2425"/>
        <v>22</v>
      </c>
      <c r="AO1509" s="15"/>
      <c r="AP1509" s="70">
        <f t="shared" si="2463"/>
        <v>22</v>
      </c>
      <c r="AQ1509" s="15">
        <f t="shared" si="2427"/>
        <v>22</v>
      </c>
      <c r="AR1509" s="15"/>
      <c r="AS1509" s="70">
        <f t="shared" si="2464"/>
        <v>22</v>
      </c>
      <c r="AT1509" s="73">
        <f t="shared" si="2429"/>
        <v>22</v>
      </c>
      <c r="AU1509" s="15"/>
      <c r="AV1509" s="24"/>
    </row>
    <row r="1510" spans="1:49" s="75" customFormat="1" ht="62.4" x14ac:dyDescent="0.3">
      <c r="A1510" s="58" t="s">
        <v>963</v>
      </c>
      <c r="B1510" s="59"/>
      <c r="C1510" s="58"/>
      <c r="D1510" s="58"/>
      <c r="E1510" s="60" t="s">
        <v>964</v>
      </c>
      <c r="F1510" s="21">
        <f t="shared" ref="F1510:K1510" si="2513">F1511+F1519+F1524</f>
        <v>364786.9</v>
      </c>
      <c r="G1510" s="21">
        <f t="shared" si="2513"/>
        <v>346166.6</v>
      </c>
      <c r="H1510" s="21">
        <f t="shared" si="2513"/>
        <v>338781.79999999993</v>
      </c>
      <c r="I1510" s="21">
        <f t="shared" si="2513"/>
        <v>0</v>
      </c>
      <c r="J1510" s="21">
        <f t="shared" si="2513"/>
        <v>0</v>
      </c>
      <c r="K1510" s="21">
        <f t="shared" si="2513"/>
        <v>0</v>
      </c>
      <c r="L1510" s="21">
        <f t="shared" si="2453"/>
        <v>364786.9</v>
      </c>
      <c r="M1510" s="21">
        <f t="shared" si="2454"/>
        <v>346166.6</v>
      </c>
      <c r="N1510" s="21">
        <f t="shared" si="2455"/>
        <v>338781.79999999993</v>
      </c>
      <c r="O1510" s="21">
        <f>O1511+O1519+O1524</f>
        <v>5901.3069999999998</v>
      </c>
      <c r="P1510" s="21">
        <f>P1511+P1519+P1524</f>
        <v>0</v>
      </c>
      <c r="Q1510" s="21">
        <f>Q1511+Q1519+Q1524</f>
        <v>0</v>
      </c>
      <c r="R1510" s="21">
        <f t="shared" si="2494"/>
        <v>370688.20699999999</v>
      </c>
      <c r="S1510" s="21">
        <f t="shared" si="2495"/>
        <v>346166.6</v>
      </c>
      <c r="T1510" s="21">
        <f t="shared" si="2496"/>
        <v>338781.79999999993</v>
      </c>
      <c r="U1510" s="21">
        <f>U1511+U1519+U1524</f>
        <v>0</v>
      </c>
      <c r="V1510" s="21">
        <f t="shared" si="2489"/>
        <v>370688.20699999999</v>
      </c>
      <c r="W1510" s="21">
        <f t="shared" si="2490"/>
        <v>346166.6</v>
      </c>
      <c r="X1510" s="21">
        <f t="shared" si="2491"/>
        <v>338781.79999999993</v>
      </c>
      <c r="Y1510" s="21">
        <f>Y1511+Y1519+Y1524</f>
        <v>-2327.703</v>
      </c>
      <c r="Z1510" s="21">
        <f>Z1511+Z1519+Z1524</f>
        <v>0</v>
      </c>
      <c r="AA1510" s="21">
        <f>AA1511+AA1519+AA1524</f>
        <v>0</v>
      </c>
      <c r="AB1510" s="21">
        <f t="shared" si="2457"/>
        <v>368360.50400000002</v>
      </c>
      <c r="AC1510" s="21">
        <f t="shared" si="2458"/>
        <v>346166.6</v>
      </c>
      <c r="AD1510" s="21">
        <f t="shared" si="2459"/>
        <v>338781.79999999993</v>
      </c>
      <c r="AE1510" s="21">
        <f>AE1511+AE1519+AE1524</f>
        <v>0</v>
      </c>
      <c r="AF1510" s="21">
        <f>AF1511+AF1519+AF1524</f>
        <v>0</v>
      </c>
      <c r="AG1510" s="21">
        <f>AG1511+AG1519+AG1524</f>
        <v>0</v>
      </c>
      <c r="AH1510" s="21">
        <f t="shared" si="2460"/>
        <v>368360.50400000002</v>
      </c>
      <c r="AI1510" s="21">
        <f t="shared" si="2461"/>
        <v>346166.6</v>
      </c>
      <c r="AJ1510" s="21">
        <f t="shared" si="2462"/>
        <v>338781.79999999993</v>
      </c>
      <c r="AK1510" s="21">
        <f>AK1511+AK1519+AK1524</f>
        <v>6383.5439999999999</v>
      </c>
      <c r="AL1510" s="21">
        <f>AL1511+AL1519+AL1524</f>
        <v>0</v>
      </c>
      <c r="AM1510" s="21">
        <f>AM1511+AM1519+AM1524</f>
        <v>0</v>
      </c>
      <c r="AN1510" s="21">
        <f t="shared" si="2425"/>
        <v>374744.04800000001</v>
      </c>
      <c r="AO1510" s="21">
        <f>AO1511+AO1519+AO1524</f>
        <v>0</v>
      </c>
      <c r="AP1510" s="69">
        <f t="shared" si="2463"/>
        <v>374744.04800000001</v>
      </c>
      <c r="AQ1510" s="21">
        <f t="shared" si="2427"/>
        <v>346166.6</v>
      </c>
      <c r="AR1510" s="21">
        <f>AR1511+AR1519+AR1524</f>
        <v>0</v>
      </c>
      <c r="AS1510" s="69">
        <f t="shared" si="2464"/>
        <v>346166.6</v>
      </c>
      <c r="AT1510" s="72">
        <f t="shared" si="2429"/>
        <v>338781.79999999993</v>
      </c>
      <c r="AU1510" s="21">
        <f>AU1511+AU1519+AU1524</f>
        <v>0</v>
      </c>
      <c r="AV1510" s="22"/>
      <c r="AW1510" s="17"/>
    </row>
    <row r="1511" spans="1:49" ht="46.8" x14ac:dyDescent="0.3">
      <c r="A1511" s="61" t="s">
        <v>965</v>
      </c>
      <c r="B1511" s="62"/>
      <c r="C1511" s="61"/>
      <c r="D1511" s="61"/>
      <c r="E1511" s="63" t="s">
        <v>150</v>
      </c>
      <c r="F1511" s="15">
        <f t="shared" ref="F1511:K1511" si="2514">F1512+F1514+F1517</f>
        <v>156075.69999999998</v>
      </c>
      <c r="G1511" s="15">
        <f t="shared" si="2514"/>
        <v>158137.5</v>
      </c>
      <c r="H1511" s="15">
        <f t="shared" si="2514"/>
        <v>150752.70000000001</v>
      </c>
      <c r="I1511" s="15">
        <f t="shared" si="2514"/>
        <v>0</v>
      </c>
      <c r="J1511" s="15">
        <f t="shared" si="2514"/>
        <v>0</v>
      </c>
      <c r="K1511" s="15">
        <f t="shared" si="2514"/>
        <v>0</v>
      </c>
      <c r="L1511" s="15">
        <f t="shared" si="2453"/>
        <v>156075.69999999998</v>
      </c>
      <c r="M1511" s="15">
        <f t="shared" si="2454"/>
        <v>158137.5</v>
      </c>
      <c r="N1511" s="15">
        <f t="shared" si="2455"/>
        <v>150752.70000000001</v>
      </c>
      <c r="O1511" s="15">
        <f>O1512+O1514+O1517</f>
        <v>0</v>
      </c>
      <c r="P1511" s="15">
        <f>P1512+P1514+P1517</f>
        <v>0</v>
      </c>
      <c r="Q1511" s="15">
        <f>Q1512+Q1514+Q1517</f>
        <v>0</v>
      </c>
      <c r="R1511" s="15">
        <f t="shared" si="2494"/>
        <v>156075.69999999998</v>
      </c>
      <c r="S1511" s="15">
        <f t="shared" si="2495"/>
        <v>158137.5</v>
      </c>
      <c r="T1511" s="15">
        <f t="shared" si="2496"/>
        <v>150752.70000000001</v>
      </c>
      <c r="U1511" s="15">
        <f>U1512+U1514+U1517</f>
        <v>0</v>
      </c>
      <c r="V1511" s="15">
        <f t="shared" si="2489"/>
        <v>156075.69999999998</v>
      </c>
      <c r="W1511" s="15">
        <f t="shared" si="2490"/>
        <v>158137.5</v>
      </c>
      <c r="X1511" s="15">
        <f t="shared" si="2491"/>
        <v>150752.70000000001</v>
      </c>
      <c r="Y1511" s="15">
        <f>Y1512+Y1514+Y1517</f>
        <v>-2327.703</v>
      </c>
      <c r="Z1511" s="15">
        <f>Z1512+Z1514+Z1517</f>
        <v>0</v>
      </c>
      <c r="AA1511" s="15">
        <f>AA1512+AA1514+AA1517</f>
        <v>0</v>
      </c>
      <c r="AB1511" s="15">
        <f t="shared" si="2457"/>
        <v>153747.99699999997</v>
      </c>
      <c r="AC1511" s="15">
        <f t="shared" si="2458"/>
        <v>158137.5</v>
      </c>
      <c r="AD1511" s="15">
        <f t="shared" si="2459"/>
        <v>150752.70000000001</v>
      </c>
      <c r="AE1511" s="15">
        <f>AE1512+AE1514+AE1517</f>
        <v>0</v>
      </c>
      <c r="AF1511" s="15">
        <f>AF1512+AF1514+AF1517</f>
        <v>0</v>
      </c>
      <c r="AG1511" s="15">
        <f>AG1512+AG1514+AG1517</f>
        <v>0</v>
      </c>
      <c r="AH1511" s="15">
        <f t="shared" si="2460"/>
        <v>153747.99699999997</v>
      </c>
      <c r="AI1511" s="15">
        <f t="shared" si="2461"/>
        <v>158137.5</v>
      </c>
      <c r="AJ1511" s="15">
        <f t="shared" si="2462"/>
        <v>150752.70000000001</v>
      </c>
      <c r="AK1511" s="15">
        <f>AK1512+AK1514+AK1517</f>
        <v>600</v>
      </c>
      <c r="AL1511" s="15">
        <f>AL1512+AL1514+AL1517</f>
        <v>0</v>
      </c>
      <c r="AM1511" s="15">
        <f>AM1512+AM1514+AM1517</f>
        <v>0</v>
      </c>
      <c r="AN1511" s="15">
        <f t="shared" si="2425"/>
        <v>154347.99699999997</v>
      </c>
      <c r="AO1511" s="15">
        <f>AO1512+AO1514+AO1517</f>
        <v>0</v>
      </c>
      <c r="AP1511" s="70">
        <f t="shared" si="2463"/>
        <v>154347.99699999997</v>
      </c>
      <c r="AQ1511" s="15">
        <f t="shared" si="2427"/>
        <v>158137.5</v>
      </c>
      <c r="AR1511" s="15">
        <f>AR1512+AR1514+AR1517</f>
        <v>0</v>
      </c>
      <c r="AS1511" s="70">
        <f t="shared" si="2464"/>
        <v>158137.5</v>
      </c>
      <c r="AT1511" s="73">
        <f t="shared" si="2429"/>
        <v>150752.70000000001</v>
      </c>
      <c r="AU1511" s="15">
        <f>AU1512+AU1514+AU1517</f>
        <v>0</v>
      </c>
      <c r="AV1511" s="24"/>
    </row>
    <row r="1512" spans="1:49" ht="93.6" x14ac:dyDescent="0.3">
      <c r="A1512" s="61" t="s">
        <v>965</v>
      </c>
      <c r="B1512" s="62" t="s">
        <v>151</v>
      </c>
      <c r="C1512" s="61"/>
      <c r="D1512" s="61"/>
      <c r="E1512" s="63" t="s">
        <v>152</v>
      </c>
      <c r="F1512" s="15">
        <f t="shared" ref="F1512:K1512" si="2515">F1513</f>
        <v>132568.79999999999</v>
      </c>
      <c r="G1512" s="15">
        <f t="shared" si="2515"/>
        <v>136301.5</v>
      </c>
      <c r="H1512" s="15">
        <f t="shared" si="2515"/>
        <v>136301.5</v>
      </c>
      <c r="I1512" s="15">
        <f t="shared" si="2515"/>
        <v>0</v>
      </c>
      <c r="J1512" s="15">
        <f t="shared" si="2515"/>
        <v>0</v>
      </c>
      <c r="K1512" s="15">
        <f t="shared" si="2515"/>
        <v>0</v>
      </c>
      <c r="L1512" s="15">
        <f t="shared" si="2453"/>
        <v>132568.79999999999</v>
      </c>
      <c r="M1512" s="15">
        <f t="shared" si="2454"/>
        <v>136301.5</v>
      </c>
      <c r="N1512" s="15">
        <f t="shared" si="2455"/>
        <v>136301.5</v>
      </c>
      <c r="O1512" s="15">
        <f>O1513</f>
        <v>0</v>
      </c>
      <c r="P1512" s="15">
        <f>P1513</f>
        <v>0</v>
      </c>
      <c r="Q1512" s="15">
        <f>Q1513</f>
        <v>0</v>
      </c>
      <c r="R1512" s="15">
        <f t="shared" si="2494"/>
        <v>132568.79999999999</v>
      </c>
      <c r="S1512" s="15">
        <f t="shared" si="2495"/>
        <v>136301.5</v>
      </c>
      <c r="T1512" s="15">
        <f t="shared" si="2496"/>
        <v>136301.5</v>
      </c>
      <c r="U1512" s="15">
        <f>U1513</f>
        <v>0</v>
      </c>
      <c r="V1512" s="15">
        <f t="shared" si="2489"/>
        <v>132568.79999999999</v>
      </c>
      <c r="W1512" s="15">
        <f t="shared" si="2490"/>
        <v>136301.5</v>
      </c>
      <c r="X1512" s="15">
        <f t="shared" si="2491"/>
        <v>136301.5</v>
      </c>
      <c r="Y1512" s="15">
        <f>Y1513</f>
        <v>-1858.8</v>
      </c>
      <c r="Z1512" s="15">
        <f>Z1513</f>
        <v>0</v>
      </c>
      <c r="AA1512" s="15">
        <f>AA1513</f>
        <v>0</v>
      </c>
      <c r="AB1512" s="15">
        <f t="shared" si="2457"/>
        <v>130709.99999999999</v>
      </c>
      <c r="AC1512" s="15">
        <f t="shared" si="2458"/>
        <v>136301.5</v>
      </c>
      <c r="AD1512" s="15">
        <f t="shared" si="2459"/>
        <v>136301.5</v>
      </c>
      <c r="AE1512" s="15">
        <f>AE1513</f>
        <v>0</v>
      </c>
      <c r="AF1512" s="15">
        <f>AF1513</f>
        <v>0</v>
      </c>
      <c r="AG1512" s="15">
        <f>AG1513</f>
        <v>0</v>
      </c>
      <c r="AH1512" s="15">
        <f t="shared" si="2460"/>
        <v>130709.99999999999</v>
      </c>
      <c r="AI1512" s="15">
        <f t="shared" si="2461"/>
        <v>136301.5</v>
      </c>
      <c r="AJ1512" s="15">
        <f t="shared" si="2462"/>
        <v>136301.5</v>
      </c>
      <c r="AK1512" s="15">
        <f>AK1513</f>
        <v>0</v>
      </c>
      <c r="AL1512" s="15">
        <f>AL1513</f>
        <v>0</v>
      </c>
      <c r="AM1512" s="15">
        <f>AM1513</f>
        <v>0</v>
      </c>
      <c r="AN1512" s="15">
        <f t="shared" si="2425"/>
        <v>130709.99999999999</v>
      </c>
      <c r="AO1512" s="15">
        <f>AO1513</f>
        <v>0</v>
      </c>
      <c r="AP1512" s="70">
        <f t="shared" si="2463"/>
        <v>130709.99999999999</v>
      </c>
      <c r="AQ1512" s="15">
        <f t="shared" si="2427"/>
        <v>136301.5</v>
      </c>
      <c r="AR1512" s="15">
        <f>AR1513</f>
        <v>0</v>
      </c>
      <c r="AS1512" s="70">
        <f t="shared" si="2464"/>
        <v>136301.5</v>
      </c>
      <c r="AT1512" s="73">
        <f t="shared" si="2429"/>
        <v>136301.5</v>
      </c>
      <c r="AU1512" s="15">
        <f>AU1513</f>
        <v>0</v>
      </c>
      <c r="AV1512" s="24"/>
    </row>
    <row r="1513" spans="1:49" x14ac:dyDescent="0.3">
      <c r="A1513" s="61" t="s">
        <v>965</v>
      </c>
      <c r="B1513" s="62">
        <v>100</v>
      </c>
      <c r="C1513" s="61" t="s">
        <v>31</v>
      </c>
      <c r="D1513" s="61" t="s">
        <v>32</v>
      </c>
      <c r="E1513" s="63" t="s">
        <v>33</v>
      </c>
      <c r="F1513" s="15">
        <v>132568.79999999999</v>
      </c>
      <c r="G1513" s="15">
        <v>136301.5</v>
      </c>
      <c r="H1513" s="15">
        <v>136301.5</v>
      </c>
      <c r="I1513" s="15"/>
      <c r="J1513" s="15"/>
      <c r="K1513" s="15"/>
      <c r="L1513" s="15">
        <f t="shared" si="2453"/>
        <v>132568.79999999999</v>
      </c>
      <c r="M1513" s="15">
        <f t="shared" si="2454"/>
        <v>136301.5</v>
      </c>
      <c r="N1513" s="15">
        <f t="shared" si="2455"/>
        <v>136301.5</v>
      </c>
      <c r="O1513" s="15"/>
      <c r="P1513" s="15"/>
      <c r="Q1513" s="15"/>
      <c r="R1513" s="15">
        <f t="shared" si="2494"/>
        <v>132568.79999999999</v>
      </c>
      <c r="S1513" s="15">
        <f t="shared" si="2495"/>
        <v>136301.5</v>
      </c>
      <c r="T1513" s="15">
        <f t="shared" si="2496"/>
        <v>136301.5</v>
      </c>
      <c r="U1513" s="15"/>
      <c r="V1513" s="15">
        <f t="shared" si="2489"/>
        <v>132568.79999999999</v>
      </c>
      <c r="W1513" s="15">
        <f t="shared" si="2490"/>
        <v>136301.5</v>
      </c>
      <c r="X1513" s="15">
        <f t="shared" si="2491"/>
        <v>136301.5</v>
      </c>
      <c r="Y1513" s="15">
        <v>-1858.8</v>
      </c>
      <c r="Z1513" s="15"/>
      <c r="AA1513" s="15"/>
      <c r="AB1513" s="15">
        <f t="shared" si="2457"/>
        <v>130709.99999999999</v>
      </c>
      <c r="AC1513" s="15">
        <f t="shared" si="2458"/>
        <v>136301.5</v>
      </c>
      <c r="AD1513" s="15">
        <f t="shared" si="2459"/>
        <v>136301.5</v>
      </c>
      <c r="AE1513" s="15"/>
      <c r="AF1513" s="15"/>
      <c r="AG1513" s="15"/>
      <c r="AH1513" s="15">
        <f t="shared" si="2460"/>
        <v>130709.99999999999</v>
      </c>
      <c r="AI1513" s="15">
        <f t="shared" si="2461"/>
        <v>136301.5</v>
      </c>
      <c r="AJ1513" s="15">
        <f t="shared" si="2462"/>
        <v>136301.5</v>
      </c>
      <c r="AK1513" s="15"/>
      <c r="AL1513" s="15"/>
      <c r="AM1513" s="15"/>
      <c r="AN1513" s="15">
        <f t="shared" si="2425"/>
        <v>130709.99999999999</v>
      </c>
      <c r="AO1513" s="15"/>
      <c r="AP1513" s="70">
        <f t="shared" si="2463"/>
        <v>130709.99999999999</v>
      </c>
      <c r="AQ1513" s="15">
        <f t="shared" si="2427"/>
        <v>136301.5</v>
      </c>
      <c r="AR1513" s="15"/>
      <c r="AS1513" s="70">
        <f t="shared" si="2464"/>
        <v>136301.5</v>
      </c>
      <c r="AT1513" s="73">
        <f t="shared" si="2429"/>
        <v>136301.5</v>
      </c>
      <c r="AU1513" s="15"/>
      <c r="AV1513" s="24"/>
    </row>
    <row r="1514" spans="1:49" ht="31.2" x14ac:dyDescent="0.3">
      <c r="A1514" s="61" t="s">
        <v>965</v>
      </c>
      <c r="B1514" s="62" t="s">
        <v>48</v>
      </c>
      <c r="C1514" s="61"/>
      <c r="D1514" s="61"/>
      <c r="E1514" s="63" t="s">
        <v>49</v>
      </c>
      <c r="F1514" s="15">
        <f t="shared" ref="F1514:K1514" si="2516">F1516+F1515</f>
        <v>23327.4</v>
      </c>
      <c r="G1514" s="15">
        <f t="shared" si="2516"/>
        <v>21656.5</v>
      </c>
      <c r="H1514" s="15">
        <f t="shared" si="2516"/>
        <v>14271.7</v>
      </c>
      <c r="I1514" s="15">
        <f t="shared" si="2516"/>
        <v>0</v>
      </c>
      <c r="J1514" s="15">
        <f t="shared" si="2516"/>
        <v>0</v>
      </c>
      <c r="K1514" s="15">
        <f t="shared" si="2516"/>
        <v>0</v>
      </c>
      <c r="L1514" s="15">
        <f t="shared" si="2453"/>
        <v>23327.4</v>
      </c>
      <c r="M1514" s="15">
        <f t="shared" si="2454"/>
        <v>21656.5</v>
      </c>
      <c r="N1514" s="15">
        <f t="shared" si="2455"/>
        <v>14271.7</v>
      </c>
      <c r="O1514" s="15">
        <f>O1516+O1515</f>
        <v>0</v>
      </c>
      <c r="P1514" s="15">
        <f>P1516+P1515</f>
        <v>0</v>
      </c>
      <c r="Q1514" s="15">
        <f>Q1516+Q1515</f>
        <v>0</v>
      </c>
      <c r="R1514" s="15">
        <f t="shared" si="2494"/>
        <v>23327.4</v>
      </c>
      <c r="S1514" s="15">
        <f t="shared" si="2495"/>
        <v>21656.5</v>
      </c>
      <c r="T1514" s="15">
        <f t="shared" si="2496"/>
        <v>14271.7</v>
      </c>
      <c r="U1514" s="15">
        <f>U1516+U1515</f>
        <v>0</v>
      </c>
      <c r="V1514" s="15">
        <f t="shared" si="2489"/>
        <v>23327.4</v>
      </c>
      <c r="W1514" s="15">
        <f t="shared" si="2490"/>
        <v>21656.5</v>
      </c>
      <c r="X1514" s="15">
        <f t="shared" si="2491"/>
        <v>14271.7</v>
      </c>
      <c r="Y1514" s="15">
        <f>Y1516+Y1515</f>
        <v>-468.90300000000002</v>
      </c>
      <c r="Z1514" s="15">
        <f>Z1516+Z1515</f>
        <v>0</v>
      </c>
      <c r="AA1514" s="15">
        <f>AA1516+AA1515</f>
        <v>0</v>
      </c>
      <c r="AB1514" s="15">
        <f t="shared" si="2457"/>
        <v>22858.497000000003</v>
      </c>
      <c r="AC1514" s="15">
        <f t="shared" si="2458"/>
        <v>21656.5</v>
      </c>
      <c r="AD1514" s="15">
        <f t="shared" si="2459"/>
        <v>14271.7</v>
      </c>
      <c r="AE1514" s="15">
        <f>AE1516+AE1515</f>
        <v>0</v>
      </c>
      <c r="AF1514" s="15">
        <f>AF1516+AF1515</f>
        <v>0</v>
      </c>
      <c r="AG1514" s="15">
        <f>AG1516+AG1515</f>
        <v>0</v>
      </c>
      <c r="AH1514" s="15">
        <f t="shared" si="2460"/>
        <v>22858.497000000003</v>
      </c>
      <c r="AI1514" s="15">
        <f t="shared" si="2461"/>
        <v>21656.5</v>
      </c>
      <c r="AJ1514" s="15">
        <f t="shared" si="2462"/>
        <v>14271.7</v>
      </c>
      <c r="AK1514" s="15">
        <f>AK1516+AK1515</f>
        <v>600</v>
      </c>
      <c r="AL1514" s="15">
        <f>AL1516+AL1515</f>
        <v>0</v>
      </c>
      <c r="AM1514" s="15">
        <f>AM1516+AM1515</f>
        <v>0</v>
      </c>
      <c r="AN1514" s="15">
        <f t="shared" si="2425"/>
        <v>23458.497000000003</v>
      </c>
      <c r="AO1514" s="15">
        <f>AO1516+AO1515</f>
        <v>0</v>
      </c>
      <c r="AP1514" s="70">
        <f t="shared" si="2463"/>
        <v>23458.497000000003</v>
      </c>
      <c r="AQ1514" s="15">
        <f t="shared" si="2427"/>
        <v>21656.5</v>
      </c>
      <c r="AR1514" s="15">
        <f>AR1516+AR1515</f>
        <v>0</v>
      </c>
      <c r="AS1514" s="70">
        <f t="shared" si="2464"/>
        <v>21656.5</v>
      </c>
      <c r="AT1514" s="73">
        <f t="shared" si="2429"/>
        <v>14271.7</v>
      </c>
      <c r="AU1514" s="15">
        <f>AU1516+AU1515</f>
        <v>0</v>
      </c>
      <c r="AV1514" s="24"/>
    </row>
    <row r="1515" spans="1:49" ht="62.4" x14ac:dyDescent="0.3">
      <c r="A1515" s="61" t="s">
        <v>965</v>
      </c>
      <c r="B1515" s="62">
        <v>200</v>
      </c>
      <c r="C1515" s="61" t="s">
        <v>31</v>
      </c>
      <c r="D1515" s="61" t="s">
        <v>238</v>
      </c>
      <c r="E1515" s="63" t="s">
        <v>359</v>
      </c>
      <c r="F1515" s="15">
        <v>8855.7000000000007</v>
      </c>
      <c r="G1515" s="15">
        <v>7384.8</v>
      </c>
      <c r="H1515" s="15"/>
      <c r="I1515" s="15"/>
      <c r="J1515" s="15"/>
      <c r="K1515" s="15"/>
      <c r="L1515" s="15">
        <f t="shared" si="2453"/>
        <v>8855.7000000000007</v>
      </c>
      <c r="M1515" s="15">
        <f t="shared" si="2454"/>
        <v>7384.8</v>
      </c>
      <c r="N1515" s="15">
        <f t="shared" si="2455"/>
        <v>0</v>
      </c>
      <c r="O1515" s="15"/>
      <c r="P1515" s="15"/>
      <c r="Q1515" s="15"/>
      <c r="R1515" s="15">
        <f t="shared" si="2494"/>
        <v>8855.7000000000007</v>
      </c>
      <c r="S1515" s="15">
        <f t="shared" si="2495"/>
        <v>7384.8</v>
      </c>
      <c r="T1515" s="15">
        <f t="shared" si="2496"/>
        <v>0</v>
      </c>
      <c r="U1515" s="15"/>
      <c r="V1515" s="15">
        <f t="shared" si="2489"/>
        <v>8855.7000000000007</v>
      </c>
      <c r="W1515" s="15">
        <f t="shared" si="2490"/>
        <v>7384.8</v>
      </c>
      <c r="X1515" s="15">
        <f t="shared" si="2491"/>
        <v>0</v>
      </c>
      <c r="Y1515" s="15"/>
      <c r="Z1515" s="15"/>
      <c r="AA1515" s="15"/>
      <c r="AB1515" s="15">
        <f t="shared" si="2457"/>
        <v>8855.7000000000007</v>
      </c>
      <c r="AC1515" s="15">
        <f t="shared" si="2458"/>
        <v>7384.8</v>
      </c>
      <c r="AD1515" s="15">
        <f t="shared" si="2459"/>
        <v>0</v>
      </c>
      <c r="AE1515" s="15"/>
      <c r="AF1515" s="15"/>
      <c r="AG1515" s="15"/>
      <c r="AH1515" s="15">
        <f t="shared" si="2460"/>
        <v>8855.7000000000007</v>
      </c>
      <c r="AI1515" s="15">
        <f t="shared" si="2461"/>
        <v>7384.8</v>
      </c>
      <c r="AJ1515" s="15">
        <f t="shared" si="2462"/>
        <v>0</v>
      </c>
      <c r="AK1515" s="15"/>
      <c r="AL1515" s="15"/>
      <c r="AM1515" s="15"/>
      <c r="AN1515" s="15">
        <f t="shared" si="2425"/>
        <v>8855.7000000000007</v>
      </c>
      <c r="AO1515" s="15"/>
      <c r="AP1515" s="70">
        <f t="shared" si="2463"/>
        <v>8855.7000000000007</v>
      </c>
      <c r="AQ1515" s="15">
        <f t="shared" si="2427"/>
        <v>7384.8</v>
      </c>
      <c r="AR1515" s="15"/>
      <c r="AS1515" s="70">
        <f t="shared" si="2464"/>
        <v>7384.8</v>
      </c>
      <c r="AT1515" s="73">
        <f t="shared" si="2429"/>
        <v>0</v>
      </c>
      <c r="AU1515" s="15"/>
      <c r="AV1515" s="24"/>
    </row>
    <row r="1516" spans="1:49" x14ac:dyDescent="0.3">
      <c r="A1516" s="61" t="s">
        <v>965</v>
      </c>
      <c r="B1516" s="62">
        <v>200</v>
      </c>
      <c r="C1516" s="61" t="s">
        <v>31</v>
      </c>
      <c r="D1516" s="61" t="s">
        <v>32</v>
      </c>
      <c r="E1516" s="63" t="s">
        <v>33</v>
      </c>
      <c r="F1516" s="15">
        <v>14471.7</v>
      </c>
      <c r="G1516" s="15">
        <v>14271.7</v>
      </c>
      <c r="H1516" s="15">
        <v>14271.7</v>
      </c>
      <c r="I1516" s="15"/>
      <c r="J1516" s="15"/>
      <c r="K1516" s="15"/>
      <c r="L1516" s="15">
        <f t="shared" si="2453"/>
        <v>14471.7</v>
      </c>
      <c r="M1516" s="15">
        <f t="shared" si="2454"/>
        <v>14271.7</v>
      </c>
      <c r="N1516" s="15">
        <f t="shared" si="2455"/>
        <v>14271.7</v>
      </c>
      <c r="O1516" s="15"/>
      <c r="P1516" s="15"/>
      <c r="Q1516" s="15"/>
      <c r="R1516" s="15">
        <f t="shared" si="2494"/>
        <v>14471.7</v>
      </c>
      <c r="S1516" s="15">
        <f t="shared" si="2495"/>
        <v>14271.7</v>
      </c>
      <c r="T1516" s="15">
        <f t="shared" si="2496"/>
        <v>14271.7</v>
      </c>
      <c r="U1516" s="15"/>
      <c r="V1516" s="15">
        <f t="shared" si="2489"/>
        <v>14471.7</v>
      </c>
      <c r="W1516" s="15">
        <f t="shared" si="2490"/>
        <v>14271.7</v>
      </c>
      <c r="X1516" s="15">
        <f t="shared" si="2491"/>
        <v>14271.7</v>
      </c>
      <c r="Y1516" s="15">
        <v>-468.90300000000002</v>
      </c>
      <c r="Z1516" s="15"/>
      <c r="AA1516" s="15"/>
      <c r="AB1516" s="15">
        <f t="shared" si="2457"/>
        <v>14002.797</v>
      </c>
      <c r="AC1516" s="15">
        <f t="shared" si="2458"/>
        <v>14271.7</v>
      </c>
      <c r="AD1516" s="15">
        <f t="shared" si="2459"/>
        <v>14271.7</v>
      </c>
      <c r="AE1516" s="15"/>
      <c r="AF1516" s="15"/>
      <c r="AG1516" s="15"/>
      <c r="AH1516" s="15">
        <f t="shared" si="2460"/>
        <v>14002.797</v>
      </c>
      <c r="AI1516" s="15">
        <f t="shared" si="2461"/>
        <v>14271.7</v>
      </c>
      <c r="AJ1516" s="15">
        <f t="shared" si="2462"/>
        <v>14271.7</v>
      </c>
      <c r="AK1516" s="15">
        <v>600</v>
      </c>
      <c r="AL1516" s="15"/>
      <c r="AM1516" s="15"/>
      <c r="AN1516" s="15">
        <f t="shared" si="2425"/>
        <v>14602.797</v>
      </c>
      <c r="AO1516" s="15"/>
      <c r="AP1516" s="70">
        <f t="shared" si="2463"/>
        <v>14602.797</v>
      </c>
      <c r="AQ1516" s="15">
        <f t="shared" si="2427"/>
        <v>14271.7</v>
      </c>
      <c r="AR1516" s="15"/>
      <c r="AS1516" s="70">
        <f t="shared" si="2464"/>
        <v>14271.7</v>
      </c>
      <c r="AT1516" s="73">
        <f t="shared" si="2429"/>
        <v>14271.7</v>
      </c>
      <c r="AU1516" s="15"/>
      <c r="AV1516" s="24"/>
    </row>
    <row r="1517" spans="1:49" x14ac:dyDescent="0.3">
      <c r="A1517" s="61" t="s">
        <v>965</v>
      </c>
      <c r="B1517" s="62" t="s">
        <v>44</v>
      </c>
      <c r="C1517" s="61"/>
      <c r="D1517" s="61"/>
      <c r="E1517" s="63" t="s">
        <v>45</v>
      </c>
      <c r="F1517" s="15">
        <f t="shared" ref="F1517:K1517" si="2517">F1518</f>
        <v>179.5</v>
      </c>
      <c r="G1517" s="15">
        <f t="shared" si="2517"/>
        <v>179.5</v>
      </c>
      <c r="H1517" s="15">
        <f t="shared" si="2517"/>
        <v>179.5</v>
      </c>
      <c r="I1517" s="15">
        <f t="shared" si="2517"/>
        <v>0</v>
      </c>
      <c r="J1517" s="15">
        <f t="shared" si="2517"/>
        <v>0</v>
      </c>
      <c r="K1517" s="15">
        <f t="shared" si="2517"/>
        <v>0</v>
      </c>
      <c r="L1517" s="15">
        <f t="shared" si="2453"/>
        <v>179.5</v>
      </c>
      <c r="M1517" s="15">
        <f t="shared" si="2454"/>
        <v>179.5</v>
      </c>
      <c r="N1517" s="15">
        <f t="shared" si="2455"/>
        <v>179.5</v>
      </c>
      <c r="O1517" s="15">
        <f>O1518</f>
        <v>0</v>
      </c>
      <c r="P1517" s="15">
        <f>P1518</f>
        <v>0</v>
      </c>
      <c r="Q1517" s="15">
        <f>Q1518</f>
        <v>0</v>
      </c>
      <c r="R1517" s="15">
        <f t="shared" si="2494"/>
        <v>179.5</v>
      </c>
      <c r="S1517" s="15">
        <f t="shared" si="2495"/>
        <v>179.5</v>
      </c>
      <c r="T1517" s="15">
        <f t="shared" si="2496"/>
        <v>179.5</v>
      </c>
      <c r="U1517" s="15">
        <f>U1518</f>
        <v>0</v>
      </c>
      <c r="V1517" s="15">
        <f t="shared" si="2489"/>
        <v>179.5</v>
      </c>
      <c r="W1517" s="15">
        <f t="shared" si="2490"/>
        <v>179.5</v>
      </c>
      <c r="X1517" s="15">
        <f t="shared" si="2491"/>
        <v>179.5</v>
      </c>
      <c r="Y1517" s="15">
        <f>Y1518</f>
        <v>0</v>
      </c>
      <c r="Z1517" s="15">
        <f>Z1518</f>
        <v>0</v>
      </c>
      <c r="AA1517" s="15">
        <f>AA1518</f>
        <v>0</v>
      </c>
      <c r="AB1517" s="15">
        <f t="shared" si="2457"/>
        <v>179.5</v>
      </c>
      <c r="AC1517" s="15">
        <f t="shared" si="2458"/>
        <v>179.5</v>
      </c>
      <c r="AD1517" s="15">
        <f t="shared" si="2459"/>
        <v>179.5</v>
      </c>
      <c r="AE1517" s="15">
        <f>AE1518</f>
        <v>0</v>
      </c>
      <c r="AF1517" s="15">
        <f>AF1518</f>
        <v>0</v>
      </c>
      <c r="AG1517" s="15">
        <f>AG1518</f>
        <v>0</v>
      </c>
      <c r="AH1517" s="15">
        <f t="shared" si="2460"/>
        <v>179.5</v>
      </c>
      <c r="AI1517" s="15">
        <f t="shared" si="2461"/>
        <v>179.5</v>
      </c>
      <c r="AJ1517" s="15">
        <f t="shared" si="2462"/>
        <v>179.5</v>
      </c>
      <c r="AK1517" s="15">
        <f>AK1518</f>
        <v>0</v>
      </c>
      <c r="AL1517" s="15">
        <f>AL1518</f>
        <v>0</v>
      </c>
      <c r="AM1517" s="15">
        <f>AM1518</f>
        <v>0</v>
      </c>
      <c r="AN1517" s="15">
        <f t="shared" ref="AN1517:AN1580" si="2518">AH1517+AK1517</f>
        <v>179.5</v>
      </c>
      <c r="AO1517" s="15">
        <f>AO1518</f>
        <v>0</v>
      </c>
      <c r="AP1517" s="70">
        <f t="shared" si="2463"/>
        <v>179.5</v>
      </c>
      <c r="AQ1517" s="15">
        <f t="shared" ref="AQ1517:AQ1580" si="2519">AI1517+AL1517</f>
        <v>179.5</v>
      </c>
      <c r="AR1517" s="15">
        <f>AR1518</f>
        <v>0</v>
      </c>
      <c r="AS1517" s="70">
        <f t="shared" si="2464"/>
        <v>179.5</v>
      </c>
      <c r="AT1517" s="73">
        <f t="shared" ref="AT1517:AT1580" si="2520">AJ1517+AM1517</f>
        <v>179.5</v>
      </c>
      <c r="AU1517" s="15">
        <f>AU1518</f>
        <v>0</v>
      </c>
      <c r="AV1517" s="24"/>
    </row>
    <row r="1518" spans="1:49" x14ac:dyDescent="0.3">
      <c r="A1518" s="61" t="s">
        <v>965</v>
      </c>
      <c r="B1518" s="62">
        <v>800</v>
      </c>
      <c r="C1518" s="61" t="s">
        <v>31</v>
      </c>
      <c r="D1518" s="61" t="s">
        <v>32</v>
      </c>
      <c r="E1518" s="63" t="s">
        <v>33</v>
      </c>
      <c r="F1518" s="15">
        <v>179.5</v>
      </c>
      <c r="G1518" s="15">
        <v>179.5</v>
      </c>
      <c r="H1518" s="15">
        <v>179.5</v>
      </c>
      <c r="I1518" s="15"/>
      <c r="J1518" s="15"/>
      <c r="K1518" s="15"/>
      <c r="L1518" s="15">
        <f t="shared" si="2453"/>
        <v>179.5</v>
      </c>
      <c r="M1518" s="15">
        <f t="shared" si="2454"/>
        <v>179.5</v>
      </c>
      <c r="N1518" s="15">
        <f t="shared" si="2455"/>
        <v>179.5</v>
      </c>
      <c r="O1518" s="15"/>
      <c r="P1518" s="15"/>
      <c r="Q1518" s="15"/>
      <c r="R1518" s="15">
        <f t="shared" si="2494"/>
        <v>179.5</v>
      </c>
      <c r="S1518" s="15">
        <f t="shared" si="2495"/>
        <v>179.5</v>
      </c>
      <c r="T1518" s="15">
        <f t="shared" si="2496"/>
        <v>179.5</v>
      </c>
      <c r="U1518" s="15"/>
      <c r="V1518" s="15">
        <f t="shared" si="2489"/>
        <v>179.5</v>
      </c>
      <c r="W1518" s="15">
        <f t="shared" si="2490"/>
        <v>179.5</v>
      </c>
      <c r="X1518" s="15">
        <f t="shared" si="2491"/>
        <v>179.5</v>
      </c>
      <c r="Y1518" s="15"/>
      <c r="Z1518" s="15"/>
      <c r="AA1518" s="15"/>
      <c r="AB1518" s="15">
        <f t="shared" si="2457"/>
        <v>179.5</v>
      </c>
      <c r="AC1518" s="15">
        <f t="shared" si="2458"/>
        <v>179.5</v>
      </c>
      <c r="AD1518" s="15">
        <f t="shared" si="2459"/>
        <v>179.5</v>
      </c>
      <c r="AE1518" s="15"/>
      <c r="AF1518" s="15"/>
      <c r="AG1518" s="15"/>
      <c r="AH1518" s="15">
        <f t="shared" si="2460"/>
        <v>179.5</v>
      </c>
      <c r="AI1518" s="15">
        <f t="shared" si="2461"/>
        <v>179.5</v>
      </c>
      <c r="AJ1518" s="15">
        <f t="shared" si="2462"/>
        <v>179.5</v>
      </c>
      <c r="AK1518" s="15"/>
      <c r="AL1518" s="15"/>
      <c r="AM1518" s="15"/>
      <c r="AN1518" s="15">
        <f t="shared" si="2518"/>
        <v>179.5</v>
      </c>
      <c r="AO1518" s="15"/>
      <c r="AP1518" s="70">
        <f t="shared" si="2463"/>
        <v>179.5</v>
      </c>
      <c r="AQ1518" s="15">
        <f t="shared" si="2519"/>
        <v>179.5</v>
      </c>
      <c r="AR1518" s="15"/>
      <c r="AS1518" s="70">
        <f t="shared" si="2464"/>
        <v>179.5</v>
      </c>
      <c r="AT1518" s="73">
        <f t="shared" si="2520"/>
        <v>179.5</v>
      </c>
      <c r="AU1518" s="15"/>
      <c r="AV1518" s="24"/>
    </row>
    <row r="1519" spans="1:49" ht="31.2" x14ac:dyDescent="0.3">
      <c r="A1519" s="61" t="s">
        <v>966</v>
      </c>
      <c r="B1519" s="62"/>
      <c r="C1519" s="61"/>
      <c r="D1519" s="61"/>
      <c r="E1519" s="63" t="s">
        <v>967</v>
      </c>
      <c r="F1519" s="15">
        <f t="shared" ref="F1519:K1519" si="2521">F1520+F1522</f>
        <v>159091.29999999999</v>
      </c>
      <c r="G1519" s="15">
        <f t="shared" si="2521"/>
        <v>158728.5</v>
      </c>
      <c r="H1519" s="15">
        <f t="shared" si="2521"/>
        <v>158728.49999999997</v>
      </c>
      <c r="I1519" s="15">
        <f t="shared" si="2521"/>
        <v>0</v>
      </c>
      <c r="J1519" s="15">
        <f t="shared" si="2521"/>
        <v>0</v>
      </c>
      <c r="K1519" s="15">
        <f t="shared" si="2521"/>
        <v>0</v>
      </c>
      <c r="L1519" s="15">
        <f t="shared" si="2453"/>
        <v>159091.29999999999</v>
      </c>
      <c r="M1519" s="15">
        <f t="shared" si="2454"/>
        <v>158728.5</v>
      </c>
      <c r="N1519" s="15">
        <f t="shared" si="2455"/>
        <v>158728.49999999997</v>
      </c>
      <c r="O1519" s="15">
        <f>O1520+O1522</f>
        <v>5901.3069999999998</v>
      </c>
      <c r="P1519" s="15">
        <f>P1520+P1522</f>
        <v>0</v>
      </c>
      <c r="Q1519" s="15">
        <f>Q1520+Q1522</f>
        <v>0</v>
      </c>
      <c r="R1519" s="15">
        <f t="shared" si="2494"/>
        <v>164992.60699999999</v>
      </c>
      <c r="S1519" s="15">
        <f t="shared" si="2495"/>
        <v>158728.5</v>
      </c>
      <c r="T1519" s="15">
        <f t="shared" si="2496"/>
        <v>158728.49999999997</v>
      </c>
      <c r="U1519" s="15">
        <f>U1520+U1522</f>
        <v>0</v>
      </c>
      <c r="V1519" s="15">
        <f t="shared" si="2489"/>
        <v>164992.60699999999</v>
      </c>
      <c r="W1519" s="15">
        <f t="shared" si="2490"/>
        <v>158728.5</v>
      </c>
      <c r="X1519" s="15">
        <f t="shared" si="2491"/>
        <v>158728.49999999997</v>
      </c>
      <c r="Y1519" s="15">
        <f>Y1520+Y1522</f>
        <v>0</v>
      </c>
      <c r="Z1519" s="15">
        <f>Z1520+Z1522</f>
        <v>0</v>
      </c>
      <c r="AA1519" s="15">
        <f>AA1520+AA1522</f>
        <v>0</v>
      </c>
      <c r="AB1519" s="15">
        <f t="shared" si="2457"/>
        <v>164992.60699999999</v>
      </c>
      <c r="AC1519" s="15">
        <f t="shared" si="2458"/>
        <v>158728.5</v>
      </c>
      <c r="AD1519" s="15">
        <f t="shared" si="2459"/>
        <v>158728.49999999997</v>
      </c>
      <c r="AE1519" s="15">
        <f>AE1520+AE1522</f>
        <v>0</v>
      </c>
      <c r="AF1519" s="15">
        <f>AF1520+AF1522</f>
        <v>0</v>
      </c>
      <c r="AG1519" s="15">
        <f>AG1520+AG1522</f>
        <v>0</v>
      </c>
      <c r="AH1519" s="15">
        <f t="shared" si="2460"/>
        <v>164992.60699999999</v>
      </c>
      <c r="AI1519" s="15">
        <f t="shared" si="2461"/>
        <v>158728.5</v>
      </c>
      <c r="AJ1519" s="15">
        <f t="shared" si="2462"/>
        <v>158728.49999999997</v>
      </c>
      <c r="AK1519" s="15">
        <f>AK1520+AK1522</f>
        <v>15263.543</v>
      </c>
      <c r="AL1519" s="15">
        <f>AL1520+AL1522</f>
        <v>0</v>
      </c>
      <c r="AM1519" s="15">
        <f>AM1520+AM1522</f>
        <v>0</v>
      </c>
      <c r="AN1519" s="15">
        <f t="shared" si="2518"/>
        <v>180256.15</v>
      </c>
      <c r="AO1519" s="15">
        <f>AO1520+AO1522</f>
        <v>0</v>
      </c>
      <c r="AP1519" s="70">
        <f t="shared" si="2463"/>
        <v>180256.15</v>
      </c>
      <c r="AQ1519" s="15">
        <f t="shared" si="2519"/>
        <v>158728.5</v>
      </c>
      <c r="AR1519" s="15">
        <f>AR1520+AR1522</f>
        <v>0</v>
      </c>
      <c r="AS1519" s="70">
        <f t="shared" si="2464"/>
        <v>158728.5</v>
      </c>
      <c r="AT1519" s="73">
        <f t="shared" si="2520"/>
        <v>158728.49999999997</v>
      </c>
      <c r="AU1519" s="15">
        <f>AU1520+AU1522</f>
        <v>0</v>
      </c>
      <c r="AV1519" s="24"/>
    </row>
    <row r="1520" spans="1:49" ht="31.2" x14ac:dyDescent="0.3">
      <c r="A1520" s="61" t="s">
        <v>966</v>
      </c>
      <c r="B1520" s="62" t="s">
        <v>48</v>
      </c>
      <c r="C1520" s="61"/>
      <c r="D1520" s="61"/>
      <c r="E1520" s="63" t="s">
        <v>49</v>
      </c>
      <c r="F1520" s="15">
        <f t="shared" ref="F1520:K1520" si="2522">F1521</f>
        <v>153779.29999999999</v>
      </c>
      <c r="G1520" s="15">
        <f t="shared" si="2522"/>
        <v>153273.9</v>
      </c>
      <c r="H1520" s="15">
        <f t="shared" si="2522"/>
        <v>153682.69999999998</v>
      </c>
      <c r="I1520" s="15">
        <f t="shared" si="2522"/>
        <v>0</v>
      </c>
      <c r="J1520" s="15">
        <f t="shared" si="2522"/>
        <v>0</v>
      </c>
      <c r="K1520" s="15">
        <f t="shared" si="2522"/>
        <v>0</v>
      </c>
      <c r="L1520" s="15">
        <f t="shared" si="2453"/>
        <v>153779.29999999999</v>
      </c>
      <c r="M1520" s="15">
        <f t="shared" si="2454"/>
        <v>153273.9</v>
      </c>
      <c r="N1520" s="15">
        <f t="shared" si="2455"/>
        <v>153682.69999999998</v>
      </c>
      <c r="O1520" s="15">
        <f>O1521</f>
        <v>5901.3069999999998</v>
      </c>
      <c r="P1520" s="15">
        <f>P1521</f>
        <v>0</v>
      </c>
      <c r="Q1520" s="15">
        <f>Q1521</f>
        <v>0</v>
      </c>
      <c r="R1520" s="15">
        <f t="shared" si="2494"/>
        <v>159680.60699999999</v>
      </c>
      <c r="S1520" s="15">
        <f t="shared" si="2495"/>
        <v>153273.9</v>
      </c>
      <c r="T1520" s="15">
        <f t="shared" si="2496"/>
        <v>153682.69999999998</v>
      </c>
      <c r="U1520" s="15">
        <f>U1521</f>
        <v>0</v>
      </c>
      <c r="V1520" s="15">
        <f t="shared" si="2489"/>
        <v>159680.60699999999</v>
      </c>
      <c r="W1520" s="15">
        <f t="shared" si="2490"/>
        <v>153273.9</v>
      </c>
      <c r="X1520" s="15">
        <f t="shared" si="2491"/>
        <v>153682.69999999998</v>
      </c>
      <c r="Y1520" s="15">
        <f>Y1521</f>
        <v>0</v>
      </c>
      <c r="Z1520" s="15">
        <f>Z1521</f>
        <v>0</v>
      </c>
      <c r="AA1520" s="15">
        <f>AA1521</f>
        <v>0</v>
      </c>
      <c r="AB1520" s="15">
        <f t="shared" si="2457"/>
        <v>159680.60699999999</v>
      </c>
      <c r="AC1520" s="15">
        <f t="shared" si="2458"/>
        <v>153273.9</v>
      </c>
      <c r="AD1520" s="15">
        <f t="shared" si="2459"/>
        <v>153682.69999999998</v>
      </c>
      <c r="AE1520" s="15">
        <f>AE1521</f>
        <v>0</v>
      </c>
      <c r="AF1520" s="15">
        <f>AF1521</f>
        <v>0</v>
      </c>
      <c r="AG1520" s="15">
        <f>AG1521</f>
        <v>0</v>
      </c>
      <c r="AH1520" s="15">
        <f t="shared" si="2460"/>
        <v>159680.60699999999</v>
      </c>
      <c r="AI1520" s="15">
        <f t="shared" si="2461"/>
        <v>153273.9</v>
      </c>
      <c r="AJ1520" s="15">
        <f t="shared" si="2462"/>
        <v>153682.69999999998</v>
      </c>
      <c r="AK1520" s="15">
        <f>AK1521</f>
        <v>15263.543</v>
      </c>
      <c r="AL1520" s="15">
        <f>AL1521</f>
        <v>0</v>
      </c>
      <c r="AM1520" s="15">
        <f>AM1521</f>
        <v>0</v>
      </c>
      <c r="AN1520" s="15">
        <f t="shared" si="2518"/>
        <v>174944.15</v>
      </c>
      <c r="AO1520" s="15">
        <f>AO1521</f>
        <v>0</v>
      </c>
      <c r="AP1520" s="70">
        <f t="shared" si="2463"/>
        <v>174944.15</v>
      </c>
      <c r="AQ1520" s="15">
        <f t="shared" si="2519"/>
        <v>153273.9</v>
      </c>
      <c r="AR1520" s="15">
        <f>AR1521</f>
        <v>0</v>
      </c>
      <c r="AS1520" s="70">
        <f t="shared" si="2464"/>
        <v>153273.9</v>
      </c>
      <c r="AT1520" s="73">
        <f t="shared" si="2520"/>
        <v>153682.69999999998</v>
      </c>
      <c r="AU1520" s="15">
        <f>AU1521</f>
        <v>0</v>
      </c>
      <c r="AV1520" s="24"/>
    </row>
    <row r="1521" spans="1:49" x14ac:dyDescent="0.3">
      <c r="A1521" s="61" t="s">
        <v>966</v>
      </c>
      <c r="B1521" s="62">
        <v>200</v>
      </c>
      <c r="C1521" s="61" t="s">
        <v>31</v>
      </c>
      <c r="D1521" s="61" t="s">
        <v>32</v>
      </c>
      <c r="E1521" s="63" t="s">
        <v>33</v>
      </c>
      <c r="F1521" s="15">
        <v>153779.29999999999</v>
      </c>
      <c r="G1521" s="15">
        <f>153871.9-598</f>
        <v>153273.9</v>
      </c>
      <c r="H1521" s="15">
        <f>153871.9-189.2</f>
        <v>153682.69999999998</v>
      </c>
      <c r="I1521" s="15"/>
      <c r="J1521" s="15"/>
      <c r="K1521" s="15"/>
      <c r="L1521" s="15">
        <f t="shared" si="2453"/>
        <v>153779.29999999999</v>
      </c>
      <c r="M1521" s="15">
        <f t="shared" si="2454"/>
        <v>153273.9</v>
      </c>
      <c r="N1521" s="15">
        <f t="shared" si="2455"/>
        <v>153682.69999999998</v>
      </c>
      <c r="O1521" s="15">
        <f>7901.307-2000</f>
        <v>5901.3069999999998</v>
      </c>
      <c r="P1521" s="15"/>
      <c r="Q1521" s="15"/>
      <c r="R1521" s="15">
        <f t="shared" si="2494"/>
        <v>159680.60699999999</v>
      </c>
      <c r="S1521" s="15">
        <f t="shared" si="2495"/>
        <v>153273.9</v>
      </c>
      <c r="T1521" s="15">
        <f t="shared" si="2496"/>
        <v>153682.69999999998</v>
      </c>
      <c r="U1521" s="15"/>
      <c r="V1521" s="15">
        <f t="shared" si="2489"/>
        <v>159680.60699999999</v>
      </c>
      <c r="W1521" s="15">
        <f t="shared" si="2490"/>
        <v>153273.9</v>
      </c>
      <c r="X1521" s="15">
        <f t="shared" si="2491"/>
        <v>153682.69999999998</v>
      </c>
      <c r="Y1521" s="15"/>
      <c r="Z1521" s="15"/>
      <c r="AA1521" s="15"/>
      <c r="AB1521" s="15">
        <f t="shared" si="2457"/>
        <v>159680.60699999999</v>
      </c>
      <c r="AC1521" s="15">
        <f t="shared" si="2458"/>
        <v>153273.9</v>
      </c>
      <c r="AD1521" s="15">
        <f t="shared" si="2459"/>
        <v>153682.69999999998</v>
      </c>
      <c r="AE1521" s="15"/>
      <c r="AF1521" s="15"/>
      <c r="AG1521" s="15"/>
      <c r="AH1521" s="15">
        <f t="shared" si="2460"/>
        <v>159680.60699999999</v>
      </c>
      <c r="AI1521" s="15">
        <f t="shared" si="2461"/>
        <v>153273.9</v>
      </c>
      <c r="AJ1521" s="15">
        <f t="shared" si="2462"/>
        <v>153682.69999999998</v>
      </c>
      <c r="AK1521" s="15">
        <f>6380.069+2499.93+6383.544</f>
        <v>15263.543</v>
      </c>
      <c r="AL1521" s="15"/>
      <c r="AM1521" s="15"/>
      <c r="AN1521" s="15">
        <f t="shared" si="2518"/>
        <v>174944.15</v>
      </c>
      <c r="AO1521" s="15"/>
      <c r="AP1521" s="70">
        <f t="shared" si="2463"/>
        <v>174944.15</v>
      </c>
      <c r="AQ1521" s="15">
        <f t="shared" si="2519"/>
        <v>153273.9</v>
      </c>
      <c r="AR1521" s="15"/>
      <c r="AS1521" s="70">
        <f t="shared" si="2464"/>
        <v>153273.9</v>
      </c>
      <c r="AT1521" s="73">
        <f t="shared" si="2520"/>
        <v>153682.69999999998</v>
      </c>
      <c r="AU1521" s="15"/>
      <c r="AV1521" s="24"/>
    </row>
    <row r="1522" spans="1:49" x14ac:dyDescent="0.3">
      <c r="A1522" s="61" t="s">
        <v>966</v>
      </c>
      <c r="B1522" s="62" t="s">
        <v>44</v>
      </c>
      <c r="C1522" s="61"/>
      <c r="D1522" s="61"/>
      <c r="E1522" s="63" t="s">
        <v>45</v>
      </c>
      <c r="F1522" s="15">
        <f t="shared" ref="F1522:K1522" si="2523">F1523</f>
        <v>5312</v>
      </c>
      <c r="G1522" s="15">
        <f t="shared" si="2523"/>
        <v>5454.6</v>
      </c>
      <c r="H1522" s="15">
        <f t="shared" si="2523"/>
        <v>5045.8</v>
      </c>
      <c r="I1522" s="15">
        <f t="shared" si="2523"/>
        <v>0</v>
      </c>
      <c r="J1522" s="15">
        <f t="shared" si="2523"/>
        <v>0</v>
      </c>
      <c r="K1522" s="15">
        <f t="shared" si="2523"/>
        <v>0</v>
      </c>
      <c r="L1522" s="15">
        <f t="shared" si="2453"/>
        <v>5312</v>
      </c>
      <c r="M1522" s="15">
        <f t="shared" si="2454"/>
        <v>5454.6</v>
      </c>
      <c r="N1522" s="15">
        <f t="shared" si="2455"/>
        <v>5045.8</v>
      </c>
      <c r="O1522" s="15">
        <f>O1523</f>
        <v>0</v>
      </c>
      <c r="P1522" s="15">
        <f>P1523</f>
        <v>0</v>
      </c>
      <c r="Q1522" s="15">
        <f>Q1523</f>
        <v>0</v>
      </c>
      <c r="R1522" s="15">
        <f t="shared" si="2494"/>
        <v>5312</v>
      </c>
      <c r="S1522" s="15">
        <f t="shared" si="2495"/>
        <v>5454.6</v>
      </c>
      <c r="T1522" s="15">
        <f t="shared" si="2496"/>
        <v>5045.8</v>
      </c>
      <c r="U1522" s="15">
        <f>U1523</f>
        <v>0</v>
      </c>
      <c r="V1522" s="15">
        <f t="shared" si="2489"/>
        <v>5312</v>
      </c>
      <c r="W1522" s="15">
        <f t="shared" si="2490"/>
        <v>5454.6</v>
      </c>
      <c r="X1522" s="15">
        <f t="shared" si="2491"/>
        <v>5045.8</v>
      </c>
      <c r="Y1522" s="15">
        <f>Y1523</f>
        <v>0</v>
      </c>
      <c r="Z1522" s="15">
        <f>Z1523</f>
        <v>0</v>
      </c>
      <c r="AA1522" s="15">
        <f>AA1523</f>
        <v>0</v>
      </c>
      <c r="AB1522" s="15">
        <f t="shared" si="2457"/>
        <v>5312</v>
      </c>
      <c r="AC1522" s="15">
        <f t="shared" si="2458"/>
        <v>5454.6</v>
      </c>
      <c r="AD1522" s="15">
        <f t="shared" si="2459"/>
        <v>5045.8</v>
      </c>
      <c r="AE1522" s="15">
        <f>AE1523</f>
        <v>0</v>
      </c>
      <c r="AF1522" s="15">
        <f>AF1523</f>
        <v>0</v>
      </c>
      <c r="AG1522" s="15">
        <f>AG1523</f>
        <v>0</v>
      </c>
      <c r="AH1522" s="15">
        <f t="shared" si="2460"/>
        <v>5312</v>
      </c>
      <c r="AI1522" s="15">
        <f t="shared" si="2461"/>
        <v>5454.6</v>
      </c>
      <c r="AJ1522" s="15">
        <f t="shared" si="2462"/>
        <v>5045.8</v>
      </c>
      <c r="AK1522" s="15">
        <f>AK1523</f>
        <v>0</v>
      </c>
      <c r="AL1522" s="15">
        <f>AL1523</f>
        <v>0</v>
      </c>
      <c r="AM1522" s="15">
        <f>AM1523</f>
        <v>0</v>
      </c>
      <c r="AN1522" s="15">
        <f t="shared" si="2518"/>
        <v>5312</v>
      </c>
      <c r="AO1522" s="15">
        <f>AO1523</f>
        <v>0</v>
      </c>
      <c r="AP1522" s="70">
        <f t="shared" si="2463"/>
        <v>5312</v>
      </c>
      <c r="AQ1522" s="15">
        <f t="shared" si="2519"/>
        <v>5454.6</v>
      </c>
      <c r="AR1522" s="15">
        <f>AR1523</f>
        <v>0</v>
      </c>
      <c r="AS1522" s="70">
        <f t="shared" si="2464"/>
        <v>5454.6</v>
      </c>
      <c r="AT1522" s="73">
        <f t="shared" si="2520"/>
        <v>5045.8</v>
      </c>
      <c r="AU1522" s="15">
        <f>AU1523</f>
        <v>0</v>
      </c>
      <c r="AV1522" s="24"/>
    </row>
    <row r="1523" spans="1:49" x14ac:dyDescent="0.3">
      <c r="A1523" s="61" t="s">
        <v>966</v>
      </c>
      <c r="B1523" s="62">
        <v>800</v>
      </c>
      <c r="C1523" s="61" t="s">
        <v>31</v>
      </c>
      <c r="D1523" s="61" t="s">
        <v>32</v>
      </c>
      <c r="E1523" s="63" t="s">
        <v>33</v>
      </c>
      <c r="F1523" s="15">
        <v>5312</v>
      </c>
      <c r="G1523" s="15">
        <f>4856.6+598</f>
        <v>5454.6</v>
      </c>
      <c r="H1523" s="15">
        <f>4856.6+189.2</f>
        <v>5045.8</v>
      </c>
      <c r="I1523" s="15"/>
      <c r="J1523" s="15"/>
      <c r="K1523" s="15"/>
      <c r="L1523" s="15">
        <f t="shared" ref="L1523:L1586" si="2524">F1523+I1523</f>
        <v>5312</v>
      </c>
      <c r="M1523" s="15">
        <f t="shared" ref="M1523:M1586" si="2525">G1523+J1523</f>
        <v>5454.6</v>
      </c>
      <c r="N1523" s="15">
        <f t="shared" ref="N1523:N1586" si="2526">H1523+K1523</f>
        <v>5045.8</v>
      </c>
      <c r="O1523" s="15"/>
      <c r="P1523" s="15"/>
      <c r="Q1523" s="15"/>
      <c r="R1523" s="15">
        <f t="shared" si="2494"/>
        <v>5312</v>
      </c>
      <c r="S1523" s="15">
        <f t="shared" si="2495"/>
        <v>5454.6</v>
      </c>
      <c r="T1523" s="15">
        <f t="shared" si="2496"/>
        <v>5045.8</v>
      </c>
      <c r="U1523" s="15"/>
      <c r="V1523" s="15">
        <f t="shared" si="2489"/>
        <v>5312</v>
      </c>
      <c r="W1523" s="15">
        <f t="shared" si="2490"/>
        <v>5454.6</v>
      </c>
      <c r="X1523" s="15">
        <f t="shared" si="2491"/>
        <v>5045.8</v>
      </c>
      <c r="Y1523" s="15"/>
      <c r="Z1523" s="15"/>
      <c r="AA1523" s="15"/>
      <c r="AB1523" s="15">
        <f t="shared" si="2457"/>
        <v>5312</v>
      </c>
      <c r="AC1523" s="15">
        <f t="shared" si="2458"/>
        <v>5454.6</v>
      </c>
      <c r="AD1523" s="15">
        <f t="shared" si="2459"/>
        <v>5045.8</v>
      </c>
      <c r="AE1523" s="15"/>
      <c r="AF1523" s="15"/>
      <c r="AG1523" s="15"/>
      <c r="AH1523" s="15">
        <f t="shared" si="2460"/>
        <v>5312</v>
      </c>
      <c r="AI1523" s="15">
        <f t="shared" si="2461"/>
        <v>5454.6</v>
      </c>
      <c r="AJ1523" s="15">
        <f t="shared" si="2462"/>
        <v>5045.8</v>
      </c>
      <c r="AK1523" s="15"/>
      <c r="AL1523" s="15"/>
      <c r="AM1523" s="15"/>
      <c r="AN1523" s="15">
        <f t="shared" si="2518"/>
        <v>5312</v>
      </c>
      <c r="AO1523" s="15"/>
      <c r="AP1523" s="70">
        <f t="shared" si="2463"/>
        <v>5312</v>
      </c>
      <c r="AQ1523" s="15">
        <f t="shared" si="2519"/>
        <v>5454.6</v>
      </c>
      <c r="AR1523" s="15"/>
      <c r="AS1523" s="70">
        <f t="shared" si="2464"/>
        <v>5454.6</v>
      </c>
      <c r="AT1523" s="73">
        <f t="shared" si="2520"/>
        <v>5045.8</v>
      </c>
      <c r="AU1523" s="15"/>
      <c r="AV1523" s="24"/>
    </row>
    <row r="1524" spans="1:49" ht="31.2" x14ac:dyDescent="0.3">
      <c r="A1524" s="61" t="s">
        <v>968</v>
      </c>
      <c r="B1524" s="62"/>
      <c r="C1524" s="61"/>
      <c r="D1524" s="61"/>
      <c r="E1524" s="63" t="s">
        <v>969</v>
      </c>
      <c r="F1524" s="15">
        <f t="shared" ref="F1524:F1525" si="2527">F1525</f>
        <v>49619.9</v>
      </c>
      <c r="G1524" s="15">
        <f t="shared" ref="G1524:G1525" si="2528">G1525</f>
        <v>29300.6</v>
      </c>
      <c r="H1524" s="15">
        <f t="shared" ref="H1524:H1525" si="2529">H1525</f>
        <v>29300.6</v>
      </c>
      <c r="I1524" s="15">
        <f t="shared" ref="I1524:I1525" si="2530">I1525</f>
        <v>0</v>
      </c>
      <c r="J1524" s="15">
        <f t="shared" ref="J1524:J1525" si="2531">J1525</f>
        <v>0</v>
      </c>
      <c r="K1524" s="15">
        <f t="shared" ref="K1524:K1525" si="2532">K1525</f>
        <v>0</v>
      </c>
      <c r="L1524" s="15">
        <f t="shared" si="2524"/>
        <v>49619.9</v>
      </c>
      <c r="M1524" s="15">
        <f t="shared" si="2525"/>
        <v>29300.6</v>
      </c>
      <c r="N1524" s="15">
        <f t="shared" si="2526"/>
        <v>29300.6</v>
      </c>
      <c r="O1524" s="15">
        <f t="shared" ref="O1524:O1525" si="2533">O1525</f>
        <v>0</v>
      </c>
      <c r="P1524" s="15">
        <f t="shared" ref="P1524:P1525" si="2534">P1525</f>
        <v>0</v>
      </c>
      <c r="Q1524" s="15">
        <f t="shared" ref="Q1524:Q1525" si="2535">Q1525</f>
        <v>0</v>
      </c>
      <c r="R1524" s="15">
        <f t="shared" si="2494"/>
        <v>49619.9</v>
      </c>
      <c r="S1524" s="15">
        <f t="shared" si="2495"/>
        <v>29300.6</v>
      </c>
      <c r="T1524" s="15">
        <f t="shared" si="2496"/>
        <v>29300.6</v>
      </c>
      <c r="U1524" s="15">
        <f t="shared" ref="U1524:U1525" si="2536">U1525</f>
        <v>0</v>
      </c>
      <c r="V1524" s="15">
        <f t="shared" si="2489"/>
        <v>49619.9</v>
      </c>
      <c r="W1524" s="15">
        <f t="shared" si="2490"/>
        <v>29300.6</v>
      </c>
      <c r="X1524" s="15">
        <f t="shared" si="2491"/>
        <v>29300.6</v>
      </c>
      <c r="Y1524" s="15">
        <f t="shared" ref="Y1524:Y1525" si="2537">Y1525</f>
        <v>0</v>
      </c>
      <c r="Z1524" s="15">
        <f t="shared" ref="Z1524:Z1525" si="2538">Z1525</f>
        <v>0</v>
      </c>
      <c r="AA1524" s="15">
        <f t="shared" ref="AA1524:AA1525" si="2539">AA1525</f>
        <v>0</v>
      </c>
      <c r="AB1524" s="15">
        <f t="shared" si="2457"/>
        <v>49619.9</v>
      </c>
      <c r="AC1524" s="15">
        <f t="shared" si="2458"/>
        <v>29300.6</v>
      </c>
      <c r="AD1524" s="15">
        <f t="shared" si="2459"/>
        <v>29300.6</v>
      </c>
      <c r="AE1524" s="15">
        <f t="shared" ref="AE1524:AE1525" si="2540">AE1525</f>
        <v>0</v>
      </c>
      <c r="AF1524" s="15">
        <f t="shared" ref="AF1524:AF1525" si="2541">AF1525</f>
        <v>0</v>
      </c>
      <c r="AG1524" s="15">
        <f t="shared" ref="AG1524:AG1525" si="2542">AG1525</f>
        <v>0</v>
      </c>
      <c r="AH1524" s="15">
        <f t="shared" si="2460"/>
        <v>49619.9</v>
      </c>
      <c r="AI1524" s="15">
        <f t="shared" si="2461"/>
        <v>29300.6</v>
      </c>
      <c r="AJ1524" s="15">
        <f t="shared" si="2462"/>
        <v>29300.6</v>
      </c>
      <c r="AK1524" s="15">
        <f t="shared" ref="AK1524:AK1525" si="2543">AK1525</f>
        <v>-9479.9989999999998</v>
      </c>
      <c r="AL1524" s="15">
        <f t="shared" ref="AL1524:AL1525" si="2544">AL1525</f>
        <v>0</v>
      </c>
      <c r="AM1524" s="15">
        <f t="shared" ref="AM1524:AM1525" si="2545">AM1525</f>
        <v>0</v>
      </c>
      <c r="AN1524" s="15">
        <f t="shared" si="2518"/>
        <v>40139.900999999998</v>
      </c>
      <c r="AO1524" s="15">
        <f t="shared" ref="AO1524:AO1525" si="2546">AO1525</f>
        <v>0</v>
      </c>
      <c r="AP1524" s="70">
        <f t="shared" si="2463"/>
        <v>40139.900999999998</v>
      </c>
      <c r="AQ1524" s="15">
        <f t="shared" si="2519"/>
        <v>29300.6</v>
      </c>
      <c r="AR1524" s="15">
        <f t="shared" ref="AR1524:AU1525" si="2547">AR1525</f>
        <v>0</v>
      </c>
      <c r="AS1524" s="70">
        <f t="shared" si="2464"/>
        <v>29300.6</v>
      </c>
      <c r="AT1524" s="73">
        <f t="shared" si="2520"/>
        <v>29300.6</v>
      </c>
      <c r="AU1524" s="15">
        <f t="shared" si="2547"/>
        <v>0</v>
      </c>
      <c r="AV1524" s="24"/>
    </row>
    <row r="1525" spans="1:49" ht="31.2" x14ac:dyDescent="0.3">
      <c r="A1525" s="61" t="s">
        <v>968</v>
      </c>
      <c r="B1525" s="62" t="s">
        <v>48</v>
      </c>
      <c r="C1525" s="61"/>
      <c r="D1525" s="61"/>
      <c r="E1525" s="63" t="s">
        <v>49</v>
      </c>
      <c r="F1525" s="15">
        <f t="shared" si="2527"/>
        <v>49619.9</v>
      </c>
      <c r="G1525" s="15">
        <f t="shared" si="2528"/>
        <v>29300.6</v>
      </c>
      <c r="H1525" s="15">
        <f t="shared" si="2529"/>
        <v>29300.6</v>
      </c>
      <c r="I1525" s="15">
        <f t="shared" si="2530"/>
        <v>0</v>
      </c>
      <c r="J1525" s="15">
        <f t="shared" si="2531"/>
        <v>0</v>
      </c>
      <c r="K1525" s="15">
        <f t="shared" si="2532"/>
        <v>0</v>
      </c>
      <c r="L1525" s="15">
        <f t="shared" si="2524"/>
        <v>49619.9</v>
      </c>
      <c r="M1525" s="15">
        <f t="shared" si="2525"/>
        <v>29300.6</v>
      </c>
      <c r="N1525" s="15">
        <f t="shared" si="2526"/>
        <v>29300.6</v>
      </c>
      <c r="O1525" s="15">
        <f t="shared" si="2533"/>
        <v>0</v>
      </c>
      <c r="P1525" s="15">
        <f t="shared" si="2534"/>
        <v>0</v>
      </c>
      <c r="Q1525" s="15">
        <f t="shared" si="2535"/>
        <v>0</v>
      </c>
      <c r="R1525" s="15">
        <f t="shared" si="2494"/>
        <v>49619.9</v>
      </c>
      <c r="S1525" s="15">
        <f t="shared" si="2495"/>
        <v>29300.6</v>
      </c>
      <c r="T1525" s="15">
        <f t="shared" si="2496"/>
        <v>29300.6</v>
      </c>
      <c r="U1525" s="15">
        <f t="shared" si="2536"/>
        <v>0</v>
      </c>
      <c r="V1525" s="15">
        <f t="shared" si="2489"/>
        <v>49619.9</v>
      </c>
      <c r="W1525" s="15">
        <f t="shared" si="2490"/>
        <v>29300.6</v>
      </c>
      <c r="X1525" s="15">
        <f t="shared" si="2491"/>
        <v>29300.6</v>
      </c>
      <c r="Y1525" s="15">
        <f t="shared" si="2537"/>
        <v>0</v>
      </c>
      <c r="Z1525" s="15">
        <f t="shared" si="2538"/>
        <v>0</v>
      </c>
      <c r="AA1525" s="15">
        <f t="shared" si="2539"/>
        <v>0</v>
      </c>
      <c r="AB1525" s="15">
        <f t="shared" si="2457"/>
        <v>49619.9</v>
      </c>
      <c r="AC1525" s="15">
        <f t="shared" si="2458"/>
        <v>29300.6</v>
      </c>
      <c r="AD1525" s="15">
        <f t="shared" si="2459"/>
        <v>29300.6</v>
      </c>
      <c r="AE1525" s="15">
        <f t="shared" si="2540"/>
        <v>0</v>
      </c>
      <c r="AF1525" s="15">
        <f t="shared" si="2541"/>
        <v>0</v>
      </c>
      <c r="AG1525" s="15">
        <f t="shared" si="2542"/>
        <v>0</v>
      </c>
      <c r="AH1525" s="15">
        <f t="shared" si="2460"/>
        <v>49619.9</v>
      </c>
      <c r="AI1525" s="15">
        <f t="shared" si="2461"/>
        <v>29300.6</v>
      </c>
      <c r="AJ1525" s="15">
        <f t="shared" si="2462"/>
        <v>29300.6</v>
      </c>
      <c r="AK1525" s="15">
        <f t="shared" si="2543"/>
        <v>-9479.9989999999998</v>
      </c>
      <c r="AL1525" s="15">
        <f t="shared" si="2544"/>
        <v>0</v>
      </c>
      <c r="AM1525" s="15">
        <f t="shared" si="2545"/>
        <v>0</v>
      </c>
      <c r="AN1525" s="15">
        <f t="shared" si="2518"/>
        <v>40139.900999999998</v>
      </c>
      <c r="AO1525" s="15">
        <f t="shared" si="2546"/>
        <v>0</v>
      </c>
      <c r="AP1525" s="70">
        <f t="shared" si="2463"/>
        <v>40139.900999999998</v>
      </c>
      <c r="AQ1525" s="15">
        <f t="shared" si="2519"/>
        <v>29300.6</v>
      </c>
      <c r="AR1525" s="15">
        <f t="shared" si="2547"/>
        <v>0</v>
      </c>
      <c r="AS1525" s="70">
        <f t="shared" si="2464"/>
        <v>29300.6</v>
      </c>
      <c r="AT1525" s="73">
        <f t="shared" si="2520"/>
        <v>29300.6</v>
      </c>
      <c r="AU1525" s="15">
        <f t="shared" si="2547"/>
        <v>0</v>
      </c>
      <c r="AV1525" s="24"/>
    </row>
    <row r="1526" spans="1:49" x14ac:dyDescent="0.3">
      <c r="A1526" s="61" t="s">
        <v>968</v>
      </c>
      <c r="B1526" s="62">
        <v>200</v>
      </c>
      <c r="C1526" s="61" t="s">
        <v>31</v>
      </c>
      <c r="D1526" s="61" t="s">
        <v>32</v>
      </c>
      <c r="E1526" s="63" t="s">
        <v>33</v>
      </c>
      <c r="F1526" s="15">
        <v>49619.9</v>
      </c>
      <c r="G1526" s="15">
        <v>29300.6</v>
      </c>
      <c r="H1526" s="15">
        <v>29300.6</v>
      </c>
      <c r="I1526" s="15"/>
      <c r="J1526" s="15"/>
      <c r="K1526" s="15"/>
      <c r="L1526" s="15">
        <f t="shared" si="2524"/>
        <v>49619.9</v>
      </c>
      <c r="M1526" s="15">
        <f t="shared" si="2525"/>
        <v>29300.6</v>
      </c>
      <c r="N1526" s="15">
        <f t="shared" si="2526"/>
        <v>29300.6</v>
      </c>
      <c r="O1526" s="15"/>
      <c r="P1526" s="15"/>
      <c r="Q1526" s="15"/>
      <c r="R1526" s="15">
        <f t="shared" si="2494"/>
        <v>49619.9</v>
      </c>
      <c r="S1526" s="15">
        <f t="shared" si="2495"/>
        <v>29300.6</v>
      </c>
      <c r="T1526" s="15">
        <f t="shared" si="2496"/>
        <v>29300.6</v>
      </c>
      <c r="U1526" s="15"/>
      <c r="V1526" s="15">
        <f t="shared" si="2489"/>
        <v>49619.9</v>
      </c>
      <c r="W1526" s="15">
        <f t="shared" si="2490"/>
        <v>29300.6</v>
      </c>
      <c r="X1526" s="15">
        <f t="shared" si="2491"/>
        <v>29300.6</v>
      </c>
      <c r="Y1526" s="15"/>
      <c r="Z1526" s="15"/>
      <c r="AA1526" s="15"/>
      <c r="AB1526" s="15">
        <f t="shared" si="2457"/>
        <v>49619.9</v>
      </c>
      <c r="AC1526" s="15">
        <f t="shared" si="2458"/>
        <v>29300.6</v>
      </c>
      <c r="AD1526" s="15">
        <f t="shared" si="2459"/>
        <v>29300.6</v>
      </c>
      <c r="AE1526" s="15"/>
      <c r="AF1526" s="15"/>
      <c r="AG1526" s="15"/>
      <c r="AH1526" s="15">
        <f t="shared" si="2460"/>
        <v>49619.9</v>
      </c>
      <c r="AI1526" s="15">
        <f t="shared" si="2461"/>
        <v>29300.6</v>
      </c>
      <c r="AJ1526" s="15">
        <f t="shared" si="2462"/>
        <v>29300.6</v>
      </c>
      <c r="AK1526" s="15">
        <v>-9479.9989999999998</v>
      </c>
      <c r="AL1526" s="15"/>
      <c r="AM1526" s="15"/>
      <c r="AN1526" s="15">
        <f t="shared" si="2518"/>
        <v>40139.900999999998</v>
      </c>
      <c r="AO1526" s="15"/>
      <c r="AP1526" s="70">
        <f t="shared" si="2463"/>
        <v>40139.900999999998</v>
      </c>
      <c r="AQ1526" s="15">
        <f t="shared" si="2519"/>
        <v>29300.6</v>
      </c>
      <c r="AR1526" s="15"/>
      <c r="AS1526" s="70">
        <f t="shared" si="2464"/>
        <v>29300.6</v>
      </c>
      <c r="AT1526" s="73">
        <f t="shared" si="2520"/>
        <v>29300.6</v>
      </c>
      <c r="AU1526" s="15"/>
      <c r="AV1526" s="24"/>
    </row>
    <row r="1527" spans="1:49" s="75" customFormat="1" x14ac:dyDescent="0.3">
      <c r="A1527" s="58" t="s">
        <v>970</v>
      </c>
      <c r="B1527" s="59"/>
      <c r="C1527" s="58"/>
      <c r="D1527" s="58"/>
      <c r="E1527" s="60" t="s">
        <v>971</v>
      </c>
      <c r="F1527" s="21">
        <f t="shared" ref="F1527:K1527" si="2548">F1528+F1531+F1534</f>
        <v>33630.400000000001</v>
      </c>
      <c r="G1527" s="21">
        <f t="shared" si="2548"/>
        <v>34543.199999999997</v>
      </c>
      <c r="H1527" s="21">
        <f t="shared" si="2548"/>
        <v>34543.199999999997</v>
      </c>
      <c r="I1527" s="21">
        <f t="shared" si="2548"/>
        <v>0</v>
      </c>
      <c r="J1527" s="21">
        <f t="shared" si="2548"/>
        <v>0</v>
      </c>
      <c r="K1527" s="21">
        <f t="shared" si="2548"/>
        <v>0</v>
      </c>
      <c r="L1527" s="21">
        <f t="shared" si="2524"/>
        <v>33630.400000000001</v>
      </c>
      <c r="M1527" s="21">
        <f t="shared" si="2525"/>
        <v>34543.199999999997</v>
      </c>
      <c r="N1527" s="21">
        <f t="shared" si="2526"/>
        <v>34543.199999999997</v>
      </c>
      <c r="O1527" s="21">
        <f>O1528+O1531+O1534</f>
        <v>0</v>
      </c>
      <c r="P1527" s="21">
        <f>P1528+P1531+P1534</f>
        <v>0</v>
      </c>
      <c r="Q1527" s="21">
        <f>Q1528+Q1531+Q1534</f>
        <v>0</v>
      </c>
      <c r="R1527" s="21">
        <f t="shared" si="2494"/>
        <v>33630.400000000001</v>
      </c>
      <c r="S1527" s="21">
        <f t="shared" si="2495"/>
        <v>34543.199999999997</v>
      </c>
      <c r="T1527" s="21">
        <f t="shared" si="2496"/>
        <v>34543.199999999997</v>
      </c>
      <c r="U1527" s="21">
        <f>U1528+U1531+U1534</f>
        <v>0</v>
      </c>
      <c r="V1527" s="21">
        <f t="shared" si="2489"/>
        <v>33630.400000000001</v>
      </c>
      <c r="W1527" s="21">
        <f t="shared" si="2490"/>
        <v>34543.199999999997</v>
      </c>
      <c r="X1527" s="21">
        <f t="shared" si="2491"/>
        <v>34543.199999999997</v>
      </c>
      <c r="Y1527" s="21">
        <f>Y1528+Y1531+Y1534</f>
        <v>-455.7</v>
      </c>
      <c r="Z1527" s="21">
        <f>Z1528+Z1531+Z1534</f>
        <v>0</v>
      </c>
      <c r="AA1527" s="21">
        <f>AA1528+AA1531+AA1534</f>
        <v>0</v>
      </c>
      <c r="AB1527" s="21">
        <f t="shared" si="2457"/>
        <v>33174.700000000004</v>
      </c>
      <c r="AC1527" s="21">
        <f t="shared" si="2458"/>
        <v>34543.199999999997</v>
      </c>
      <c r="AD1527" s="21">
        <f t="shared" si="2459"/>
        <v>34543.199999999997</v>
      </c>
      <c r="AE1527" s="21">
        <f>AE1528+AE1531+AE1534</f>
        <v>0</v>
      </c>
      <c r="AF1527" s="21">
        <f>AF1528+AF1531+AF1534</f>
        <v>0</v>
      </c>
      <c r="AG1527" s="21">
        <f>AG1528+AG1531+AG1534</f>
        <v>0</v>
      </c>
      <c r="AH1527" s="21">
        <f t="shared" si="2460"/>
        <v>33174.700000000004</v>
      </c>
      <c r="AI1527" s="21">
        <f t="shared" si="2461"/>
        <v>34543.199999999997</v>
      </c>
      <c r="AJ1527" s="21">
        <f t="shared" si="2462"/>
        <v>34543.199999999997</v>
      </c>
      <c r="AK1527" s="21">
        <f>AK1528+AK1531+AK1534</f>
        <v>0</v>
      </c>
      <c r="AL1527" s="21">
        <f>AL1528+AL1531+AL1534</f>
        <v>0</v>
      </c>
      <c r="AM1527" s="21">
        <f>AM1528+AM1531+AM1534</f>
        <v>0</v>
      </c>
      <c r="AN1527" s="21">
        <f t="shared" si="2518"/>
        <v>33174.700000000004</v>
      </c>
      <c r="AO1527" s="21">
        <f>AO1528+AO1531+AO1534</f>
        <v>0</v>
      </c>
      <c r="AP1527" s="69">
        <f t="shared" si="2463"/>
        <v>33174.700000000004</v>
      </c>
      <c r="AQ1527" s="21">
        <f t="shared" si="2519"/>
        <v>34543.199999999997</v>
      </c>
      <c r="AR1527" s="21">
        <f>AR1528+AR1531+AR1534</f>
        <v>0</v>
      </c>
      <c r="AS1527" s="69">
        <f t="shared" si="2464"/>
        <v>34543.199999999997</v>
      </c>
      <c r="AT1527" s="72">
        <f t="shared" si="2520"/>
        <v>34543.199999999997</v>
      </c>
      <c r="AU1527" s="21">
        <f>AU1528+AU1531+AU1534</f>
        <v>0</v>
      </c>
      <c r="AV1527" s="22"/>
      <c r="AW1527" s="17"/>
    </row>
    <row r="1528" spans="1:49" ht="46.8" x14ac:dyDescent="0.3">
      <c r="A1528" s="61" t="s">
        <v>972</v>
      </c>
      <c r="B1528" s="62"/>
      <c r="C1528" s="61"/>
      <c r="D1528" s="61"/>
      <c r="E1528" s="63" t="s">
        <v>150</v>
      </c>
      <c r="F1528" s="15">
        <f t="shared" ref="F1528:F1545" si="2549">F1529</f>
        <v>26324.799999999999</v>
      </c>
      <c r="G1528" s="15">
        <f t="shared" ref="G1528:G1537" si="2550">G1529</f>
        <v>27778.799999999999</v>
      </c>
      <c r="H1528" s="15">
        <f t="shared" ref="H1528:H1545" si="2551">H1529</f>
        <v>27778.799999999999</v>
      </c>
      <c r="I1528" s="15">
        <f t="shared" ref="I1528:I1537" si="2552">I1529</f>
        <v>0</v>
      </c>
      <c r="J1528" s="15">
        <f t="shared" ref="J1528:J1537" si="2553">J1529</f>
        <v>0</v>
      </c>
      <c r="K1528" s="15">
        <f t="shared" ref="K1528:K1537" si="2554">K1529</f>
        <v>0</v>
      </c>
      <c r="L1528" s="15">
        <f t="shared" si="2524"/>
        <v>26324.799999999999</v>
      </c>
      <c r="M1528" s="15">
        <f t="shared" si="2525"/>
        <v>27778.799999999999</v>
      </c>
      <c r="N1528" s="15">
        <f t="shared" si="2526"/>
        <v>27778.799999999999</v>
      </c>
      <c r="O1528" s="15">
        <f t="shared" ref="O1528:O1537" si="2555">O1529</f>
        <v>0</v>
      </c>
      <c r="P1528" s="15">
        <f t="shared" ref="P1528:P1537" si="2556">P1529</f>
        <v>0</v>
      </c>
      <c r="Q1528" s="15">
        <f t="shared" ref="Q1528:Q1537" si="2557">Q1529</f>
        <v>0</v>
      </c>
      <c r="R1528" s="15">
        <f t="shared" si="2494"/>
        <v>26324.799999999999</v>
      </c>
      <c r="S1528" s="15">
        <f t="shared" si="2495"/>
        <v>27778.799999999999</v>
      </c>
      <c r="T1528" s="15">
        <f t="shared" si="2496"/>
        <v>27778.799999999999</v>
      </c>
      <c r="U1528" s="15">
        <f t="shared" ref="U1528:U1537" si="2558">U1529</f>
        <v>0</v>
      </c>
      <c r="V1528" s="15">
        <f t="shared" si="2489"/>
        <v>26324.799999999999</v>
      </c>
      <c r="W1528" s="15">
        <f t="shared" si="2490"/>
        <v>27778.799999999999</v>
      </c>
      <c r="X1528" s="15">
        <f t="shared" si="2491"/>
        <v>27778.799999999999</v>
      </c>
      <c r="Y1528" s="15">
        <f t="shared" ref="Y1528:Y1537" si="2559">Y1529</f>
        <v>0</v>
      </c>
      <c r="Z1528" s="15">
        <f t="shared" ref="Z1528:Z1537" si="2560">Z1529</f>
        <v>0</v>
      </c>
      <c r="AA1528" s="15">
        <f t="shared" ref="AA1528:AA1537" si="2561">AA1529</f>
        <v>0</v>
      </c>
      <c r="AB1528" s="15">
        <f t="shared" ref="AB1528:AB1591" si="2562">V1528+Y1528</f>
        <v>26324.799999999999</v>
      </c>
      <c r="AC1528" s="15">
        <f t="shared" ref="AC1528:AC1591" si="2563">W1528+Z1528</f>
        <v>27778.799999999999</v>
      </c>
      <c r="AD1528" s="15">
        <f t="shared" ref="AD1528:AD1591" si="2564">X1528+AA1528</f>
        <v>27778.799999999999</v>
      </c>
      <c r="AE1528" s="15">
        <f t="shared" ref="AE1528:AE1537" si="2565">AE1529</f>
        <v>0</v>
      </c>
      <c r="AF1528" s="15">
        <f t="shared" ref="AF1528:AF1537" si="2566">AF1529</f>
        <v>0</v>
      </c>
      <c r="AG1528" s="15">
        <f t="shared" ref="AG1528:AG1537" si="2567">AG1529</f>
        <v>0</v>
      </c>
      <c r="AH1528" s="15">
        <f t="shared" ref="AH1528:AH1591" si="2568">AB1528+AE1528</f>
        <v>26324.799999999999</v>
      </c>
      <c r="AI1528" s="15">
        <f t="shared" ref="AI1528:AI1591" si="2569">AC1528+AF1528</f>
        <v>27778.799999999999</v>
      </c>
      <c r="AJ1528" s="15">
        <f t="shared" ref="AJ1528:AJ1591" si="2570">AD1528+AG1528</f>
        <v>27778.799999999999</v>
      </c>
      <c r="AK1528" s="15">
        <f t="shared" ref="AK1528:AK1537" si="2571">AK1529</f>
        <v>0</v>
      </c>
      <c r="AL1528" s="15">
        <f t="shared" ref="AL1528:AL1537" si="2572">AL1529</f>
        <v>0</v>
      </c>
      <c r="AM1528" s="15">
        <f t="shared" ref="AM1528:AM1537" si="2573">AM1529</f>
        <v>0</v>
      </c>
      <c r="AN1528" s="15">
        <f t="shared" si="2518"/>
        <v>26324.799999999999</v>
      </c>
      <c r="AO1528" s="15">
        <f t="shared" ref="AO1528:AO1537" si="2574">AO1529</f>
        <v>0</v>
      </c>
      <c r="AP1528" s="70">
        <f t="shared" ref="AP1528:AP1591" si="2575">AN1528+AO1528</f>
        <v>26324.799999999999</v>
      </c>
      <c r="AQ1528" s="15">
        <f t="shared" si="2519"/>
        <v>27778.799999999999</v>
      </c>
      <c r="AR1528" s="15">
        <f t="shared" ref="AR1528:AU1537" si="2576">AR1529</f>
        <v>0</v>
      </c>
      <c r="AS1528" s="70">
        <f t="shared" ref="AS1528:AS1591" si="2577">AQ1528+AR1528</f>
        <v>27778.799999999999</v>
      </c>
      <c r="AT1528" s="73">
        <f t="shared" si="2520"/>
        <v>27778.799999999999</v>
      </c>
      <c r="AU1528" s="15">
        <f t="shared" si="2576"/>
        <v>0</v>
      </c>
      <c r="AV1528" s="24"/>
    </row>
    <row r="1529" spans="1:49" ht="46.8" x14ac:dyDescent="0.3">
      <c r="A1529" s="61" t="s">
        <v>972</v>
      </c>
      <c r="B1529" s="62" t="s">
        <v>55</v>
      </c>
      <c r="C1529" s="61"/>
      <c r="D1529" s="61"/>
      <c r="E1529" s="63" t="s">
        <v>56</v>
      </c>
      <c r="F1529" s="15">
        <f t="shared" si="2549"/>
        <v>26324.799999999999</v>
      </c>
      <c r="G1529" s="15">
        <f t="shared" si="2550"/>
        <v>27778.799999999999</v>
      </c>
      <c r="H1529" s="15">
        <f t="shared" si="2551"/>
        <v>27778.799999999999</v>
      </c>
      <c r="I1529" s="15">
        <f t="shared" si="2552"/>
        <v>0</v>
      </c>
      <c r="J1529" s="15">
        <f t="shared" si="2553"/>
        <v>0</v>
      </c>
      <c r="K1529" s="15">
        <f t="shared" si="2554"/>
        <v>0</v>
      </c>
      <c r="L1529" s="15">
        <f t="shared" si="2524"/>
        <v>26324.799999999999</v>
      </c>
      <c r="M1529" s="15">
        <f t="shared" si="2525"/>
        <v>27778.799999999999</v>
      </c>
      <c r="N1529" s="15">
        <f t="shared" si="2526"/>
        <v>27778.799999999999</v>
      </c>
      <c r="O1529" s="15">
        <f t="shared" si="2555"/>
        <v>0</v>
      </c>
      <c r="P1529" s="15">
        <f t="shared" si="2556"/>
        <v>0</v>
      </c>
      <c r="Q1529" s="15">
        <f t="shared" si="2557"/>
        <v>0</v>
      </c>
      <c r="R1529" s="15">
        <f t="shared" si="2494"/>
        <v>26324.799999999999</v>
      </c>
      <c r="S1529" s="15">
        <f t="shared" si="2495"/>
        <v>27778.799999999999</v>
      </c>
      <c r="T1529" s="15">
        <f t="shared" si="2496"/>
        <v>27778.799999999999</v>
      </c>
      <c r="U1529" s="15">
        <f t="shared" si="2558"/>
        <v>0</v>
      </c>
      <c r="V1529" s="15">
        <f t="shared" si="2489"/>
        <v>26324.799999999999</v>
      </c>
      <c r="W1529" s="15">
        <f t="shared" si="2490"/>
        <v>27778.799999999999</v>
      </c>
      <c r="X1529" s="15">
        <f t="shared" si="2491"/>
        <v>27778.799999999999</v>
      </c>
      <c r="Y1529" s="15">
        <f t="shared" si="2559"/>
        <v>0</v>
      </c>
      <c r="Z1529" s="15">
        <f t="shared" si="2560"/>
        <v>0</v>
      </c>
      <c r="AA1529" s="15">
        <f t="shared" si="2561"/>
        <v>0</v>
      </c>
      <c r="AB1529" s="15">
        <f t="shared" si="2562"/>
        <v>26324.799999999999</v>
      </c>
      <c r="AC1529" s="15">
        <f t="shared" si="2563"/>
        <v>27778.799999999999</v>
      </c>
      <c r="AD1529" s="15">
        <f t="shared" si="2564"/>
        <v>27778.799999999999</v>
      </c>
      <c r="AE1529" s="15">
        <f t="shared" si="2565"/>
        <v>0</v>
      </c>
      <c r="AF1529" s="15">
        <f t="shared" si="2566"/>
        <v>0</v>
      </c>
      <c r="AG1529" s="15">
        <f t="shared" si="2567"/>
        <v>0</v>
      </c>
      <c r="AH1529" s="15">
        <f t="shared" si="2568"/>
        <v>26324.799999999999</v>
      </c>
      <c r="AI1529" s="15">
        <f t="shared" si="2569"/>
        <v>27778.799999999999</v>
      </c>
      <c r="AJ1529" s="15">
        <f t="shared" si="2570"/>
        <v>27778.799999999999</v>
      </c>
      <c r="AK1529" s="15">
        <f t="shared" si="2571"/>
        <v>0</v>
      </c>
      <c r="AL1529" s="15">
        <f t="shared" si="2572"/>
        <v>0</v>
      </c>
      <c r="AM1529" s="15">
        <f t="shared" si="2573"/>
        <v>0</v>
      </c>
      <c r="AN1529" s="15">
        <f t="shared" si="2518"/>
        <v>26324.799999999999</v>
      </c>
      <c r="AO1529" s="15">
        <f t="shared" si="2574"/>
        <v>0</v>
      </c>
      <c r="AP1529" s="70">
        <f t="shared" si="2575"/>
        <v>26324.799999999999</v>
      </c>
      <c r="AQ1529" s="15">
        <f t="shared" si="2519"/>
        <v>27778.799999999999</v>
      </c>
      <c r="AR1529" s="15">
        <f t="shared" si="2576"/>
        <v>0</v>
      </c>
      <c r="AS1529" s="70">
        <f t="shared" si="2577"/>
        <v>27778.799999999999</v>
      </c>
      <c r="AT1529" s="73">
        <f t="shared" si="2520"/>
        <v>27778.799999999999</v>
      </c>
      <c r="AU1529" s="15">
        <f t="shared" si="2576"/>
        <v>0</v>
      </c>
      <c r="AV1529" s="24"/>
    </row>
    <row r="1530" spans="1:49" x14ac:dyDescent="0.3">
      <c r="A1530" s="61" t="s">
        <v>972</v>
      </c>
      <c r="B1530" s="62">
        <v>600</v>
      </c>
      <c r="C1530" s="61" t="s">
        <v>31</v>
      </c>
      <c r="D1530" s="61" t="s">
        <v>32</v>
      </c>
      <c r="E1530" s="63" t="s">
        <v>33</v>
      </c>
      <c r="F1530" s="15">
        <v>26324.799999999999</v>
      </c>
      <c r="G1530" s="15">
        <v>27778.799999999999</v>
      </c>
      <c r="H1530" s="15">
        <v>27778.799999999999</v>
      </c>
      <c r="I1530" s="15"/>
      <c r="J1530" s="15"/>
      <c r="K1530" s="15"/>
      <c r="L1530" s="15">
        <f t="shared" si="2524"/>
        <v>26324.799999999999</v>
      </c>
      <c r="M1530" s="15">
        <f t="shared" si="2525"/>
        <v>27778.799999999999</v>
      </c>
      <c r="N1530" s="15">
        <f t="shared" si="2526"/>
        <v>27778.799999999999</v>
      </c>
      <c r="O1530" s="15"/>
      <c r="P1530" s="15"/>
      <c r="Q1530" s="15"/>
      <c r="R1530" s="15">
        <f t="shared" si="2494"/>
        <v>26324.799999999999</v>
      </c>
      <c r="S1530" s="15">
        <f t="shared" si="2495"/>
        <v>27778.799999999999</v>
      </c>
      <c r="T1530" s="15">
        <f t="shared" si="2496"/>
        <v>27778.799999999999</v>
      </c>
      <c r="U1530" s="15"/>
      <c r="V1530" s="15">
        <f t="shared" si="2489"/>
        <v>26324.799999999999</v>
      </c>
      <c r="W1530" s="15">
        <f t="shared" si="2490"/>
        <v>27778.799999999999</v>
      </c>
      <c r="X1530" s="15">
        <f t="shared" si="2491"/>
        <v>27778.799999999999</v>
      </c>
      <c r="Y1530" s="15"/>
      <c r="Z1530" s="15"/>
      <c r="AA1530" s="15"/>
      <c r="AB1530" s="15">
        <f t="shared" si="2562"/>
        <v>26324.799999999999</v>
      </c>
      <c r="AC1530" s="15">
        <f t="shared" si="2563"/>
        <v>27778.799999999999</v>
      </c>
      <c r="AD1530" s="15">
        <f t="shared" si="2564"/>
        <v>27778.799999999999</v>
      </c>
      <c r="AE1530" s="15"/>
      <c r="AF1530" s="15"/>
      <c r="AG1530" s="15"/>
      <c r="AH1530" s="15">
        <f t="shared" si="2568"/>
        <v>26324.799999999999</v>
      </c>
      <c r="AI1530" s="15">
        <f t="shared" si="2569"/>
        <v>27778.799999999999</v>
      </c>
      <c r="AJ1530" s="15">
        <f t="shared" si="2570"/>
        <v>27778.799999999999</v>
      </c>
      <c r="AK1530" s="15"/>
      <c r="AL1530" s="15"/>
      <c r="AM1530" s="15"/>
      <c r="AN1530" s="15">
        <f t="shared" si="2518"/>
        <v>26324.799999999999</v>
      </c>
      <c r="AO1530" s="15"/>
      <c r="AP1530" s="70">
        <f t="shared" si="2575"/>
        <v>26324.799999999999</v>
      </c>
      <c r="AQ1530" s="15">
        <f t="shared" si="2519"/>
        <v>27778.799999999999</v>
      </c>
      <c r="AR1530" s="15"/>
      <c r="AS1530" s="70">
        <f t="shared" si="2577"/>
        <v>27778.799999999999</v>
      </c>
      <c r="AT1530" s="73">
        <f t="shared" si="2520"/>
        <v>27778.799999999999</v>
      </c>
      <c r="AU1530" s="15"/>
      <c r="AV1530" s="24"/>
    </row>
    <row r="1531" spans="1:49" x14ac:dyDescent="0.3">
      <c r="A1531" s="61" t="s">
        <v>973</v>
      </c>
      <c r="B1531" s="62"/>
      <c r="C1531" s="61"/>
      <c r="D1531" s="61"/>
      <c r="E1531" s="63" t="s">
        <v>217</v>
      </c>
      <c r="F1531" s="15">
        <f t="shared" si="2549"/>
        <v>727</v>
      </c>
      <c r="G1531" s="15">
        <f t="shared" si="2550"/>
        <v>0</v>
      </c>
      <c r="H1531" s="15">
        <f t="shared" si="2551"/>
        <v>0</v>
      </c>
      <c r="I1531" s="15">
        <f t="shared" si="2552"/>
        <v>0</v>
      </c>
      <c r="J1531" s="15">
        <f t="shared" si="2553"/>
        <v>0</v>
      </c>
      <c r="K1531" s="15">
        <f t="shared" si="2554"/>
        <v>0</v>
      </c>
      <c r="L1531" s="15">
        <f t="shared" si="2524"/>
        <v>727</v>
      </c>
      <c r="M1531" s="15">
        <f t="shared" si="2525"/>
        <v>0</v>
      </c>
      <c r="N1531" s="15">
        <f t="shared" si="2526"/>
        <v>0</v>
      </c>
      <c r="O1531" s="15">
        <f t="shared" si="2555"/>
        <v>0</v>
      </c>
      <c r="P1531" s="15">
        <f t="shared" si="2556"/>
        <v>0</v>
      </c>
      <c r="Q1531" s="15">
        <f t="shared" si="2557"/>
        <v>0</v>
      </c>
      <c r="R1531" s="15">
        <f t="shared" si="2494"/>
        <v>727</v>
      </c>
      <c r="S1531" s="15">
        <f t="shared" si="2495"/>
        <v>0</v>
      </c>
      <c r="T1531" s="15">
        <f t="shared" si="2496"/>
        <v>0</v>
      </c>
      <c r="U1531" s="15">
        <f t="shared" si="2558"/>
        <v>0</v>
      </c>
      <c r="V1531" s="15">
        <f t="shared" si="2489"/>
        <v>727</v>
      </c>
      <c r="W1531" s="15">
        <f t="shared" si="2490"/>
        <v>0</v>
      </c>
      <c r="X1531" s="15">
        <f t="shared" si="2491"/>
        <v>0</v>
      </c>
      <c r="Y1531" s="15">
        <f t="shared" si="2559"/>
        <v>-363.5</v>
      </c>
      <c r="Z1531" s="15">
        <f t="shared" si="2560"/>
        <v>0</v>
      </c>
      <c r="AA1531" s="15">
        <f t="shared" si="2561"/>
        <v>0</v>
      </c>
      <c r="AB1531" s="15">
        <f t="shared" si="2562"/>
        <v>363.5</v>
      </c>
      <c r="AC1531" s="15">
        <f t="shared" si="2563"/>
        <v>0</v>
      </c>
      <c r="AD1531" s="15">
        <f t="shared" si="2564"/>
        <v>0</v>
      </c>
      <c r="AE1531" s="15">
        <f t="shared" si="2565"/>
        <v>0</v>
      </c>
      <c r="AF1531" s="15">
        <f t="shared" si="2566"/>
        <v>0</v>
      </c>
      <c r="AG1531" s="15">
        <f t="shared" si="2567"/>
        <v>0</v>
      </c>
      <c r="AH1531" s="15">
        <f t="shared" si="2568"/>
        <v>363.5</v>
      </c>
      <c r="AI1531" s="15">
        <f t="shared" si="2569"/>
        <v>0</v>
      </c>
      <c r="AJ1531" s="15">
        <f t="shared" si="2570"/>
        <v>0</v>
      </c>
      <c r="AK1531" s="15">
        <f t="shared" si="2571"/>
        <v>0</v>
      </c>
      <c r="AL1531" s="15">
        <f t="shared" si="2572"/>
        <v>0</v>
      </c>
      <c r="AM1531" s="15">
        <f t="shared" si="2573"/>
        <v>0</v>
      </c>
      <c r="AN1531" s="15">
        <f t="shared" si="2518"/>
        <v>363.5</v>
      </c>
      <c r="AO1531" s="15">
        <f t="shared" si="2574"/>
        <v>0</v>
      </c>
      <c r="AP1531" s="70">
        <f t="shared" si="2575"/>
        <v>363.5</v>
      </c>
      <c r="AQ1531" s="15">
        <f t="shared" si="2519"/>
        <v>0</v>
      </c>
      <c r="AR1531" s="15">
        <f t="shared" si="2576"/>
        <v>0</v>
      </c>
      <c r="AS1531" s="70">
        <f t="shared" si="2577"/>
        <v>0</v>
      </c>
      <c r="AT1531" s="73">
        <f t="shared" si="2520"/>
        <v>0</v>
      </c>
      <c r="AU1531" s="15">
        <f t="shared" si="2576"/>
        <v>0</v>
      </c>
      <c r="AV1531" s="24"/>
    </row>
    <row r="1532" spans="1:49" ht="46.8" x14ac:dyDescent="0.3">
      <c r="A1532" s="61" t="s">
        <v>973</v>
      </c>
      <c r="B1532" s="62" t="s">
        <v>55</v>
      </c>
      <c r="C1532" s="61"/>
      <c r="D1532" s="61"/>
      <c r="E1532" s="63" t="s">
        <v>56</v>
      </c>
      <c r="F1532" s="15">
        <f t="shared" si="2549"/>
        <v>727</v>
      </c>
      <c r="G1532" s="15">
        <f t="shared" si="2550"/>
        <v>0</v>
      </c>
      <c r="H1532" s="15">
        <f t="shared" si="2551"/>
        <v>0</v>
      </c>
      <c r="I1532" s="15">
        <f t="shared" si="2552"/>
        <v>0</v>
      </c>
      <c r="J1532" s="15">
        <f t="shared" si="2553"/>
        <v>0</v>
      </c>
      <c r="K1532" s="15">
        <f t="shared" si="2554"/>
        <v>0</v>
      </c>
      <c r="L1532" s="15">
        <f t="shared" si="2524"/>
        <v>727</v>
      </c>
      <c r="M1532" s="15">
        <f t="shared" si="2525"/>
        <v>0</v>
      </c>
      <c r="N1532" s="15">
        <f t="shared" si="2526"/>
        <v>0</v>
      </c>
      <c r="O1532" s="15">
        <f t="shared" si="2555"/>
        <v>0</v>
      </c>
      <c r="P1532" s="15">
        <f t="shared" si="2556"/>
        <v>0</v>
      </c>
      <c r="Q1532" s="15">
        <f t="shared" si="2557"/>
        <v>0</v>
      </c>
      <c r="R1532" s="15">
        <f t="shared" si="2494"/>
        <v>727</v>
      </c>
      <c r="S1532" s="15">
        <f t="shared" si="2495"/>
        <v>0</v>
      </c>
      <c r="T1532" s="15">
        <f t="shared" si="2496"/>
        <v>0</v>
      </c>
      <c r="U1532" s="15">
        <f t="shared" si="2558"/>
        <v>0</v>
      </c>
      <c r="V1532" s="15">
        <f t="shared" si="2489"/>
        <v>727</v>
      </c>
      <c r="W1532" s="15">
        <f t="shared" si="2490"/>
        <v>0</v>
      </c>
      <c r="X1532" s="15">
        <f t="shared" si="2491"/>
        <v>0</v>
      </c>
      <c r="Y1532" s="15">
        <f t="shared" si="2559"/>
        <v>-363.5</v>
      </c>
      <c r="Z1532" s="15">
        <f t="shared" si="2560"/>
        <v>0</v>
      </c>
      <c r="AA1532" s="15">
        <f t="shared" si="2561"/>
        <v>0</v>
      </c>
      <c r="AB1532" s="15">
        <f t="shared" si="2562"/>
        <v>363.5</v>
      </c>
      <c r="AC1532" s="15">
        <f t="shared" si="2563"/>
        <v>0</v>
      </c>
      <c r="AD1532" s="15">
        <f t="shared" si="2564"/>
        <v>0</v>
      </c>
      <c r="AE1532" s="15">
        <f t="shared" si="2565"/>
        <v>0</v>
      </c>
      <c r="AF1532" s="15">
        <f t="shared" si="2566"/>
        <v>0</v>
      </c>
      <c r="AG1532" s="15">
        <f t="shared" si="2567"/>
        <v>0</v>
      </c>
      <c r="AH1532" s="15">
        <f t="shared" si="2568"/>
        <v>363.5</v>
      </c>
      <c r="AI1532" s="15">
        <f t="shared" si="2569"/>
        <v>0</v>
      </c>
      <c r="AJ1532" s="15">
        <f t="shared" si="2570"/>
        <v>0</v>
      </c>
      <c r="AK1532" s="15">
        <f t="shared" si="2571"/>
        <v>0</v>
      </c>
      <c r="AL1532" s="15">
        <f t="shared" si="2572"/>
        <v>0</v>
      </c>
      <c r="AM1532" s="15">
        <f t="shared" si="2573"/>
        <v>0</v>
      </c>
      <c r="AN1532" s="15">
        <f t="shared" si="2518"/>
        <v>363.5</v>
      </c>
      <c r="AO1532" s="15">
        <f t="shared" si="2574"/>
        <v>0</v>
      </c>
      <c r="AP1532" s="70">
        <f t="shared" si="2575"/>
        <v>363.5</v>
      </c>
      <c r="AQ1532" s="15">
        <f t="shared" si="2519"/>
        <v>0</v>
      </c>
      <c r="AR1532" s="15">
        <f t="shared" si="2576"/>
        <v>0</v>
      </c>
      <c r="AS1532" s="70">
        <f t="shared" si="2577"/>
        <v>0</v>
      </c>
      <c r="AT1532" s="73">
        <f t="shared" si="2520"/>
        <v>0</v>
      </c>
      <c r="AU1532" s="15">
        <f t="shared" si="2576"/>
        <v>0</v>
      </c>
      <c r="AV1532" s="24"/>
    </row>
    <row r="1533" spans="1:49" x14ac:dyDescent="0.3">
      <c r="A1533" s="61" t="s">
        <v>973</v>
      </c>
      <c r="B1533" s="62">
        <v>600</v>
      </c>
      <c r="C1533" s="61" t="s">
        <v>31</v>
      </c>
      <c r="D1533" s="61" t="s">
        <v>32</v>
      </c>
      <c r="E1533" s="63" t="s">
        <v>33</v>
      </c>
      <c r="F1533" s="15">
        <v>727</v>
      </c>
      <c r="G1533" s="15"/>
      <c r="H1533" s="15"/>
      <c r="I1533" s="15"/>
      <c r="J1533" s="15"/>
      <c r="K1533" s="15"/>
      <c r="L1533" s="15">
        <f t="shared" si="2524"/>
        <v>727</v>
      </c>
      <c r="M1533" s="15">
        <f t="shared" si="2525"/>
        <v>0</v>
      </c>
      <c r="N1533" s="15">
        <f t="shared" si="2526"/>
        <v>0</v>
      </c>
      <c r="O1533" s="15"/>
      <c r="P1533" s="15"/>
      <c r="Q1533" s="15"/>
      <c r="R1533" s="15">
        <f t="shared" si="2494"/>
        <v>727</v>
      </c>
      <c r="S1533" s="15">
        <f t="shared" si="2495"/>
        <v>0</v>
      </c>
      <c r="T1533" s="15">
        <f t="shared" si="2496"/>
        <v>0</v>
      </c>
      <c r="U1533" s="15"/>
      <c r="V1533" s="15">
        <f t="shared" si="2489"/>
        <v>727</v>
      </c>
      <c r="W1533" s="15">
        <f t="shared" si="2490"/>
        <v>0</v>
      </c>
      <c r="X1533" s="15">
        <f t="shared" si="2491"/>
        <v>0</v>
      </c>
      <c r="Y1533" s="15">
        <v>-363.5</v>
      </c>
      <c r="Z1533" s="15"/>
      <c r="AA1533" s="15"/>
      <c r="AB1533" s="15">
        <f t="shared" si="2562"/>
        <v>363.5</v>
      </c>
      <c r="AC1533" s="15">
        <f t="shared" si="2563"/>
        <v>0</v>
      </c>
      <c r="AD1533" s="15">
        <f t="shared" si="2564"/>
        <v>0</v>
      </c>
      <c r="AE1533" s="15"/>
      <c r="AF1533" s="15"/>
      <c r="AG1533" s="15"/>
      <c r="AH1533" s="15">
        <f t="shared" si="2568"/>
        <v>363.5</v>
      </c>
      <c r="AI1533" s="15">
        <f t="shared" si="2569"/>
        <v>0</v>
      </c>
      <c r="AJ1533" s="15">
        <f t="shared" si="2570"/>
        <v>0</v>
      </c>
      <c r="AK1533" s="15"/>
      <c r="AL1533" s="15"/>
      <c r="AM1533" s="15"/>
      <c r="AN1533" s="15">
        <f t="shared" si="2518"/>
        <v>363.5</v>
      </c>
      <c r="AO1533" s="15"/>
      <c r="AP1533" s="70">
        <f t="shared" si="2575"/>
        <v>363.5</v>
      </c>
      <c r="AQ1533" s="15">
        <f t="shared" si="2519"/>
        <v>0</v>
      </c>
      <c r="AR1533" s="15"/>
      <c r="AS1533" s="70">
        <f t="shared" si="2577"/>
        <v>0</v>
      </c>
      <c r="AT1533" s="73">
        <f t="shared" si="2520"/>
        <v>0</v>
      </c>
      <c r="AU1533" s="15"/>
      <c r="AV1533" s="24"/>
    </row>
    <row r="1534" spans="1:49" ht="62.4" x14ac:dyDescent="0.3">
      <c r="A1534" s="61" t="s">
        <v>974</v>
      </c>
      <c r="B1534" s="62"/>
      <c r="C1534" s="61"/>
      <c r="D1534" s="61"/>
      <c r="E1534" s="63" t="s">
        <v>975</v>
      </c>
      <c r="F1534" s="15">
        <f t="shared" si="2549"/>
        <v>6578.6</v>
      </c>
      <c r="G1534" s="15">
        <f t="shared" si="2550"/>
        <v>6764.4</v>
      </c>
      <c r="H1534" s="15">
        <f t="shared" si="2551"/>
        <v>6764.4</v>
      </c>
      <c r="I1534" s="15">
        <f t="shared" si="2552"/>
        <v>0</v>
      </c>
      <c r="J1534" s="15">
        <f t="shared" si="2553"/>
        <v>0</v>
      </c>
      <c r="K1534" s="15">
        <f t="shared" si="2554"/>
        <v>0</v>
      </c>
      <c r="L1534" s="15">
        <f t="shared" si="2524"/>
        <v>6578.6</v>
      </c>
      <c r="M1534" s="15">
        <f t="shared" si="2525"/>
        <v>6764.4</v>
      </c>
      <c r="N1534" s="15">
        <f t="shared" si="2526"/>
        <v>6764.4</v>
      </c>
      <c r="O1534" s="15">
        <f t="shared" si="2555"/>
        <v>0</v>
      </c>
      <c r="P1534" s="15">
        <f t="shared" si="2556"/>
        <v>0</v>
      </c>
      <c r="Q1534" s="15">
        <f t="shared" si="2557"/>
        <v>0</v>
      </c>
      <c r="R1534" s="15">
        <f t="shared" si="2494"/>
        <v>6578.6</v>
      </c>
      <c r="S1534" s="15">
        <f t="shared" si="2495"/>
        <v>6764.4</v>
      </c>
      <c r="T1534" s="15">
        <f t="shared" si="2496"/>
        <v>6764.4</v>
      </c>
      <c r="U1534" s="15">
        <f t="shared" si="2558"/>
        <v>0</v>
      </c>
      <c r="V1534" s="15">
        <f t="shared" si="2489"/>
        <v>6578.6</v>
      </c>
      <c r="W1534" s="15">
        <f t="shared" si="2490"/>
        <v>6764.4</v>
      </c>
      <c r="X1534" s="15">
        <f t="shared" si="2491"/>
        <v>6764.4</v>
      </c>
      <c r="Y1534" s="15">
        <f t="shared" si="2559"/>
        <v>-92.2</v>
      </c>
      <c r="Z1534" s="15">
        <f t="shared" si="2560"/>
        <v>0</v>
      </c>
      <c r="AA1534" s="15">
        <f t="shared" si="2561"/>
        <v>0</v>
      </c>
      <c r="AB1534" s="15">
        <f t="shared" si="2562"/>
        <v>6486.4000000000005</v>
      </c>
      <c r="AC1534" s="15">
        <f t="shared" si="2563"/>
        <v>6764.4</v>
      </c>
      <c r="AD1534" s="15">
        <f t="shared" si="2564"/>
        <v>6764.4</v>
      </c>
      <c r="AE1534" s="15">
        <f t="shared" si="2565"/>
        <v>0</v>
      </c>
      <c r="AF1534" s="15">
        <f t="shared" si="2566"/>
        <v>0</v>
      </c>
      <c r="AG1534" s="15">
        <f t="shared" si="2567"/>
        <v>0</v>
      </c>
      <c r="AH1534" s="15">
        <f t="shared" si="2568"/>
        <v>6486.4000000000005</v>
      </c>
      <c r="AI1534" s="15">
        <f t="shared" si="2569"/>
        <v>6764.4</v>
      </c>
      <c r="AJ1534" s="15">
        <f t="shared" si="2570"/>
        <v>6764.4</v>
      </c>
      <c r="AK1534" s="15">
        <f t="shared" si="2571"/>
        <v>0</v>
      </c>
      <c r="AL1534" s="15">
        <f t="shared" si="2572"/>
        <v>0</v>
      </c>
      <c r="AM1534" s="15">
        <f t="shared" si="2573"/>
        <v>0</v>
      </c>
      <c r="AN1534" s="15">
        <f t="shared" si="2518"/>
        <v>6486.4000000000005</v>
      </c>
      <c r="AO1534" s="15">
        <f t="shared" si="2574"/>
        <v>0</v>
      </c>
      <c r="AP1534" s="70">
        <f t="shared" si="2575"/>
        <v>6486.4000000000005</v>
      </c>
      <c r="AQ1534" s="15">
        <f t="shared" si="2519"/>
        <v>6764.4</v>
      </c>
      <c r="AR1534" s="15">
        <f t="shared" si="2576"/>
        <v>0</v>
      </c>
      <c r="AS1534" s="70">
        <f t="shared" si="2577"/>
        <v>6764.4</v>
      </c>
      <c r="AT1534" s="73">
        <f t="shared" si="2520"/>
        <v>6764.4</v>
      </c>
      <c r="AU1534" s="15">
        <f t="shared" si="2576"/>
        <v>0</v>
      </c>
      <c r="AV1534" s="24"/>
    </row>
    <row r="1535" spans="1:49" ht="46.8" x14ac:dyDescent="0.3">
      <c r="A1535" s="61" t="s">
        <v>974</v>
      </c>
      <c r="B1535" s="62" t="s">
        <v>55</v>
      </c>
      <c r="C1535" s="61"/>
      <c r="D1535" s="61"/>
      <c r="E1535" s="63" t="s">
        <v>56</v>
      </c>
      <c r="F1535" s="15">
        <f t="shared" si="2549"/>
        <v>6578.6</v>
      </c>
      <c r="G1535" s="15">
        <f t="shared" si="2550"/>
        <v>6764.4</v>
      </c>
      <c r="H1535" s="15">
        <f t="shared" si="2551"/>
        <v>6764.4</v>
      </c>
      <c r="I1535" s="15">
        <f t="shared" si="2552"/>
        <v>0</v>
      </c>
      <c r="J1535" s="15">
        <f t="shared" si="2553"/>
        <v>0</v>
      </c>
      <c r="K1535" s="15">
        <f t="shared" si="2554"/>
        <v>0</v>
      </c>
      <c r="L1535" s="15">
        <f t="shared" si="2524"/>
        <v>6578.6</v>
      </c>
      <c r="M1535" s="15">
        <f t="shared" si="2525"/>
        <v>6764.4</v>
      </c>
      <c r="N1535" s="15">
        <f t="shared" si="2526"/>
        <v>6764.4</v>
      </c>
      <c r="O1535" s="15">
        <f t="shared" si="2555"/>
        <v>0</v>
      </c>
      <c r="P1535" s="15">
        <f t="shared" si="2556"/>
        <v>0</v>
      </c>
      <c r="Q1535" s="15">
        <f t="shared" si="2557"/>
        <v>0</v>
      </c>
      <c r="R1535" s="15">
        <f t="shared" si="2494"/>
        <v>6578.6</v>
      </c>
      <c r="S1535" s="15">
        <f t="shared" si="2495"/>
        <v>6764.4</v>
      </c>
      <c r="T1535" s="15">
        <f t="shared" si="2496"/>
        <v>6764.4</v>
      </c>
      <c r="U1535" s="15">
        <f t="shared" si="2558"/>
        <v>0</v>
      </c>
      <c r="V1535" s="15">
        <f t="shared" si="2489"/>
        <v>6578.6</v>
      </c>
      <c r="W1535" s="15">
        <f t="shared" si="2490"/>
        <v>6764.4</v>
      </c>
      <c r="X1535" s="15">
        <f t="shared" si="2491"/>
        <v>6764.4</v>
      </c>
      <c r="Y1535" s="15">
        <f t="shared" si="2559"/>
        <v>-92.2</v>
      </c>
      <c r="Z1535" s="15">
        <f t="shared" si="2560"/>
        <v>0</v>
      </c>
      <c r="AA1535" s="15">
        <f t="shared" si="2561"/>
        <v>0</v>
      </c>
      <c r="AB1535" s="15">
        <f t="shared" si="2562"/>
        <v>6486.4000000000005</v>
      </c>
      <c r="AC1535" s="15">
        <f t="shared" si="2563"/>
        <v>6764.4</v>
      </c>
      <c r="AD1535" s="15">
        <f t="shared" si="2564"/>
        <v>6764.4</v>
      </c>
      <c r="AE1535" s="15">
        <f t="shared" si="2565"/>
        <v>0</v>
      </c>
      <c r="AF1535" s="15">
        <f t="shared" si="2566"/>
        <v>0</v>
      </c>
      <c r="AG1535" s="15">
        <f t="shared" si="2567"/>
        <v>0</v>
      </c>
      <c r="AH1535" s="15">
        <f t="shared" si="2568"/>
        <v>6486.4000000000005</v>
      </c>
      <c r="AI1535" s="15">
        <f t="shared" si="2569"/>
        <v>6764.4</v>
      </c>
      <c r="AJ1535" s="15">
        <f t="shared" si="2570"/>
        <v>6764.4</v>
      </c>
      <c r="AK1535" s="15">
        <f t="shared" si="2571"/>
        <v>0</v>
      </c>
      <c r="AL1535" s="15">
        <f t="shared" si="2572"/>
        <v>0</v>
      </c>
      <c r="AM1535" s="15">
        <f t="shared" si="2573"/>
        <v>0</v>
      </c>
      <c r="AN1535" s="15">
        <f t="shared" si="2518"/>
        <v>6486.4000000000005</v>
      </c>
      <c r="AO1535" s="15">
        <f t="shared" si="2574"/>
        <v>0</v>
      </c>
      <c r="AP1535" s="70">
        <f t="shared" si="2575"/>
        <v>6486.4000000000005</v>
      </c>
      <c r="AQ1535" s="15">
        <f t="shared" si="2519"/>
        <v>6764.4</v>
      </c>
      <c r="AR1535" s="15">
        <f t="shared" si="2576"/>
        <v>0</v>
      </c>
      <c r="AS1535" s="70">
        <f t="shared" si="2577"/>
        <v>6764.4</v>
      </c>
      <c r="AT1535" s="73">
        <f t="shared" si="2520"/>
        <v>6764.4</v>
      </c>
      <c r="AU1535" s="15">
        <f t="shared" si="2576"/>
        <v>0</v>
      </c>
      <c r="AV1535" s="24"/>
    </row>
    <row r="1536" spans="1:49" x14ac:dyDescent="0.3">
      <c r="A1536" s="61" t="s">
        <v>974</v>
      </c>
      <c r="B1536" s="62">
        <v>600</v>
      </c>
      <c r="C1536" s="61" t="s">
        <v>31</v>
      </c>
      <c r="D1536" s="61" t="s">
        <v>32</v>
      </c>
      <c r="E1536" s="63" t="s">
        <v>33</v>
      </c>
      <c r="F1536" s="15">
        <v>6578.6</v>
      </c>
      <c r="G1536" s="15">
        <v>6764.4</v>
      </c>
      <c r="H1536" s="15">
        <v>6764.4</v>
      </c>
      <c r="I1536" s="15"/>
      <c r="J1536" s="15"/>
      <c r="K1536" s="15"/>
      <c r="L1536" s="15">
        <f t="shared" si="2524"/>
        <v>6578.6</v>
      </c>
      <c r="M1536" s="15">
        <f t="shared" si="2525"/>
        <v>6764.4</v>
      </c>
      <c r="N1536" s="15">
        <f t="shared" si="2526"/>
        <v>6764.4</v>
      </c>
      <c r="O1536" s="15"/>
      <c r="P1536" s="15"/>
      <c r="Q1536" s="15"/>
      <c r="R1536" s="15">
        <f t="shared" si="2494"/>
        <v>6578.6</v>
      </c>
      <c r="S1536" s="15">
        <f t="shared" si="2495"/>
        <v>6764.4</v>
      </c>
      <c r="T1536" s="15">
        <f t="shared" si="2496"/>
        <v>6764.4</v>
      </c>
      <c r="U1536" s="15"/>
      <c r="V1536" s="15">
        <f t="shared" si="2489"/>
        <v>6578.6</v>
      </c>
      <c r="W1536" s="15">
        <f t="shared" si="2490"/>
        <v>6764.4</v>
      </c>
      <c r="X1536" s="15">
        <f t="shared" si="2491"/>
        <v>6764.4</v>
      </c>
      <c r="Y1536" s="15">
        <v>-92.2</v>
      </c>
      <c r="Z1536" s="15"/>
      <c r="AA1536" s="15"/>
      <c r="AB1536" s="15">
        <f t="shared" si="2562"/>
        <v>6486.4000000000005</v>
      </c>
      <c r="AC1536" s="15">
        <f t="shared" si="2563"/>
        <v>6764.4</v>
      </c>
      <c r="AD1536" s="15">
        <f t="shared" si="2564"/>
        <v>6764.4</v>
      </c>
      <c r="AE1536" s="15"/>
      <c r="AF1536" s="15"/>
      <c r="AG1536" s="15"/>
      <c r="AH1536" s="15">
        <f t="shared" si="2568"/>
        <v>6486.4000000000005</v>
      </c>
      <c r="AI1536" s="15">
        <f t="shared" si="2569"/>
        <v>6764.4</v>
      </c>
      <c r="AJ1536" s="15">
        <f t="shared" si="2570"/>
        <v>6764.4</v>
      </c>
      <c r="AK1536" s="15"/>
      <c r="AL1536" s="15"/>
      <c r="AM1536" s="15"/>
      <c r="AN1536" s="15">
        <f t="shared" si="2518"/>
        <v>6486.4000000000005</v>
      </c>
      <c r="AO1536" s="15"/>
      <c r="AP1536" s="70">
        <f t="shared" si="2575"/>
        <v>6486.4000000000005</v>
      </c>
      <c r="AQ1536" s="15">
        <f t="shared" si="2519"/>
        <v>6764.4</v>
      </c>
      <c r="AR1536" s="15"/>
      <c r="AS1536" s="70">
        <f t="shared" si="2577"/>
        <v>6764.4</v>
      </c>
      <c r="AT1536" s="73">
        <f t="shared" si="2520"/>
        <v>6764.4</v>
      </c>
      <c r="AU1536" s="15"/>
      <c r="AV1536" s="24"/>
    </row>
    <row r="1537" spans="1:49" s="75" customFormat="1" ht="46.8" x14ac:dyDescent="0.3">
      <c r="A1537" s="58" t="s">
        <v>976</v>
      </c>
      <c r="B1537" s="59"/>
      <c r="C1537" s="58"/>
      <c r="D1537" s="58"/>
      <c r="E1537" s="60" t="s">
        <v>977</v>
      </c>
      <c r="F1537" s="21">
        <f t="shared" si="2549"/>
        <v>37208</v>
      </c>
      <c r="G1537" s="21">
        <f t="shared" si="2550"/>
        <v>40449.800000000003</v>
      </c>
      <c r="H1537" s="21">
        <f t="shared" si="2551"/>
        <v>40465.5</v>
      </c>
      <c r="I1537" s="21">
        <f t="shared" si="2552"/>
        <v>6000</v>
      </c>
      <c r="J1537" s="21">
        <f t="shared" si="2553"/>
        <v>6000</v>
      </c>
      <c r="K1537" s="21">
        <f t="shared" si="2554"/>
        <v>6000</v>
      </c>
      <c r="L1537" s="21">
        <f t="shared" si="2524"/>
        <v>43208</v>
      </c>
      <c r="M1537" s="21">
        <f t="shared" si="2525"/>
        <v>46449.8</v>
      </c>
      <c r="N1537" s="21">
        <f t="shared" si="2526"/>
        <v>46465.5</v>
      </c>
      <c r="O1537" s="21">
        <f t="shared" si="2555"/>
        <v>0</v>
      </c>
      <c r="P1537" s="21">
        <f t="shared" si="2556"/>
        <v>0</v>
      </c>
      <c r="Q1537" s="21">
        <f t="shared" si="2557"/>
        <v>0</v>
      </c>
      <c r="R1537" s="21">
        <f t="shared" si="2494"/>
        <v>43208</v>
      </c>
      <c r="S1537" s="21">
        <f t="shared" si="2495"/>
        <v>46449.8</v>
      </c>
      <c r="T1537" s="21">
        <f t="shared" si="2496"/>
        <v>46465.5</v>
      </c>
      <c r="U1537" s="21">
        <f t="shared" si="2558"/>
        <v>0</v>
      </c>
      <c r="V1537" s="21">
        <f t="shared" si="2489"/>
        <v>43208</v>
      </c>
      <c r="W1537" s="21">
        <f t="shared" si="2490"/>
        <v>46449.8</v>
      </c>
      <c r="X1537" s="21">
        <f t="shared" si="2491"/>
        <v>46465.5</v>
      </c>
      <c r="Y1537" s="21">
        <f t="shared" si="2559"/>
        <v>-455.9</v>
      </c>
      <c r="Z1537" s="21">
        <f t="shared" si="2560"/>
        <v>0</v>
      </c>
      <c r="AA1537" s="21">
        <f t="shared" si="2561"/>
        <v>0</v>
      </c>
      <c r="AB1537" s="21">
        <f t="shared" si="2562"/>
        <v>42752.1</v>
      </c>
      <c r="AC1537" s="21">
        <f t="shared" si="2563"/>
        <v>46449.8</v>
      </c>
      <c r="AD1537" s="21">
        <f t="shared" si="2564"/>
        <v>46465.5</v>
      </c>
      <c r="AE1537" s="21">
        <f t="shared" si="2565"/>
        <v>0</v>
      </c>
      <c r="AF1537" s="21">
        <f t="shared" si="2566"/>
        <v>0</v>
      </c>
      <c r="AG1537" s="21">
        <f t="shared" si="2567"/>
        <v>0</v>
      </c>
      <c r="AH1537" s="21">
        <f t="shared" si="2568"/>
        <v>42752.1</v>
      </c>
      <c r="AI1537" s="21">
        <f t="shared" si="2569"/>
        <v>46449.8</v>
      </c>
      <c r="AJ1537" s="21">
        <f t="shared" si="2570"/>
        <v>46465.5</v>
      </c>
      <c r="AK1537" s="21">
        <f t="shared" si="2571"/>
        <v>-152.1</v>
      </c>
      <c r="AL1537" s="21">
        <f t="shared" si="2572"/>
        <v>0</v>
      </c>
      <c r="AM1537" s="21">
        <f t="shared" si="2573"/>
        <v>0</v>
      </c>
      <c r="AN1537" s="21">
        <f t="shared" si="2518"/>
        <v>42600</v>
      </c>
      <c r="AO1537" s="21">
        <f t="shared" si="2574"/>
        <v>0</v>
      </c>
      <c r="AP1537" s="69">
        <f t="shared" si="2575"/>
        <v>42600</v>
      </c>
      <c r="AQ1537" s="21">
        <f t="shared" si="2519"/>
        <v>46449.8</v>
      </c>
      <c r="AR1537" s="21">
        <f t="shared" si="2576"/>
        <v>0</v>
      </c>
      <c r="AS1537" s="69">
        <f t="shared" si="2577"/>
        <v>46449.8</v>
      </c>
      <c r="AT1537" s="72">
        <f t="shared" si="2520"/>
        <v>46465.5</v>
      </c>
      <c r="AU1537" s="21">
        <f t="shared" si="2576"/>
        <v>0</v>
      </c>
      <c r="AV1537" s="22"/>
      <c r="AW1537" s="17"/>
    </row>
    <row r="1538" spans="1:49" ht="46.8" x14ac:dyDescent="0.3">
      <c r="A1538" s="61" t="s">
        <v>978</v>
      </c>
      <c r="B1538" s="62"/>
      <c r="C1538" s="61"/>
      <c r="D1538" s="61"/>
      <c r="E1538" s="63" t="s">
        <v>150</v>
      </c>
      <c r="F1538" s="15">
        <f t="shared" ref="F1538:K1538" si="2578">F1539+F1541</f>
        <v>37208</v>
      </c>
      <c r="G1538" s="15">
        <f t="shared" si="2578"/>
        <v>40449.800000000003</v>
      </c>
      <c r="H1538" s="15">
        <f t="shared" si="2578"/>
        <v>40465.5</v>
      </c>
      <c r="I1538" s="15">
        <f t="shared" si="2578"/>
        <v>6000</v>
      </c>
      <c r="J1538" s="15">
        <f t="shared" si="2578"/>
        <v>6000</v>
      </c>
      <c r="K1538" s="15">
        <f t="shared" si="2578"/>
        <v>6000</v>
      </c>
      <c r="L1538" s="15">
        <f t="shared" si="2524"/>
        <v>43208</v>
      </c>
      <c r="M1538" s="15">
        <f t="shared" si="2525"/>
        <v>46449.8</v>
      </c>
      <c r="N1538" s="15">
        <f t="shared" si="2526"/>
        <v>46465.5</v>
      </c>
      <c r="O1538" s="15">
        <f>O1539+O1541</f>
        <v>0</v>
      </c>
      <c r="P1538" s="15">
        <f>P1539+P1541</f>
        <v>0</v>
      </c>
      <c r="Q1538" s="15">
        <f>Q1539+Q1541</f>
        <v>0</v>
      </c>
      <c r="R1538" s="15">
        <f t="shared" si="2494"/>
        <v>43208</v>
      </c>
      <c r="S1538" s="15">
        <f t="shared" si="2495"/>
        <v>46449.8</v>
      </c>
      <c r="T1538" s="15">
        <f t="shared" si="2496"/>
        <v>46465.5</v>
      </c>
      <c r="U1538" s="15">
        <f>U1539+U1541</f>
        <v>0</v>
      </c>
      <c r="V1538" s="15">
        <f t="shared" si="2489"/>
        <v>43208</v>
      </c>
      <c r="W1538" s="15">
        <f t="shared" si="2490"/>
        <v>46449.8</v>
      </c>
      <c r="X1538" s="15">
        <f t="shared" si="2491"/>
        <v>46465.5</v>
      </c>
      <c r="Y1538" s="15">
        <f>Y1539+Y1541</f>
        <v>-455.9</v>
      </c>
      <c r="Z1538" s="15">
        <f>Z1539+Z1541</f>
        <v>0</v>
      </c>
      <c r="AA1538" s="15">
        <f>AA1539+AA1541</f>
        <v>0</v>
      </c>
      <c r="AB1538" s="15">
        <f t="shared" si="2562"/>
        <v>42752.1</v>
      </c>
      <c r="AC1538" s="15">
        <f t="shared" si="2563"/>
        <v>46449.8</v>
      </c>
      <c r="AD1538" s="15">
        <f t="shared" si="2564"/>
        <v>46465.5</v>
      </c>
      <c r="AE1538" s="15">
        <f>AE1539+AE1541</f>
        <v>0</v>
      </c>
      <c r="AF1538" s="15">
        <f>AF1539+AF1541</f>
        <v>0</v>
      </c>
      <c r="AG1538" s="15">
        <f>AG1539+AG1541</f>
        <v>0</v>
      </c>
      <c r="AH1538" s="15">
        <f t="shared" si="2568"/>
        <v>42752.1</v>
      </c>
      <c r="AI1538" s="15">
        <f t="shared" si="2569"/>
        <v>46449.8</v>
      </c>
      <c r="AJ1538" s="15">
        <f t="shared" si="2570"/>
        <v>46465.5</v>
      </c>
      <c r="AK1538" s="15">
        <f>AK1539+AK1541</f>
        <v>-152.1</v>
      </c>
      <c r="AL1538" s="15">
        <f>AL1539+AL1541</f>
        <v>0</v>
      </c>
      <c r="AM1538" s="15">
        <f>AM1539+AM1541</f>
        <v>0</v>
      </c>
      <c r="AN1538" s="15">
        <f t="shared" si="2518"/>
        <v>42600</v>
      </c>
      <c r="AO1538" s="15">
        <f>AO1539+AO1541</f>
        <v>0</v>
      </c>
      <c r="AP1538" s="70">
        <f t="shared" si="2575"/>
        <v>42600</v>
      </c>
      <c r="AQ1538" s="15">
        <f t="shared" si="2519"/>
        <v>46449.8</v>
      </c>
      <c r="AR1538" s="15">
        <f>AR1539+AR1541</f>
        <v>0</v>
      </c>
      <c r="AS1538" s="70">
        <f t="shared" si="2577"/>
        <v>46449.8</v>
      </c>
      <c r="AT1538" s="73">
        <f t="shared" si="2520"/>
        <v>46465.5</v>
      </c>
      <c r="AU1538" s="15">
        <f>AU1539+AU1541</f>
        <v>0</v>
      </c>
      <c r="AV1538" s="24"/>
    </row>
    <row r="1539" spans="1:49" ht="93.6" x14ac:dyDescent="0.3">
      <c r="A1539" s="61" t="s">
        <v>978</v>
      </c>
      <c r="B1539" s="62" t="s">
        <v>151</v>
      </c>
      <c r="C1539" s="61"/>
      <c r="D1539" s="61"/>
      <c r="E1539" s="63" t="s">
        <v>152</v>
      </c>
      <c r="F1539" s="15">
        <f t="shared" ref="F1539:K1539" si="2579">F1540</f>
        <v>29734.9</v>
      </c>
      <c r="G1539" s="15">
        <f t="shared" si="2579"/>
        <v>33267</v>
      </c>
      <c r="H1539" s="15">
        <f t="shared" si="2579"/>
        <v>33267</v>
      </c>
      <c r="I1539" s="15">
        <f t="shared" si="2579"/>
        <v>0</v>
      </c>
      <c r="J1539" s="15">
        <f t="shared" si="2579"/>
        <v>0</v>
      </c>
      <c r="K1539" s="15">
        <f t="shared" si="2579"/>
        <v>0</v>
      </c>
      <c r="L1539" s="15">
        <f t="shared" si="2524"/>
        <v>29734.9</v>
      </c>
      <c r="M1539" s="15">
        <f t="shared" si="2525"/>
        <v>33267</v>
      </c>
      <c r="N1539" s="15">
        <f t="shared" si="2526"/>
        <v>33267</v>
      </c>
      <c r="O1539" s="15">
        <f>O1540</f>
        <v>0</v>
      </c>
      <c r="P1539" s="15">
        <f>P1540</f>
        <v>0</v>
      </c>
      <c r="Q1539" s="15">
        <f>Q1540</f>
        <v>0</v>
      </c>
      <c r="R1539" s="15">
        <f t="shared" si="2494"/>
        <v>29734.9</v>
      </c>
      <c r="S1539" s="15">
        <f t="shared" si="2495"/>
        <v>33267</v>
      </c>
      <c r="T1539" s="15">
        <f t="shared" si="2496"/>
        <v>33267</v>
      </c>
      <c r="U1539" s="15">
        <f>U1540</f>
        <v>0</v>
      </c>
      <c r="V1539" s="15">
        <f t="shared" si="2489"/>
        <v>29734.9</v>
      </c>
      <c r="W1539" s="15">
        <f t="shared" si="2490"/>
        <v>33267</v>
      </c>
      <c r="X1539" s="15">
        <f t="shared" si="2491"/>
        <v>33267</v>
      </c>
      <c r="Y1539" s="15">
        <f>Y1540</f>
        <v>-455.9</v>
      </c>
      <c r="Z1539" s="15">
        <f>Z1540</f>
        <v>0</v>
      </c>
      <c r="AA1539" s="15">
        <f>AA1540</f>
        <v>0</v>
      </c>
      <c r="AB1539" s="15">
        <f t="shared" si="2562"/>
        <v>29279</v>
      </c>
      <c r="AC1539" s="15">
        <f t="shared" si="2563"/>
        <v>33267</v>
      </c>
      <c r="AD1539" s="15">
        <f t="shared" si="2564"/>
        <v>33267</v>
      </c>
      <c r="AE1539" s="15">
        <f>AE1540</f>
        <v>0</v>
      </c>
      <c r="AF1539" s="15">
        <f>AF1540</f>
        <v>0</v>
      </c>
      <c r="AG1539" s="15">
        <f>AG1540</f>
        <v>0</v>
      </c>
      <c r="AH1539" s="15">
        <f t="shared" si="2568"/>
        <v>29279</v>
      </c>
      <c r="AI1539" s="15">
        <f t="shared" si="2569"/>
        <v>33267</v>
      </c>
      <c r="AJ1539" s="15">
        <f t="shared" si="2570"/>
        <v>33267</v>
      </c>
      <c r="AK1539" s="15">
        <f>AK1540</f>
        <v>0</v>
      </c>
      <c r="AL1539" s="15">
        <f>AL1540</f>
        <v>0</v>
      </c>
      <c r="AM1539" s="15">
        <f>AM1540</f>
        <v>0</v>
      </c>
      <c r="AN1539" s="15">
        <f t="shared" si="2518"/>
        <v>29279</v>
      </c>
      <c r="AO1539" s="15">
        <f>AO1540</f>
        <v>0</v>
      </c>
      <c r="AP1539" s="70">
        <f t="shared" si="2575"/>
        <v>29279</v>
      </c>
      <c r="AQ1539" s="15">
        <f t="shared" si="2519"/>
        <v>33267</v>
      </c>
      <c r="AR1539" s="15">
        <f>AR1540</f>
        <v>0</v>
      </c>
      <c r="AS1539" s="70">
        <f t="shared" si="2577"/>
        <v>33267</v>
      </c>
      <c r="AT1539" s="73">
        <f t="shared" si="2520"/>
        <v>33267</v>
      </c>
      <c r="AU1539" s="15">
        <f>AU1540</f>
        <v>0</v>
      </c>
      <c r="AV1539" s="24"/>
    </row>
    <row r="1540" spans="1:49" x14ac:dyDescent="0.3">
      <c r="A1540" s="61" t="s">
        <v>978</v>
      </c>
      <c r="B1540" s="62">
        <v>100</v>
      </c>
      <c r="C1540" s="61" t="s">
        <v>31</v>
      </c>
      <c r="D1540" s="61" t="s">
        <v>32</v>
      </c>
      <c r="E1540" s="63" t="s">
        <v>33</v>
      </c>
      <c r="F1540" s="15">
        <v>29734.9</v>
      </c>
      <c r="G1540" s="15">
        <v>33267</v>
      </c>
      <c r="H1540" s="15">
        <v>33267</v>
      </c>
      <c r="I1540" s="15"/>
      <c r="J1540" s="15"/>
      <c r="K1540" s="15"/>
      <c r="L1540" s="15">
        <f t="shared" si="2524"/>
        <v>29734.9</v>
      </c>
      <c r="M1540" s="15">
        <f t="shared" si="2525"/>
        <v>33267</v>
      </c>
      <c r="N1540" s="15">
        <f t="shared" si="2526"/>
        <v>33267</v>
      </c>
      <c r="O1540" s="15"/>
      <c r="P1540" s="15"/>
      <c r="Q1540" s="15"/>
      <c r="R1540" s="15">
        <f t="shared" si="2494"/>
        <v>29734.9</v>
      </c>
      <c r="S1540" s="15">
        <f t="shared" si="2495"/>
        <v>33267</v>
      </c>
      <c r="T1540" s="15">
        <f t="shared" si="2496"/>
        <v>33267</v>
      </c>
      <c r="U1540" s="15"/>
      <c r="V1540" s="15">
        <f t="shared" si="2489"/>
        <v>29734.9</v>
      </c>
      <c r="W1540" s="15">
        <f t="shared" si="2490"/>
        <v>33267</v>
      </c>
      <c r="X1540" s="15">
        <f t="shared" si="2491"/>
        <v>33267</v>
      </c>
      <c r="Y1540" s="15">
        <v>-455.9</v>
      </c>
      <c r="Z1540" s="15"/>
      <c r="AA1540" s="15"/>
      <c r="AB1540" s="15">
        <f t="shared" si="2562"/>
        <v>29279</v>
      </c>
      <c r="AC1540" s="15">
        <f t="shared" si="2563"/>
        <v>33267</v>
      </c>
      <c r="AD1540" s="15">
        <f t="shared" si="2564"/>
        <v>33267</v>
      </c>
      <c r="AE1540" s="15"/>
      <c r="AF1540" s="15"/>
      <c r="AG1540" s="15"/>
      <c r="AH1540" s="15">
        <f t="shared" si="2568"/>
        <v>29279</v>
      </c>
      <c r="AI1540" s="15">
        <f t="shared" si="2569"/>
        <v>33267</v>
      </c>
      <c r="AJ1540" s="15">
        <f t="shared" si="2570"/>
        <v>33267</v>
      </c>
      <c r="AK1540" s="15"/>
      <c r="AL1540" s="15"/>
      <c r="AM1540" s="15"/>
      <c r="AN1540" s="15">
        <f t="shared" si="2518"/>
        <v>29279</v>
      </c>
      <c r="AO1540" s="15"/>
      <c r="AP1540" s="70">
        <f t="shared" si="2575"/>
        <v>29279</v>
      </c>
      <c r="AQ1540" s="15">
        <f t="shared" si="2519"/>
        <v>33267</v>
      </c>
      <c r="AR1540" s="15"/>
      <c r="AS1540" s="70">
        <f t="shared" si="2577"/>
        <v>33267</v>
      </c>
      <c r="AT1540" s="73">
        <f t="shared" si="2520"/>
        <v>33267</v>
      </c>
      <c r="AU1540" s="15"/>
      <c r="AV1540" s="24"/>
    </row>
    <row r="1541" spans="1:49" ht="31.2" x14ac:dyDescent="0.3">
      <c r="A1541" s="61" t="s">
        <v>978</v>
      </c>
      <c r="B1541" s="62" t="s">
        <v>48</v>
      </c>
      <c r="C1541" s="61"/>
      <c r="D1541" s="61"/>
      <c r="E1541" s="63" t="s">
        <v>49</v>
      </c>
      <c r="F1541" s="15">
        <f t="shared" ref="F1541:K1541" si="2580">F1542</f>
        <v>7473.1</v>
      </c>
      <c r="G1541" s="15">
        <f t="shared" si="2580"/>
        <v>7182.8</v>
      </c>
      <c r="H1541" s="15">
        <f t="shared" si="2580"/>
        <v>7198.5</v>
      </c>
      <c r="I1541" s="15">
        <f t="shared" si="2580"/>
        <v>6000</v>
      </c>
      <c r="J1541" s="15">
        <f t="shared" si="2580"/>
        <v>6000</v>
      </c>
      <c r="K1541" s="15">
        <f t="shared" si="2580"/>
        <v>6000</v>
      </c>
      <c r="L1541" s="15">
        <f t="shared" si="2524"/>
        <v>13473.1</v>
      </c>
      <c r="M1541" s="15">
        <f t="shared" si="2525"/>
        <v>13182.8</v>
      </c>
      <c r="N1541" s="15">
        <f t="shared" si="2526"/>
        <v>13198.5</v>
      </c>
      <c r="O1541" s="15">
        <f>O1542</f>
        <v>0</v>
      </c>
      <c r="P1541" s="15">
        <f>P1542</f>
        <v>0</v>
      </c>
      <c r="Q1541" s="15">
        <f>Q1542</f>
        <v>0</v>
      </c>
      <c r="R1541" s="15">
        <f t="shared" si="2494"/>
        <v>13473.1</v>
      </c>
      <c r="S1541" s="15">
        <f t="shared" si="2495"/>
        <v>13182.8</v>
      </c>
      <c r="T1541" s="15">
        <f t="shared" si="2496"/>
        <v>13198.5</v>
      </c>
      <c r="U1541" s="15">
        <f>U1542</f>
        <v>0</v>
      </c>
      <c r="V1541" s="15">
        <f t="shared" si="2489"/>
        <v>13473.1</v>
      </c>
      <c r="W1541" s="15">
        <f t="shared" si="2490"/>
        <v>13182.8</v>
      </c>
      <c r="X1541" s="15">
        <f t="shared" si="2491"/>
        <v>13198.5</v>
      </c>
      <c r="Y1541" s="15">
        <f>Y1542</f>
        <v>0</v>
      </c>
      <c r="Z1541" s="15">
        <f>Z1542</f>
        <v>0</v>
      </c>
      <c r="AA1541" s="15">
        <f>AA1542</f>
        <v>0</v>
      </c>
      <c r="AB1541" s="15">
        <f t="shared" si="2562"/>
        <v>13473.1</v>
      </c>
      <c r="AC1541" s="15">
        <f t="shared" si="2563"/>
        <v>13182.8</v>
      </c>
      <c r="AD1541" s="15">
        <f t="shared" si="2564"/>
        <v>13198.5</v>
      </c>
      <c r="AE1541" s="15">
        <f>AE1542</f>
        <v>0</v>
      </c>
      <c r="AF1541" s="15">
        <f>AF1542</f>
        <v>0</v>
      </c>
      <c r="AG1541" s="15">
        <f>AG1542</f>
        <v>0</v>
      </c>
      <c r="AH1541" s="15">
        <f t="shared" si="2568"/>
        <v>13473.1</v>
      </c>
      <c r="AI1541" s="15">
        <f t="shared" si="2569"/>
        <v>13182.8</v>
      </c>
      <c r="AJ1541" s="15">
        <f t="shared" si="2570"/>
        <v>13198.5</v>
      </c>
      <c r="AK1541" s="15">
        <f>AK1542</f>
        <v>-152.1</v>
      </c>
      <c r="AL1541" s="15">
        <f>AL1542</f>
        <v>0</v>
      </c>
      <c r="AM1541" s="15">
        <f>AM1542</f>
        <v>0</v>
      </c>
      <c r="AN1541" s="15">
        <f t="shared" si="2518"/>
        <v>13321</v>
      </c>
      <c r="AO1541" s="15">
        <f>AO1542</f>
        <v>0</v>
      </c>
      <c r="AP1541" s="70">
        <f t="shared" si="2575"/>
        <v>13321</v>
      </c>
      <c r="AQ1541" s="15">
        <f t="shared" si="2519"/>
        <v>13182.8</v>
      </c>
      <c r="AR1541" s="15">
        <f>AR1542</f>
        <v>0</v>
      </c>
      <c r="AS1541" s="70">
        <f t="shared" si="2577"/>
        <v>13182.8</v>
      </c>
      <c r="AT1541" s="73">
        <f t="shared" si="2520"/>
        <v>13198.5</v>
      </c>
      <c r="AU1541" s="15">
        <f>AU1542</f>
        <v>0</v>
      </c>
      <c r="AV1541" s="24"/>
    </row>
    <row r="1542" spans="1:49" x14ac:dyDescent="0.3">
      <c r="A1542" s="61" t="s">
        <v>978</v>
      </c>
      <c r="B1542" s="62">
        <v>200</v>
      </c>
      <c r="C1542" s="61" t="s">
        <v>31</v>
      </c>
      <c r="D1542" s="61" t="s">
        <v>32</v>
      </c>
      <c r="E1542" s="63" t="s">
        <v>33</v>
      </c>
      <c r="F1542" s="15">
        <v>7473.1</v>
      </c>
      <c r="G1542" s="15">
        <v>7182.8</v>
      </c>
      <c r="H1542" s="15">
        <v>7198.5</v>
      </c>
      <c r="I1542" s="27">
        <v>6000</v>
      </c>
      <c r="J1542" s="27">
        <v>6000</v>
      </c>
      <c r="K1542" s="27">
        <v>6000</v>
      </c>
      <c r="L1542" s="15">
        <f t="shared" si="2524"/>
        <v>13473.1</v>
      </c>
      <c r="M1542" s="15">
        <f t="shared" si="2525"/>
        <v>13182.8</v>
      </c>
      <c r="N1542" s="15">
        <f t="shared" si="2526"/>
        <v>13198.5</v>
      </c>
      <c r="O1542" s="15"/>
      <c r="P1542" s="15"/>
      <c r="Q1542" s="15"/>
      <c r="R1542" s="15">
        <f t="shared" si="2494"/>
        <v>13473.1</v>
      </c>
      <c r="S1542" s="15">
        <f t="shared" si="2495"/>
        <v>13182.8</v>
      </c>
      <c r="T1542" s="15">
        <f t="shared" si="2496"/>
        <v>13198.5</v>
      </c>
      <c r="U1542" s="15"/>
      <c r="V1542" s="15">
        <f t="shared" ref="V1542:V1605" si="2581">R1542+U1542</f>
        <v>13473.1</v>
      </c>
      <c r="W1542" s="15">
        <f t="shared" ref="W1542:W1605" si="2582">S1542</f>
        <v>13182.8</v>
      </c>
      <c r="X1542" s="15">
        <f t="shared" ref="X1542:X1605" si="2583">T1542</f>
        <v>13198.5</v>
      </c>
      <c r="Y1542" s="15"/>
      <c r="Z1542" s="15"/>
      <c r="AA1542" s="15"/>
      <c r="AB1542" s="15">
        <f t="shared" si="2562"/>
        <v>13473.1</v>
      </c>
      <c r="AC1542" s="15">
        <f t="shared" si="2563"/>
        <v>13182.8</v>
      </c>
      <c r="AD1542" s="15">
        <f t="shared" si="2564"/>
        <v>13198.5</v>
      </c>
      <c r="AE1542" s="15"/>
      <c r="AF1542" s="15"/>
      <c r="AG1542" s="15"/>
      <c r="AH1542" s="15">
        <f t="shared" si="2568"/>
        <v>13473.1</v>
      </c>
      <c r="AI1542" s="15">
        <f t="shared" si="2569"/>
        <v>13182.8</v>
      </c>
      <c r="AJ1542" s="15">
        <f t="shared" si="2570"/>
        <v>13198.5</v>
      </c>
      <c r="AK1542" s="15">
        <v>-152.1</v>
      </c>
      <c r="AL1542" s="15"/>
      <c r="AM1542" s="15"/>
      <c r="AN1542" s="15">
        <f t="shared" si="2518"/>
        <v>13321</v>
      </c>
      <c r="AO1542" s="15"/>
      <c r="AP1542" s="70">
        <f t="shared" si="2575"/>
        <v>13321</v>
      </c>
      <c r="AQ1542" s="15">
        <f t="shared" si="2519"/>
        <v>13182.8</v>
      </c>
      <c r="AR1542" s="15"/>
      <c r="AS1542" s="70">
        <f t="shared" si="2577"/>
        <v>13182.8</v>
      </c>
      <c r="AT1542" s="73">
        <f t="shared" si="2520"/>
        <v>13198.5</v>
      </c>
      <c r="AU1542" s="15"/>
      <c r="AV1542" s="24"/>
    </row>
    <row r="1543" spans="1:49" s="75" customFormat="1" ht="46.8" x14ac:dyDescent="0.3">
      <c r="A1543" s="58" t="s">
        <v>979</v>
      </c>
      <c r="B1543" s="59"/>
      <c r="C1543" s="58"/>
      <c r="D1543" s="58"/>
      <c r="E1543" s="60" t="s">
        <v>980</v>
      </c>
      <c r="F1543" s="21">
        <f t="shared" si="2549"/>
        <v>141000</v>
      </c>
      <c r="G1543" s="21">
        <f t="shared" ref="G1543:G1545" si="2584">G1544</f>
        <v>141000</v>
      </c>
      <c r="H1543" s="21">
        <f t="shared" si="2551"/>
        <v>141000</v>
      </c>
      <c r="I1543" s="21">
        <f t="shared" ref="I1543:I1545" si="2585">I1544</f>
        <v>14000</v>
      </c>
      <c r="J1543" s="21">
        <f t="shared" ref="J1543:J1545" si="2586">J1544</f>
        <v>14000</v>
      </c>
      <c r="K1543" s="21">
        <f t="shared" ref="K1543:K1545" si="2587">K1544</f>
        <v>14000</v>
      </c>
      <c r="L1543" s="21">
        <f t="shared" si="2524"/>
        <v>155000</v>
      </c>
      <c r="M1543" s="21">
        <f t="shared" si="2525"/>
        <v>155000</v>
      </c>
      <c r="N1543" s="21">
        <f t="shared" si="2526"/>
        <v>155000</v>
      </c>
      <c r="O1543" s="21">
        <f t="shared" ref="O1543:O1549" si="2588">O1544</f>
        <v>0</v>
      </c>
      <c r="P1543" s="21">
        <f t="shared" ref="P1543:P1549" si="2589">P1544</f>
        <v>0</v>
      </c>
      <c r="Q1543" s="21">
        <f t="shared" ref="Q1543:Q1549" si="2590">Q1544</f>
        <v>0</v>
      </c>
      <c r="R1543" s="21">
        <f t="shared" si="2494"/>
        <v>155000</v>
      </c>
      <c r="S1543" s="21">
        <f t="shared" si="2495"/>
        <v>155000</v>
      </c>
      <c r="T1543" s="21">
        <f t="shared" si="2496"/>
        <v>155000</v>
      </c>
      <c r="U1543" s="21">
        <f t="shared" ref="U1543:U1549" si="2591">U1544</f>
        <v>0</v>
      </c>
      <c r="V1543" s="21">
        <f t="shared" si="2581"/>
        <v>155000</v>
      </c>
      <c r="W1543" s="21">
        <f t="shared" si="2582"/>
        <v>155000</v>
      </c>
      <c r="X1543" s="21">
        <f t="shared" si="2583"/>
        <v>155000</v>
      </c>
      <c r="Y1543" s="21">
        <f t="shared" ref="Y1543:Y1549" si="2592">Y1544</f>
        <v>0</v>
      </c>
      <c r="Z1543" s="21">
        <f t="shared" ref="Z1543:Z1549" si="2593">Z1544</f>
        <v>0</v>
      </c>
      <c r="AA1543" s="21">
        <f t="shared" ref="AA1543:AA1549" si="2594">AA1544</f>
        <v>0</v>
      </c>
      <c r="AB1543" s="21">
        <f t="shared" si="2562"/>
        <v>155000</v>
      </c>
      <c r="AC1543" s="21">
        <f t="shared" si="2563"/>
        <v>155000</v>
      </c>
      <c r="AD1543" s="21">
        <f t="shared" si="2564"/>
        <v>155000</v>
      </c>
      <c r="AE1543" s="21">
        <f t="shared" ref="AE1543:AE1549" si="2595">AE1544</f>
        <v>0</v>
      </c>
      <c r="AF1543" s="21">
        <f t="shared" ref="AF1543:AF1549" si="2596">AF1544</f>
        <v>0</v>
      </c>
      <c r="AG1543" s="21">
        <f t="shared" ref="AG1543:AG1549" si="2597">AG1544</f>
        <v>0</v>
      </c>
      <c r="AH1543" s="21">
        <f t="shared" si="2568"/>
        <v>155000</v>
      </c>
      <c r="AI1543" s="21">
        <f t="shared" si="2569"/>
        <v>155000</v>
      </c>
      <c r="AJ1543" s="21">
        <f t="shared" si="2570"/>
        <v>155000</v>
      </c>
      <c r="AK1543" s="21">
        <f t="shared" ref="AK1543:AK1549" si="2598">AK1544</f>
        <v>0</v>
      </c>
      <c r="AL1543" s="21">
        <f t="shared" ref="AL1543:AL1549" si="2599">AL1544</f>
        <v>0</v>
      </c>
      <c r="AM1543" s="21">
        <f t="shared" ref="AM1543:AM1549" si="2600">AM1544</f>
        <v>0</v>
      </c>
      <c r="AN1543" s="21">
        <f t="shared" si="2518"/>
        <v>155000</v>
      </c>
      <c r="AO1543" s="21">
        <f t="shared" ref="AO1543:AO1549" si="2601">AO1544</f>
        <v>0</v>
      </c>
      <c r="AP1543" s="69">
        <f t="shared" si="2575"/>
        <v>155000</v>
      </c>
      <c r="AQ1543" s="21">
        <f t="shared" si="2519"/>
        <v>155000</v>
      </c>
      <c r="AR1543" s="21">
        <f t="shared" ref="AR1543:AU1549" si="2602">AR1544</f>
        <v>0</v>
      </c>
      <c r="AS1543" s="69">
        <f t="shared" si="2577"/>
        <v>155000</v>
      </c>
      <c r="AT1543" s="72">
        <f t="shared" si="2520"/>
        <v>155000</v>
      </c>
      <c r="AU1543" s="21">
        <f t="shared" si="2602"/>
        <v>0</v>
      </c>
      <c r="AV1543" s="22"/>
      <c r="AW1543" s="17"/>
    </row>
    <row r="1544" spans="1:49" ht="62.4" x14ac:dyDescent="0.3">
      <c r="A1544" s="61" t="s">
        <v>981</v>
      </c>
      <c r="B1544" s="62"/>
      <c r="C1544" s="61"/>
      <c r="D1544" s="61"/>
      <c r="E1544" s="63" t="s">
        <v>982</v>
      </c>
      <c r="F1544" s="15">
        <f t="shared" si="2549"/>
        <v>141000</v>
      </c>
      <c r="G1544" s="15">
        <f t="shared" si="2584"/>
        <v>141000</v>
      </c>
      <c r="H1544" s="15">
        <f t="shared" si="2551"/>
        <v>141000</v>
      </c>
      <c r="I1544" s="15">
        <f t="shared" si="2585"/>
        <v>14000</v>
      </c>
      <c r="J1544" s="15">
        <f t="shared" si="2586"/>
        <v>14000</v>
      </c>
      <c r="K1544" s="15">
        <f t="shared" si="2587"/>
        <v>14000</v>
      </c>
      <c r="L1544" s="15">
        <f t="shared" si="2524"/>
        <v>155000</v>
      </c>
      <c r="M1544" s="15">
        <f t="shared" si="2525"/>
        <v>155000</v>
      </c>
      <c r="N1544" s="15">
        <f t="shared" si="2526"/>
        <v>155000</v>
      </c>
      <c r="O1544" s="15">
        <f t="shared" si="2588"/>
        <v>0</v>
      </c>
      <c r="P1544" s="15">
        <f t="shared" si="2589"/>
        <v>0</v>
      </c>
      <c r="Q1544" s="15">
        <f t="shared" si="2590"/>
        <v>0</v>
      </c>
      <c r="R1544" s="15">
        <f t="shared" si="2494"/>
        <v>155000</v>
      </c>
      <c r="S1544" s="15">
        <f t="shared" si="2495"/>
        <v>155000</v>
      </c>
      <c r="T1544" s="15">
        <f t="shared" si="2496"/>
        <v>155000</v>
      </c>
      <c r="U1544" s="15">
        <f t="shared" si="2591"/>
        <v>0</v>
      </c>
      <c r="V1544" s="15">
        <f t="shared" si="2581"/>
        <v>155000</v>
      </c>
      <c r="W1544" s="15">
        <f t="shared" si="2582"/>
        <v>155000</v>
      </c>
      <c r="X1544" s="15">
        <f t="shared" si="2583"/>
        <v>155000</v>
      </c>
      <c r="Y1544" s="15">
        <f t="shared" si="2592"/>
        <v>0</v>
      </c>
      <c r="Z1544" s="15">
        <f t="shared" si="2593"/>
        <v>0</v>
      </c>
      <c r="AA1544" s="15">
        <f t="shared" si="2594"/>
        <v>0</v>
      </c>
      <c r="AB1544" s="15">
        <f t="shared" si="2562"/>
        <v>155000</v>
      </c>
      <c r="AC1544" s="15">
        <f t="shared" si="2563"/>
        <v>155000</v>
      </c>
      <c r="AD1544" s="15">
        <f t="shared" si="2564"/>
        <v>155000</v>
      </c>
      <c r="AE1544" s="15">
        <f t="shared" si="2595"/>
        <v>0</v>
      </c>
      <c r="AF1544" s="15">
        <f t="shared" si="2596"/>
        <v>0</v>
      </c>
      <c r="AG1544" s="15">
        <f t="shared" si="2597"/>
        <v>0</v>
      </c>
      <c r="AH1544" s="15">
        <f t="shared" si="2568"/>
        <v>155000</v>
      </c>
      <c r="AI1544" s="15">
        <f t="shared" si="2569"/>
        <v>155000</v>
      </c>
      <c r="AJ1544" s="15">
        <f t="shared" si="2570"/>
        <v>155000</v>
      </c>
      <c r="AK1544" s="15">
        <f t="shared" si="2598"/>
        <v>0</v>
      </c>
      <c r="AL1544" s="15">
        <f t="shared" si="2599"/>
        <v>0</v>
      </c>
      <c r="AM1544" s="15">
        <f t="shared" si="2600"/>
        <v>0</v>
      </c>
      <c r="AN1544" s="15">
        <f t="shared" si="2518"/>
        <v>155000</v>
      </c>
      <c r="AO1544" s="15">
        <f t="shared" si="2601"/>
        <v>0</v>
      </c>
      <c r="AP1544" s="70">
        <f t="shared" si="2575"/>
        <v>155000</v>
      </c>
      <c r="AQ1544" s="15">
        <f t="shared" si="2519"/>
        <v>155000</v>
      </c>
      <c r="AR1544" s="15">
        <f t="shared" si="2602"/>
        <v>0</v>
      </c>
      <c r="AS1544" s="70">
        <f t="shared" si="2577"/>
        <v>155000</v>
      </c>
      <c r="AT1544" s="73">
        <f t="shared" si="2520"/>
        <v>155000</v>
      </c>
      <c r="AU1544" s="15">
        <f t="shared" si="2602"/>
        <v>0</v>
      </c>
      <c r="AV1544" s="24"/>
    </row>
    <row r="1545" spans="1:49" x14ac:dyDescent="0.3">
      <c r="A1545" s="61" t="s">
        <v>981</v>
      </c>
      <c r="B1545" s="62" t="s">
        <v>44</v>
      </c>
      <c r="C1545" s="61"/>
      <c r="D1545" s="61"/>
      <c r="E1545" s="63" t="s">
        <v>45</v>
      </c>
      <c r="F1545" s="15">
        <f t="shared" si="2549"/>
        <v>141000</v>
      </c>
      <c r="G1545" s="15">
        <f t="shared" si="2584"/>
        <v>141000</v>
      </c>
      <c r="H1545" s="15">
        <f t="shared" si="2551"/>
        <v>141000</v>
      </c>
      <c r="I1545" s="15">
        <f t="shared" si="2585"/>
        <v>14000</v>
      </c>
      <c r="J1545" s="15">
        <f t="shared" si="2586"/>
        <v>14000</v>
      </c>
      <c r="K1545" s="15">
        <f t="shared" si="2587"/>
        <v>14000</v>
      </c>
      <c r="L1545" s="15">
        <f t="shared" si="2524"/>
        <v>155000</v>
      </c>
      <c r="M1545" s="15">
        <f t="shared" si="2525"/>
        <v>155000</v>
      </c>
      <c r="N1545" s="15">
        <f t="shared" si="2526"/>
        <v>155000</v>
      </c>
      <c r="O1545" s="15">
        <f t="shared" si="2588"/>
        <v>0</v>
      </c>
      <c r="P1545" s="15">
        <f t="shared" si="2589"/>
        <v>0</v>
      </c>
      <c r="Q1545" s="15">
        <f t="shared" si="2590"/>
        <v>0</v>
      </c>
      <c r="R1545" s="15">
        <f t="shared" si="2494"/>
        <v>155000</v>
      </c>
      <c r="S1545" s="15">
        <f t="shared" si="2495"/>
        <v>155000</v>
      </c>
      <c r="T1545" s="15">
        <f t="shared" si="2496"/>
        <v>155000</v>
      </c>
      <c r="U1545" s="15">
        <f t="shared" si="2591"/>
        <v>0</v>
      </c>
      <c r="V1545" s="15">
        <f t="shared" si="2581"/>
        <v>155000</v>
      </c>
      <c r="W1545" s="15">
        <f t="shared" si="2582"/>
        <v>155000</v>
      </c>
      <c r="X1545" s="15">
        <f t="shared" si="2583"/>
        <v>155000</v>
      </c>
      <c r="Y1545" s="15">
        <f t="shared" si="2592"/>
        <v>0</v>
      </c>
      <c r="Z1545" s="15">
        <f t="shared" si="2593"/>
        <v>0</v>
      </c>
      <c r="AA1545" s="15">
        <f t="shared" si="2594"/>
        <v>0</v>
      </c>
      <c r="AB1545" s="15">
        <f t="shared" si="2562"/>
        <v>155000</v>
      </c>
      <c r="AC1545" s="15">
        <f t="shared" si="2563"/>
        <v>155000</v>
      </c>
      <c r="AD1545" s="15">
        <f t="shared" si="2564"/>
        <v>155000</v>
      </c>
      <c r="AE1545" s="15">
        <f t="shared" si="2595"/>
        <v>0</v>
      </c>
      <c r="AF1545" s="15">
        <f t="shared" si="2596"/>
        <v>0</v>
      </c>
      <c r="AG1545" s="15">
        <f t="shared" si="2597"/>
        <v>0</v>
      </c>
      <c r="AH1545" s="15">
        <f t="shared" si="2568"/>
        <v>155000</v>
      </c>
      <c r="AI1545" s="15">
        <f t="shared" si="2569"/>
        <v>155000</v>
      </c>
      <c r="AJ1545" s="15">
        <f t="shared" si="2570"/>
        <v>155000</v>
      </c>
      <c r="AK1545" s="15">
        <f t="shared" si="2598"/>
        <v>0</v>
      </c>
      <c r="AL1545" s="15">
        <f t="shared" si="2599"/>
        <v>0</v>
      </c>
      <c r="AM1545" s="15">
        <f t="shared" si="2600"/>
        <v>0</v>
      </c>
      <c r="AN1545" s="15">
        <f t="shared" si="2518"/>
        <v>155000</v>
      </c>
      <c r="AO1545" s="15">
        <f t="shared" si="2601"/>
        <v>0</v>
      </c>
      <c r="AP1545" s="70">
        <f t="shared" si="2575"/>
        <v>155000</v>
      </c>
      <c r="AQ1545" s="15">
        <f t="shared" si="2519"/>
        <v>155000</v>
      </c>
      <c r="AR1545" s="15">
        <f t="shared" si="2602"/>
        <v>0</v>
      </c>
      <c r="AS1545" s="70">
        <f t="shared" si="2577"/>
        <v>155000</v>
      </c>
      <c r="AT1545" s="73">
        <f t="shared" si="2520"/>
        <v>155000</v>
      </c>
      <c r="AU1545" s="15">
        <f t="shared" si="2602"/>
        <v>0</v>
      </c>
      <c r="AV1545" s="24"/>
    </row>
    <row r="1546" spans="1:49" x14ac:dyDescent="0.3">
      <c r="A1546" s="61" t="s">
        <v>981</v>
      </c>
      <c r="B1546" s="62">
        <v>800</v>
      </c>
      <c r="C1546" s="61" t="s">
        <v>31</v>
      </c>
      <c r="D1546" s="61" t="s">
        <v>32</v>
      </c>
      <c r="E1546" s="63" t="s">
        <v>33</v>
      </c>
      <c r="F1546" s="15">
        <v>141000</v>
      </c>
      <c r="G1546" s="15">
        <v>141000</v>
      </c>
      <c r="H1546" s="15">
        <v>141000</v>
      </c>
      <c r="I1546" s="26">
        <v>14000</v>
      </c>
      <c r="J1546" s="26">
        <v>14000</v>
      </c>
      <c r="K1546" s="26">
        <v>14000</v>
      </c>
      <c r="L1546" s="15">
        <f t="shared" si="2524"/>
        <v>155000</v>
      </c>
      <c r="M1546" s="15">
        <f t="shared" si="2525"/>
        <v>155000</v>
      </c>
      <c r="N1546" s="15">
        <f t="shared" si="2526"/>
        <v>155000</v>
      </c>
      <c r="O1546" s="15"/>
      <c r="P1546" s="15"/>
      <c r="Q1546" s="15"/>
      <c r="R1546" s="15">
        <f t="shared" si="2494"/>
        <v>155000</v>
      </c>
      <c r="S1546" s="15">
        <f t="shared" si="2495"/>
        <v>155000</v>
      </c>
      <c r="T1546" s="15">
        <f t="shared" si="2496"/>
        <v>155000</v>
      </c>
      <c r="U1546" s="15"/>
      <c r="V1546" s="15">
        <f t="shared" si="2581"/>
        <v>155000</v>
      </c>
      <c r="W1546" s="15">
        <f t="shared" si="2582"/>
        <v>155000</v>
      </c>
      <c r="X1546" s="15">
        <f t="shared" si="2583"/>
        <v>155000</v>
      </c>
      <c r="Y1546" s="15"/>
      <c r="Z1546" s="15"/>
      <c r="AA1546" s="15"/>
      <c r="AB1546" s="15">
        <f t="shared" si="2562"/>
        <v>155000</v>
      </c>
      <c r="AC1546" s="15">
        <f t="shared" si="2563"/>
        <v>155000</v>
      </c>
      <c r="AD1546" s="15">
        <f t="shared" si="2564"/>
        <v>155000</v>
      </c>
      <c r="AE1546" s="15"/>
      <c r="AF1546" s="15"/>
      <c r="AG1546" s="15"/>
      <c r="AH1546" s="15">
        <f t="shared" si="2568"/>
        <v>155000</v>
      </c>
      <c r="AI1546" s="15">
        <f t="shared" si="2569"/>
        <v>155000</v>
      </c>
      <c r="AJ1546" s="15">
        <f t="shared" si="2570"/>
        <v>155000</v>
      </c>
      <c r="AK1546" s="15"/>
      <c r="AL1546" s="15"/>
      <c r="AM1546" s="15"/>
      <c r="AN1546" s="15">
        <f t="shared" si="2518"/>
        <v>155000</v>
      </c>
      <c r="AO1546" s="15"/>
      <c r="AP1546" s="70">
        <f t="shared" si="2575"/>
        <v>155000</v>
      </c>
      <c r="AQ1546" s="15">
        <f t="shared" si="2519"/>
        <v>155000</v>
      </c>
      <c r="AR1546" s="15"/>
      <c r="AS1546" s="70">
        <f t="shared" si="2577"/>
        <v>155000</v>
      </c>
      <c r="AT1546" s="73">
        <f t="shared" si="2520"/>
        <v>155000</v>
      </c>
      <c r="AU1546" s="15"/>
      <c r="AV1546" s="24"/>
    </row>
    <row r="1547" spans="1:49" x14ac:dyDescent="0.3">
      <c r="A1547" s="58" t="s">
        <v>983</v>
      </c>
      <c r="B1547" s="59"/>
      <c r="C1547" s="58"/>
      <c r="D1547" s="58"/>
      <c r="E1547" s="79" t="s">
        <v>984</v>
      </c>
      <c r="F1547" s="21"/>
      <c r="G1547" s="21"/>
      <c r="H1547" s="21"/>
      <c r="I1547" s="31"/>
      <c r="J1547" s="31"/>
      <c r="K1547" s="31"/>
      <c r="L1547" s="21"/>
      <c r="M1547" s="21"/>
      <c r="N1547" s="21"/>
      <c r="O1547" s="21">
        <f t="shared" si="2588"/>
        <v>199421.4</v>
      </c>
      <c r="P1547" s="21">
        <f t="shared" si="2589"/>
        <v>0</v>
      </c>
      <c r="Q1547" s="21">
        <f t="shared" si="2590"/>
        <v>0</v>
      </c>
      <c r="R1547" s="21">
        <f t="shared" ref="R1547:R1610" si="2603">L1547+O1547</f>
        <v>199421.4</v>
      </c>
      <c r="S1547" s="21">
        <f t="shared" ref="S1547:S1610" si="2604">M1547+P1547</f>
        <v>0</v>
      </c>
      <c r="T1547" s="21">
        <f t="shared" ref="T1547:T1610" si="2605">N1547+Q1547</f>
        <v>0</v>
      </c>
      <c r="U1547" s="21">
        <f t="shared" si="2591"/>
        <v>0</v>
      </c>
      <c r="V1547" s="21">
        <f t="shared" si="2581"/>
        <v>199421.4</v>
      </c>
      <c r="W1547" s="21">
        <f t="shared" si="2582"/>
        <v>0</v>
      </c>
      <c r="X1547" s="21">
        <f t="shared" si="2583"/>
        <v>0</v>
      </c>
      <c r="Y1547" s="21">
        <f t="shared" si="2592"/>
        <v>84981.3</v>
      </c>
      <c r="Z1547" s="21">
        <f t="shared" si="2593"/>
        <v>0</v>
      </c>
      <c r="AA1547" s="21">
        <f t="shared" si="2594"/>
        <v>0</v>
      </c>
      <c r="AB1547" s="21">
        <f t="shared" si="2562"/>
        <v>284402.7</v>
      </c>
      <c r="AC1547" s="21">
        <f t="shared" si="2563"/>
        <v>0</v>
      </c>
      <c r="AD1547" s="21">
        <f t="shared" si="2564"/>
        <v>0</v>
      </c>
      <c r="AE1547" s="21">
        <f t="shared" si="2595"/>
        <v>0</v>
      </c>
      <c r="AF1547" s="21">
        <f t="shared" si="2596"/>
        <v>0</v>
      </c>
      <c r="AG1547" s="21">
        <f t="shared" si="2597"/>
        <v>0</v>
      </c>
      <c r="AH1547" s="21">
        <f t="shared" si="2568"/>
        <v>284402.7</v>
      </c>
      <c r="AI1547" s="21">
        <f t="shared" si="2569"/>
        <v>0</v>
      </c>
      <c r="AJ1547" s="21">
        <f t="shared" si="2570"/>
        <v>0</v>
      </c>
      <c r="AK1547" s="21">
        <f t="shared" si="2598"/>
        <v>0</v>
      </c>
      <c r="AL1547" s="21">
        <f t="shared" si="2599"/>
        <v>0</v>
      </c>
      <c r="AM1547" s="21">
        <f t="shared" si="2600"/>
        <v>0</v>
      </c>
      <c r="AN1547" s="21">
        <f t="shared" si="2518"/>
        <v>284402.7</v>
      </c>
      <c r="AO1547" s="21">
        <f t="shared" si="2601"/>
        <v>0</v>
      </c>
      <c r="AP1547" s="69">
        <f t="shared" si="2575"/>
        <v>284402.7</v>
      </c>
      <c r="AQ1547" s="21">
        <f t="shared" si="2519"/>
        <v>0</v>
      </c>
      <c r="AR1547" s="21">
        <f t="shared" si="2602"/>
        <v>0</v>
      </c>
      <c r="AS1547" s="69">
        <f t="shared" si="2577"/>
        <v>0</v>
      </c>
      <c r="AT1547" s="72">
        <f t="shared" si="2520"/>
        <v>0</v>
      </c>
      <c r="AU1547" s="21">
        <f t="shared" si="2602"/>
        <v>0</v>
      </c>
      <c r="AV1547" s="22"/>
    </row>
    <row r="1548" spans="1:49" ht="31.2" x14ac:dyDescent="0.3">
      <c r="A1548" s="61" t="s">
        <v>985</v>
      </c>
      <c r="B1548" s="62"/>
      <c r="C1548" s="61"/>
      <c r="D1548" s="61"/>
      <c r="E1548" s="64" t="s">
        <v>986</v>
      </c>
      <c r="F1548" s="15"/>
      <c r="G1548" s="15"/>
      <c r="H1548" s="15"/>
      <c r="I1548" s="27"/>
      <c r="J1548" s="27"/>
      <c r="K1548" s="27"/>
      <c r="L1548" s="15"/>
      <c r="M1548" s="15"/>
      <c r="N1548" s="15"/>
      <c r="O1548" s="15">
        <f t="shared" si="2588"/>
        <v>199421.4</v>
      </c>
      <c r="P1548" s="15">
        <f t="shared" si="2589"/>
        <v>0</v>
      </c>
      <c r="Q1548" s="15">
        <f t="shared" si="2590"/>
        <v>0</v>
      </c>
      <c r="R1548" s="15">
        <f t="shared" si="2603"/>
        <v>199421.4</v>
      </c>
      <c r="S1548" s="15">
        <f t="shared" si="2604"/>
        <v>0</v>
      </c>
      <c r="T1548" s="15">
        <f t="shared" si="2605"/>
        <v>0</v>
      </c>
      <c r="U1548" s="15">
        <f t="shared" si="2591"/>
        <v>0</v>
      </c>
      <c r="V1548" s="15">
        <f t="shared" si="2581"/>
        <v>199421.4</v>
      </c>
      <c r="W1548" s="15">
        <f t="shared" si="2582"/>
        <v>0</v>
      </c>
      <c r="X1548" s="15">
        <f t="shared" si="2583"/>
        <v>0</v>
      </c>
      <c r="Y1548" s="15">
        <f t="shared" si="2592"/>
        <v>84981.3</v>
      </c>
      <c r="Z1548" s="15">
        <f t="shared" si="2593"/>
        <v>0</v>
      </c>
      <c r="AA1548" s="15">
        <f t="shared" si="2594"/>
        <v>0</v>
      </c>
      <c r="AB1548" s="15">
        <f t="shared" si="2562"/>
        <v>284402.7</v>
      </c>
      <c r="AC1548" s="15">
        <f t="shared" si="2563"/>
        <v>0</v>
      </c>
      <c r="AD1548" s="15">
        <f t="shared" si="2564"/>
        <v>0</v>
      </c>
      <c r="AE1548" s="15">
        <f t="shared" si="2595"/>
        <v>0</v>
      </c>
      <c r="AF1548" s="15">
        <f t="shared" si="2596"/>
        <v>0</v>
      </c>
      <c r="AG1548" s="15">
        <f t="shared" si="2597"/>
        <v>0</v>
      </c>
      <c r="AH1548" s="15">
        <f t="shared" si="2568"/>
        <v>284402.7</v>
      </c>
      <c r="AI1548" s="15">
        <f t="shared" si="2569"/>
        <v>0</v>
      </c>
      <c r="AJ1548" s="15">
        <f t="shared" si="2570"/>
        <v>0</v>
      </c>
      <c r="AK1548" s="15">
        <f t="shared" si="2598"/>
        <v>0</v>
      </c>
      <c r="AL1548" s="15">
        <f t="shared" si="2599"/>
        <v>0</v>
      </c>
      <c r="AM1548" s="15">
        <f t="shared" si="2600"/>
        <v>0</v>
      </c>
      <c r="AN1548" s="15">
        <f t="shared" si="2518"/>
        <v>284402.7</v>
      </c>
      <c r="AO1548" s="15">
        <f t="shared" si="2601"/>
        <v>0</v>
      </c>
      <c r="AP1548" s="70">
        <f t="shared" si="2575"/>
        <v>284402.7</v>
      </c>
      <c r="AQ1548" s="15">
        <f t="shared" si="2519"/>
        <v>0</v>
      </c>
      <c r="AR1548" s="15">
        <f t="shared" si="2602"/>
        <v>0</v>
      </c>
      <c r="AS1548" s="70">
        <f t="shared" si="2577"/>
        <v>0</v>
      </c>
      <c r="AT1548" s="73">
        <f t="shared" si="2520"/>
        <v>0</v>
      </c>
      <c r="AU1548" s="15">
        <f t="shared" si="2602"/>
        <v>0</v>
      </c>
      <c r="AV1548" s="22"/>
    </row>
    <row r="1549" spans="1:49" x14ac:dyDescent="0.3">
      <c r="A1549" s="61" t="s">
        <v>985</v>
      </c>
      <c r="B1549" s="62" t="s">
        <v>44</v>
      </c>
      <c r="C1549" s="61"/>
      <c r="D1549" s="61"/>
      <c r="E1549" s="63" t="s">
        <v>45</v>
      </c>
      <c r="F1549" s="15"/>
      <c r="G1549" s="15"/>
      <c r="H1549" s="15"/>
      <c r="I1549" s="27"/>
      <c r="J1549" s="27"/>
      <c r="K1549" s="27"/>
      <c r="L1549" s="15"/>
      <c r="M1549" s="15"/>
      <c r="N1549" s="15"/>
      <c r="O1549" s="15">
        <f t="shared" si="2588"/>
        <v>199421.4</v>
      </c>
      <c r="P1549" s="15">
        <f t="shared" si="2589"/>
        <v>0</v>
      </c>
      <c r="Q1549" s="15">
        <f t="shared" si="2590"/>
        <v>0</v>
      </c>
      <c r="R1549" s="15">
        <f t="shared" si="2603"/>
        <v>199421.4</v>
      </c>
      <c r="S1549" s="15">
        <f t="shared" si="2604"/>
        <v>0</v>
      </c>
      <c r="T1549" s="15">
        <f t="shared" si="2605"/>
        <v>0</v>
      </c>
      <c r="U1549" s="15">
        <f t="shared" si="2591"/>
        <v>0</v>
      </c>
      <c r="V1549" s="15">
        <f t="shared" si="2581"/>
        <v>199421.4</v>
      </c>
      <c r="W1549" s="15">
        <f t="shared" si="2582"/>
        <v>0</v>
      </c>
      <c r="X1549" s="15">
        <f t="shared" si="2583"/>
        <v>0</v>
      </c>
      <c r="Y1549" s="15">
        <f t="shared" si="2592"/>
        <v>84981.3</v>
      </c>
      <c r="Z1549" s="15">
        <f t="shared" si="2593"/>
        <v>0</v>
      </c>
      <c r="AA1549" s="15">
        <f t="shared" si="2594"/>
        <v>0</v>
      </c>
      <c r="AB1549" s="15">
        <f t="shared" si="2562"/>
        <v>284402.7</v>
      </c>
      <c r="AC1549" s="15">
        <f t="shared" si="2563"/>
        <v>0</v>
      </c>
      <c r="AD1549" s="15">
        <f t="shared" si="2564"/>
        <v>0</v>
      </c>
      <c r="AE1549" s="15">
        <f t="shared" si="2595"/>
        <v>0</v>
      </c>
      <c r="AF1549" s="15">
        <f t="shared" si="2596"/>
        <v>0</v>
      </c>
      <c r="AG1549" s="15">
        <f t="shared" si="2597"/>
        <v>0</v>
      </c>
      <c r="AH1549" s="15">
        <f t="shared" si="2568"/>
        <v>284402.7</v>
      </c>
      <c r="AI1549" s="15">
        <f t="shared" si="2569"/>
        <v>0</v>
      </c>
      <c r="AJ1549" s="15">
        <f t="shared" si="2570"/>
        <v>0</v>
      </c>
      <c r="AK1549" s="15">
        <f t="shared" si="2598"/>
        <v>0</v>
      </c>
      <c r="AL1549" s="15">
        <f t="shared" si="2599"/>
        <v>0</v>
      </c>
      <c r="AM1549" s="15">
        <f t="shared" si="2600"/>
        <v>0</v>
      </c>
      <c r="AN1549" s="15">
        <f t="shared" si="2518"/>
        <v>284402.7</v>
      </c>
      <c r="AO1549" s="15">
        <f t="shared" si="2601"/>
        <v>0</v>
      </c>
      <c r="AP1549" s="70">
        <f t="shared" si="2575"/>
        <v>284402.7</v>
      </c>
      <c r="AQ1549" s="15">
        <f t="shared" si="2519"/>
        <v>0</v>
      </c>
      <c r="AR1549" s="15">
        <f t="shared" si="2602"/>
        <v>0</v>
      </c>
      <c r="AS1549" s="70">
        <f t="shared" si="2577"/>
        <v>0</v>
      </c>
      <c r="AT1549" s="73">
        <f t="shared" si="2520"/>
        <v>0</v>
      </c>
      <c r="AU1549" s="15">
        <f t="shared" si="2602"/>
        <v>0</v>
      </c>
      <c r="AV1549" s="22"/>
    </row>
    <row r="1550" spans="1:49" x14ac:dyDescent="0.3">
      <c r="A1550" s="61" t="s">
        <v>985</v>
      </c>
      <c r="B1550" s="62">
        <v>800</v>
      </c>
      <c r="C1550" s="61" t="s">
        <v>31</v>
      </c>
      <c r="D1550" s="61" t="s">
        <v>32</v>
      </c>
      <c r="E1550" s="63" t="s">
        <v>33</v>
      </c>
      <c r="F1550" s="15"/>
      <c r="G1550" s="15"/>
      <c r="H1550" s="15"/>
      <c r="I1550" s="27"/>
      <c r="J1550" s="27"/>
      <c r="K1550" s="27"/>
      <c r="L1550" s="15"/>
      <c r="M1550" s="15"/>
      <c r="N1550" s="15"/>
      <c r="O1550" s="15">
        <v>199421.4</v>
      </c>
      <c r="P1550" s="15"/>
      <c r="Q1550" s="15"/>
      <c r="R1550" s="15">
        <f t="shared" si="2603"/>
        <v>199421.4</v>
      </c>
      <c r="S1550" s="15">
        <f t="shared" si="2604"/>
        <v>0</v>
      </c>
      <c r="T1550" s="15">
        <f t="shared" si="2605"/>
        <v>0</v>
      </c>
      <c r="U1550" s="15"/>
      <c r="V1550" s="15">
        <f t="shared" si="2581"/>
        <v>199421.4</v>
      </c>
      <c r="W1550" s="15">
        <f t="shared" si="2582"/>
        <v>0</v>
      </c>
      <c r="X1550" s="15">
        <f t="shared" si="2583"/>
        <v>0</v>
      </c>
      <c r="Y1550" s="15">
        <v>84981.3</v>
      </c>
      <c r="Z1550" s="15"/>
      <c r="AA1550" s="15"/>
      <c r="AB1550" s="15">
        <f t="shared" si="2562"/>
        <v>284402.7</v>
      </c>
      <c r="AC1550" s="15">
        <f t="shared" si="2563"/>
        <v>0</v>
      </c>
      <c r="AD1550" s="15">
        <f t="shared" si="2564"/>
        <v>0</v>
      </c>
      <c r="AE1550" s="15"/>
      <c r="AF1550" s="15"/>
      <c r="AG1550" s="15"/>
      <c r="AH1550" s="15">
        <f t="shared" si="2568"/>
        <v>284402.7</v>
      </c>
      <c r="AI1550" s="15">
        <f t="shared" si="2569"/>
        <v>0</v>
      </c>
      <c r="AJ1550" s="15">
        <f t="shared" si="2570"/>
        <v>0</v>
      </c>
      <c r="AK1550" s="15"/>
      <c r="AL1550" s="15"/>
      <c r="AM1550" s="15"/>
      <c r="AN1550" s="15">
        <f t="shared" si="2518"/>
        <v>284402.7</v>
      </c>
      <c r="AO1550" s="15"/>
      <c r="AP1550" s="70">
        <f t="shared" si="2575"/>
        <v>284402.7</v>
      </c>
      <c r="AQ1550" s="15">
        <f t="shared" si="2519"/>
        <v>0</v>
      </c>
      <c r="AR1550" s="15"/>
      <c r="AS1550" s="70">
        <f t="shared" si="2577"/>
        <v>0</v>
      </c>
      <c r="AT1550" s="73">
        <f t="shared" si="2520"/>
        <v>0</v>
      </c>
      <c r="AU1550" s="15"/>
      <c r="AV1550" s="22"/>
    </row>
    <row r="1551" spans="1:49" s="75" customFormat="1" x14ac:dyDescent="0.3">
      <c r="A1551" s="58" t="s">
        <v>987</v>
      </c>
      <c r="B1551" s="59"/>
      <c r="C1551" s="58"/>
      <c r="D1551" s="58"/>
      <c r="E1551" s="60" t="s">
        <v>988</v>
      </c>
      <c r="F1551" s="21">
        <f t="shared" ref="F1551:K1551" si="2606">F1552+F1561+F1564+F1567+F1570+F1573+F1576+F1583+F1586+F1589+F1592+F1595+F1598+F1601+F1604+F1607+F1617+F1620+F1623+F1628+F1631+F1634+F1641+F1644+F1647+F1650+F1653</f>
        <v>773295.99999999988</v>
      </c>
      <c r="G1551" s="21">
        <f t="shared" si="2606"/>
        <v>550879.4</v>
      </c>
      <c r="H1551" s="21">
        <f t="shared" si="2606"/>
        <v>728062.3</v>
      </c>
      <c r="I1551" s="21">
        <f t="shared" si="2606"/>
        <v>-46664.067999999999</v>
      </c>
      <c r="J1551" s="21">
        <f t="shared" si="2606"/>
        <v>-6000</v>
      </c>
      <c r="K1551" s="21">
        <f t="shared" si="2606"/>
        <v>-6000</v>
      </c>
      <c r="L1551" s="21">
        <f t="shared" si="2524"/>
        <v>726631.93199999991</v>
      </c>
      <c r="M1551" s="21">
        <f t="shared" si="2525"/>
        <v>544879.4</v>
      </c>
      <c r="N1551" s="21">
        <f t="shared" si="2526"/>
        <v>722062.3</v>
      </c>
      <c r="O1551" s="21">
        <f>O1552+O1561+O1564+O1567+O1570+O1573+O1576+O1583+O1586+O1589+O1592+O1595+O1598+O1601+O1604+O1607+O1617+O1620+O1623+O1628+O1631+O1634+O1641+O1644+O1647+O1650+O1653+O1610</f>
        <v>15271.792000000001</v>
      </c>
      <c r="P1551" s="21">
        <f>P1552+P1561+P1564+P1567+P1570+P1573+P1576+P1583+P1586+P1589+P1592+P1595+P1598+P1601+P1604+P1607+P1617+P1620+P1623+P1628+P1631+P1634+P1641+P1644+P1647+P1650+P1653+P1610</f>
        <v>-5275.6</v>
      </c>
      <c r="Q1551" s="21">
        <f>Q1552+Q1561+Q1564+Q1567+Q1570+Q1573+Q1576+Q1583+Q1586+Q1589+Q1592+Q1595+Q1598+Q1601+Q1604+Q1607+Q1617+Q1620+Q1623+Q1628+Q1631+Q1634+Q1641+Q1644+Q1647+Q1650+Q1653+Q1610</f>
        <v>-5528.6</v>
      </c>
      <c r="R1551" s="21">
        <f t="shared" si="2603"/>
        <v>741903.72399999993</v>
      </c>
      <c r="S1551" s="21">
        <f t="shared" si="2604"/>
        <v>539603.80000000005</v>
      </c>
      <c r="T1551" s="21">
        <f t="shared" si="2605"/>
        <v>716533.70000000007</v>
      </c>
      <c r="U1551" s="21">
        <f>U1552+U1561+U1564+U1567+U1570+U1573+U1576+U1583+U1586+U1589+U1592+U1595+U1598+U1601+U1604+U1607+U1617+U1620+U1623+U1628+U1631+U1634+U1641+U1644+U1647+U1650+U1653+U1610</f>
        <v>0</v>
      </c>
      <c r="V1551" s="21">
        <f t="shared" si="2581"/>
        <v>741903.72399999993</v>
      </c>
      <c r="W1551" s="21">
        <f t="shared" si="2582"/>
        <v>539603.80000000005</v>
      </c>
      <c r="X1551" s="21">
        <f t="shared" si="2583"/>
        <v>716533.70000000007</v>
      </c>
      <c r="Y1551" s="21">
        <f>Y1552+Y1561+Y1564+Y1567+Y1570+Y1573+Y1576+Y1583+Y1586+Y1589+Y1592+Y1595+Y1598+Y1601+Y1604+Y1607+Y1617+Y1620+Y1623+Y1628+Y1631+Y1634+Y1641+Y1644+Y1647+Y1650+Y1653+Y1610+Y1614+Y1555</f>
        <v>88083.528999999995</v>
      </c>
      <c r="Z1551" s="21">
        <f>Z1552+Z1561+Z1564+Z1567+Z1570+Z1573+Z1576+Z1583+Z1586+Z1589+Z1592+Z1595+Z1598+Z1601+Z1604+Z1607+Z1617+Z1620+Z1623+Z1628+Z1631+Z1634+Z1641+Z1644+Z1647+Z1650+Z1653+Z1610+Z1614+Z1555</f>
        <v>0</v>
      </c>
      <c r="AA1551" s="21">
        <f>AA1552+AA1561+AA1564+AA1567+AA1570+AA1573+AA1576+AA1583+AA1586+AA1589+AA1592+AA1595+AA1598+AA1601+AA1604+AA1607+AA1617+AA1620+AA1623+AA1628+AA1631+AA1634+AA1641+AA1644+AA1647+AA1650+AA1653+AA1610+AA1614+AA1555</f>
        <v>0</v>
      </c>
      <c r="AB1551" s="21">
        <f t="shared" si="2562"/>
        <v>829987.25299999991</v>
      </c>
      <c r="AC1551" s="21">
        <f t="shared" si="2563"/>
        <v>539603.80000000005</v>
      </c>
      <c r="AD1551" s="21">
        <f t="shared" si="2564"/>
        <v>716533.70000000007</v>
      </c>
      <c r="AE1551" s="21">
        <f>AE1552+AE1561+AE1564+AE1567+AE1570+AE1573+AE1576+AE1583+AE1586+AE1589+AE1592+AE1595+AE1598+AE1601+AE1604+AE1607+AE1617+AE1620+AE1623+AE1628+AE1631+AE1634+AE1641+AE1644+AE1647+AE1650+AE1653+AE1610+AE1614+AE1555</f>
        <v>2615.585</v>
      </c>
      <c r="AF1551" s="21">
        <f>AF1552+AF1561+AF1564+AF1567+AF1570+AF1573+AF1576+AF1583+AF1586+AF1589+AF1592+AF1595+AF1598+AF1601+AF1604+AF1607+AF1617+AF1620+AF1623+AF1628+AF1631+AF1634+AF1641+AF1644+AF1647+AF1650+AF1653+AF1610+AF1614+AF1555</f>
        <v>-1000</v>
      </c>
      <c r="AG1551" s="21">
        <f>AG1552+AG1561+AG1564+AG1567+AG1570+AG1573+AG1576+AG1583+AG1586+AG1589+AG1592+AG1595+AG1598+AG1601+AG1604+AG1607+AG1617+AG1620+AG1623+AG1628+AG1631+AG1634+AG1641+AG1644+AG1647+AG1650+AG1653+AG1610+AG1614+AG1555</f>
        <v>0</v>
      </c>
      <c r="AH1551" s="21">
        <f t="shared" si="2568"/>
        <v>832602.83799999987</v>
      </c>
      <c r="AI1551" s="21">
        <f t="shared" si="2569"/>
        <v>538603.80000000005</v>
      </c>
      <c r="AJ1551" s="21">
        <f t="shared" si="2570"/>
        <v>716533.70000000007</v>
      </c>
      <c r="AK1551" s="21">
        <f>AK1552+AK1561+AK1564+AK1567+AK1570+AK1573+AK1576+AK1583+AK1586+AK1589+AK1592+AK1595+AK1598+AK1601+AK1604+AK1607+AK1617+AK1620+AK1623+AK1628+AK1631+AK1634+AK1641+AK1644+AK1647+AK1650+AK1653+AK1610+AK1614+AK1555+AK1658+AK1558</f>
        <v>14909.019</v>
      </c>
      <c r="AL1551" s="21">
        <f>AL1552+AL1561+AL1564+AL1567+AL1570+AL1573+AL1576+AL1583+AL1586+AL1589+AL1592+AL1595+AL1598+AL1601+AL1604+AL1607+AL1617+AL1620+AL1623+AL1628+AL1631+AL1634+AL1641+AL1644+AL1647+AL1650+AL1653+AL1610+AL1614+AL1555+AL1658+AL1558</f>
        <v>56341.267</v>
      </c>
      <c r="AM1551" s="21">
        <f>AM1552+AM1561+AM1564+AM1567+AM1570+AM1573+AM1576+AM1583+AM1586+AM1589+AM1592+AM1595+AM1598+AM1601+AM1604+AM1607+AM1617+AM1620+AM1623+AM1628+AM1631+AM1634+AM1641+AM1644+AM1647+AM1650+AM1653+AM1610+AM1614+AM1555+AM1658+AM1558</f>
        <v>-150000</v>
      </c>
      <c r="AN1551" s="21">
        <f t="shared" si="2518"/>
        <v>847511.85699999984</v>
      </c>
      <c r="AO1551" s="21">
        <f>AO1552+AO1561+AO1564+AO1567+AO1570+AO1573+AO1576+AO1583+AO1586+AO1589+AO1592+AO1595+AO1598+AO1601+AO1604+AO1607+AO1617+AO1620+AO1623+AO1628+AO1631+AO1634+AO1641+AO1644+AO1647+AO1650+AO1653+AO1610+AO1614+AO1555+AO1658+AO1558</f>
        <v>0</v>
      </c>
      <c r="AP1551" s="69">
        <f t="shared" si="2575"/>
        <v>847511.85699999984</v>
      </c>
      <c r="AQ1551" s="21">
        <f t="shared" si="2519"/>
        <v>594945.06700000004</v>
      </c>
      <c r="AR1551" s="21">
        <f>AR1552+AR1561+AR1564+AR1567+AR1570+AR1573+AR1576+AR1583+AR1586+AR1589+AR1592+AR1595+AR1598+AR1601+AR1604+AR1607+AR1617+AR1620+AR1623+AR1628+AR1631+AR1634+AR1641+AR1644+AR1647+AR1650+AR1653+AR1610+AR1614+AR1555+AR1658+AR1558</f>
        <v>-4232.6000000000004</v>
      </c>
      <c r="AS1551" s="69">
        <f t="shared" si="2577"/>
        <v>590712.46700000006</v>
      </c>
      <c r="AT1551" s="72">
        <f t="shared" si="2520"/>
        <v>566533.70000000007</v>
      </c>
      <c r="AU1551" s="21">
        <f>AU1552+AU1561+AU1564+AU1567+AU1570+AU1573+AU1576+AU1583+AU1586+AU1589+AU1592+AU1595+AU1598+AU1601+AU1604+AU1607+AU1617+AU1620+AU1623+AU1628+AU1631+AU1634+AU1641+AU1644+AU1647+AU1650+AU1653+AU1610+AU1614+AU1555+AU1658+AU1558</f>
        <v>0</v>
      </c>
      <c r="AV1551" s="22"/>
      <c r="AW1551" s="17"/>
    </row>
    <row r="1552" spans="1:49" ht="31.2" x14ac:dyDescent="0.3">
      <c r="A1552" s="61" t="s">
        <v>989</v>
      </c>
      <c r="B1552" s="62"/>
      <c r="C1552" s="61"/>
      <c r="D1552" s="61"/>
      <c r="E1552" s="63" t="s">
        <v>990</v>
      </c>
      <c r="F1552" s="15">
        <f t="shared" ref="F1552:F1574" si="2607">F1553</f>
        <v>100787.8</v>
      </c>
      <c r="G1552" s="15">
        <f t="shared" ref="G1552:G1574" si="2608">G1553</f>
        <v>0</v>
      </c>
      <c r="H1552" s="15">
        <f t="shared" ref="H1552:H1574" si="2609">H1553</f>
        <v>0</v>
      </c>
      <c r="I1552" s="15">
        <f t="shared" ref="I1552:I1574" si="2610">I1553</f>
        <v>0</v>
      </c>
      <c r="J1552" s="15">
        <f t="shared" ref="J1552:J1574" si="2611">J1553</f>
        <v>0</v>
      </c>
      <c r="K1552" s="15">
        <f t="shared" ref="K1552:K1574" si="2612">K1553</f>
        <v>0</v>
      </c>
      <c r="L1552" s="15">
        <f t="shared" si="2524"/>
        <v>100787.8</v>
      </c>
      <c r="M1552" s="15">
        <f t="shared" si="2525"/>
        <v>0</v>
      </c>
      <c r="N1552" s="15">
        <f t="shared" si="2526"/>
        <v>0</v>
      </c>
      <c r="O1552" s="15">
        <f t="shared" ref="O1552:O1574" si="2613">O1553</f>
        <v>0</v>
      </c>
      <c r="P1552" s="15">
        <f t="shared" ref="P1552:P1574" si="2614">P1553</f>
        <v>0</v>
      </c>
      <c r="Q1552" s="15">
        <f t="shared" ref="Q1552:Q1574" si="2615">Q1553</f>
        <v>0</v>
      </c>
      <c r="R1552" s="15">
        <f t="shared" si="2603"/>
        <v>100787.8</v>
      </c>
      <c r="S1552" s="15">
        <f t="shared" si="2604"/>
        <v>0</v>
      </c>
      <c r="T1552" s="15">
        <f t="shared" si="2605"/>
        <v>0</v>
      </c>
      <c r="U1552" s="15">
        <f t="shared" ref="U1552:U1574" si="2616">U1553</f>
        <v>0</v>
      </c>
      <c r="V1552" s="15">
        <f t="shared" si="2581"/>
        <v>100787.8</v>
      </c>
      <c r="W1552" s="15">
        <f t="shared" si="2582"/>
        <v>0</v>
      </c>
      <c r="X1552" s="15">
        <f t="shared" si="2583"/>
        <v>0</v>
      </c>
      <c r="Y1552" s="15">
        <f t="shared" ref="Y1552:Y1574" si="2617">Y1553</f>
        <v>0</v>
      </c>
      <c r="Z1552" s="15">
        <f t="shared" ref="Z1552:Z1574" si="2618">Z1553</f>
        <v>0</v>
      </c>
      <c r="AA1552" s="15">
        <f t="shared" ref="AA1552:AA1574" si="2619">AA1553</f>
        <v>0</v>
      </c>
      <c r="AB1552" s="15">
        <f t="shared" si="2562"/>
        <v>100787.8</v>
      </c>
      <c r="AC1552" s="15">
        <f t="shared" si="2563"/>
        <v>0</v>
      </c>
      <c r="AD1552" s="15">
        <f t="shared" si="2564"/>
        <v>0</v>
      </c>
      <c r="AE1552" s="15">
        <f t="shared" ref="AE1552:AE1574" si="2620">AE1553</f>
        <v>0</v>
      </c>
      <c r="AF1552" s="15">
        <f t="shared" ref="AF1552:AF1574" si="2621">AF1553</f>
        <v>0</v>
      </c>
      <c r="AG1552" s="15">
        <f t="shared" ref="AG1552:AG1574" si="2622">AG1553</f>
        <v>0</v>
      </c>
      <c r="AH1552" s="15">
        <f t="shared" si="2568"/>
        <v>100787.8</v>
      </c>
      <c r="AI1552" s="15">
        <f t="shared" si="2569"/>
        <v>0</v>
      </c>
      <c r="AJ1552" s="15">
        <f t="shared" si="2570"/>
        <v>0</v>
      </c>
      <c r="AK1552" s="15">
        <f t="shared" ref="AK1552:AK1574" si="2623">AK1553</f>
        <v>0</v>
      </c>
      <c r="AL1552" s="15">
        <f t="shared" ref="AL1552:AL1574" si="2624">AL1553</f>
        <v>0</v>
      </c>
      <c r="AM1552" s="15">
        <f t="shared" ref="AM1552:AM1574" si="2625">AM1553</f>
        <v>0</v>
      </c>
      <c r="AN1552" s="15">
        <f t="shared" si="2518"/>
        <v>100787.8</v>
      </c>
      <c r="AO1552" s="15">
        <f t="shared" ref="AO1552:AO1574" si="2626">AO1553</f>
        <v>0</v>
      </c>
      <c r="AP1552" s="70">
        <f t="shared" si="2575"/>
        <v>100787.8</v>
      </c>
      <c r="AQ1552" s="15">
        <f t="shared" si="2519"/>
        <v>0</v>
      </c>
      <c r="AR1552" s="15">
        <f t="shared" ref="AR1552:AU1574" si="2627">AR1553</f>
        <v>0</v>
      </c>
      <c r="AS1552" s="70">
        <f t="shared" si="2577"/>
        <v>0</v>
      </c>
      <c r="AT1552" s="73">
        <f t="shared" si="2520"/>
        <v>0</v>
      </c>
      <c r="AU1552" s="15">
        <f t="shared" si="2627"/>
        <v>0</v>
      </c>
      <c r="AV1552" s="24"/>
    </row>
    <row r="1553" spans="1:48" x14ac:dyDescent="0.3">
      <c r="A1553" s="61" t="s">
        <v>989</v>
      </c>
      <c r="B1553" s="62" t="s">
        <v>44</v>
      </c>
      <c r="C1553" s="61"/>
      <c r="D1553" s="61"/>
      <c r="E1553" s="63" t="s">
        <v>45</v>
      </c>
      <c r="F1553" s="15">
        <f t="shared" si="2607"/>
        <v>100787.8</v>
      </c>
      <c r="G1553" s="15">
        <f t="shared" si="2608"/>
        <v>0</v>
      </c>
      <c r="H1553" s="15">
        <f t="shared" si="2609"/>
        <v>0</v>
      </c>
      <c r="I1553" s="15">
        <f t="shared" si="2610"/>
        <v>0</v>
      </c>
      <c r="J1553" s="15">
        <f t="shared" si="2611"/>
        <v>0</v>
      </c>
      <c r="K1553" s="15">
        <f t="shared" si="2612"/>
        <v>0</v>
      </c>
      <c r="L1553" s="15">
        <f t="shared" si="2524"/>
        <v>100787.8</v>
      </c>
      <c r="M1553" s="15">
        <f t="shared" si="2525"/>
        <v>0</v>
      </c>
      <c r="N1553" s="15">
        <f t="shared" si="2526"/>
        <v>0</v>
      </c>
      <c r="O1553" s="15">
        <f t="shared" si="2613"/>
        <v>0</v>
      </c>
      <c r="P1553" s="15">
        <f t="shared" si="2614"/>
        <v>0</v>
      </c>
      <c r="Q1553" s="15">
        <f t="shared" si="2615"/>
        <v>0</v>
      </c>
      <c r="R1553" s="15">
        <f t="shared" si="2603"/>
        <v>100787.8</v>
      </c>
      <c r="S1553" s="15">
        <f t="shared" si="2604"/>
        <v>0</v>
      </c>
      <c r="T1553" s="15">
        <f t="shared" si="2605"/>
        <v>0</v>
      </c>
      <c r="U1553" s="15">
        <f t="shared" si="2616"/>
        <v>0</v>
      </c>
      <c r="V1553" s="15">
        <f t="shared" si="2581"/>
        <v>100787.8</v>
      </c>
      <c r="W1553" s="15">
        <f t="shared" si="2582"/>
        <v>0</v>
      </c>
      <c r="X1553" s="15">
        <f t="shared" si="2583"/>
        <v>0</v>
      </c>
      <c r="Y1553" s="15">
        <f t="shared" si="2617"/>
        <v>0</v>
      </c>
      <c r="Z1553" s="15">
        <f t="shared" si="2618"/>
        <v>0</v>
      </c>
      <c r="AA1553" s="15">
        <f t="shared" si="2619"/>
        <v>0</v>
      </c>
      <c r="AB1553" s="15">
        <f t="shared" si="2562"/>
        <v>100787.8</v>
      </c>
      <c r="AC1553" s="15">
        <f t="shared" si="2563"/>
        <v>0</v>
      </c>
      <c r="AD1553" s="15">
        <f t="shared" si="2564"/>
        <v>0</v>
      </c>
      <c r="AE1553" s="15">
        <f t="shared" si="2620"/>
        <v>0</v>
      </c>
      <c r="AF1553" s="15">
        <f t="shared" si="2621"/>
        <v>0</v>
      </c>
      <c r="AG1553" s="15">
        <f t="shared" si="2622"/>
        <v>0</v>
      </c>
      <c r="AH1553" s="15">
        <f t="shared" si="2568"/>
        <v>100787.8</v>
      </c>
      <c r="AI1553" s="15">
        <f t="shared" si="2569"/>
        <v>0</v>
      </c>
      <c r="AJ1553" s="15">
        <f t="shared" si="2570"/>
        <v>0</v>
      </c>
      <c r="AK1553" s="15">
        <f t="shared" si="2623"/>
        <v>0</v>
      </c>
      <c r="AL1553" s="15">
        <f t="shared" si="2624"/>
        <v>0</v>
      </c>
      <c r="AM1553" s="15">
        <f t="shared" si="2625"/>
        <v>0</v>
      </c>
      <c r="AN1553" s="15">
        <f t="shared" si="2518"/>
        <v>100787.8</v>
      </c>
      <c r="AO1553" s="15">
        <f t="shared" si="2626"/>
        <v>0</v>
      </c>
      <c r="AP1553" s="70">
        <f t="shared" si="2575"/>
        <v>100787.8</v>
      </c>
      <c r="AQ1553" s="15">
        <f t="shared" si="2519"/>
        <v>0</v>
      </c>
      <c r="AR1553" s="15">
        <f t="shared" si="2627"/>
        <v>0</v>
      </c>
      <c r="AS1553" s="70">
        <f t="shared" si="2577"/>
        <v>0</v>
      </c>
      <c r="AT1553" s="73">
        <f t="shared" si="2520"/>
        <v>0</v>
      </c>
      <c r="AU1553" s="15">
        <f t="shared" si="2627"/>
        <v>0</v>
      </c>
      <c r="AV1553" s="24"/>
    </row>
    <row r="1554" spans="1:48" ht="31.2" x14ac:dyDescent="0.3">
      <c r="A1554" s="61" t="s">
        <v>989</v>
      </c>
      <c r="B1554" s="62">
        <v>800</v>
      </c>
      <c r="C1554" s="61" t="s">
        <v>31</v>
      </c>
      <c r="D1554" s="61" t="s">
        <v>65</v>
      </c>
      <c r="E1554" s="63" t="s">
        <v>991</v>
      </c>
      <c r="F1554" s="15">
        <v>100787.8</v>
      </c>
      <c r="G1554" s="15"/>
      <c r="H1554" s="15"/>
      <c r="I1554" s="15"/>
      <c r="J1554" s="15"/>
      <c r="K1554" s="15"/>
      <c r="L1554" s="15">
        <f t="shared" si="2524"/>
        <v>100787.8</v>
      </c>
      <c r="M1554" s="15">
        <f t="shared" si="2525"/>
        <v>0</v>
      </c>
      <c r="N1554" s="15">
        <f t="shared" si="2526"/>
        <v>0</v>
      </c>
      <c r="O1554" s="15"/>
      <c r="P1554" s="15"/>
      <c r="Q1554" s="15"/>
      <c r="R1554" s="15">
        <f t="shared" si="2603"/>
        <v>100787.8</v>
      </c>
      <c r="S1554" s="15">
        <f t="shared" si="2604"/>
        <v>0</v>
      </c>
      <c r="T1554" s="15">
        <f t="shared" si="2605"/>
        <v>0</v>
      </c>
      <c r="U1554" s="15"/>
      <c r="V1554" s="15">
        <f t="shared" si="2581"/>
        <v>100787.8</v>
      </c>
      <c r="W1554" s="15">
        <f t="shared" si="2582"/>
        <v>0</v>
      </c>
      <c r="X1554" s="15">
        <f t="shared" si="2583"/>
        <v>0</v>
      </c>
      <c r="Y1554" s="15"/>
      <c r="Z1554" s="15"/>
      <c r="AA1554" s="15"/>
      <c r="AB1554" s="15">
        <f t="shared" si="2562"/>
        <v>100787.8</v>
      </c>
      <c r="AC1554" s="15">
        <f t="shared" si="2563"/>
        <v>0</v>
      </c>
      <c r="AD1554" s="15">
        <f t="shared" si="2564"/>
        <v>0</v>
      </c>
      <c r="AE1554" s="15"/>
      <c r="AF1554" s="15"/>
      <c r="AG1554" s="15"/>
      <c r="AH1554" s="15">
        <f t="shared" si="2568"/>
        <v>100787.8</v>
      </c>
      <c r="AI1554" s="15">
        <f t="shared" si="2569"/>
        <v>0</v>
      </c>
      <c r="AJ1554" s="15">
        <f t="shared" si="2570"/>
        <v>0</v>
      </c>
      <c r="AK1554" s="15"/>
      <c r="AL1554" s="15"/>
      <c r="AM1554" s="15"/>
      <c r="AN1554" s="15">
        <f t="shared" si="2518"/>
        <v>100787.8</v>
      </c>
      <c r="AO1554" s="15"/>
      <c r="AP1554" s="70">
        <f t="shared" si="2575"/>
        <v>100787.8</v>
      </c>
      <c r="AQ1554" s="15">
        <f t="shared" si="2519"/>
        <v>0</v>
      </c>
      <c r="AR1554" s="15"/>
      <c r="AS1554" s="70">
        <f t="shared" si="2577"/>
        <v>0</v>
      </c>
      <c r="AT1554" s="73">
        <f t="shared" si="2520"/>
        <v>0</v>
      </c>
      <c r="AU1554" s="15"/>
      <c r="AV1554" s="24"/>
    </row>
    <row r="1555" spans="1:48" ht="109.2" x14ac:dyDescent="0.3">
      <c r="A1555" s="61" t="s">
        <v>992</v>
      </c>
      <c r="B1555" s="62"/>
      <c r="C1555" s="61"/>
      <c r="D1555" s="61"/>
      <c r="E1555" s="64" t="s">
        <v>993</v>
      </c>
      <c r="F1555" s="15"/>
      <c r="G1555" s="15"/>
      <c r="H1555" s="15"/>
      <c r="I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5"/>
      <c r="Y1555" s="15">
        <f t="shared" si="2617"/>
        <v>90153.827999999994</v>
      </c>
      <c r="Z1555" s="15">
        <f t="shared" si="2618"/>
        <v>0</v>
      </c>
      <c r="AA1555" s="15">
        <f t="shared" si="2619"/>
        <v>0</v>
      </c>
      <c r="AB1555" s="15">
        <f t="shared" si="2562"/>
        <v>90153.827999999994</v>
      </c>
      <c r="AC1555" s="15">
        <f t="shared" si="2563"/>
        <v>0</v>
      </c>
      <c r="AD1555" s="15">
        <f t="shared" si="2564"/>
        <v>0</v>
      </c>
      <c r="AE1555" s="15">
        <f t="shared" si="2620"/>
        <v>-255.31800000000001</v>
      </c>
      <c r="AF1555" s="15">
        <f t="shared" si="2621"/>
        <v>0</v>
      </c>
      <c r="AG1555" s="15">
        <f t="shared" si="2622"/>
        <v>0</v>
      </c>
      <c r="AH1555" s="15">
        <f t="shared" si="2568"/>
        <v>89898.51</v>
      </c>
      <c r="AI1555" s="15">
        <f t="shared" si="2569"/>
        <v>0</v>
      </c>
      <c r="AJ1555" s="15">
        <f t="shared" si="2570"/>
        <v>0</v>
      </c>
      <c r="AK1555" s="15">
        <f t="shared" si="2623"/>
        <v>0</v>
      </c>
      <c r="AL1555" s="15">
        <f t="shared" si="2624"/>
        <v>0</v>
      </c>
      <c r="AM1555" s="15">
        <f t="shared" si="2625"/>
        <v>0</v>
      </c>
      <c r="AN1555" s="15">
        <f t="shared" si="2518"/>
        <v>89898.51</v>
      </c>
      <c r="AO1555" s="15">
        <f t="shared" si="2626"/>
        <v>0</v>
      </c>
      <c r="AP1555" s="70">
        <f t="shared" si="2575"/>
        <v>89898.51</v>
      </c>
      <c r="AQ1555" s="15">
        <f t="shared" si="2519"/>
        <v>0</v>
      </c>
      <c r="AR1555" s="15">
        <f t="shared" si="2627"/>
        <v>0</v>
      </c>
      <c r="AS1555" s="70">
        <f t="shared" si="2577"/>
        <v>0</v>
      </c>
      <c r="AT1555" s="73">
        <f t="shared" si="2520"/>
        <v>0</v>
      </c>
      <c r="AU1555" s="15">
        <f t="shared" si="2627"/>
        <v>0</v>
      </c>
      <c r="AV1555" s="24"/>
    </row>
    <row r="1556" spans="1:48" x14ac:dyDescent="0.3">
      <c r="A1556" s="61" t="s">
        <v>992</v>
      </c>
      <c r="B1556" s="62" t="s">
        <v>44</v>
      </c>
      <c r="C1556" s="61"/>
      <c r="D1556" s="61"/>
      <c r="E1556" s="63" t="s">
        <v>45</v>
      </c>
      <c r="F1556" s="15"/>
      <c r="G1556" s="15"/>
      <c r="H1556" s="15"/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5"/>
      <c r="Y1556" s="15">
        <f t="shared" si="2617"/>
        <v>90153.827999999994</v>
      </c>
      <c r="Z1556" s="15">
        <f t="shared" si="2618"/>
        <v>0</v>
      </c>
      <c r="AA1556" s="15">
        <f t="shared" si="2619"/>
        <v>0</v>
      </c>
      <c r="AB1556" s="15">
        <f t="shared" si="2562"/>
        <v>90153.827999999994</v>
      </c>
      <c r="AC1556" s="15">
        <f t="shared" si="2563"/>
        <v>0</v>
      </c>
      <c r="AD1556" s="15">
        <f t="shared" si="2564"/>
        <v>0</v>
      </c>
      <c r="AE1556" s="15">
        <f t="shared" si="2620"/>
        <v>-255.31800000000001</v>
      </c>
      <c r="AF1556" s="15">
        <f t="shared" si="2621"/>
        <v>0</v>
      </c>
      <c r="AG1556" s="15">
        <f t="shared" si="2622"/>
        <v>0</v>
      </c>
      <c r="AH1556" s="15">
        <f t="shared" si="2568"/>
        <v>89898.51</v>
      </c>
      <c r="AI1556" s="15">
        <f t="shared" si="2569"/>
        <v>0</v>
      </c>
      <c r="AJ1556" s="15">
        <f t="shared" si="2570"/>
        <v>0</v>
      </c>
      <c r="AK1556" s="15">
        <f t="shared" si="2623"/>
        <v>0</v>
      </c>
      <c r="AL1556" s="15">
        <f t="shared" si="2624"/>
        <v>0</v>
      </c>
      <c r="AM1556" s="15">
        <f t="shared" si="2625"/>
        <v>0</v>
      </c>
      <c r="AN1556" s="15">
        <f t="shared" si="2518"/>
        <v>89898.51</v>
      </c>
      <c r="AO1556" s="15">
        <f t="shared" si="2626"/>
        <v>0</v>
      </c>
      <c r="AP1556" s="70">
        <f t="shared" si="2575"/>
        <v>89898.51</v>
      </c>
      <c r="AQ1556" s="15">
        <f t="shared" si="2519"/>
        <v>0</v>
      </c>
      <c r="AR1556" s="15">
        <f t="shared" si="2627"/>
        <v>0</v>
      </c>
      <c r="AS1556" s="70">
        <f t="shared" si="2577"/>
        <v>0</v>
      </c>
      <c r="AT1556" s="73">
        <f t="shared" si="2520"/>
        <v>0</v>
      </c>
      <c r="AU1556" s="15">
        <f t="shared" si="2627"/>
        <v>0</v>
      </c>
      <c r="AV1556" s="24"/>
    </row>
    <row r="1557" spans="1:48" x14ac:dyDescent="0.3">
      <c r="A1557" s="61" t="s">
        <v>992</v>
      </c>
      <c r="B1557" s="62">
        <v>800</v>
      </c>
      <c r="C1557" s="61" t="s">
        <v>50</v>
      </c>
      <c r="D1557" s="61" t="s">
        <v>31</v>
      </c>
      <c r="E1557" s="63" t="s">
        <v>727</v>
      </c>
      <c r="F1557" s="15"/>
      <c r="G1557" s="15"/>
      <c r="H1557" s="15"/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  <c r="Y1557" s="15">
        <v>90153.827999999994</v>
      </c>
      <c r="Z1557" s="15"/>
      <c r="AA1557" s="15"/>
      <c r="AB1557" s="15">
        <f t="shared" si="2562"/>
        <v>90153.827999999994</v>
      </c>
      <c r="AC1557" s="15">
        <f t="shared" si="2563"/>
        <v>0</v>
      </c>
      <c r="AD1557" s="15">
        <f t="shared" si="2564"/>
        <v>0</v>
      </c>
      <c r="AE1557" s="15">
        <v>-255.31800000000001</v>
      </c>
      <c r="AF1557" s="15"/>
      <c r="AG1557" s="15"/>
      <c r="AH1557" s="15">
        <f t="shared" si="2568"/>
        <v>89898.51</v>
      </c>
      <c r="AI1557" s="15">
        <f t="shared" si="2569"/>
        <v>0</v>
      </c>
      <c r="AJ1557" s="15">
        <f t="shared" si="2570"/>
        <v>0</v>
      </c>
      <c r="AK1557" s="15"/>
      <c r="AL1557" s="15"/>
      <c r="AM1557" s="15"/>
      <c r="AN1557" s="15">
        <f t="shared" si="2518"/>
        <v>89898.51</v>
      </c>
      <c r="AO1557" s="15"/>
      <c r="AP1557" s="70">
        <f t="shared" si="2575"/>
        <v>89898.51</v>
      </c>
      <c r="AQ1557" s="15">
        <f t="shared" si="2519"/>
        <v>0</v>
      </c>
      <c r="AR1557" s="15"/>
      <c r="AS1557" s="70">
        <f t="shared" si="2577"/>
        <v>0</v>
      </c>
      <c r="AT1557" s="73">
        <f t="shared" si="2520"/>
        <v>0</v>
      </c>
      <c r="AU1557" s="15"/>
      <c r="AV1557" s="24"/>
    </row>
    <row r="1558" spans="1:48" ht="46.8" x14ac:dyDescent="0.3">
      <c r="A1558" s="61" t="s">
        <v>994</v>
      </c>
      <c r="B1558" s="62"/>
      <c r="C1558" s="61"/>
      <c r="D1558" s="61"/>
      <c r="E1558" s="64" t="s">
        <v>995</v>
      </c>
      <c r="F1558" s="15"/>
      <c r="G1558" s="15"/>
      <c r="H1558" s="15"/>
      <c r="I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  <c r="AF1558" s="15"/>
      <c r="AG1558" s="15"/>
      <c r="AH1558" s="15"/>
      <c r="AI1558" s="15"/>
      <c r="AJ1558" s="15"/>
      <c r="AK1558" s="15">
        <f t="shared" si="2623"/>
        <v>5044.62</v>
      </c>
      <c r="AL1558" s="15">
        <f t="shared" si="2624"/>
        <v>0</v>
      </c>
      <c r="AM1558" s="15">
        <f t="shared" si="2625"/>
        <v>0</v>
      </c>
      <c r="AN1558" s="15">
        <f t="shared" si="2518"/>
        <v>5044.62</v>
      </c>
      <c r="AO1558" s="15">
        <f t="shared" si="2626"/>
        <v>0</v>
      </c>
      <c r="AP1558" s="70">
        <f t="shared" si="2575"/>
        <v>5044.62</v>
      </c>
      <c r="AQ1558" s="15">
        <f t="shared" si="2519"/>
        <v>0</v>
      </c>
      <c r="AR1558" s="15">
        <f t="shared" si="2627"/>
        <v>0</v>
      </c>
      <c r="AS1558" s="70">
        <f t="shared" si="2577"/>
        <v>0</v>
      </c>
      <c r="AT1558" s="73">
        <f t="shared" si="2520"/>
        <v>0</v>
      </c>
      <c r="AU1558" s="15">
        <f t="shared" si="2627"/>
        <v>0</v>
      </c>
      <c r="AV1558" s="24"/>
    </row>
    <row r="1559" spans="1:48" x14ac:dyDescent="0.3">
      <c r="A1559" s="61" t="s">
        <v>994</v>
      </c>
      <c r="B1559" s="62" t="s">
        <v>44</v>
      </c>
      <c r="C1559" s="61"/>
      <c r="D1559" s="61"/>
      <c r="E1559" s="63" t="s">
        <v>45</v>
      </c>
      <c r="F1559" s="15"/>
      <c r="G1559" s="15"/>
      <c r="H1559" s="15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  <c r="AJ1559" s="15"/>
      <c r="AK1559" s="15">
        <f t="shared" si="2623"/>
        <v>5044.62</v>
      </c>
      <c r="AL1559" s="15">
        <f t="shared" si="2624"/>
        <v>0</v>
      </c>
      <c r="AM1559" s="15">
        <f t="shared" si="2625"/>
        <v>0</v>
      </c>
      <c r="AN1559" s="15">
        <f t="shared" si="2518"/>
        <v>5044.62</v>
      </c>
      <c r="AO1559" s="15">
        <f t="shared" si="2626"/>
        <v>0</v>
      </c>
      <c r="AP1559" s="70">
        <f t="shared" si="2575"/>
        <v>5044.62</v>
      </c>
      <c r="AQ1559" s="15">
        <f t="shared" si="2519"/>
        <v>0</v>
      </c>
      <c r="AR1559" s="15">
        <f t="shared" si="2627"/>
        <v>0</v>
      </c>
      <c r="AS1559" s="70">
        <f t="shared" si="2577"/>
        <v>0</v>
      </c>
      <c r="AT1559" s="73">
        <f t="shared" si="2520"/>
        <v>0</v>
      </c>
      <c r="AU1559" s="15">
        <f t="shared" si="2627"/>
        <v>0</v>
      </c>
      <c r="AV1559" s="24"/>
    </row>
    <row r="1560" spans="1:48" ht="31.2" x14ac:dyDescent="0.3">
      <c r="A1560" s="61" t="s">
        <v>994</v>
      </c>
      <c r="B1560" s="62">
        <v>800</v>
      </c>
      <c r="C1560" s="61" t="s">
        <v>50</v>
      </c>
      <c r="D1560" s="61" t="s">
        <v>50</v>
      </c>
      <c r="E1560" s="63" t="s">
        <v>678</v>
      </c>
      <c r="F1560" s="15"/>
      <c r="G1560" s="15"/>
      <c r="H1560" s="15"/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  <c r="AG1560" s="15"/>
      <c r="AH1560" s="15"/>
      <c r="AI1560" s="15"/>
      <c r="AJ1560" s="15"/>
      <c r="AK1560" s="15">
        <v>5044.62</v>
      </c>
      <c r="AL1560" s="15"/>
      <c r="AM1560" s="15"/>
      <c r="AN1560" s="15">
        <f t="shared" si="2518"/>
        <v>5044.62</v>
      </c>
      <c r="AO1560" s="15"/>
      <c r="AP1560" s="70">
        <f t="shared" si="2575"/>
        <v>5044.62</v>
      </c>
      <c r="AQ1560" s="15">
        <f t="shared" si="2519"/>
        <v>0</v>
      </c>
      <c r="AR1560" s="15"/>
      <c r="AS1560" s="70">
        <f t="shared" si="2577"/>
        <v>0</v>
      </c>
      <c r="AT1560" s="73">
        <f t="shared" si="2520"/>
        <v>0</v>
      </c>
      <c r="AU1560" s="15"/>
      <c r="AV1560" s="24"/>
    </row>
    <row r="1561" spans="1:48" ht="31.2" x14ac:dyDescent="0.3">
      <c r="A1561" s="61" t="s">
        <v>996</v>
      </c>
      <c r="B1561" s="62"/>
      <c r="C1561" s="61"/>
      <c r="D1561" s="61"/>
      <c r="E1561" s="63" t="s">
        <v>997</v>
      </c>
      <c r="F1561" s="15">
        <f t="shared" si="2607"/>
        <v>160.5</v>
      </c>
      <c r="G1561" s="15">
        <f t="shared" si="2608"/>
        <v>47.6</v>
      </c>
      <c r="H1561" s="15">
        <f t="shared" si="2609"/>
        <v>21.2</v>
      </c>
      <c r="I1561" s="15">
        <f t="shared" si="2610"/>
        <v>0</v>
      </c>
      <c r="J1561" s="15">
        <f t="shared" si="2611"/>
        <v>0</v>
      </c>
      <c r="K1561" s="15">
        <f t="shared" si="2612"/>
        <v>0</v>
      </c>
      <c r="L1561" s="15">
        <f t="shared" si="2524"/>
        <v>160.5</v>
      </c>
      <c r="M1561" s="15">
        <f t="shared" si="2525"/>
        <v>47.6</v>
      </c>
      <c r="N1561" s="15">
        <f t="shared" si="2526"/>
        <v>21.2</v>
      </c>
      <c r="O1561" s="15">
        <f t="shared" si="2613"/>
        <v>0</v>
      </c>
      <c r="P1561" s="15">
        <f t="shared" si="2614"/>
        <v>0</v>
      </c>
      <c r="Q1561" s="15">
        <f t="shared" si="2615"/>
        <v>0</v>
      </c>
      <c r="R1561" s="15">
        <f t="shared" si="2603"/>
        <v>160.5</v>
      </c>
      <c r="S1561" s="15">
        <f t="shared" si="2604"/>
        <v>47.6</v>
      </c>
      <c r="T1561" s="15">
        <f t="shared" si="2605"/>
        <v>21.2</v>
      </c>
      <c r="U1561" s="15">
        <f t="shared" si="2616"/>
        <v>0</v>
      </c>
      <c r="V1561" s="15">
        <f t="shared" si="2581"/>
        <v>160.5</v>
      </c>
      <c r="W1561" s="15">
        <f t="shared" si="2582"/>
        <v>47.6</v>
      </c>
      <c r="X1561" s="15">
        <f t="shared" si="2583"/>
        <v>21.2</v>
      </c>
      <c r="Y1561" s="15">
        <f t="shared" si="2617"/>
        <v>0</v>
      </c>
      <c r="Z1561" s="15">
        <f t="shared" si="2618"/>
        <v>0</v>
      </c>
      <c r="AA1561" s="15">
        <f t="shared" si="2619"/>
        <v>0</v>
      </c>
      <c r="AB1561" s="15">
        <f t="shared" si="2562"/>
        <v>160.5</v>
      </c>
      <c r="AC1561" s="15">
        <f t="shared" si="2563"/>
        <v>47.6</v>
      </c>
      <c r="AD1561" s="15">
        <f t="shared" si="2564"/>
        <v>21.2</v>
      </c>
      <c r="AE1561" s="15">
        <f t="shared" si="2620"/>
        <v>0</v>
      </c>
      <c r="AF1561" s="15">
        <f t="shared" si="2621"/>
        <v>0</v>
      </c>
      <c r="AG1561" s="15">
        <f t="shared" si="2622"/>
        <v>0</v>
      </c>
      <c r="AH1561" s="15">
        <f t="shared" si="2568"/>
        <v>160.5</v>
      </c>
      <c r="AI1561" s="15">
        <f t="shared" si="2569"/>
        <v>47.6</v>
      </c>
      <c r="AJ1561" s="15">
        <f t="shared" si="2570"/>
        <v>21.2</v>
      </c>
      <c r="AK1561" s="15">
        <f t="shared" si="2623"/>
        <v>1145.7049999999999</v>
      </c>
      <c r="AL1561" s="15">
        <f t="shared" si="2624"/>
        <v>0</v>
      </c>
      <c r="AM1561" s="15">
        <f t="shared" si="2625"/>
        <v>0</v>
      </c>
      <c r="AN1561" s="15">
        <f t="shared" si="2518"/>
        <v>1306.2049999999999</v>
      </c>
      <c r="AO1561" s="15">
        <f t="shared" si="2626"/>
        <v>0</v>
      </c>
      <c r="AP1561" s="70">
        <f t="shared" si="2575"/>
        <v>1306.2049999999999</v>
      </c>
      <c r="AQ1561" s="15">
        <f t="shared" si="2519"/>
        <v>47.6</v>
      </c>
      <c r="AR1561" s="15">
        <f t="shared" si="2627"/>
        <v>0</v>
      </c>
      <c r="AS1561" s="70">
        <f t="shared" si="2577"/>
        <v>47.6</v>
      </c>
      <c r="AT1561" s="73">
        <f t="shared" si="2520"/>
        <v>21.2</v>
      </c>
      <c r="AU1561" s="15">
        <f t="shared" si="2627"/>
        <v>0</v>
      </c>
      <c r="AV1561" s="24"/>
    </row>
    <row r="1562" spans="1:48" x14ac:dyDescent="0.3">
      <c r="A1562" s="61" t="s">
        <v>996</v>
      </c>
      <c r="B1562" s="62" t="s">
        <v>44</v>
      </c>
      <c r="C1562" s="61"/>
      <c r="D1562" s="61"/>
      <c r="E1562" s="63" t="s">
        <v>45</v>
      </c>
      <c r="F1562" s="15">
        <f t="shared" si="2607"/>
        <v>160.5</v>
      </c>
      <c r="G1562" s="15">
        <f t="shared" si="2608"/>
        <v>47.6</v>
      </c>
      <c r="H1562" s="15">
        <f t="shared" si="2609"/>
        <v>21.2</v>
      </c>
      <c r="I1562" s="15">
        <f t="shared" si="2610"/>
        <v>0</v>
      </c>
      <c r="J1562" s="15">
        <f t="shared" si="2611"/>
        <v>0</v>
      </c>
      <c r="K1562" s="15">
        <f t="shared" si="2612"/>
        <v>0</v>
      </c>
      <c r="L1562" s="15">
        <f t="shared" si="2524"/>
        <v>160.5</v>
      </c>
      <c r="M1562" s="15">
        <f t="shared" si="2525"/>
        <v>47.6</v>
      </c>
      <c r="N1562" s="15">
        <f t="shared" si="2526"/>
        <v>21.2</v>
      </c>
      <c r="O1562" s="15">
        <f t="shared" si="2613"/>
        <v>0</v>
      </c>
      <c r="P1562" s="15">
        <f t="shared" si="2614"/>
        <v>0</v>
      </c>
      <c r="Q1562" s="15">
        <f t="shared" si="2615"/>
        <v>0</v>
      </c>
      <c r="R1562" s="15">
        <f t="shared" si="2603"/>
        <v>160.5</v>
      </c>
      <c r="S1562" s="15">
        <f t="shared" si="2604"/>
        <v>47.6</v>
      </c>
      <c r="T1562" s="15">
        <f t="shared" si="2605"/>
        <v>21.2</v>
      </c>
      <c r="U1562" s="15">
        <f t="shared" si="2616"/>
        <v>0</v>
      </c>
      <c r="V1562" s="15">
        <f t="shared" si="2581"/>
        <v>160.5</v>
      </c>
      <c r="W1562" s="15">
        <f t="shared" si="2582"/>
        <v>47.6</v>
      </c>
      <c r="X1562" s="15">
        <f t="shared" si="2583"/>
        <v>21.2</v>
      </c>
      <c r="Y1562" s="15">
        <f t="shared" si="2617"/>
        <v>0</v>
      </c>
      <c r="Z1562" s="15">
        <f t="shared" si="2618"/>
        <v>0</v>
      </c>
      <c r="AA1562" s="15">
        <f t="shared" si="2619"/>
        <v>0</v>
      </c>
      <c r="AB1562" s="15">
        <f t="shared" si="2562"/>
        <v>160.5</v>
      </c>
      <c r="AC1562" s="15">
        <f t="shared" si="2563"/>
        <v>47.6</v>
      </c>
      <c r="AD1562" s="15">
        <f t="shared" si="2564"/>
        <v>21.2</v>
      </c>
      <c r="AE1562" s="15">
        <f t="shared" si="2620"/>
        <v>0</v>
      </c>
      <c r="AF1562" s="15">
        <f t="shared" si="2621"/>
        <v>0</v>
      </c>
      <c r="AG1562" s="15">
        <f t="shared" si="2622"/>
        <v>0</v>
      </c>
      <c r="AH1562" s="15">
        <f t="shared" si="2568"/>
        <v>160.5</v>
      </c>
      <c r="AI1562" s="15">
        <f t="shared" si="2569"/>
        <v>47.6</v>
      </c>
      <c r="AJ1562" s="15">
        <f t="shared" si="2570"/>
        <v>21.2</v>
      </c>
      <c r="AK1562" s="15">
        <f t="shared" si="2623"/>
        <v>1145.7049999999999</v>
      </c>
      <c r="AL1562" s="15">
        <f t="shared" si="2624"/>
        <v>0</v>
      </c>
      <c r="AM1562" s="15">
        <f t="shared" si="2625"/>
        <v>0</v>
      </c>
      <c r="AN1562" s="15">
        <f t="shared" si="2518"/>
        <v>1306.2049999999999</v>
      </c>
      <c r="AO1562" s="15">
        <f t="shared" si="2626"/>
        <v>0</v>
      </c>
      <c r="AP1562" s="70">
        <f t="shared" si="2575"/>
        <v>1306.2049999999999</v>
      </c>
      <c r="AQ1562" s="15">
        <f t="shared" si="2519"/>
        <v>47.6</v>
      </c>
      <c r="AR1562" s="15">
        <f t="shared" si="2627"/>
        <v>0</v>
      </c>
      <c r="AS1562" s="70">
        <f t="shared" si="2577"/>
        <v>47.6</v>
      </c>
      <c r="AT1562" s="73">
        <f t="shared" si="2520"/>
        <v>21.2</v>
      </c>
      <c r="AU1562" s="15">
        <f t="shared" si="2627"/>
        <v>0</v>
      </c>
      <c r="AV1562" s="24"/>
    </row>
    <row r="1563" spans="1:48" x14ac:dyDescent="0.3">
      <c r="A1563" s="61" t="s">
        <v>996</v>
      </c>
      <c r="B1563" s="62">
        <v>800</v>
      </c>
      <c r="C1563" s="61" t="s">
        <v>31</v>
      </c>
      <c r="D1563" s="61" t="s">
        <v>32</v>
      </c>
      <c r="E1563" s="63" t="s">
        <v>33</v>
      </c>
      <c r="F1563" s="15">
        <v>160.5</v>
      </c>
      <c r="G1563" s="15">
        <v>47.6</v>
      </c>
      <c r="H1563" s="15">
        <v>21.2</v>
      </c>
      <c r="I1563" s="15"/>
      <c r="J1563" s="15"/>
      <c r="K1563" s="15"/>
      <c r="L1563" s="15">
        <f t="shared" si="2524"/>
        <v>160.5</v>
      </c>
      <c r="M1563" s="15">
        <f t="shared" si="2525"/>
        <v>47.6</v>
      </c>
      <c r="N1563" s="15">
        <f t="shared" si="2526"/>
        <v>21.2</v>
      </c>
      <c r="O1563" s="15"/>
      <c r="P1563" s="15"/>
      <c r="Q1563" s="15"/>
      <c r="R1563" s="15">
        <f t="shared" si="2603"/>
        <v>160.5</v>
      </c>
      <c r="S1563" s="15">
        <f t="shared" si="2604"/>
        <v>47.6</v>
      </c>
      <c r="T1563" s="15">
        <f t="shared" si="2605"/>
        <v>21.2</v>
      </c>
      <c r="U1563" s="15"/>
      <c r="V1563" s="15">
        <f t="shared" si="2581"/>
        <v>160.5</v>
      </c>
      <c r="W1563" s="15">
        <f t="shared" si="2582"/>
        <v>47.6</v>
      </c>
      <c r="X1563" s="15">
        <f t="shared" si="2583"/>
        <v>21.2</v>
      </c>
      <c r="Y1563" s="15"/>
      <c r="Z1563" s="15"/>
      <c r="AA1563" s="15"/>
      <c r="AB1563" s="15">
        <f t="shared" si="2562"/>
        <v>160.5</v>
      </c>
      <c r="AC1563" s="15">
        <f t="shared" si="2563"/>
        <v>47.6</v>
      </c>
      <c r="AD1563" s="15">
        <f t="shared" si="2564"/>
        <v>21.2</v>
      </c>
      <c r="AE1563" s="15"/>
      <c r="AF1563" s="15"/>
      <c r="AG1563" s="15"/>
      <c r="AH1563" s="15">
        <f t="shared" si="2568"/>
        <v>160.5</v>
      </c>
      <c r="AI1563" s="15">
        <f t="shared" si="2569"/>
        <v>47.6</v>
      </c>
      <c r="AJ1563" s="15">
        <f t="shared" si="2570"/>
        <v>21.2</v>
      </c>
      <c r="AK1563" s="15">
        <v>1145.7049999999999</v>
      </c>
      <c r="AL1563" s="15"/>
      <c r="AM1563" s="15"/>
      <c r="AN1563" s="15">
        <f t="shared" si="2518"/>
        <v>1306.2049999999999</v>
      </c>
      <c r="AO1563" s="15"/>
      <c r="AP1563" s="70">
        <f t="shared" si="2575"/>
        <v>1306.2049999999999</v>
      </c>
      <c r="AQ1563" s="15">
        <f t="shared" si="2519"/>
        <v>47.6</v>
      </c>
      <c r="AR1563" s="15"/>
      <c r="AS1563" s="70">
        <f t="shared" si="2577"/>
        <v>47.6</v>
      </c>
      <c r="AT1563" s="73">
        <f t="shared" si="2520"/>
        <v>21.2</v>
      </c>
      <c r="AU1563" s="15"/>
      <c r="AV1563" s="24"/>
    </row>
    <row r="1564" spans="1:48" ht="46.8" x14ac:dyDescent="0.3">
      <c r="A1564" s="61" t="s">
        <v>998</v>
      </c>
      <c r="B1564" s="62"/>
      <c r="C1564" s="61"/>
      <c r="D1564" s="61"/>
      <c r="E1564" s="63" t="s">
        <v>999</v>
      </c>
      <c r="F1564" s="15">
        <f t="shared" si="2607"/>
        <v>4103</v>
      </c>
      <c r="G1564" s="15">
        <f t="shared" si="2608"/>
        <v>4103</v>
      </c>
      <c r="H1564" s="15">
        <f t="shared" si="2609"/>
        <v>4103</v>
      </c>
      <c r="I1564" s="15">
        <f t="shared" si="2610"/>
        <v>0</v>
      </c>
      <c r="J1564" s="15">
        <f t="shared" si="2611"/>
        <v>0</v>
      </c>
      <c r="K1564" s="15">
        <f t="shared" si="2612"/>
        <v>0</v>
      </c>
      <c r="L1564" s="15">
        <f t="shared" si="2524"/>
        <v>4103</v>
      </c>
      <c r="M1564" s="15">
        <f t="shared" si="2525"/>
        <v>4103</v>
      </c>
      <c r="N1564" s="15">
        <f t="shared" si="2526"/>
        <v>4103</v>
      </c>
      <c r="O1564" s="15">
        <f t="shared" si="2613"/>
        <v>-250</v>
      </c>
      <c r="P1564" s="15">
        <f t="shared" si="2614"/>
        <v>0</v>
      </c>
      <c r="Q1564" s="15">
        <f t="shared" si="2615"/>
        <v>0</v>
      </c>
      <c r="R1564" s="15">
        <f t="shared" si="2603"/>
        <v>3853</v>
      </c>
      <c r="S1564" s="15">
        <f t="shared" si="2604"/>
        <v>4103</v>
      </c>
      <c r="T1564" s="15">
        <f t="shared" si="2605"/>
        <v>4103</v>
      </c>
      <c r="U1564" s="15">
        <f t="shared" si="2616"/>
        <v>0</v>
      </c>
      <c r="V1564" s="15">
        <f t="shared" si="2581"/>
        <v>3853</v>
      </c>
      <c r="W1564" s="15">
        <f t="shared" si="2582"/>
        <v>4103</v>
      </c>
      <c r="X1564" s="15">
        <f t="shared" si="2583"/>
        <v>4103</v>
      </c>
      <c r="Y1564" s="15">
        <f t="shared" si="2617"/>
        <v>0</v>
      </c>
      <c r="Z1564" s="15">
        <f t="shared" si="2618"/>
        <v>0</v>
      </c>
      <c r="AA1564" s="15">
        <f t="shared" si="2619"/>
        <v>0</v>
      </c>
      <c r="AB1564" s="15">
        <f t="shared" si="2562"/>
        <v>3853</v>
      </c>
      <c r="AC1564" s="15">
        <f t="shared" si="2563"/>
        <v>4103</v>
      </c>
      <c r="AD1564" s="15">
        <f t="shared" si="2564"/>
        <v>4103</v>
      </c>
      <c r="AE1564" s="15">
        <f t="shared" si="2620"/>
        <v>0</v>
      </c>
      <c r="AF1564" s="15">
        <f t="shared" si="2621"/>
        <v>0</v>
      </c>
      <c r="AG1564" s="15">
        <f t="shared" si="2622"/>
        <v>0</v>
      </c>
      <c r="AH1564" s="15">
        <f t="shared" si="2568"/>
        <v>3853</v>
      </c>
      <c r="AI1564" s="15">
        <f t="shared" si="2569"/>
        <v>4103</v>
      </c>
      <c r="AJ1564" s="15">
        <f t="shared" si="2570"/>
        <v>4103</v>
      </c>
      <c r="AK1564" s="15">
        <f t="shared" si="2623"/>
        <v>0</v>
      </c>
      <c r="AL1564" s="15">
        <f t="shared" si="2624"/>
        <v>0</v>
      </c>
      <c r="AM1564" s="15">
        <f t="shared" si="2625"/>
        <v>0</v>
      </c>
      <c r="AN1564" s="15">
        <f t="shared" si="2518"/>
        <v>3853</v>
      </c>
      <c r="AO1564" s="15">
        <f t="shared" si="2626"/>
        <v>0</v>
      </c>
      <c r="AP1564" s="70">
        <f t="shared" si="2575"/>
        <v>3853</v>
      </c>
      <c r="AQ1564" s="15">
        <f t="shared" si="2519"/>
        <v>4103</v>
      </c>
      <c r="AR1564" s="15">
        <f t="shared" si="2627"/>
        <v>0</v>
      </c>
      <c r="AS1564" s="70">
        <f t="shared" si="2577"/>
        <v>4103</v>
      </c>
      <c r="AT1564" s="73">
        <f t="shared" si="2520"/>
        <v>4103</v>
      </c>
      <c r="AU1564" s="15">
        <f t="shared" si="2627"/>
        <v>0</v>
      </c>
      <c r="AV1564" s="24"/>
    </row>
    <row r="1565" spans="1:48" ht="31.2" x14ac:dyDescent="0.3">
      <c r="A1565" s="61" t="s">
        <v>998</v>
      </c>
      <c r="B1565" s="62" t="s">
        <v>48</v>
      </c>
      <c r="C1565" s="61"/>
      <c r="D1565" s="61"/>
      <c r="E1565" s="63" t="s">
        <v>49</v>
      </c>
      <c r="F1565" s="15">
        <f t="shared" si="2607"/>
        <v>4103</v>
      </c>
      <c r="G1565" s="15">
        <f t="shared" si="2608"/>
        <v>4103</v>
      </c>
      <c r="H1565" s="15">
        <f t="shared" si="2609"/>
        <v>4103</v>
      </c>
      <c r="I1565" s="15">
        <f t="shared" si="2610"/>
        <v>0</v>
      </c>
      <c r="J1565" s="15">
        <f t="shared" si="2611"/>
        <v>0</v>
      </c>
      <c r="K1565" s="15">
        <f t="shared" si="2612"/>
        <v>0</v>
      </c>
      <c r="L1565" s="15">
        <f t="shared" si="2524"/>
        <v>4103</v>
      </c>
      <c r="M1565" s="15">
        <f t="shared" si="2525"/>
        <v>4103</v>
      </c>
      <c r="N1565" s="15">
        <f t="shared" si="2526"/>
        <v>4103</v>
      </c>
      <c r="O1565" s="15">
        <f t="shared" si="2613"/>
        <v>-250</v>
      </c>
      <c r="P1565" s="15">
        <f t="shared" si="2614"/>
        <v>0</v>
      </c>
      <c r="Q1565" s="15">
        <f t="shared" si="2615"/>
        <v>0</v>
      </c>
      <c r="R1565" s="15">
        <f t="shared" si="2603"/>
        <v>3853</v>
      </c>
      <c r="S1565" s="15">
        <f t="shared" si="2604"/>
        <v>4103</v>
      </c>
      <c r="T1565" s="15">
        <f t="shared" si="2605"/>
        <v>4103</v>
      </c>
      <c r="U1565" s="15">
        <f t="shared" si="2616"/>
        <v>0</v>
      </c>
      <c r="V1565" s="15">
        <f t="shared" si="2581"/>
        <v>3853</v>
      </c>
      <c r="W1565" s="15">
        <f t="shared" si="2582"/>
        <v>4103</v>
      </c>
      <c r="X1565" s="15">
        <f t="shared" si="2583"/>
        <v>4103</v>
      </c>
      <c r="Y1565" s="15">
        <f t="shared" si="2617"/>
        <v>0</v>
      </c>
      <c r="Z1565" s="15">
        <f t="shared" si="2618"/>
        <v>0</v>
      </c>
      <c r="AA1565" s="15">
        <f t="shared" si="2619"/>
        <v>0</v>
      </c>
      <c r="AB1565" s="15">
        <f t="shared" si="2562"/>
        <v>3853</v>
      </c>
      <c r="AC1565" s="15">
        <f t="shared" si="2563"/>
        <v>4103</v>
      </c>
      <c r="AD1565" s="15">
        <f t="shared" si="2564"/>
        <v>4103</v>
      </c>
      <c r="AE1565" s="15">
        <f t="shared" si="2620"/>
        <v>0</v>
      </c>
      <c r="AF1565" s="15">
        <f t="shared" si="2621"/>
        <v>0</v>
      </c>
      <c r="AG1565" s="15">
        <f t="shared" si="2622"/>
        <v>0</v>
      </c>
      <c r="AH1565" s="15">
        <f t="shared" si="2568"/>
        <v>3853</v>
      </c>
      <c r="AI1565" s="15">
        <f t="shared" si="2569"/>
        <v>4103</v>
      </c>
      <c r="AJ1565" s="15">
        <f t="shared" si="2570"/>
        <v>4103</v>
      </c>
      <c r="AK1565" s="15">
        <f t="shared" si="2623"/>
        <v>0</v>
      </c>
      <c r="AL1565" s="15">
        <f t="shared" si="2624"/>
        <v>0</v>
      </c>
      <c r="AM1565" s="15">
        <f t="shared" si="2625"/>
        <v>0</v>
      </c>
      <c r="AN1565" s="15">
        <f t="shared" si="2518"/>
        <v>3853</v>
      </c>
      <c r="AO1565" s="15">
        <f t="shared" si="2626"/>
        <v>0</v>
      </c>
      <c r="AP1565" s="70">
        <f t="shared" si="2575"/>
        <v>3853</v>
      </c>
      <c r="AQ1565" s="15">
        <f t="shared" si="2519"/>
        <v>4103</v>
      </c>
      <c r="AR1565" s="15">
        <f t="shared" si="2627"/>
        <v>0</v>
      </c>
      <c r="AS1565" s="70">
        <f t="shared" si="2577"/>
        <v>4103</v>
      </c>
      <c r="AT1565" s="73">
        <f t="shared" si="2520"/>
        <v>4103</v>
      </c>
      <c r="AU1565" s="15">
        <f t="shared" si="2627"/>
        <v>0</v>
      </c>
      <c r="AV1565" s="24"/>
    </row>
    <row r="1566" spans="1:48" ht="31.2" x14ac:dyDescent="0.3">
      <c r="A1566" s="61" t="s">
        <v>998</v>
      </c>
      <c r="B1566" s="62">
        <v>200</v>
      </c>
      <c r="C1566" s="61" t="s">
        <v>65</v>
      </c>
      <c r="D1566" s="61" t="s">
        <v>50</v>
      </c>
      <c r="E1566" s="63" t="s">
        <v>451</v>
      </c>
      <c r="F1566" s="15">
        <v>4103</v>
      </c>
      <c r="G1566" s="15">
        <v>4103</v>
      </c>
      <c r="H1566" s="15">
        <v>4103</v>
      </c>
      <c r="I1566" s="15"/>
      <c r="J1566" s="15"/>
      <c r="K1566" s="15"/>
      <c r="L1566" s="15">
        <f t="shared" si="2524"/>
        <v>4103</v>
      </c>
      <c r="M1566" s="15">
        <f t="shared" si="2525"/>
        <v>4103</v>
      </c>
      <c r="N1566" s="15">
        <f t="shared" si="2526"/>
        <v>4103</v>
      </c>
      <c r="O1566" s="15">
        <v>-250</v>
      </c>
      <c r="P1566" s="15"/>
      <c r="Q1566" s="15"/>
      <c r="R1566" s="15">
        <f t="shared" si="2603"/>
        <v>3853</v>
      </c>
      <c r="S1566" s="15">
        <f t="shared" si="2604"/>
        <v>4103</v>
      </c>
      <c r="T1566" s="15">
        <f t="shared" si="2605"/>
        <v>4103</v>
      </c>
      <c r="U1566" s="15"/>
      <c r="V1566" s="15">
        <f t="shared" si="2581"/>
        <v>3853</v>
      </c>
      <c r="W1566" s="15">
        <f t="shared" si="2582"/>
        <v>4103</v>
      </c>
      <c r="X1566" s="15">
        <f t="shared" si="2583"/>
        <v>4103</v>
      </c>
      <c r="Y1566" s="15"/>
      <c r="Z1566" s="15"/>
      <c r="AA1566" s="15"/>
      <c r="AB1566" s="15">
        <f t="shared" si="2562"/>
        <v>3853</v>
      </c>
      <c r="AC1566" s="15">
        <f t="shared" si="2563"/>
        <v>4103</v>
      </c>
      <c r="AD1566" s="15">
        <f t="shared" si="2564"/>
        <v>4103</v>
      </c>
      <c r="AE1566" s="15"/>
      <c r="AF1566" s="15"/>
      <c r="AG1566" s="15"/>
      <c r="AH1566" s="15">
        <f t="shared" si="2568"/>
        <v>3853</v>
      </c>
      <c r="AI1566" s="15">
        <f t="shared" si="2569"/>
        <v>4103</v>
      </c>
      <c r="AJ1566" s="15">
        <f t="shared" si="2570"/>
        <v>4103</v>
      </c>
      <c r="AK1566" s="15"/>
      <c r="AL1566" s="15"/>
      <c r="AM1566" s="15"/>
      <c r="AN1566" s="15">
        <f t="shared" si="2518"/>
        <v>3853</v>
      </c>
      <c r="AO1566" s="15"/>
      <c r="AP1566" s="70">
        <f t="shared" si="2575"/>
        <v>3853</v>
      </c>
      <c r="AQ1566" s="15">
        <f t="shared" si="2519"/>
        <v>4103</v>
      </c>
      <c r="AR1566" s="15"/>
      <c r="AS1566" s="70">
        <f t="shared" si="2577"/>
        <v>4103</v>
      </c>
      <c r="AT1566" s="73">
        <f t="shared" si="2520"/>
        <v>4103</v>
      </c>
      <c r="AU1566" s="15"/>
      <c r="AV1566" s="24"/>
    </row>
    <row r="1567" spans="1:48" ht="31.2" x14ac:dyDescent="0.3">
      <c r="A1567" s="61" t="s">
        <v>1000</v>
      </c>
      <c r="B1567" s="62"/>
      <c r="C1567" s="61"/>
      <c r="D1567" s="61"/>
      <c r="E1567" s="63" t="s">
        <v>1001</v>
      </c>
      <c r="F1567" s="15">
        <f t="shared" si="2607"/>
        <v>64584.5</v>
      </c>
      <c r="G1567" s="15">
        <f t="shared" si="2608"/>
        <v>52578.400000000001</v>
      </c>
      <c r="H1567" s="15">
        <f t="shared" si="2609"/>
        <v>35160.699999999997</v>
      </c>
      <c r="I1567" s="15">
        <f t="shared" si="2610"/>
        <v>0</v>
      </c>
      <c r="J1567" s="15">
        <f t="shared" si="2611"/>
        <v>0</v>
      </c>
      <c r="K1567" s="15">
        <f t="shared" si="2612"/>
        <v>0</v>
      </c>
      <c r="L1567" s="15">
        <f t="shared" si="2524"/>
        <v>64584.5</v>
      </c>
      <c r="M1567" s="15">
        <f t="shared" si="2525"/>
        <v>52578.400000000001</v>
      </c>
      <c r="N1567" s="15">
        <f t="shared" si="2526"/>
        <v>35160.699999999997</v>
      </c>
      <c r="O1567" s="15">
        <f t="shared" si="2613"/>
        <v>-2000</v>
      </c>
      <c r="P1567" s="15">
        <f t="shared" si="2614"/>
        <v>0</v>
      </c>
      <c r="Q1567" s="15">
        <f t="shared" si="2615"/>
        <v>0</v>
      </c>
      <c r="R1567" s="15">
        <f t="shared" si="2603"/>
        <v>62584.5</v>
      </c>
      <c r="S1567" s="15">
        <f t="shared" si="2604"/>
        <v>52578.400000000001</v>
      </c>
      <c r="T1567" s="15">
        <f t="shared" si="2605"/>
        <v>35160.699999999997</v>
      </c>
      <c r="U1567" s="15">
        <f t="shared" si="2616"/>
        <v>0</v>
      </c>
      <c r="V1567" s="15">
        <f t="shared" si="2581"/>
        <v>62584.5</v>
      </c>
      <c r="W1567" s="15">
        <f t="shared" si="2582"/>
        <v>52578.400000000001</v>
      </c>
      <c r="X1567" s="15">
        <f t="shared" si="2583"/>
        <v>35160.699999999997</v>
      </c>
      <c r="Y1567" s="15">
        <f t="shared" si="2617"/>
        <v>0</v>
      </c>
      <c r="Z1567" s="15">
        <f t="shared" si="2618"/>
        <v>0</v>
      </c>
      <c r="AA1567" s="15">
        <f t="shared" si="2619"/>
        <v>0</v>
      </c>
      <c r="AB1567" s="15">
        <f t="shared" si="2562"/>
        <v>62584.5</v>
      </c>
      <c r="AC1567" s="15">
        <f t="shared" si="2563"/>
        <v>52578.400000000001</v>
      </c>
      <c r="AD1567" s="15">
        <f t="shared" si="2564"/>
        <v>35160.699999999997</v>
      </c>
      <c r="AE1567" s="15">
        <f t="shared" si="2620"/>
        <v>0</v>
      </c>
      <c r="AF1567" s="15">
        <f t="shared" si="2621"/>
        <v>0</v>
      </c>
      <c r="AG1567" s="15">
        <f t="shared" si="2622"/>
        <v>0</v>
      </c>
      <c r="AH1567" s="15">
        <f t="shared" si="2568"/>
        <v>62584.5</v>
      </c>
      <c r="AI1567" s="15">
        <f t="shared" si="2569"/>
        <v>52578.400000000001</v>
      </c>
      <c r="AJ1567" s="15">
        <f t="shared" si="2570"/>
        <v>35160.699999999997</v>
      </c>
      <c r="AK1567" s="15">
        <f t="shared" si="2623"/>
        <v>-150</v>
      </c>
      <c r="AL1567" s="15">
        <f t="shared" si="2624"/>
        <v>0</v>
      </c>
      <c r="AM1567" s="15">
        <f t="shared" si="2625"/>
        <v>0</v>
      </c>
      <c r="AN1567" s="15">
        <f t="shared" si="2518"/>
        <v>62434.5</v>
      </c>
      <c r="AO1567" s="15">
        <f t="shared" si="2626"/>
        <v>0</v>
      </c>
      <c r="AP1567" s="70">
        <f t="shared" si="2575"/>
        <v>62434.5</v>
      </c>
      <c r="AQ1567" s="15">
        <f t="shared" si="2519"/>
        <v>52578.400000000001</v>
      </c>
      <c r="AR1567" s="15">
        <f t="shared" si="2627"/>
        <v>0</v>
      </c>
      <c r="AS1567" s="70">
        <f t="shared" si="2577"/>
        <v>52578.400000000001</v>
      </c>
      <c r="AT1567" s="73">
        <f t="shared" si="2520"/>
        <v>35160.699999999997</v>
      </c>
      <c r="AU1567" s="15">
        <f t="shared" si="2627"/>
        <v>0</v>
      </c>
      <c r="AV1567" s="24"/>
    </row>
    <row r="1568" spans="1:48" ht="31.2" x14ac:dyDescent="0.3">
      <c r="A1568" s="61" t="s">
        <v>1000</v>
      </c>
      <c r="B1568" s="62" t="s">
        <v>48</v>
      </c>
      <c r="C1568" s="61"/>
      <c r="D1568" s="61"/>
      <c r="E1568" s="63" t="s">
        <v>49</v>
      </c>
      <c r="F1568" s="15">
        <f t="shared" si="2607"/>
        <v>64584.5</v>
      </c>
      <c r="G1568" s="15">
        <f t="shared" si="2608"/>
        <v>52578.400000000001</v>
      </c>
      <c r="H1568" s="15">
        <f t="shared" si="2609"/>
        <v>35160.699999999997</v>
      </c>
      <c r="I1568" s="15">
        <f t="shared" si="2610"/>
        <v>0</v>
      </c>
      <c r="J1568" s="15">
        <f t="shared" si="2611"/>
        <v>0</v>
      </c>
      <c r="K1568" s="15">
        <f t="shared" si="2612"/>
        <v>0</v>
      </c>
      <c r="L1568" s="15">
        <f t="shared" si="2524"/>
        <v>64584.5</v>
      </c>
      <c r="M1568" s="15">
        <f t="shared" si="2525"/>
        <v>52578.400000000001</v>
      </c>
      <c r="N1568" s="15">
        <f t="shared" si="2526"/>
        <v>35160.699999999997</v>
      </c>
      <c r="O1568" s="15">
        <f t="shared" si="2613"/>
        <v>-2000</v>
      </c>
      <c r="P1568" s="15">
        <f t="shared" si="2614"/>
        <v>0</v>
      </c>
      <c r="Q1568" s="15">
        <f t="shared" si="2615"/>
        <v>0</v>
      </c>
      <c r="R1568" s="15">
        <f t="shared" si="2603"/>
        <v>62584.5</v>
      </c>
      <c r="S1568" s="15">
        <f t="shared" si="2604"/>
        <v>52578.400000000001</v>
      </c>
      <c r="T1568" s="15">
        <f t="shared" si="2605"/>
        <v>35160.699999999997</v>
      </c>
      <c r="U1568" s="15">
        <f t="shared" si="2616"/>
        <v>0</v>
      </c>
      <c r="V1568" s="15">
        <f t="shared" si="2581"/>
        <v>62584.5</v>
      </c>
      <c r="W1568" s="15">
        <f t="shared" si="2582"/>
        <v>52578.400000000001</v>
      </c>
      <c r="X1568" s="15">
        <f t="shared" si="2583"/>
        <v>35160.699999999997</v>
      </c>
      <c r="Y1568" s="15">
        <f t="shared" si="2617"/>
        <v>0</v>
      </c>
      <c r="Z1568" s="15">
        <f t="shared" si="2618"/>
        <v>0</v>
      </c>
      <c r="AA1568" s="15">
        <f t="shared" si="2619"/>
        <v>0</v>
      </c>
      <c r="AB1568" s="15">
        <f t="shared" si="2562"/>
        <v>62584.5</v>
      </c>
      <c r="AC1568" s="15">
        <f t="shared" si="2563"/>
        <v>52578.400000000001</v>
      </c>
      <c r="AD1568" s="15">
        <f t="shared" si="2564"/>
        <v>35160.699999999997</v>
      </c>
      <c r="AE1568" s="15">
        <f t="shared" si="2620"/>
        <v>0</v>
      </c>
      <c r="AF1568" s="15">
        <f t="shared" si="2621"/>
        <v>0</v>
      </c>
      <c r="AG1568" s="15">
        <f t="shared" si="2622"/>
        <v>0</v>
      </c>
      <c r="AH1568" s="15">
        <f t="shared" si="2568"/>
        <v>62584.5</v>
      </c>
      <c r="AI1568" s="15">
        <f t="shared" si="2569"/>
        <v>52578.400000000001</v>
      </c>
      <c r="AJ1568" s="15">
        <f t="shared" si="2570"/>
        <v>35160.699999999997</v>
      </c>
      <c r="AK1568" s="15">
        <f t="shared" si="2623"/>
        <v>-150</v>
      </c>
      <c r="AL1568" s="15">
        <f t="shared" si="2624"/>
        <v>0</v>
      </c>
      <c r="AM1568" s="15">
        <f t="shared" si="2625"/>
        <v>0</v>
      </c>
      <c r="AN1568" s="15">
        <f t="shared" si="2518"/>
        <v>62434.5</v>
      </c>
      <c r="AO1568" s="15">
        <f t="shared" si="2626"/>
        <v>0</v>
      </c>
      <c r="AP1568" s="70">
        <f t="shared" si="2575"/>
        <v>62434.5</v>
      </c>
      <c r="AQ1568" s="15">
        <f t="shared" si="2519"/>
        <v>52578.400000000001</v>
      </c>
      <c r="AR1568" s="15">
        <f t="shared" si="2627"/>
        <v>0</v>
      </c>
      <c r="AS1568" s="70">
        <f t="shared" si="2577"/>
        <v>52578.400000000001</v>
      </c>
      <c r="AT1568" s="73">
        <f t="shared" si="2520"/>
        <v>35160.699999999997</v>
      </c>
      <c r="AU1568" s="15">
        <f t="shared" si="2627"/>
        <v>0</v>
      </c>
      <c r="AV1568" s="24"/>
    </row>
    <row r="1569" spans="1:48" x14ac:dyDescent="0.3">
      <c r="A1569" s="61" t="s">
        <v>1000</v>
      </c>
      <c r="B1569" s="62">
        <v>200</v>
      </c>
      <c r="C1569" s="61" t="s">
        <v>31</v>
      </c>
      <c r="D1569" s="61" t="s">
        <v>32</v>
      </c>
      <c r="E1569" s="63" t="s">
        <v>33</v>
      </c>
      <c r="F1569" s="15">
        <f>61314.5+150+3120</f>
        <v>64584.5</v>
      </c>
      <c r="G1569" s="15">
        <f>48996.4+150+3432</f>
        <v>52578.400000000001</v>
      </c>
      <c r="H1569" s="15">
        <f>31578.7+150+3432</f>
        <v>35160.699999999997</v>
      </c>
      <c r="I1569" s="15"/>
      <c r="J1569" s="15"/>
      <c r="K1569" s="15"/>
      <c r="L1569" s="15">
        <f t="shared" si="2524"/>
        <v>64584.5</v>
      </c>
      <c r="M1569" s="15">
        <f t="shared" si="2525"/>
        <v>52578.400000000001</v>
      </c>
      <c r="N1569" s="15">
        <f t="shared" si="2526"/>
        <v>35160.699999999997</v>
      </c>
      <c r="O1569" s="15">
        <v>-2000</v>
      </c>
      <c r="P1569" s="15"/>
      <c r="Q1569" s="15"/>
      <c r="R1569" s="15">
        <f t="shared" si="2603"/>
        <v>62584.5</v>
      </c>
      <c r="S1569" s="15">
        <f t="shared" si="2604"/>
        <v>52578.400000000001</v>
      </c>
      <c r="T1569" s="15">
        <f t="shared" si="2605"/>
        <v>35160.699999999997</v>
      </c>
      <c r="U1569" s="15"/>
      <c r="V1569" s="15">
        <f t="shared" si="2581"/>
        <v>62584.5</v>
      </c>
      <c r="W1569" s="15">
        <f t="shared" si="2582"/>
        <v>52578.400000000001</v>
      </c>
      <c r="X1569" s="15">
        <f t="shared" si="2583"/>
        <v>35160.699999999997</v>
      </c>
      <c r="Y1569" s="15"/>
      <c r="Z1569" s="15"/>
      <c r="AA1569" s="15"/>
      <c r="AB1569" s="15">
        <f t="shared" si="2562"/>
        <v>62584.5</v>
      </c>
      <c r="AC1569" s="15">
        <f t="shared" si="2563"/>
        <v>52578.400000000001</v>
      </c>
      <c r="AD1569" s="15">
        <f t="shared" si="2564"/>
        <v>35160.699999999997</v>
      </c>
      <c r="AE1569" s="15"/>
      <c r="AF1569" s="15"/>
      <c r="AG1569" s="15"/>
      <c r="AH1569" s="15">
        <f t="shared" si="2568"/>
        <v>62584.5</v>
      </c>
      <c r="AI1569" s="15">
        <f t="shared" si="2569"/>
        <v>52578.400000000001</v>
      </c>
      <c r="AJ1569" s="15">
        <f t="shared" si="2570"/>
        <v>35160.699999999997</v>
      </c>
      <c r="AK1569" s="15">
        <v>-150</v>
      </c>
      <c r="AL1569" s="15"/>
      <c r="AM1569" s="15"/>
      <c r="AN1569" s="15">
        <f t="shared" si="2518"/>
        <v>62434.5</v>
      </c>
      <c r="AO1569" s="15"/>
      <c r="AP1569" s="70">
        <f t="shared" si="2575"/>
        <v>62434.5</v>
      </c>
      <c r="AQ1569" s="15">
        <f t="shared" si="2519"/>
        <v>52578.400000000001</v>
      </c>
      <c r="AR1569" s="15"/>
      <c r="AS1569" s="70">
        <f t="shared" si="2577"/>
        <v>52578.400000000001</v>
      </c>
      <c r="AT1569" s="73">
        <f t="shared" si="2520"/>
        <v>35160.699999999997</v>
      </c>
      <c r="AU1569" s="15"/>
      <c r="AV1569" s="24"/>
    </row>
    <row r="1570" spans="1:48" ht="31.2" x14ac:dyDescent="0.3">
      <c r="A1570" s="61" t="s">
        <v>1002</v>
      </c>
      <c r="B1570" s="62"/>
      <c r="C1570" s="61"/>
      <c r="D1570" s="61"/>
      <c r="E1570" s="63" t="s">
        <v>1003</v>
      </c>
      <c r="F1570" s="15">
        <f t="shared" si="2607"/>
        <v>506</v>
      </c>
      <c r="G1570" s="15">
        <f t="shared" si="2608"/>
        <v>506</v>
      </c>
      <c r="H1570" s="15">
        <f t="shared" si="2609"/>
        <v>506</v>
      </c>
      <c r="I1570" s="15">
        <f t="shared" si="2610"/>
        <v>0</v>
      </c>
      <c r="J1570" s="15">
        <f t="shared" si="2611"/>
        <v>0</v>
      </c>
      <c r="K1570" s="15">
        <f t="shared" si="2612"/>
        <v>0</v>
      </c>
      <c r="L1570" s="15">
        <f t="shared" si="2524"/>
        <v>506</v>
      </c>
      <c r="M1570" s="15">
        <f t="shared" si="2525"/>
        <v>506</v>
      </c>
      <c r="N1570" s="15">
        <f t="shared" si="2526"/>
        <v>506</v>
      </c>
      <c r="O1570" s="15">
        <f t="shared" si="2613"/>
        <v>79</v>
      </c>
      <c r="P1570" s="15">
        <f t="shared" si="2614"/>
        <v>79</v>
      </c>
      <c r="Q1570" s="15">
        <f t="shared" si="2615"/>
        <v>79</v>
      </c>
      <c r="R1570" s="15">
        <f t="shared" si="2603"/>
        <v>585</v>
      </c>
      <c r="S1570" s="15">
        <f t="shared" si="2604"/>
        <v>585</v>
      </c>
      <c r="T1570" s="15">
        <f t="shared" si="2605"/>
        <v>585</v>
      </c>
      <c r="U1570" s="15">
        <f t="shared" si="2616"/>
        <v>0</v>
      </c>
      <c r="V1570" s="15">
        <f t="shared" si="2581"/>
        <v>585</v>
      </c>
      <c r="W1570" s="15">
        <f t="shared" si="2582"/>
        <v>585</v>
      </c>
      <c r="X1570" s="15">
        <f t="shared" si="2583"/>
        <v>585</v>
      </c>
      <c r="Y1570" s="15">
        <f t="shared" si="2617"/>
        <v>0</v>
      </c>
      <c r="Z1570" s="15">
        <f t="shared" si="2618"/>
        <v>0</v>
      </c>
      <c r="AA1570" s="15">
        <f t="shared" si="2619"/>
        <v>0</v>
      </c>
      <c r="AB1570" s="15">
        <f t="shared" si="2562"/>
        <v>585</v>
      </c>
      <c r="AC1570" s="15">
        <f t="shared" si="2563"/>
        <v>585</v>
      </c>
      <c r="AD1570" s="15">
        <f t="shared" si="2564"/>
        <v>585</v>
      </c>
      <c r="AE1570" s="15">
        <f t="shared" si="2620"/>
        <v>0</v>
      </c>
      <c r="AF1570" s="15">
        <f t="shared" si="2621"/>
        <v>0</v>
      </c>
      <c r="AG1570" s="15">
        <f t="shared" si="2622"/>
        <v>0</v>
      </c>
      <c r="AH1570" s="15">
        <f t="shared" si="2568"/>
        <v>585</v>
      </c>
      <c r="AI1570" s="15">
        <f t="shared" si="2569"/>
        <v>585</v>
      </c>
      <c r="AJ1570" s="15">
        <f t="shared" si="2570"/>
        <v>585</v>
      </c>
      <c r="AK1570" s="15">
        <f t="shared" si="2623"/>
        <v>0</v>
      </c>
      <c r="AL1570" s="15">
        <f t="shared" si="2624"/>
        <v>0</v>
      </c>
      <c r="AM1570" s="15">
        <f t="shared" si="2625"/>
        <v>0</v>
      </c>
      <c r="AN1570" s="15">
        <f t="shared" si="2518"/>
        <v>585</v>
      </c>
      <c r="AO1570" s="15">
        <f t="shared" si="2626"/>
        <v>0</v>
      </c>
      <c r="AP1570" s="70">
        <f t="shared" si="2575"/>
        <v>585</v>
      </c>
      <c r="AQ1570" s="15">
        <f t="shared" si="2519"/>
        <v>585</v>
      </c>
      <c r="AR1570" s="15">
        <f t="shared" si="2627"/>
        <v>0</v>
      </c>
      <c r="AS1570" s="70">
        <f t="shared" si="2577"/>
        <v>585</v>
      </c>
      <c r="AT1570" s="73">
        <f t="shared" si="2520"/>
        <v>585</v>
      </c>
      <c r="AU1570" s="15">
        <f t="shared" si="2627"/>
        <v>0</v>
      </c>
      <c r="AV1570" s="24"/>
    </row>
    <row r="1571" spans="1:48" ht="31.2" x14ac:dyDescent="0.3">
      <c r="A1571" s="61" t="s">
        <v>1002</v>
      </c>
      <c r="B1571" s="62" t="s">
        <v>188</v>
      </c>
      <c r="C1571" s="61"/>
      <c r="D1571" s="61"/>
      <c r="E1571" s="63" t="s">
        <v>189</v>
      </c>
      <c r="F1571" s="15">
        <f t="shared" si="2607"/>
        <v>506</v>
      </c>
      <c r="G1571" s="15">
        <f t="shared" si="2608"/>
        <v>506</v>
      </c>
      <c r="H1571" s="15">
        <f t="shared" si="2609"/>
        <v>506</v>
      </c>
      <c r="I1571" s="15">
        <f t="shared" si="2610"/>
        <v>0</v>
      </c>
      <c r="J1571" s="15">
        <f t="shared" si="2611"/>
        <v>0</v>
      </c>
      <c r="K1571" s="15">
        <f t="shared" si="2612"/>
        <v>0</v>
      </c>
      <c r="L1571" s="15">
        <f t="shared" si="2524"/>
        <v>506</v>
      </c>
      <c r="M1571" s="15">
        <f t="shared" si="2525"/>
        <v>506</v>
      </c>
      <c r="N1571" s="15">
        <f t="shared" si="2526"/>
        <v>506</v>
      </c>
      <c r="O1571" s="15">
        <f t="shared" si="2613"/>
        <v>79</v>
      </c>
      <c r="P1571" s="15">
        <f t="shared" si="2614"/>
        <v>79</v>
      </c>
      <c r="Q1571" s="15">
        <f t="shared" si="2615"/>
        <v>79</v>
      </c>
      <c r="R1571" s="15">
        <f t="shared" si="2603"/>
        <v>585</v>
      </c>
      <c r="S1571" s="15">
        <f t="shared" si="2604"/>
        <v>585</v>
      </c>
      <c r="T1571" s="15">
        <f t="shared" si="2605"/>
        <v>585</v>
      </c>
      <c r="U1571" s="15">
        <f t="shared" si="2616"/>
        <v>0</v>
      </c>
      <c r="V1571" s="15">
        <f t="shared" si="2581"/>
        <v>585</v>
      </c>
      <c r="W1571" s="15">
        <f t="shared" si="2582"/>
        <v>585</v>
      </c>
      <c r="X1571" s="15">
        <f t="shared" si="2583"/>
        <v>585</v>
      </c>
      <c r="Y1571" s="15">
        <f t="shared" si="2617"/>
        <v>0</v>
      </c>
      <c r="Z1571" s="15">
        <f t="shared" si="2618"/>
        <v>0</v>
      </c>
      <c r="AA1571" s="15">
        <f t="shared" si="2619"/>
        <v>0</v>
      </c>
      <c r="AB1571" s="15">
        <f t="shared" si="2562"/>
        <v>585</v>
      </c>
      <c r="AC1571" s="15">
        <f t="shared" si="2563"/>
        <v>585</v>
      </c>
      <c r="AD1571" s="15">
        <f t="shared" si="2564"/>
        <v>585</v>
      </c>
      <c r="AE1571" s="15">
        <f t="shared" si="2620"/>
        <v>0</v>
      </c>
      <c r="AF1571" s="15">
        <f t="shared" si="2621"/>
        <v>0</v>
      </c>
      <c r="AG1571" s="15">
        <f t="shared" si="2622"/>
        <v>0</v>
      </c>
      <c r="AH1571" s="15">
        <f t="shared" si="2568"/>
        <v>585</v>
      </c>
      <c r="AI1571" s="15">
        <f t="shared" si="2569"/>
        <v>585</v>
      </c>
      <c r="AJ1571" s="15">
        <f t="shared" si="2570"/>
        <v>585</v>
      </c>
      <c r="AK1571" s="15">
        <f t="shared" si="2623"/>
        <v>0</v>
      </c>
      <c r="AL1571" s="15">
        <f t="shared" si="2624"/>
        <v>0</v>
      </c>
      <c r="AM1571" s="15">
        <f t="shared" si="2625"/>
        <v>0</v>
      </c>
      <c r="AN1571" s="15">
        <f t="shared" si="2518"/>
        <v>585</v>
      </c>
      <c r="AO1571" s="15">
        <f t="shared" si="2626"/>
        <v>0</v>
      </c>
      <c r="AP1571" s="70">
        <f t="shared" si="2575"/>
        <v>585</v>
      </c>
      <c r="AQ1571" s="15">
        <f t="shared" si="2519"/>
        <v>585</v>
      </c>
      <c r="AR1571" s="15">
        <f t="shared" si="2627"/>
        <v>0</v>
      </c>
      <c r="AS1571" s="70">
        <f t="shared" si="2577"/>
        <v>585</v>
      </c>
      <c r="AT1571" s="73">
        <f t="shared" si="2520"/>
        <v>585</v>
      </c>
      <c r="AU1571" s="15">
        <f t="shared" si="2627"/>
        <v>0</v>
      </c>
      <c r="AV1571" s="24"/>
    </row>
    <row r="1572" spans="1:48" x14ac:dyDescent="0.3">
      <c r="A1572" s="61" t="s">
        <v>1002</v>
      </c>
      <c r="B1572" s="62">
        <v>300</v>
      </c>
      <c r="C1572" s="61" t="s">
        <v>31</v>
      </c>
      <c r="D1572" s="61" t="s">
        <v>32</v>
      </c>
      <c r="E1572" s="63" t="s">
        <v>33</v>
      </c>
      <c r="F1572" s="15">
        <v>506</v>
      </c>
      <c r="G1572" s="15">
        <v>506</v>
      </c>
      <c r="H1572" s="15">
        <v>506</v>
      </c>
      <c r="I1572" s="15"/>
      <c r="J1572" s="15"/>
      <c r="K1572" s="15"/>
      <c r="L1572" s="15">
        <f t="shared" si="2524"/>
        <v>506</v>
      </c>
      <c r="M1572" s="15">
        <f t="shared" si="2525"/>
        <v>506</v>
      </c>
      <c r="N1572" s="15">
        <f t="shared" si="2526"/>
        <v>506</v>
      </c>
      <c r="O1572" s="15">
        <v>79</v>
      </c>
      <c r="P1572" s="15">
        <v>79</v>
      </c>
      <c r="Q1572" s="15">
        <v>79</v>
      </c>
      <c r="R1572" s="15">
        <f t="shared" si="2603"/>
        <v>585</v>
      </c>
      <c r="S1572" s="15">
        <f t="shared" si="2604"/>
        <v>585</v>
      </c>
      <c r="T1572" s="15">
        <f t="shared" si="2605"/>
        <v>585</v>
      </c>
      <c r="U1572" s="15"/>
      <c r="V1572" s="15">
        <f t="shared" si="2581"/>
        <v>585</v>
      </c>
      <c r="W1572" s="15">
        <f t="shared" si="2582"/>
        <v>585</v>
      </c>
      <c r="X1572" s="15">
        <f t="shared" si="2583"/>
        <v>585</v>
      </c>
      <c r="Y1572" s="15"/>
      <c r="Z1572" s="15"/>
      <c r="AA1572" s="15"/>
      <c r="AB1572" s="15">
        <f t="shared" si="2562"/>
        <v>585</v>
      </c>
      <c r="AC1572" s="15">
        <f t="shared" si="2563"/>
        <v>585</v>
      </c>
      <c r="AD1572" s="15">
        <f t="shared" si="2564"/>
        <v>585</v>
      </c>
      <c r="AE1572" s="15"/>
      <c r="AF1572" s="15"/>
      <c r="AG1572" s="15"/>
      <c r="AH1572" s="15">
        <f t="shared" si="2568"/>
        <v>585</v>
      </c>
      <c r="AI1572" s="15">
        <f t="shared" si="2569"/>
        <v>585</v>
      </c>
      <c r="AJ1572" s="15">
        <f t="shared" si="2570"/>
        <v>585</v>
      </c>
      <c r="AK1572" s="15"/>
      <c r="AL1572" s="15"/>
      <c r="AM1572" s="15"/>
      <c r="AN1572" s="15">
        <f t="shared" si="2518"/>
        <v>585</v>
      </c>
      <c r="AO1572" s="15"/>
      <c r="AP1572" s="70">
        <f t="shared" si="2575"/>
        <v>585</v>
      </c>
      <c r="AQ1572" s="15">
        <f t="shared" si="2519"/>
        <v>585</v>
      </c>
      <c r="AR1572" s="15"/>
      <c r="AS1572" s="70">
        <f t="shared" si="2577"/>
        <v>585</v>
      </c>
      <c r="AT1572" s="73">
        <f t="shared" si="2520"/>
        <v>585</v>
      </c>
      <c r="AU1572" s="15"/>
      <c r="AV1572" s="24"/>
    </row>
    <row r="1573" spans="1:48" ht="31.2" x14ac:dyDescent="0.3">
      <c r="A1573" s="61" t="s">
        <v>1004</v>
      </c>
      <c r="B1573" s="62"/>
      <c r="C1573" s="61"/>
      <c r="D1573" s="61"/>
      <c r="E1573" s="63" t="s">
        <v>1005</v>
      </c>
      <c r="F1573" s="15">
        <f t="shared" si="2607"/>
        <v>110722.9</v>
      </c>
      <c r="G1573" s="15">
        <f t="shared" si="2608"/>
        <v>110722.9</v>
      </c>
      <c r="H1573" s="15">
        <f t="shared" si="2609"/>
        <v>110722.9</v>
      </c>
      <c r="I1573" s="15">
        <f t="shared" si="2610"/>
        <v>-6000</v>
      </c>
      <c r="J1573" s="15">
        <f t="shared" si="2611"/>
        <v>-6000</v>
      </c>
      <c r="K1573" s="15">
        <f t="shared" si="2612"/>
        <v>-6000</v>
      </c>
      <c r="L1573" s="15">
        <f t="shared" si="2524"/>
        <v>104722.9</v>
      </c>
      <c r="M1573" s="15">
        <f t="shared" si="2525"/>
        <v>104722.9</v>
      </c>
      <c r="N1573" s="15">
        <f t="shared" si="2526"/>
        <v>104722.9</v>
      </c>
      <c r="O1573" s="15">
        <f t="shared" si="2613"/>
        <v>0</v>
      </c>
      <c r="P1573" s="15">
        <f t="shared" si="2614"/>
        <v>0</v>
      </c>
      <c r="Q1573" s="15">
        <f t="shared" si="2615"/>
        <v>0</v>
      </c>
      <c r="R1573" s="15">
        <f t="shared" si="2603"/>
        <v>104722.9</v>
      </c>
      <c r="S1573" s="15">
        <f t="shared" si="2604"/>
        <v>104722.9</v>
      </c>
      <c r="T1573" s="15">
        <f t="shared" si="2605"/>
        <v>104722.9</v>
      </c>
      <c r="U1573" s="15">
        <f t="shared" si="2616"/>
        <v>0</v>
      </c>
      <c r="V1573" s="15">
        <f t="shared" si="2581"/>
        <v>104722.9</v>
      </c>
      <c r="W1573" s="15">
        <f t="shared" si="2582"/>
        <v>104722.9</v>
      </c>
      <c r="X1573" s="15">
        <f t="shared" si="2583"/>
        <v>104722.9</v>
      </c>
      <c r="Y1573" s="15">
        <f t="shared" si="2617"/>
        <v>0</v>
      </c>
      <c r="Z1573" s="15">
        <f t="shared" si="2618"/>
        <v>0</v>
      </c>
      <c r="AA1573" s="15">
        <f t="shared" si="2619"/>
        <v>0</v>
      </c>
      <c r="AB1573" s="15">
        <f t="shared" si="2562"/>
        <v>104722.9</v>
      </c>
      <c r="AC1573" s="15">
        <f t="shared" si="2563"/>
        <v>104722.9</v>
      </c>
      <c r="AD1573" s="15">
        <f t="shared" si="2564"/>
        <v>104722.9</v>
      </c>
      <c r="AE1573" s="15">
        <f t="shared" si="2620"/>
        <v>0</v>
      </c>
      <c r="AF1573" s="15">
        <f t="shared" si="2621"/>
        <v>0</v>
      </c>
      <c r="AG1573" s="15">
        <f t="shared" si="2622"/>
        <v>0</v>
      </c>
      <c r="AH1573" s="15">
        <f t="shared" si="2568"/>
        <v>104722.9</v>
      </c>
      <c r="AI1573" s="15">
        <f t="shared" si="2569"/>
        <v>104722.9</v>
      </c>
      <c r="AJ1573" s="15">
        <f t="shared" si="2570"/>
        <v>104722.9</v>
      </c>
      <c r="AK1573" s="15">
        <f t="shared" si="2623"/>
        <v>0</v>
      </c>
      <c r="AL1573" s="15">
        <f t="shared" si="2624"/>
        <v>0</v>
      </c>
      <c r="AM1573" s="15">
        <f t="shared" si="2625"/>
        <v>0</v>
      </c>
      <c r="AN1573" s="15">
        <f t="shared" si="2518"/>
        <v>104722.9</v>
      </c>
      <c r="AO1573" s="15">
        <f t="shared" si="2626"/>
        <v>0</v>
      </c>
      <c r="AP1573" s="70">
        <f t="shared" si="2575"/>
        <v>104722.9</v>
      </c>
      <c r="AQ1573" s="15">
        <f t="shared" si="2519"/>
        <v>104722.9</v>
      </c>
      <c r="AR1573" s="15">
        <f t="shared" si="2627"/>
        <v>0</v>
      </c>
      <c r="AS1573" s="70">
        <f t="shared" si="2577"/>
        <v>104722.9</v>
      </c>
      <c r="AT1573" s="73">
        <f t="shared" si="2520"/>
        <v>104722.9</v>
      </c>
      <c r="AU1573" s="15">
        <f t="shared" si="2627"/>
        <v>0</v>
      </c>
      <c r="AV1573" s="24"/>
    </row>
    <row r="1574" spans="1:48" ht="31.2" x14ac:dyDescent="0.3">
      <c r="A1574" s="61" t="s">
        <v>1004</v>
      </c>
      <c r="B1574" s="62" t="s">
        <v>48</v>
      </c>
      <c r="C1574" s="61"/>
      <c r="D1574" s="61"/>
      <c r="E1574" s="63" t="s">
        <v>49</v>
      </c>
      <c r="F1574" s="15">
        <f t="shared" si="2607"/>
        <v>110722.9</v>
      </c>
      <c r="G1574" s="15">
        <f t="shared" si="2608"/>
        <v>110722.9</v>
      </c>
      <c r="H1574" s="15">
        <f t="shared" si="2609"/>
        <v>110722.9</v>
      </c>
      <c r="I1574" s="15">
        <f t="shared" si="2610"/>
        <v>-6000</v>
      </c>
      <c r="J1574" s="15">
        <f t="shared" si="2611"/>
        <v>-6000</v>
      </c>
      <c r="K1574" s="15">
        <f t="shared" si="2612"/>
        <v>-6000</v>
      </c>
      <c r="L1574" s="15">
        <f t="shared" si="2524"/>
        <v>104722.9</v>
      </c>
      <c r="M1574" s="15">
        <f t="shared" si="2525"/>
        <v>104722.9</v>
      </c>
      <c r="N1574" s="15">
        <f t="shared" si="2526"/>
        <v>104722.9</v>
      </c>
      <c r="O1574" s="15">
        <f t="shared" si="2613"/>
        <v>0</v>
      </c>
      <c r="P1574" s="15">
        <f t="shared" si="2614"/>
        <v>0</v>
      </c>
      <c r="Q1574" s="15">
        <f t="shared" si="2615"/>
        <v>0</v>
      </c>
      <c r="R1574" s="15">
        <f t="shared" si="2603"/>
        <v>104722.9</v>
      </c>
      <c r="S1574" s="15">
        <f t="shared" si="2604"/>
        <v>104722.9</v>
      </c>
      <c r="T1574" s="15">
        <f t="shared" si="2605"/>
        <v>104722.9</v>
      </c>
      <c r="U1574" s="15">
        <f t="shared" si="2616"/>
        <v>0</v>
      </c>
      <c r="V1574" s="15">
        <f t="shared" si="2581"/>
        <v>104722.9</v>
      </c>
      <c r="W1574" s="15">
        <f t="shared" si="2582"/>
        <v>104722.9</v>
      </c>
      <c r="X1574" s="15">
        <f t="shared" si="2583"/>
        <v>104722.9</v>
      </c>
      <c r="Y1574" s="15">
        <f t="shared" si="2617"/>
        <v>0</v>
      </c>
      <c r="Z1574" s="15">
        <f t="shared" si="2618"/>
        <v>0</v>
      </c>
      <c r="AA1574" s="15">
        <f t="shared" si="2619"/>
        <v>0</v>
      </c>
      <c r="AB1574" s="15">
        <f t="shared" si="2562"/>
        <v>104722.9</v>
      </c>
      <c r="AC1574" s="15">
        <f t="shared" si="2563"/>
        <v>104722.9</v>
      </c>
      <c r="AD1574" s="15">
        <f t="shared" si="2564"/>
        <v>104722.9</v>
      </c>
      <c r="AE1574" s="15">
        <f t="shared" si="2620"/>
        <v>0</v>
      </c>
      <c r="AF1574" s="15">
        <f t="shared" si="2621"/>
        <v>0</v>
      </c>
      <c r="AG1574" s="15">
        <f t="shared" si="2622"/>
        <v>0</v>
      </c>
      <c r="AH1574" s="15">
        <f t="shared" si="2568"/>
        <v>104722.9</v>
      </c>
      <c r="AI1574" s="15">
        <f t="shared" si="2569"/>
        <v>104722.9</v>
      </c>
      <c r="AJ1574" s="15">
        <f t="shared" si="2570"/>
        <v>104722.9</v>
      </c>
      <c r="AK1574" s="15">
        <f t="shared" si="2623"/>
        <v>0</v>
      </c>
      <c r="AL1574" s="15">
        <f t="shared" si="2624"/>
        <v>0</v>
      </c>
      <c r="AM1574" s="15">
        <f t="shared" si="2625"/>
        <v>0</v>
      </c>
      <c r="AN1574" s="15">
        <f t="shared" si="2518"/>
        <v>104722.9</v>
      </c>
      <c r="AO1574" s="15">
        <f t="shared" si="2626"/>
        <v>0</v>
      </c>
      <c r="AP1574" s="70">
        <f t="shared" si="2575"/>
        <v>104722.9</v>
      </c>
      <c r="AQ1574" s="15">
        <f t="shared" si="2519"/>
        <v>104722.9</v>
      </c>
      <c r="AR1574" s="15">
        <f t="shared" si="2627"/>
        <v>0</v>
      </c>
      <c r="AS1574" s="70">
        <f t="shared" si="2577"/>
        <v>104722.9</v>
      </c>
      <c r="AT1574" s="73">
        <f t="shared" si="2520"/>
        <v>104722.9</v>
      </c>
      <c r="AU1574" s="15">
        <f t="shared" si="2627"/>
        <v>0</v>
      </c>
      <c r="AV1574" s="24"/>
    </row>
    <row r="1575" spans="1:48" x14ac:dyDescent="0.3">
      <c r="A1575" s="61" t="s">
        <v>1004</v>
      </c>
      <c r="B1575" s="62">
        <v>200</v>
      </c>
      <c r="C1575" s="61" t="s">
        <v>31</v>
      </c>
      <c r="D1575" s="61" t="s">
        <v>32</v>
      </c>
      <c r="E1575" s="63" t="s">
        <v>33</v>
      </c>
      <c r="F1575" s="15">
        <f>109223.7+1499.2</f>
        <v>110722.9</v>
      </c>
      <c r="G1575" s="15">
        <f>109223.7+1499.2</f>
        <v>110722.9</v>
      </c>
      <c r="H1575" s="15">
        <f>109223.7+1499.2</f>
        <v>110722.9</v>
      </c>
      <c r="I1575" s="27">
        <v>-6000</v>
      </c>
      <c r="J1575" s="27">
        <v>-6000</v>
      </c>
      <c r="K1575" s="27">
        <v>-6000</v>
      </c>
      <c r="L1575" s="15">
        <f t="shared" si="2524"/>
        <v>104722.9</v>
      </c>
      <c r="M1575" s="15">
        <f t="shared" si="2525"/>
        <v>104722.9</v>
      </c>
      <c r="N1575" s="15">
        <f t="shared" si="2526"/>
        <v>104722.9</v>
      </c>
      <c r="O1575" s="15"/>
      <c r="P1575" s="15"/>
      <c r="Q1575" s="15"/>
      <c r="R1575" s="15">
        <f t="shared" si="2603"/>
        <v>104722.9</v>
      </c>
      <c r="S1575" s="15">
        <f t="shared" si="2604"/>
        <v>104722.9</v>
      </c>
      <c r="T1575" s="15">
        <f t="shared" si="2605"/>
        <v>104722.9</v>
      </c>
      <c r="U1575" s="15"/>
      <c r="V1575" s="15">
        <f t="shared" si="2581"/>
        <v>104722.9</v>
      </c>
      <c r="W1575" s="15">
        <f t="shared" si="2582"/>
        <v>104722.9</v>
      </c>
      <c r="X1575" s="15">
        <f t="shared" si="2583"/>
        <v>104722.9</v>
      </c>
      <c r="Y1575" s="15"/>
      <c r="Z1575" s="15"/>
      <c r="AA1575" s="15"/>
      <c r="AB1575" s="15">
        <f t="shared" si="2562"/>
        <v>104722.9</v>
      </c>
      <c r="AC1575" s="15">
        <f t="shared" si="2563"/>
        <v>104722.9</v>
      </c>
      <c r="AD1575" s="15">
        <f t="shared" si="2564"/>
        <v>104722.9</v>
      </c>
      <c r="AE1575" s="15"/>
      <c r="AF1575" s="15"/>
      <c r="AG1575" s="15"/>
      <c r="AH1575" s="15">
        <f t="shared" si="2568"/>
        <v>104722.9</v>
      </c>
      <c r="AI1575" s="15">
        <f t="shared" si="2569"/>
        <v>104722.9</v>
      </c>
      <c r="AJ1575" s="15">
        <f t="shared" si="2570"/>
        <v>104722.9</v>
      </c>
      <c r="AK1575" s="15"/>
      <c r="AL1575" s="15"/>
      <c r="AM1575" s="15"/>
      <c r="AN1575" s="15">
        <f t="shared" si="2518"/>
        <v>104722.9</v>
      </c>
      <c r="AO1575" s="15"/>
      <c r="AP1575" s="70">
        <f t="shared" si="2575"/>
        <v>104722.9</v>
      </c>
      <c r="AQ1575" s="15">
        <f t="shared" si="2519"/>
        <v>104722.9</v>
      </c>
      <c r="AR1575" s="15"/>
      <c r="AS1575" s="70">
        <f t="shared" si="2577"/>
        <v>104722.9</v>
      </c>
      <c r="AT1575" s="73">
        <f t="shared" si="2520"/>
        <v>104722.9</v>
      </c>
      <c r="AU1575" s="15"/>
      <c r="AV1575" s="24"/>
    </row>
    <row r="1576" spans="1:48" ht="62.4" x14ac:dyDescent="0.3">
      <c r="A1576" s="61" t="s">
        <v>1006</v>
      </c>
      <c r="B1576" s="62"/>
      <c r="C1576" s="61"/>
      <c r="D1576" s="61"/>
      <c r="E1576" s="63" t="s">
        <v>1007</v>
      </c>
      <c r="F1576" s="15">
        <f t="shared" ref="F1576:K1576" si="2628">F1577+F1579+F1581</f>
        <v>3429.3</v>
      </c>
      <c r="G1576" s="15">
        <f t="shared" si="2628"/>
        <v>3464.6000000000004</v>
      </c>
      <c r="H1576" s="15">
        <f t="shared" si="2628"/>
        <v>3464.6000000000004</v>
      </c>
      <c r="I1576" s="15">
        <f t="shared" si="2628"/>
        <v>0</v>
      </c>
      <c r="J1576" s="15">
        <f t="shared" si="2628"/>
        <v>0</v>
      </c>
      <c r="K1576" s="15">
        <f t="shared" si="2628"/>
        <v>0</v>
      </c>
      <c r="L1576" s="15">
        <f t="shared" si="2524"/>
        <v>3429.3</v>
      </c>
      <c r="M1576" s="15">
        <f t="shared" si="2525"/>
        <v>3464.6000000000004</v>
      </c>
      <c r="N1576" s="15">
        <f t="shared" si="2526"/>
        <v>3464.6000000000004</v>
      </c>
      <c r="O1576" s="15">
        <f>O1577+O1579+O1581</f>
        <v>0</v>
      </c>
      <c r="P1576" s="15">
        <f>P1577+P1579+P1581</f>
        <v>0</v>
      </c>
      <c r="Q1576" s="15">
        <f>Q1577+Q1579+Q1581</f>
        <v>0</v>
      </c>
      <c r="R1576" s="15">
        <f t="shared" si="2603"/>
        <v>3429.3</v>
      </c>
      <c r="S1576" s="15">
        <f t="shared" si="2604"/>
        <v>3464.6000000000004</v>
      </c>
      <c r="T1576" s="15">
        <f t="shared" si="2605"/>
        <v>3464.6000000000004</v>
      </c>
      <c r="U1576" s="15">
        <f>U1577+U1579+U1581</f>
        <v>0</v>
      </c>
      <c r="V1576" s="15">
        <f t="shared" si="2581"/>
        <v>3429.3</v>
      </c>
      <c r="W1576" s="15">
        <f t="shared" si="2582"/>
        <v>3464.6000000000004</v>
      </c>
      <c r="X1576" s="15">
        <f t="shared" si="2583"/>
        <v>3464.6000000000004</v>
      </c>
      <c r="Y1576" s="15">
        <f>Y1577+Y1579+Y1581</f>
        <v>-17.600000000000001</v>
      </c>
      <c r="Z1576" s="15">
        <f>Z1577+Z1579+Z1581</f>
        <v>0</v>
      </c>
      <c r="AA1576" s="15">
        <f>AA1577+AA1579+AA1581</f>
        <v>0</v>
      </c>
      <c r="AB1576" s="15">
        <f t="shared" si="2562"/>
        <v>3411.7000000000003</v>
      </c>
      <c r="AC1576" s="15">
        <f t="shared" si="2563"/>
        <v>3464.6000000000004</v>
      </c>
      <c r="AD1576" s="15">
        <f t="shared" si="2564"/>
        <v>3464.6000000000004</v>
      </c>
      <c r="AE1576" s="15">
        <f>AE1577+AE1579+AE1581</f>
        <v>0</v>
      </c>
      <c r="AF1576" s="15">
        <f>AF1577+AF1579+AF1581</f>
        <v>0</v>
      </c>
      <c r="AG1576" s="15">
        <f>AG1577+AG1579+AG1581</f>
        <v>0</v>
      </c>
      <c r="AH1576" s="15">
        <f t="shared" si="2568"/>
        <v>3411.7000000000003</v>
      </c>
      <c r="AI1576" s="15">
        <f t="shared" si="2569"/>
        <v>3464.6000000000004</v>
      </c>
      <c r="AJ1576" s="15">
        <f t="shared" si="2570"/>
        <v>3464.6000000000004</v>
      </c>
      <c r="AK1576" s="15">
        <f>AK1577+AK1579+AK1581</f>
        <v>0</v>
      </c>
      <c r="AL1576" s="15">
        <f>AL1577+AL1579+AL1581</f>
        <v>0</v>
      </c>
      <c r="AM1576" s="15">
        <f>AM1577+AM1579+AM1581</f>
        <v>0</v>
      </c>
      <c r="AN1576" s="15">
        <f t="shared" si="2518"/>
        <v>3411.7000000000003</v>
      </c>
      <c r="AO1576" s="15">
        <f>AO1577+AO1579+AO1581</f>
        <v>0</v>
      </c>
      <c r="AP1576" s="70">
        <f t="shared" si="2575"/>
        <v>3411.7000000000003</v>
      </c>
      <c r="AQ1576" s="15">
        <f t="shared" si="2519"/>
        <v>3464.6000000000004</v>
      </c>
      <c r="AR1576" s="15">
        <f>AR1577+AR1579+AR1581</f>
        <v>0</v>
      </c>
      <c r="AS1576" s="70">
        <f t="shared" si="2577"/>
        <v>3464.6000000000004</v>
      </c>
      <c r="AT1576" s="73">
        <f t="shared" si="2520"/>
        <v>3464.6000000000004</v>
      </c>
      <c r="AU1576" s="15">
        <f>AU1577+AU1579+AU1581</f>
        <v>0</v>
      </c>
      <c r="AV1576" s="24"/>
    </row>
    <row r="1577" spans="1:48" ht="93.6" x14ac:dyDescent="0.3">
      <c r="A1577" s="61" t="s">
        <v>1006</v>
      </c>
      <c r="B1577" s="62" t="s">
        <v>151</v>
      </c>
      <c r="C1577" s="61"/>
      <c r="D1577" s="61"/>
      <c r="E1577" s="63" t="s">
        <v>152</v>
      </c>
      <c r="F1577" s="15">
        <f t="shared" ref="F1577:K1577" si="2629">F1578</f>
        <v>1253.0999999999999</v>
      </c>
      <c r="G1577" s="15">
        <f t="shared" si="2629"/>
        <v>1288.4000000000001</v>
      </c>
      <c r="H1577" s="15">
        <f t="shared" si="2629"/>
        <v>1288.4000000000001</v>
      </c>
      <c r="I1577" s="15">
        <f t="shared" si="2629"/>
        <v>0</v>
      </c>
      <c r="J1577" s="15">
        <f t="shared" si="2629"/>
        <v>0</v>
      </c>
      <c r="K1577" s="15">
        <f t="shared" si="2629"/>
        <v>0</v>
      </c>
      <c r="L1577" s="15">
        <f t="shared" si="2524"/>
        <v>1253.0999999999999</v>
      </c>
      <c r="M1577" s="15">
        <f t="shared" si="2525"/>
        <v>1288.4000000000001</v>
      </c>
      <c r="N1577" s="15">
        <f t="shared" si="2526"/>
        <v>1288.4000000000001</v>
      </c>
      <c r="O1577" s="15">
        <f>O1578</f>
        <v>0</v>
      </c>
      <c r="P1577" s="15">
        <f>P1578</f>
        <v>0</v>
      </c>
      <c r="Q1577" s="15">
        <f>Q1578</f>
        <v>0</v>
      </c>
      <c r="R1577" s="15">
        <f t="shared" si="2603"/>
        <v>1253.0999999999999</v>
      </c>
      <c r="S1577" s="15">
        <f t="shared" si="2604"/>
        <v>1288.4000000000001</v>
      </c>
      <c r="T1577" s="15">
        <f t="shared" si="2605"/>
        <v>1288.4000000000001</v>
      </c>
      <c r="U1577" s="15">
        <f>U1578</f>
        <v>0</v>
      </c>
      <c r="V1577" s="15">
        <f t="shared" si="2581"/>
        <v>1253.0999999999999</v>
      </c>
      <c r="W1577" s="15">
        <f t="shared" si="2582"/>
        <v>1288.4000000000001</v>
      </c>
      <c r="X1577" s="15">
        <f t="shared" si="2583"/>
        <v>1288.4000000000001</v>
      </c>
      <c r="Y1577" s="15">
        <f>Y1578</f>
        <v>-17.600000000000001</v>
      </c>
      <c r="Z1577" s="15">
        <f>Z1578</f>
        <v>0</v>
      </c>
      <c r="AA1577" s="15">
        <f>AA1578</f>
        <v>0</v>
      </c>
      <c r="AB1577" s="15">
        <f t="shared" si="2562"/>
        <v>1235.5</v>
      </c>
      <c r="AC1577" s="15">
        <f t="shared" si="2563"/>
        <v>1288.4000000000001</v>
      </c>
      <c r="AD1577" s="15">
        <f t="shared" si="2564"/>
        <v>1288.4000000000001</v>
      </c>
      <c r="AE1577" s="15">
        <f>AE1578</f>
        <v>0</v>
      </c>
      <c r="AF1577" s="15">
        <f>AF1578</f>
        <v>0</v>
      </c>
      <c r="AG1577" s="15">
        <f>AG1578</f>
        <v>0</v>
      </c>
      <c r="AH1577" s="15">
        <f t="shared" si="2568"/>
        <v>1235.5</v>
      </c>
      <c r="AI1577" s="15">
        <f t="shared" si="2569"/>
        <v>1288.4000000000001</v>
      </c>
      <c r="AJ1577" s="15">
        <f t="shared" si="2570"/>
        <v>1288.4000000000001</v>
      </c>
      <c r="AK1577" s="15">
        <f>AK1578</f>
        <v>0</v>
      </c>
      <c r="AL1577" s="15">
        <f>AL1578</f>
        <v>0</v>
      </c>
      <c r="AM1577" s="15">
        <f>AM1578</f>
        <v>0</v>
      </c>
      <c r="AN1577" s="15">
        <f t="shared" si="2518"/>
        <v>1235.5</v>
      </c>
      <c r="AO1577" s="15">
        <f>AO1578</f>
        <v>0</v>
      </c>
      <c r="AP1577" s="70">
        <f t="shared" si="2575"/>
        <v>1235.5</v>
      </c>
      <c r="AQ1577" s="15">
        <f t="shared" si="2519"/>
        <v>1288.4000000000001</v>
      </c>
      <c r="AR1577" s="15">
        <f>AR1578</f>
        <v>0</v>
      </c>
      <c r="AS1577" s="70">
        <f t="shared" si="2577"/>
        <v>1288.4000000000001</v>
      </c>
      <c r="AT1577" s="73">
        <f t="shared" si="2520"/>
        <v>1288.4000000000001</v>
      </c>
      <c r="AU1577" s="15">
        <f>AU1578</f>
        <v>0</v>
      </c>
      <c r="AV1577" s="24"/>
    </row>
    <row r="1578" spans="1:48" ht="46.8" x14ac:dyDescent="0.3">
      <c r="A1578" s="61" t="s">
        <v>1006</v>
      </c>
      <c r="B1578" s="62">
        <v>100</v>
      </c>
      <c r="C1578" s="61" t="s">
        <v>51</v>
      </c>
      <c r="D1578" s="61" t="s">
        <v>172</v>
      </c>
      <c r="E1578" s="63" t="s">
        <v>173</v>
      </c>
      <c r="F1578" s="15">
        <v>1253.0999999999999</v>
      </c>
      <c r="G1578" s="15">
        <v>1288.4000000000001</v>
      </c>
      <c r="H1578" s="15">
        <v>1288.4000000000001</v>
      </c>
      <c r="I1578" s="15"/>
      <c r="J1578" s="15"/>
      <c r="K1578" s="15"/>
      <c r="L1578" s="15">
        <f t="shared" si="2524"/>
        <v>1253.0999999999999</v>
      </c>
      <c r="M1578" s="15">
        <f t="shared" si="2525"/>
        <v>1288.4000000000001</v>
      </c>
      <c r="N1578" s="15">
        <f t="shared" si="2526"/>
        <v>1288.4000000000001</v>
      </c>
      <c r="O1578" s="15"/>
      <c r="P1578" s="15"/>
      <c r="Q1578" s="15"/>
      <c r="R1578" s="15">
        <f t="shared" si="2603"/>
        <v>1253.0999999999999</v>
      </c>
      <c r="S1578" s="15">
        <f t="shared" si="2604"/>
        <v>1288.4000000000001</v>
      </c>
      <c r="T1578" s="15">
        <f t="shared" si="2605"/>
        <v>1288.4000000000001</v>
      </c>
      <c r="U1578" s="15"/>
      <c r="V1578" s="15">
        <f t="shared" si="2581"/>
        <v>1253.0999999999999</v>
      </c>
      <c r="W1578" s="15">
        <f t="shared" si="2582"/>
        <v>1288.4000000000001</v>
      </c>
      <c r="X1578" s="15">
        <f t="shared" si="2583"/>
        <v>1288.4000000000001</v>
      </c>
      <c r="Y1578" s="15">
        <v>-17.600000000000001</v>
      </c>
      <c r="Z1578" s="15"/>
      <c r="AA1578" s="15"/>
      <c r="AB1578" s="15">
        <f t="shared" si="2562"/>
        <v>1235.5</v>
      </c>
      <c r="AC1578" s="15">
        <f t="shared" si="2563"/>
        <v>1288.4000000000001</v>
      </c>
      <c r="AD1578" s="15">
        <f t="shared" si="2564"/>
        <v>1288.4000000000001</v>
      </c>
      <c r="AE1578" s="15"/>
      <c r="AF1578" s="15"/>
      <c r="AG1578" s="15"/>
      <c r="AH1578" s="15">
        <f t="shared" si="2568"/>
        <v>1235.5</v>
      </c>
      <c r="AI1578" s="15">
        <f t="shared" si="2569"/>
        <v>1288.4000000000001</v>
      </c>
      <c r="AJ1578" s="15">
        <f t="shared" si="2570"/>
        <v>1288.4000000000001</v>
      </c>
      <c r="AK1578" s="15"/>
      <c r="AL1578" s="15"/>
      <c r="AM1578" s="15"/>
      <c r="AN1578" s="15">
        <f t="shared" si="2518"/>
        <v>1235.5</v>
      </c>
      <c r="AO1578" s="15"/>
      <c r="AP1578" s="70">
        <f t="shared" si="2575"/>
        <v>1235.5</v>
      </c>
      <c r="AQ1578" s="15">
        <f t="shared" si="2519"/>
        <v>1288.4000000000001</v>
      </c>
      <c r="AR1578" s="15"/>
      <c r="AS1578" s="70">
        <f t="shared" si="2577"/>
        <v>1288.4000000000001</v>
      </c>
      <c r="AT1578" s="73">
        <f t="shared" si="2520"/>
        <v>1288.4000000000001</v>
      </c>
      <c r="AU1578" s="15"/>
      <c r="AV1578" s="24"/>
    </row>
    <row r="1579" spans="1:48" ht="31.2" x14ac:dyDescent="0.3">
      <c r="A1579" s="61" t="s">
        <v>1006</v>
      </c>
      <c r="B1579" s="62" t="s">
        <v>48</v>
      </c>
      <c r="C1579" s="61"/>
      <c r="D1579" s="61"/>
      <c r="E1579" s="63" t="s">
        <v>49</v>
      </c>
      <c r="F1579" s="15">
        <f t="shared" ref="F1579:K1579" si="2630">F1580</f>
        <v>2156.8000000000002</v>
      </c>
      <c r="G1579" s="15">
        <f t="shared" si="2630"/>
        <v>2156.8000000000002</v>
      </c>
      <c r="H1579" s="15">
        <f t="shared" si="2630"/>
        <v>2156.8000000000002</v>
      </c>
      <c r="I1579" s="15">
        <f t="shared" si="2630"/>
        <v>0</v>
      </c>
      <c r="J1579" s="15">
        <f t="shared" si="2630"/>
        <v>0</v>
      </c>
      <c r="K1579" s="15">
        <f t="shared" si="2630"/>
        <v>0</v>
      </c>
      <c r="L1579" s="15">
        <f t="shared" si="2524"/>
        <v>2156.8000000000002</v>
      </c>
      <c r="M1579" s="15">
        <f t="shared" si="2525"/>
        <v>2156.8000000000002</v>
      </c>
      <c r="N1579" s="15">
        <f t="shared" si="2526"/>
        <v>2156.8000000000002</v>
      </c>
      <c r="O1579" s="15">
        <f>O1580</f>
        <v>0</v>
      </c>
      <c r="P1579" s="15">
        <f>P1580</f>
        <v>0</v>
      </c>
      <c r="Q1579" s="15">
        <f>Q1580</f>
        <v>0</v>
      </c>
      <c r="R1579" s="15">
        <f t="shared" si="2603"/>
        <v>2156.8000000000002</v>
      </c>
      <c r="S1579" s="15">
        <f t="shared" si="2604"/>
        <v>2156.8000000000002</v>
      </c>
      <c r="T1579" s="15">
        <f t="shared" si="2605"/>
        <v>2156.8000000000002</v>
      </c>
      <c r="U1579" s="15">
        <f>U1580</f>
        <v>0</v>
      </c>
      <c r="V1579" s="15">
        <f t="shared" si="2581"/>
        <v>2156.8000000000002</v>
      </c>
      <c r="W1579" s="15">
        <f t="shared" si="2582"/>
        <v>2156.8000000000002</v>
      </c>
      <c r="X1579" s="15">
        <f t="shared" si="2583"/>
        <v>2156.8000000000002</v>
      </c>
      <c r="Y1579" s="15">
        <f>Y1580</f>
        <v>0</v>
      </c>
      <c r="Z1579" s="15">
        <f>Z1580</f>
        <v>0</v>
      </c>
      <c r="AA1579" s="15">
        <f>AA1580</f>
        <v>0</v>
      </c>
      <c r="AB1579" s="15">
        <f t="shared" si="2562"/>
        <v>2156.8000000000002</v>
      </c>
      <c r="AC1579" s="15">
        <f t="shared" si="2563"/>
        <v>2156.8000000000002</v>
      </c>
      <c r="AD1579" s="15">
        <f t="shared" si="2564"/>
        <v>2156.8000000000002</v>
      </c>
      <c r="AE1579" s="15">
        <f>AE1580</f>
        <v>0</v>
      </c>
      <c r="AF1579" s="15">
        <f>AF1580</f>
        <v>0</v>
      </c>
      <c r="AG1579" s="15">
        <f>AG1580</f>
        <v>0</v>
      </c>
      <c r="AH1579" s="15">
        <f t="shared" si="2568"/>
        <v>2156.8000000000002</v>
      </c>
      <c r="AI1579" s="15">
        <f t="shared" si="2569"/>
        <v>2156.8000000000002</v>
      </c>
      <c r="AJ1579" s="15">
        <f t="shared" si="2570"/>
        <v>2156.8000000000002</v>
      </c>
      <c r="AK1579" s="15">
        <f>AK1580</f>
        <v>0</v>
      </c>
      <c r="AL1579" s="15">
        <f>AL1580</f>
        <v>0</v>
      </c>
      <c r="AM1579" s="15">
        <f>AM1580</f>
        <v>0</v>
      </c>
      <c r="AN1579" s="15">
        <f t="shared" si="2518"/>
        <v>2156.8000000000002</v>
      </c>
      <c r="AO1579" s="15">
        <f>AO1580</f>
        <v>0</v>
      </c>
      <c r="AP1579" s="70">
        <f t="shared" si="2575"/>
        <v>2156.8000000000002</v>
      </c>
      <c r="AQ1579" s="15">
        <f t="shared" si="2519"/>
        <v>2156.8000000000002</v>
      </c>
      <c r="AR1579" s="15">
        <f>AR1580</f>
        <v>0</v>
      </c>
      <c r="AS1579" s="70">
        <f t="shared" si="2577"/>
        <v>2156.8000000000002</v>
      </c>
      <c r="AT1579" s="73">
        <f t="shared" si="2520"/>
        <v>2156.8000000000002</v>
      </c>
      <c r="AU1579" s="15">
        <f>AU1580</f>
        <v>0</v>
      </c>
      <c r="AV1579" s="24"/>
    </row>
    <row r="1580" spans="1:48" ht="46.8" x14ac:dyDescent="0.3">
      <c r="A1580" s="61" t="s">
        <v>1006</v>
      </c>
      <c r="B1580" s="62">
        <v>200</v>
      </c>
      <c r="C1580" s="61" t="s">
        <v>51</v>
      </c>
      <c r="D1580" s="61" t="s">
        <v>172</v>
      </c>
      <c r="E1580" s="63" t="s">
        <v>173</v>
      </c>
      <c r="F1580" s="15">
        <v>2156.8000000000002</v>
      </c>
      <c r="G1580" s="15">
        <v>2156.8000000000002</v>
      </c>
      <c r="H1580" s="15">
        <v>2156.8000000000002</v>
      </c>
      <c r="I1580" s="15"/>
      <c r="J1580" s="15"/>
      <c r="K1580" s="15"/>
      <c r="L1580" s="15">
        <f t="shared" si="2524"/>
        <v>2156.8000000000002</v>
      </c>
      <c r="M1580" s="15">
        <f t="shared" si="2525"/>
        <v>2156.8000000000002</v>
      </c>
      <c r="N1580" s="15">
        <f t="shared" si="2526"/>
        <v>2156.8000000000002</v>
      </c>
      <c r="O1580" s="15"/>
      <c r="P1580" s="15"/>
      <c r="Q1580" s="15"/>
      <c r="R1580" s="15">
        <f t="shared" si="2603"/>
        <v>2156.8000000000002</v>
      </c>
      <c r="S1580" s="15">
        <f t="shared" si="2604"/>
        <v>2156.8000000000002</v>
      </c>
      <c r="T1580" s="15">
        <f t="shared" si="2605"/>
        <v>2156.8000000000002</v>
      </c>
      <c r="U1580" s="15"/>
      <c r="V1580" s="15">
        <f t="shared" si="2581"/>
        <v>2156.8000000000002</v>
      </c>
      <c r="W1580" s="15">
        <f t="shared" si="2582"/>
        <v>2156.8000000000002</v>
      </c>
      <c r="X1580" s="15">
        <f t="shared" si="2583"/>
        <v>2156.8000000000002</v>
      </c>
      <c r="Y1580" s="15"/>
      <c r="Z1580" s="15"/>
      <c r="AA1580" s="15"/>
      <c r="AB1580" s="15">
        <f t="shared" si="2562"/>
        <v>2156.8000000000002</v>
      </c>
      <c r="AC1580" s="15">
        <f t="shared" si="2563"/>
        <v>2156.8000000000002</v>
      </c>
      <c r="AD1580" s="15">
        <f t="shared" si="2564"/>
        <v>2156.8000000000002</v>
      </c>
      <c r="AE1580" s="15"/>
      <c r="AF1580" s="15"/>
      <c r="AG1580" s="15"/>
      <c r="AH1580" s="15">
        <f t="shared" si="2568"/>
        <v>2156.8000000000002</v>
      </c>
      <c r="AI1580" s="15">
        <f t="shared" si="2569"/>
        <v>2156.8000000000002</v>
      </c>
      <c r="AJ1580" s="15">
        <f t="shared" si="2570"/>
        <v>2156.8000000000002</v>
      </c>
      <c r="AK1580" s="15"/>
      <c r="AL1580" s="15"/>
      <c r="AM1580" s="15"/>
      <c r="AN1580" s="15">
        <f t="shared" si="2518"/>
        <v>2156.8000000000002</v>
      </c>
      <c r="AO1580" s="15"/>
      <c r="AP1580" s="70">
        <f t="shared" si="2575"/>
        <v>2156.8000000000002</v>
      </c>
      <c r="AQ1580" s="15">
        <f t="shared" si="2519"/>
        <v>2156.8000000000002</v>
      </c>
      <c r="AR1580" s="15"/>
      <c r="AS1580" s="70">
        <f t="shared" si="2577"/>
        <v>2156.8000000000002</v>
      </c>
      <c r="AT1580" s="73">
        <f t="shared" si="2520"/>
        <v>2156.8000000000002</v>
      </c>
      <c r="AU1580" s="15"/>
      <c r="AV1580" s="24"/>
    </row>
    <row r="1581" spans="1:48" x14ac:dyDescent="0.3">
      <c r="A1581" s="61" t="s">
        <v>1006</v>
      </c>
      <c r="B1581" s="62" t="s">
        <v>44</v>
      </c>
      <c r="C1581" s="61"/>
      <c r="D1581" s="61"/>
      <c r="E1581" s="63" t="s">
        <v>45</v>
      </c>
      <c r="F1581" s="15">
        <f t="shared" ref="F1581:K1581" si="2631">F1582</f>
        <v>19.399999999999999</v>
      </c>
      <c r="G1581" s="15">
        <f t="shared" si="2631"/>
        <v>19.399999999999999</v>
      </c>
      <c r="H1581" s="15">
        <f t="shared" si="2631"/>
        <v>19.399999999999999</v>
      </c>
      <c r="I1581" s="15">
        <f t="shared" si="2631"/>
        <v>0</v>
      </c>
      <c r="J1581" s="15">
        <f t="shared" si="2631"/>
        <v>0</v>
      </c>
      <c r="K1581" s="15">
        <f t="shared" si="2631"/>
        <v>0</v>
      </c>
      <c r="L1581" s="15">
        <f t="shared" si="2524"/>
        <v>19.399999999999999</v>
      </c>
      <c r="M1581" s="15">
        <f t="shared" si="2525"/>
        <v>19.399999999999999</v>
      </c>
      <c r="N1581" s="15">
        <f t="shared" si="2526"/>
        <v>19.399999999999999</v>
      </c>
      <c r="O1581" s="15">
        <f>O1582</f>
        <v>0</v>
      </c>
      <c r="P1581" s="15">
        <f>P1582</f>
        <v>0</v>
      </c>
      <c r="Q1581" s="15">
        <f>Q1582</f>
        <v>0</v>
      </c>
      <c r="R1581" s="15">
        <f t="shared" si="2603"/>
        <v>19.399999999999999</v>
      </c>
      <c r="S1581" s="15">
        <f t="shared" si="2604"/>
        <v>19.399999999999999</v>
      </c>
      <c r="T1581" s="15">
        <f t="shared" si="2605"/>
        <v>19.399999999999999</v>
      </c>
      <c r="U1581" s="15">
        <f>U1582</f>
        <v>0</v>
      </c>
      <c r="V1581" s="15">
        <f t="shared" si="2581"/>
        <v>19.399999999999999</v>
      </c>
      <c r="W1581" s="15">
        <f t="shared" si="2582"/>
        <v>19.399999999999999</v>
      </c>
      <c r="X1581" s="15">
        <f t="shared" si="2583"/>
        <v>19.399999999999999</v>
      </c>
      <c r="Y1581" s="15">
        <f>Y1582</f>
        <v>0</v>
      </c>
      <c r="Z1581" s="15">
        <f>Z1582</f>
        <v>0</v>
      </c>
      <c r="AA1581" s="15">
        <f>AA1582</f>
        <v>0</v>
      </c>
      <c r="AB1581" s="15">
        <f t="shared" si="2562"/>
        <v>19.399999999999999</v>
      </c>
      <c r="AC1581" s="15">
        <f t="shared" si="2563"/>
        <v>19.399999999999999</v>
      </c>
      <c r="AD1581" s="15">
        <f t="shared" si="2564"/>
        <v>19.399999999999999</v>
      </c>
      <c r="AE1581" s="15">
        <f>AE1582</f>
        <v>0</v>
      </c>
      <c r="AF1581" s="15">
        <f>AF1582</f>
        <v>0</v>
      </c>
      <c r="AG1581" s="15">
        <f>AG1582</f>
        <v>0</v>
      </c>
      <c r="AH1581" s="15">
        <f t="shared" si="2568"/>
        <v>19.399999999999999</v>
      </c>
      <c r="AI1581" s="15">
        <f t="shared" si="2569"/>
        <v>19.399999999999999</v>
      </c>
      <c r="AJ1581" s="15">
        <f t="shared" si="2570"/>
        <v>19.399999999999999</v>
      </c>
      <c r="AK1581" s="15">
        <f>AK1582</f>
        <v>0</v>
      </c>
      <c r="AL1581" s="15">
        <f>AL1582</f>
        <v>0</v>
      </c>
      <c r="AM1581" s="15">
        <f>AM1582</f>
        <v>0</v>
      </c>
      <c r="AN1581" s="15">
        <f t="shared" ref="AN1581:AN1644" si="2632">AH1581+AK1581</f>
        <v>19.399999999999999</v>
      </c>
      <c r="AO1581" s="15">
        <f>AO1582</f>
        <v>0</v>
      </c>
      <c r="AP1581" s="70">
        <f t="shared" si="2575"/>
        <v>19.399999999999999</v>
      </c>
      <c r="AQ1581" s="15">
        <f t="shared" ref="AQ1581:AQ1644" si="2633">AI1581+AL1581</f>
        <v>19.399999999999999</v>
      </c>
      <c r="AR1581" s="15">
        <f>AR1582</f>
        <v>0</v>
      </c>
      <c r="AS1581" s="70">
        <f t="shared" si="2577"/>
        <v>19.399999999999999</v>
      </c>
      <c r="AT1581" s="73">
        <f t="shared" ref="AT1581:AT1644" si="2634">AJ1581+AM1581</f>
        <v>19.399999999999999</v>
      </c>
      <c r="AU1581" s="15">
        <f>AU1582</f>
        <v>0</v>
      </c>
      <c r="AV1581" s="24"/>
    </row>
    <row r="1582" spans="1:48" ht="46.8" x14ac:dyDescent="0.3">
      <c r="A1582" s="61" t="s">
        <v>1006</v>
      </c>
      <c r="B1582" s="62">
        <v>800</v>
      </c>
      <c r="C1582" s="61" t="s">
        <v>51</v>
      </c>
      <c r="D1582" s="61" t="s">
        <v>172</v>
      </c>
      <c r="E1582" s="63" t="s">
        <v>173</v>
      </c>
      <c r="F1582" s="15">
        <v>19.399999999999999</v>
      </c>
      <c r="G1582" s="15">
        <v>19.399999999999999</v>
      </c>
      <c r="H1582" s="15">
        <v>19.399999999999999</v>
      </c>
      <c r="I1582" s="15"/>
      <c r="J1582" s="15"/>
      <c r="K1582" s="15"/>
      <c r="L1582" s="15">
        <f t="shared" si="2524"/>
        <v>19.399999999999999</v>
      </c>
      <c r="M1582" s="15">
        <f t="shared" si="2525"/>
        <v>19.399999999999999</v>
      </c>
      <c r="N1582" s="15">
        <f t="shared" si="2526"/>
        <v>19.399999999999999</v>
      </c>
      <c r="O1582" s="15"/>
      <c r="P1582" s="15"/>
      <c r="Q1582" s="15"/>
      <c r="R1582" s="15">
        <f t="shared" si="2603"/>
        <v>19.399999999999999</v>
      </c>
      <c r="S1582" s="15">
        <f t="shared" si="2604"/>
        <v>19.399999999999999</v>
      </c>
      <c r="T1582" s="15">
        <f t="shared" si="2605"/>
        <v>19.399999999999999</v>
      </c>
      <c r="U1582" s="15"/>
      <c r="V1582" s="15">
        <f t="shared" si="2581"/>
        <v>19.399999999999999</v>
      </c>
      <c r="W1582" s="15">
        <f t="shared" si="2582"/>
        <v>19.399999999999999</v>
      </c>
      <c r="X1582" s="15">
        <f t="shared" si="2583"/>
        <v>19.399999999999999</v>
      </c>
      <c r="Y1582" s="15"/>
      <c r="Z1582" s="15"/>
      <c r="AA1582" s="15"/>
      <c r="AB1582" s="15">
        <f t="shared" si="2562"/>
        <v>19.399999999999999</v>
      </c>
      <c r="AC1582" s="15">
        <f t="shared" si="2563"/>
        <v>19.399999999999999</v>
      </c>
      <c r="AD1582" s="15">
        <f t="shared" si="2564"/>
        <v>19.399999999999999</v>
      </c>
      <c r="AE1582" s="15"/>
      <c r="AF1582" s="15"/>
      <c r="AG1582" s="15"/>
      <c r="AH1582" s="15">
        <f t="shared" si="2568"/>
        <v>19.399999999999999</v>
      </c>
      <c r="AI1582" s="15">
        <f t="shared" si="2569"/>
        <v>19.399999999999999</v>
      </c>
      <c r="AJ1582" s="15">
        <f t="shared" si="2570"/>
        <v>19.399999999999999</v>
      </c>
      <c r="AK1582" s="15"/>
      <c r="AL1582" s="15"/>
      <c r="AM1582" s="15"/>
      <c r="AN1582" s="15">
        <f t="shared" si="2632"/>
        <v>19.399999999999999</v>
      </c>
      <c r="AO1582" s="15"/>
      <c r="AP1582" s="70">
        <f t="shared" si="2575"/>
        <v>19.399999999999999</v>
      </c>
      <c r="AQ1582" s="15">
        <f t="shared" si="2633"/>
        <v>19.399999999999999</v>
      </c>
      <c r="AR1582" s="15"/>
      <c r="AS1582" s="70">
        <f t="shared" si="2577"/>
        <v>19.399999999999999</v>
      </c>
      <c r="AT1582" s="73">
        <f t="shared" si="2634"/>
        <v>19.399999999999999</v>
      </c>
      <c r="AU1582" s="15"/>
      <c r="AV1582" s="24"/>
    </row>
    <row r="1583" spans="1:48" ht="78" x14ac:dyDescent="0.3">
      <c r="A1583" s="61" t="s">
        <v>1008</v>
      </c>
      <c r="B1583" s="62"/>
      <c r="C1583" s="61"/>
      <c r="D1583" s="61"/>
      <c r="E1583" s="63" t="s">
        <v>1009</v>
      </c>
      <c r="F1583" s="15">
        <f t="shared" ref="F1583:F1621" si="2635">F1584</f>
        <v>3487.1</v>
      </c>
      <c r="G1583" s="15">
        <f t="shared" ref="G1583:G1621" si="2636">G1584</f>
        <v>3487.1</v>
      </c>
      <c r="H1583" s="15">
        <f t="shared" ref="H1583:H1621" si="2637">H1584</f>
        <v>3487.1</v>
      </c>
      <c r="I1583" s="15">
        <f t="shared" ref="I1583:I1621" si="2638">I1584</f>
        <v>0</v>
      </c>
      <c r="J1583" s="15">
        <f t="shared" ref="J1583:J1621" si="2639">J1584</f>
        <v>0</v>
      </c>
      <c r="K1583" s="15">
        <f t="shared" ref="K1583:K1621" si="2640">K1584</f>
        <v>0</v>
      </c>
      <c r="L1583" s="15">
        <f t="shared" si="2524"/>
        <v>3487.1</v>
      </c>
      <c r="M1583" s="15">
        <f t="shared" si="2525"/>
        <v>3487.1</v>
      </c>
      <c r="N1583" s="15">
        <f t="shared" si="2526"/>
        <v>3487.1</v>
      </c>
      <c r="O1583" s="15">
        <f t="shared" ref="O1583:O1621" si="2641">O1584</f>
        <v>-2432.248</v>
      </c>
      <c r="P1583" s="15">
        <f t="shared" ref="P1583:P1621" si="2642">P1584</f>
        <v>0</v>
      </c>
      <c r="Q1583" s="15">
        <f t="shared" ref="Q1583:Q1621" si="2643">Q1584</f>
        <v>0</v>
      </c>
      <c r="R1583" s="15">
        <f t="shared" si="2603"/>
        <v>1054.8519999999999</v>
      </c>
      <c r="S1583" s="15">
        <f t="shared" si="2604"/>
        <v>3487.1</v>
      </c>
      <c r="T1583" s="15">
        <f t="shared" si="2605"/>
        <v>3487.1</v>
      </c>
      <c r="U1583" s="15">
        <f t="shared" ref="U1583:U1610" si="2644">U1584</f>
        <v>0</v>
      </c>
      <c r="V1583" s="15">
        <f t="shared" si="2581"/>
        <v>1054.8519999999999</v>
      </c>
      <c r="W1583" s="15">
        <f t="shared" si="2582"/>
        <v>3487.1</v>
      </c>
      <c r="X1583" s="15">
        <f t="shared" si="2583"/>
        <v>3487.1</v>
      </c>
      <c r="Y1583" s="15">
        <f t="shared" ref="Y1583:Y1610" si="2645">Y1584</f>
        <v>0</v>
      </c>
      <c r="Z1583" s="15">
        <f t="shared" ref="Z1583:Z1610" si="2646">Z1584</f>
        <v>0</v>
      </c>
      <c r="AA1583" s="15">
        <f t="shared" ref="AA1583:AA1610" si="2647">AA1584</f>
        <v>0</v>
      </c>
      <c r="AB1583" s="15">
        <f t="shared" si="2562"/>
        <v>1054.8519999999999</v>
      </c>
      <c r="AC1583" s="15">
        <f t="shared" si="2563"/>
        <v>3487.1</v>
      </c>
      <c r="AD1583" s="15">
        <f t="shared" si="2564"/>
        <v>3487.1</v>
      </c>
      <c r="AE1583" s="15">
        <f t="shared" ref="AE1583:AE1610" si="2648">AE1584</f>
        <v>1000</v>
      </c>
      <c r="AF1583" s="15">
        <f t="shared" ref="AF1583:AF1610" si="2649">AF1584</f>
        <v>-1000</v>
      </c>
      <c r="AG1583" s="15">
        <f t="shared" ref="AG1583:AG1610" si="2650">AG1584</f>
        <v>0</v>
      </c>
      <c r="AH1583" s="15">
        <f t="shared" si="2568"/>
        <v>2054.8519999999999</v>
      </c>
      <c r="AI1583" s="15">
        <f t="shared" si="2569"/>
        <v>2487.1</v>
      </c>
      <c r="AJ1583" s="15">
        <f t="shared" si="2570"/>
        <v>3487.1</v>
      </c>
      <c r="AK1583" s="15">
        <f t="shared" ref="AK1583:AK1610" si="2651">AK1584</f>
        <v>0</v>
      </c>
      <c r="AL1583" s="15">
        <f t="shared" ref="AL1583:AL1610" si="2652">AL1584</f>
        <v>0</v>
      </c>
      <c r="AM1583" s="15">
        <f t="shared" ref="AM1583:AM1610" si="2653">AM1584</f>
        <v>0</v>
      </c>
      <c r="AN1583" s="15">
        <f t="shared" si="2632"/>
        <v>2054.8519999999999</v>
      </c>
      <c r="AO1583" s="15">
        <f t="shared" ref="AO1583:AO1610" si="2654">AO1584</f>
        <v>0</v>
      </c>
      <c r="AP1583" s="70">
        <f t="shared" si="2575"/>
        <v>2054.8519999999999</v>
      </c>
      <c r="AQ1583" s="15">
        <f t="shared" si="2633"/>
        <v>2487.1</v>
      </c>
      <c r="AR1583" s="15">
        <f t="shared" ref="AR1583:AU1610" si="2655">AR1584</f>
        <v>0</v>
      </c>
      <c r="AS1583" s="70">
        <f t="shared" si="2577"/>
        <v>2487.1</v>
      </c>
      <c r="AT1583" s="73">
        <f t="shared" si="2634"/>
        <v>3487.1</v>
      </c>
      <c r="AU1583" s="15">
        <f t="shared" si="2655"/>
        <v>0</v>
      </c>
      <c r="AV1583" s="24"/>
    </row>
    <row r="1584" spans="1:48" ht="31.2" x14ac:dyDescent="0.3">
      <c r="A1584" s="61" t="s">
        <v>1008</v>
      </c>
      <c r="B1584" s="62" t="s">
        <v>48</v>
      </c>
      <c r="C1584" s="61"/>
      <c r="D1584" s="61"/>
      <c r="E1584" s="63" t="s">
        <v>49</v>
      </c>
      <c r="F1584" s="15">
        <f t="shared" si="2635"/>
        <v>3487.1</v>
      </c>
      <c r="G1584" s="15">
        <f t="shared" si="2636"/>
        <v>3487.1</v>
      </c>
      <c r="H1584" s="15">
        <f t="shared" si="2637"/>
        <v>3487.1</v>
      </c>
      <c r="I1584" s="15">
        <f t="shared" si="2638"/>
        <v>0</v>
      </c>
      <c r="J1584" s="15">
        <f t="shared" si="2639"/>
        <v>0</v>
      </c>
      <c r="K1584" s="15">
        <f t="shared" si="2640"/>
        <v>0</v>
      </c>
      <c r="L1584" s="15">
        <f t="shared" si="2524"/>
        <v>3487.1</v>
      </c>
      <c r="M1584" s="15">
        <f t="shared" si="2525"/>
        <v>3487.1</v>
      </c>
      <c r="N1584" s="15">
        <f t="shared" si="2526"/>
        <v>3487.1</v>
      </c>
      <c r="O1584" s="15">
        <f t="shared" si="2641"/>
        <v>-2432.248</v>
      </c>
      <c r="P1584" s="15">
        <f t="shared" si="2642"/>
        <v>0</v>
      </c>
      <c r="Q1584" s="15">
        <f t="shared" si="2643"/>
        <v>0</v>
      </c>
      <c r="R1584" s="15">
        <f t="shared" si="2603"/>
        <v>1054.8519999999999</v>
      </c>
      <c r="S1584" s="15">
        <f t="shared" si="2604"/>
        <v>3487.1</v>
      </c>
      <c r="T1584" s="15">
        <f t="shared" si="2605"/>
        <v>3487.1</v>
      </c>
      <c r="U1584" s="15">
        <f t="shared" si="2644"/>
        <v>0</v>
      </c>
      <c r="V1584" s="15">
        <f t="shared" si="2581"/>
        <v>1054.8519999999999</v>
      </c>
      <c r="W1584" s="15">
        <f t="shared" si="2582"/>
        <v>3487.1</v>
      </c>
      <c r="X1584" s="15">
        <f t="shared" si="2583"/>
        <v>3487.1</v>
      </c>
      <c r="Y1584" s="15">
        <f t="shared" si="2645"/>
        <v>0</v>
      </c>
      <c r="Z1584" s="15">
        <f t="shared" si="2646"/>
        <v>0</v>
      </c>
      <c r="AA1584" s="15">
        <f t="shared" si="2647"/>
        <v>0</v>
      </c>
      <c r="AB1584" s="15">
        <f t="shared" si="2562"/>
        <v>1054.8519999999999</v>
      </c>
      <c r="AC1584" s="15">
        <f t="shared" si="2563"/>
        <v>3487.1</v>
      </c>
      <c r="AD1584" s="15">
        <f t="shared" si="2564"/>
        <v>3487.1</v>
      </c>
      <c r="AE1584" s="15">
        <f t="shared" si="2648"/>
        <v>1000</v>
      </c>
      <c r="AF1584" s="15">
        <f t="shared" si="2649"/>
        <v>-1000</v>
      </c>
      <c r="AG1584" s="15">
        <f t="shared" si="2650"/>
        <v>0</v>
      </c>
      <c r="AH1584" s="15">
        <f t="shared" si="2568"/>
        <v>2054.8519999999999</v>
      </c>
      <c r="AI1584" s="15">
        <f t="shared" si="2569"/>
        <v>2487.1</v>
      </c>
      <c r="AJ1584" s="15">
        <f t="shared" si="2570"/>
        <v>3487.1</v>
      </c>
      <c r="AK1584" s="15">
        <f t="shared" si="2651"/>
        <v>0</v>
      </c>
      <c r="AL1584" s="15">
        <f t="shared" si="2652"/>
        <v>0</v>
      </c>
      <c r="AM1584" s="15">
        <f t="shared" si="2653"/>
        <v>0</v>
      </c>
      <c r="AN1584" s="15">
        <f t="shared" si="2632"/>
        <v>2054.8519999999999</v>
      </c>
      <c r="AO1584" s="15">
        <f t="shared" si="2654"/>
        <v>0</v>
      </c>
      <c r="AP1584" s="70">
        <f t="shared" si="2575"/>
        <v>2054.8519999999999</v>
      </c>
      <c r="AQ1584" s="15">
        <f t="shared" si="2633"/>
        <v>2487.1</v>
      </c>
      <c r="AR1584" s="15">
        <f t="shared" si="2655"/>
        <v>0</v>
      </c>
      <c r="AS1584" s="70">
        <f t="shared" si="2577"/>
        <v>2487.1</v>
      </c>
      <c r="AT1584" s="73">
        <f t="shared" si="2634"/>
        <v>3487.1</v>
      </c>
      <c r="AU1584" s="15">
        <f t="shared" si="2655"/>
        <v>0</v>
      </c>
      <c r="AV1584" s="24"/>
    </row>
    <row r="1585" spans="1:48" x14ac:dyDescent="0.3">
      <c r="A1585" s="61" t="s">
        <v>1008</v>
      </c>
      <c r="B1585" s="62">
        <v>200</v>
      </c>
      <c r="C1585" s="61" t="s">
        <v>31</v>
      </c>
      <c r="D1585" s="61" t="s">
        <v>32</v>
      </c>
      <c r="E1585" s="63" t="s">
        <v>33</v>
      </c>
      <c r="F1585" s="15">
        <v>3487.1</v>
      </c>
      <c r="G1585" s="15">
        <v>3487.1</v>
      </c>
      <c r="H1585" s="15">
        <v>3487.1</v>
      </c>
      <c r="I1585" s="15"/>
      <c r="J1585" s="15"/>
      <c r="K1585" s="15"/>
      <c r="L1585" s="15">
        <f t="shared" si="2524"/>
        <v>3487.1</v>
      </c>
      <c r="M1585" s="15">
        <f t="shared" si="2525"/>
        <v>3487.1</v>
      </c>
      <c r="N1585" s="15">
        <f t="shared" si="2526"/>
        <v>3487.1</v>
      </c>
      <c r="O1585" s="15">
        <v>-2432.248</v>
      </c>
      <c r="P1585" s="15"/>
      <c r="Q1585" s="15"/>
      <c r="R1585" s="15">
        <f t="shared" si="2603"/>
        <v>1054.8519999999999</v>
      </c>
      <c r="S1585" s="15">
        <f t="shared" si="2604"/>
        <v>3487.1</v>
      </c>
      <c r="T1585" s="15">
        <f t="shared" si="2605"/>
        <v>3487.1</v>
      </c>
      <c r="U1585" s="15"/>
      <c r="V1585" s="15">
        <f t="shared" si="2581"/>
        <v>1054.8519999999999</v>
      </c>
      <c r="W1585" s="15">
        <f t="shared" si="2582"/>
        <v>3487.1</v>
      </c>
      <c r="X1585" s="15">
        <f t="shared" si="2583"/>
        <v>3487.1</v>
      </c>
      <c r="Y1585" s="15"/>
      <c r="Z1585" s="15"/>
      <c r="AA1585" s="15"/>
      <c r="AB1585" s="15">
        <f t="shared" si="2562"/>
        <v>1054.8519999999999</v>
      </c>
      <c r="AC1585" s="15">
        <f t="shared" si="2563"/>
        <v>3487.1</v>
      </c>
      <c r="AD1585" s="15">
        <f t="shared" si="2564"/>
        <v>3487.1</v>
      </c>
      <c r="AE1585" s="15">
        <v>1000</v>
      </c>
      <c r="AF1585" s="15">
        <v>-1000</v>
      </c>
      <c r="AG1585" s="15"/>
      <c r="AH1585" s="15">
        <f t="shared" si="2568"/>
        <v>2054.8519999999999</v>
      </c>
      <c r="AI1585" s="15">
        <f t="shared" si="2569"/>
        <v>2487.1</v>
      </c>
      <c r="AJ1585" s="15">
        <f t="shared" si="2570"/>
        <v>3487.1</v>
      </c>
      <c r="AK1585" s="15"/>
      <c r="AL1585" s="15"/>
      <c r="AM1585" s="15"/>
      <c r="AN1585" s="15">
        <f t="shared" si="2632"/>
        <v>2054.8519999999999</v>
      </c>
      <c r="AO1585" s="15"/>
      <c r="AP1585" s="70">
        <f t="shared" si="2575"/>
        <v>2054.8519999999999</v>
      </c>
      <c r="AQ1585" s="15">
        <f t="shared" si="2633"/>
        <v>2487.1</v>
      </c>
      <c r="AR1585" s="15"/>
      <c r="AS1585" s="70">
        <f t="shared" si="2577"/>
        <v>2487.1</v>
      </c>
      <c r="AT1585" s="73">
        <f t="shared" si="2634"/>
        <v>3487.1</v>
      </c>
      <c r="AU1585" s="15"/>
      <c r="AV1585" s="24"/>
    </row>
    <row r="1586" spans="1:48" ht="46.8" x14ac:dyDescent="0.3">
      <c r="A1586" s="61" t="s">
        <v>1010</v>
      </c>
      <c r="B1586" s="62"/>
      <c r="C1586" s="61"/>
      <c r="D1586" s="61"/>
      <c r="E1586" s="63" t="s">
        <v>1011</v>
      </c>
      <c r="F1586" s="15">
        <f t="shared" si="2635"/>
        <v>12006.9</v>
      </c>
      <c r="G1586" s="15">
        <f t="shared" si="2636"/>
        <v>14076.9</v>
      </c>
      <c r="H1586" s="15">
        <f t="shared" si="2637"/>
        <v>16836.900000000001</v>
      </c>
      <c r="I1586" s="15">
        <f t="shared" si="2638"/>
        <v>0</v>
      </c>
      <c r="J1586" s="15">
        <f t="shared" si="2639"/>
        <v>0</v>
      </c>
      <c r="K1586" s="15">
        <f t="shared" si="2640"/>
        <v>0</v>
      </c>
      <c r="L1586" s="15">
        <f t="shared" si="2524"/>
        <v>12006.9</v>
      </c>
      <c r="M1586" s="15">
        <f t="shared" si="2525"/>
        <v>14076.9</v>
      </c>
      <c r="N1586" s="15">
        <f t="shared" si="2526"/>
        <v>16836.900000000001</v>
      </c>
      <c r="O1586" s="15">
        <f t="shared" si="2641"/>
        <v>-473.3</v>
      </c>
      <c r="P1586" s="15">
        <f t="shared" si="2642"/>
        <v>0</v>
      </c>
      <c r="Q1586" s="15">
        <f t="shared" si="2643"/>
        <v>0</v>
      </c>
      <c r="R1586" s="15">
        <f t="shared" si="2603"/>
        <v>11533.6</v>
      </c>
      <c r="S1586" s="15">
        <f t="shared" si="2604"/>
        <v>14076.9</v>
      </c>
      <c r="T1586" s="15">
        <f t="shared" si="2605"/>
        <v>16836.900000000001</v>
      </c>
      <c r="U1586" s="15">
        <f t="shared" si="2644"/>
        <v>0</v>
      </c>
      <c r="V1586" s="15">
        <f t="shared" si="2581"/>
        <v>11533.6</v>
      </c>
      <c r="W1586" s="15">
        <f t="shared" si="2582"/>
        <v>14076.9</v>
      </c>
      <c r="X1586" s="15">
        <f t="shared" si="2583"/>
        <v>16836.900000000001</v>
      </c>
      <c r="Y1586" s="15">
        <f t="shared" si="2645"/>
        <v>-330.1</v>
      </c>
      <c r="Z1586" s="15">
        <f t="shared" si="2646"/>
        <v>0</v>
      </c>
      <c r="AA1586" s="15">
        <f t="shared" si="2647"/>
        <v>0</v>
      </c>
      <c r="AB1586" s="15">
        <f t="shared" si="2562"/>
        <v>11203.5</v>
      </c>
      <c r="AC1586" s="15">
        <f t="shared" si="2563"/>
        <v>14076.9</v>
      </c>
      <c r="AD1586" s="15">
        <f t="shared" si="2564"/>
        <v>16836.900000000001</v>
      </c>
      <c r="AE1586" s="15">
        <f t="shared" si="2648"/>
        <v>330.1</v>
      </c>
      <c r="AF1586" s="15">
        <f t="shared" si="2649"/>
        <v>0</v>
      </c>
      <c r="AG1586" s="15">
        <f t="shared" si="2650"/>
        <v>0</v>
      </c>
      <c r="AH1586" s="15">
        <f t="shared" si="2568"/>
        <v>11533.6</v>
      </c>
      <c r="AI1586" s="15">
        <f t="shared" si="2569"/>
        <v>14076.9</v>
      </c>
      <c r="AJ1586" s="15">
        <f t="shared" si="2570"/>
        <v>16836.900000000001</v>
      </c>
      <c r="AK1586" s="15">
        <f t="shared" si="2651"/>
        <v>0</v>
      </c>
      <c r="AL1586" s="15">
        <f t="shared" si="2652"/>
        <v>0</v>
      </c>
      <c r="AM1586" s="15">
        <f t="shared" si="2653"/>
        <v>0</v>
      </c>
      <c r="AN1586" s="15">
        <f t="shared" si="2632"/>
        <v>11533.6</v>
      </c>
      <c r="AO1586" s="15">
        <f t="shared" si="2654"/>
        <v>0</v>
      </c>
      <c r="AP1586" s="70">
        <f t="shared" si="2575"/>
        <v>11533.6</v>
      </c>
      <c r="AQ1586" s="15">
        <f t="shared" si="2633"/>
        <v>14076.9</v>
      </c>
      <c r="AR1586" s="15">
        <f t="shared" si="2655"/>
        <v>0</v>
      </c>
      <c r="AS1586" s="70">
        <f t="shared" si="2577"/>
        <v>14076.9</v>
      </c>
      <c r="AT1586" s="73">
        <f t="shared" si="2634"/>
        <v>16836.900000000001</v>
      </c>
      <c r="AU1586" s="15">
        <f t="shared" si="2655"/>
        <v>0</v>
      </c>
      <c r="AV1586" s="24"/>
    </row>
    <row r="1587" spans="1:48" ht="31.2" x14ac:dyDescent="0.3">
      <c r="A1587" s="61" t="s">
        <v>1010</v>
      </c>
      <c r="B1587" s="62" t="s">
        <v>48</v>
      </c>
      <c r="C1587" s="61"/>
      <c r="D1587" s="61"/>
      <c r="E1587" s="63" t="s">
        <v>49</v>
      </c>
      <c r="F1587" s="15">
        <f t="shared" si="2635"/>
        <v>12006.9</v>
      </c>
      <c r="G1587" s="15">
        <f t="shared" si="2636"/>
        <v>14076.9</v>
      </c>
      <c r="H1587" s="15">
        <f t="shared" si="2637"/>
        <v>16836.900000000001</v>
      </c>
      <c r="I1587" s="15">
        <f t="shared" si="2638"/>
        <v>0</v>
      </c>
      <c r="J1587" s="15">
        <f t="shared" si="2639"/>
        <v>0</v>
      </c>
      <c r="K1587" s="15">
        <f t="shared" si="2640"/>
        <v>0</v>
      </c>
      <c r="L1587" s="15">
        <f t="shared" ref="L1587:L1650" si="2656">F1587+I1587</f>
        <v>12006.9</v>
      </c>
      <c r="M1587" s="15">
        <f t="shared" ref="M1587:M1650" si="2657">G1587+J1587</f>
        <v>14076.9</v>
      </c>
      <c r="N1587" s="15">
        <f t="shared" ref="N1587:N1650" si="2658">H1587+K1587</f>
        <v>16836.900000000001</v>
      </c>
      <c r="O1587" s="15">
        <f t="shared" si="2641"/>
        <v>-473.3</v>
      </c>
      <c r="P1587" s="15">
        <f t="shared" si="2642"/>
        <v>0</v>
      </c>
      <c r="Q1587" s="15">
        <f t="shared" si="2643"/>
        <v>0</v>
      </c>
      <c r="R1587" s="15">
        <f t="shared" si="2603"/>
        <v>11533.6</v>
      </c>
      <c r="S1587" s="15">
        <f t="shared" si="2604"/>
        <v>14076.9</v>
      </c>
      <c r="T1587" s="15">
        <f t="shared" si="2605"/>
        <v>16836.900000000001</v>
      </c>
      <c r="U1587" s="15">
        <f t="shared" si="2644"/>
        <v>0</v>
      </c>
      <c r="V1587" s="15">
        <f t="shared" si="2581"/>
        <v>11533.6</v>
      </c>
      <c r="W1587" s="15">
        <f t="shared" si="2582"/>
        <v>14076.9</v>
      </c>
      <c r="X1587" s="15">
        <f t="shared" si="2583"/>
        <v>16836.900000000001</v>
      </c>
      <c r="Y1587" s="15">
        <f t="shared" si="2645"/>
        <v>-330.1</v>
      </c>
      <c r="Z1587" s="15">
        <f t="shared" si="2646"/>
        <v>0</v>
      </c>
      <c r="AA1587" s="15">
        <f t="shared" si="2647"/>
        <v>0</v>
      </c>
      <c r="AB1587" s="15">
        <f t="shared" si="2562"/>
        <v>11203.5</v>
      </c>
      <c r="AC1587" s="15">
        <f t="shared" si="2563"/>
        <v>14076.9</v>
      </c>
      <c r="AD1587" s="15">
        <f t="shared" si="2564"/>
        <v>16836.900000000001</v>
      </c>
      <c r="AE1587" s="15">
        <f t="shared" si="2648"/>
        <v>330.1</v>
      </c>
      <c r="AF1587" s="15">
        <f t="shared" si="2649"/>
        <v>0</v>
      </c>
      <c r="AG1587" s="15">
        <f t="shared" si="2650"/>
        <v>0</v>
      </c>
      <c r="AH1587" s="15">
        <f t="shared" si="2568"/>
        <v>11533.6</v>
      </c>
      <c r="AI1587" s="15">
        <f t="shared" si="2569"/>
        <v>14076.9</v>
      </c>
      <c r="AJ1587" s="15">
        <f t="shared" si="2570"/>
        <v>16836.900000000001</v>
      </c>
      <c r="AK1587" s="15">
        <f t="shared" si="2651"/>
        <v>0</v>
      </c>
      <c r="AL1587" s="15">
        <f t="shared" si="2652"/>
        <v>0</v>
      </c>
      <c r="AM1587" s="15">
        <f t="shared" si="2653"/>
        <v>0</v>
      </c>
      <c r="AN1587" s="15">
        <f t="shared" si="2632"/>
        <v>11533.6</v>
      </c>
      <c r="AO1587" s="15">
        <f t="shared" si="2654"/>
        <v>0</v>
      </c>
      <c r="AP1587" s="70">
        <f t="shared" si="2575"/>
        <v>11533.6</v>
      </c>
      <c r="AQ1587" s="15">
        <f t="shared" si="2633"/>
        <v>14076.9</v>
      </c>
      <c r="AR1587" s="15">
        <f t="shared" si="2655"/>
        <v>0</v>
      </c>
      <c r="AS1587" s="70">
        <f t="shared" si="2577"/>
        <v>14076.9</v>
      </c>
      <c r="AT1587" s="73">
        <f t="shared" si="2634"/>
        <v>16836.900000000001</v>
      </c>
      <c r="AU1587" s="15">
        <f t="shared" si="2655"/>
        <v>0</v>
      </c>
      <c r="AV1587" s="24"/>
    </row>
    <row r="1588" spans="1:48" x14ac:dyDescent="0.3">
      <c r="A1588" s="61" t="s">
        <v>1010</v>
      </c>
      <c r="B1588" s="62" t="s">
        <v>48</v>
      </c>
      <c r="C1588" s="61" t="s">
        <v>31</v>
      </c>
      <c r="D1588" s="61" t="s">
        <v>32</v>
      </c>
      <c r="E1588" s="63" t="s">
        <v>33</v>
      </c>
      <c r="F1588" s="15">
        <v>12006.9</v>
      </c>
      <c r="G1588" s="15">
        <v>14076.9</v>
      </c>
      <c r="H1588" s="15">
        <v>16836.900000000001</v>
      </c>
      <c r="I1588" s="15"/>
      <c r="J1588" s="15"/>
      <c r="K1588" s="15"/>
      <c r="L1588" s="15">
        <f t="shared" si="2656"/>
        <v>12006.9</v>
      </c>
      <c r="M1588" s="15">
        <f t="shared" si="2657"/>
        <v>14076.9</v>
      </c>
      <c r="N1588" s="15">
        <f t="shared" si="2658"/>
        <v>16836.900000000001</v>
      </c>
      <c r="O1588" s="15">
        <v>-473.3</v>
      </c>
      <c r="P1588" s="15"/>
      <c r="Q1588" s="15"/>
      <c r="R1588" s="15">
        <f t="shared" si="2603"/>
        <v>11533.6</v>
      </c>
      <c r="S1588" s="15">
        <f t="shared" si="2604"/>
        <v>14076.9</v>
      </c>
      <c r="T1588" s="15">
        <f t="shared" si="2605"/>
        <v>16836.900000000001</v>
      </c>
      <c r="U1588" s="15"/>
      <c r="V1588" s="15">
        <f t="shared" si="2581"/>
        <v>11533.6</v>
      </c>
      <c r="W1588" s="15">
        <f t="shared" si="2582"/>
        <v>14076.9</v>
      </c>
      <c r="X1588" s="15">
        <f t="shared" si="2583"/>
        <v>16836.900000000001</v>
      </c>
      <c r="Y1588" s="15">
        <v>-330.1</v>
      </c>
      <c r="Z1588" s="15"/>
      <c r="AA1588" s="15"/>
      <c r="AB1588" s="15">
        <f t="shared" si="2562"/>
        <v>11203.5</v>
      </c>
      <c r="AC1588" s="15">
        <f t="shared" si="2563"/>
        <v>14076.9</v>
      </c>
      <c r="AD1588" s="15">
        <f t="shared" si="2564"/>
        <v>16836.900000000001</v>
      </c>
      <c r="AE1588" s="15">
        <v>330.1</v>
      </c>
      <c r="AF1588" s="15"/>
      <c r="AG1588" s="15"/>
      <c r="AH1588" s="15">
        <f t="shared" si="2568"/>
        <v>11533.6</v>
      </c>
      <c r="AI1588" s="15">
        <f t="shared" si="2569"/>
        <v>14076.9</v>
      </c>
      <c r="AJ1588" s="15">
        <f t="shared" si="2570"/>
        <v>16836.900000000001</v>
      </c>
      <c r="AK1588" s="15"/>
      <c r="AL1588" s="15"/>
      <c r="AM1588" s="15"/>
      <c r="AN1588" s="15">
        <f t="shared" si="2632"/>
        <v>11533.6</v>
      </c>
      <c r="AO1588" s="15"/>
      <c r="AP1588" s="70">
        <f t="shared" si="2575"/>
        <v>11533.6</v>
      </c>
      <c r="AQ1588" s="15">
        <f t="shared" si="2633"/>
        <v>14076.9</v>
      </c>
      <c r="AR1588" s="15"/>
      <c r="AS1588" s="70">
        <f t="shared" si="2577"/>
        <v>14076.9</v>
      </c>
      <c r="AT1588" s="73">
        <f t="shared" si="2634"/>
        <v>16836.900000000001</v>
      </c>
      <c r="AU1588" s="15"/>
      <c r="AV1588" s="24"/>
    </row>
    <row r="1589" spans="1:48" ht="31.2" x14ac:dyDescent="0.3">
      <c r="A1589" s="61" t="s">
        <v>1012</v>
      </c>
      <c r="B1589" s="62"/>
      <c r="C1589" s="61"/>
      <c r="D1589" s="61"/>
      <c r="E1589" s="63" t="s">
        <v>1013</v>
      </c>
      <c r="F1589" s="15">
        <f t="shared" si="2635"/>
        <v>4085.6</v>
      </c>
      <c r="G1589" s="15">
        <f t="shared" si="2636"/>
        <v>4085.6</v>
      </c>
      <c r="H1589" s="15">
        <f t="shared" si="2637"/>
        <v>4085.6</v>
      </c>
      <c r="I1589" s="15">
        <f t="shared" si="2638"/>
        <v>0</v>
      </c>
      <c r="J1589" s="15">
        <f t="shared" si="2639"/>
        <v>0</v>
      </c>
      <c r="K1589" s="15">
        <f t="shared" si="2640"/>
        <v>0</v>
      </c>
      <c r="L1589" s="15">
        <f t="shared" si="2656"/>
        <v>4085.6</v>
      </c>
      <c r="M1589" s="15">
        <f t="shared" si="2657"/>
        <v>4085.6</v>
      </c>
      <c r="N1589" s="15">
        <f t="shared" si="2658"/>
        <v>4085.6</v>
      </c>
      <c r="O1589" s="15">
        <f t="shared" si="2641"/>
        <v>0</v>
      </c>
      <c r="P1589" s="15">
        <f t="shared" si="2642"/>
        <v>0</v>
      </c>
      <c r="Q1589" s="15">
        <f t="shared" si="2643"/>
        <v>0</v>
      </c>
      <c r="R1589" s="15">
        <f t="shared" si="2603"/>
        <v>4085.6</v>
      </c>
      <c r="S1589" s="15">
        <f t="shared" si="2604"/>
        <v>4085.6</v>
      </c>
      <c r="T1589" s="15">
        <f t="shared" si="2605"/>
        <v>4085.6</v>
      </c>
      <c r="U1589" s="15">
        <f t="shared" si="2644"/>
        <v>0</v>
      </c>
      <c r="V1589" s="15">
        <f t="shared" si="2581"/>
        <v>4085.6</v>
      </c>
      <c r="W1589" s="15">
        <f t="shared" si="2582"/>
        <v>4085.6</v>
      </c>
      <c r="X1589" s="15">
        <f t="shared" si="2583"/>
        <v>4085.6</v>
      </c>
      <c r="Y1589" s="15">
        <f t="shared" si="2645"/>
        <v>0</v>
      </c>
      <c r="Z1589" s="15">
        <f t="shared" si="2646"/>
        <v>0</v>
      </c>
      <c r="AA1589" s="15">
        <f t="shared" si="2647"/>
        <v>0</v>
      </c>
      <c r="AB1589" s="15">
        <f t="shared" si="2562"/>
        <v>4085.6</v>
      </c>
      <c r="AC1589" s="15">
        <f t="shared" si="2563"/>
        <v>4085.6</v>
      </c>
      <c r="AD1589" s="15">
        <f t="shared" si="2564"/>
        <v>4085.6</v>
      </c>
      <c r="AE1589" s="15">
        <f t="shared" si="2648"/>
        <v>0</v>
      </c>
      <c r="AF1589" s="15">
        <f t="shared" si="2649"/>
        <v>0</v>
      </c>
      <c r="AG1589" s="15">
        <f t="shared" si="2650"/>
        <v>0</v>
      </c>
      <c r="AH1589" s="15">
        <f t="shared" si="2568"/>
        <v>4085.6</v>
      </c>
      <c r="AI1589" s="15">
        <f t="shared" si="2569"/>
        <v>4085.6</v>
      </c>
      <c r="AJ1589" s="15">
        <f t="shared" si="2570"/>
        <v>4085.6</v>
      </c>
      <c r="AK1589" s="15">
        <f t="shared" si="2651"/>
        <v>0</v>
      </c>
      <c r="AL1589" s="15">
        <f t="shared" si="2652"/>
        <v>0</v>
      </c>
      <c r="AM1589" s="15">
        <f t="shared" si="2653"/>
        <v>0</v>
      </c>
      <c r="AN1589" s="15">
        <f t="shared" si="2632"/>
        <v>4085.6</v>
      </c>
      <c r="AO1589" s="15">
        <f t="shared" si="2654"/>
        <v>0</v>
      </c>
      <c r="AP1589" s="70">
        <f t="shared" si="2575"/>
        <v>4085.6</v>
      </c>
      <c r="AQ1589" s="15">
        <f t="shared" si="2633"/>
        <v>4085.6</v>
      </c>
      <c r="AR1589" s="15">
        <f t="shared" si="2655"/>
        <v>0</v>
      </c>
      <c r="AS1589" s="70">
        <f t="shared" si="2577"/>
        <v>4085.6</v>
      </c>
      <c r="AT1589" s="73">
        <f t="shared" si="2634"/>
        <v>4085.6</v>
      </c>
      <c r="AU1589" s="15">
        <f t="shared" si="2655"/>
        <v>0</v>
      </c>
      <c r="AV1589" s="24"/>
    </row>
    <row r="1590" spans="1:48" x14ac:dyDescent="0.3">
      <c r="A1590" s="61" t="s">
        <v>1012</v>
      </c>
      <c r="B1590" s="62" t="s">
        <v>44</v>
      </c>
      <c r="C1590" s="61"/>
      <c r="D1590" s="61"/>
      <c r="E1590" s="63" t="s">
        <v>45</v>
      </c>
      <c r="F1590" s="15">
        <f t="shared" si="2635"/>
        <v>4085.6</v>
      </c>
      <c r="G1590" s="15">
        <f t="shared" si="2636"/>
        <v>4085.6</v>
      </c>
      <c r="H1590" s="15">
        <f t="shared" si="2637"/>
        <v>4085.6</v>
      </c>
      <c r="I1590" s="15">
        <f t="shared" si="2638"/>
        <v>0</v>
      </c>
      <c r="J1590" s="15">
        <f t="shared" si="2639"/>
        <v>0</v>
      </c>
      <c r="K1590" s="15">
        <f t="shared" si="2640"/>
        <v>0</v>
      </c>
      <c r="L1590" s="15">
        <f t="shared" si="2656"/>
        <v>4085.6</v>
      </c>
      <c r="M1590" s="15">
        <f t="shared" si="2657"/>
        <v>4085.6</v>
      </c>
      <c r="N1590" s="15">
        <f t="shared" si="2658"/>
        <v>4085.6</v>
      </c>
      <c r="O1590" s="15">
        <f t="shared" si="2641"/>
        <v>0</v>
      </c>
      <c r="P1590" s="15">
        <f t="shared" si="2642"/>
        <v>0</v>
      </c>
      <c r="Q1590" s="15">
        <f t="shared" si="2643"/>
        <v>0</v>
      </c>
      <c r="R1590" s="15">
        <f t="shared" si="2603"/>
        <v>4085.6</v>
      </c>
      <c r="S1590" s="15">
        <f t="shared" si="2604"/>
        <v>4085.6</v>
      </c>
      <c r="T1590" s="15">
        <f t="shared" si="2605"/>
        <v>4085.6</v>
      </c>
      <c r="U1590" s="15">
        <f t="shared" si="2644"/>
        <v>0</v>
      </c>
      <c r="V1590" s="15">
        <f t="shared" si="2581"/>
        <v>4085.6</v>
      </c>
      <c r="W1590" s="15">
        <f t="shared" si="2582"/>
        <v>4085.6</v>
      </c>
      <c r="X1590" s="15">
        <f t="shared" si="2583"/>
        <v>4085.6</v>
      </c>
      <c r="Y1590" s="15">
        <f t="shared" si="2645"/>
        <v>0</v>
      </c>
      <c r="Z1590" s="15">
        <f t="shared" si="2646"/>
        <v>0</v>
      </c>
      <c r="AA1590" s="15">
        <f t="shared" si="2647"/>
        <v>0</v>
      </c>
      <c r="AB1590" s="15">
        <f t="shared" si="2562"/>
        <v>4085.6</v>
      </c>
      <c r="AC1590" s="15">
        <f t="shared" si="2563"/>
        <v>4085.6</v>
      </c>
      <c r="AD1590" s="15">
        <f t="shared" si="2564"/>
        <v>4085.6</v>
      </c>
      <c r="AE1590" s="15">
        <f t="shared" si="2648"/>
        <v>0</v>
      </c>
      <c r="AF1590" s="15">
        <f t="shared" si="2649"/>
        <v>0</v>
      </c>
      <c r="AG1590" s="15">
        <f t="shared" si="2650"/>
        <v>0</v>
      </c>
      <c r="AH1590" s="15">
        <f t="shared" si="2568"/>
        <v>4085.6</v>
      </c>
      <c r="AI1590" s="15">
        <f t="shared" si="2569"/>
        <v>4085.6</v>
      </c>
      <c r="AJ1590" s="15">
        <f t="shared" si="2570"/>
        <v>4085.6</v>
      </c>
      <c r="AK1590" s="15">
        <f t="shared" si="2651"/>
        <v>0</v>
      </c>
      <c r="AL1590" s="15">
        <f t="shared" si="2652"/>
        <v>0</v>
      </c>
      <c r="AM1590" s="15">
        <f t="shared" si="2653"/>
        <v>0</v>
      </c>
      <c r="AN1590" s="15">
        <f t="shared" si="2632"/>
        <v>4085.6</v>
      </c>
      <c r="AO1590" s="15">
        <f t="shared" si="2654"/>
        <v>0</v>
      </c>
      <c r="AP1590" s="70">
        <f t="shared" si="2575"/>
        <v>4085.6</v>
      </c>
      <c r="AQ1590" s="15">
        <f t="shared" si="2633"/>
        <v>4085.6</v>
      </c>
      <c r="AR1590" s="15">
        <f t="shared" si="2655"/>
        <v>0</v>
      </c>
      <c r="AS1590" s="70">
        <f t="shared" si="2577"/>
        <v>4085.6</v>
      </c>
      <c r="AT1590" s="73">
        <f t="shared" si="2634"/>
        <v>4085.6</v>
      </c>
      <c r="AU1590" s="15">
        <f t="shared" si="2655"/>
        <v>0</v>
      </c>
      <c r="AV1590" s="24"/>
    </row>
    <row r="1591" spans="1:48" x14ac:dyDescent="0.3">
      <c r="A1591" s="61" t="s">
        <v>1012</v>
      </c>
      <c r="B1591" s="62">
        <v>800</v>
      </c>
      <c r="C1591" s="61" t="s">
        <v>31</v>
      </c>
      <c r="D1591" s="61" t="s">
        <v>32</v>
      </c>
      <c r="E1591" s="63" t="s">
        <v>33</v>
      </c>
      <c r="F1591" s="15">
        <v>4085.6</v>
      </c>
      <c r="G1591" s="15">
        <v>4085.6</v>
      </c>
      <c r="H1591" s="15">
        <v>4085.6</v>
      </c>
      <c r="I1591" s="15"/>
      <c r="J1591" s="15"/>
      <c r="K1591" s="15"/>
      <c r="L1591" s="15">
        <f t="shared" si="2656"/>
        <v>4085.6</v>
      </c>
      <c r="M1591" s="15">
        <f t="shared" si="2657"/>
        <v>4085.6</v>
      </c>
      <c r="N1591" s="15">
        <f t="shared" si="2658"/>
        <v>4085.6</v>
      </c>
      <c r="O1591" s="15"/>
      <c r="P1591" s="15"/>
      <c r="Q1591" s="15"/>
      <c r="R1591" s="15">
        <f t="shared" si="2603"/>
        <v>4085.6</v>
      </c>
      <c r="S1591" s="15">
        <f t="shared" si="2604"/>
        <v>4085.6</v>
      </c>
      <c r="T1591" s="15">
        <f t="shared" si="2605"/>
        <v>4085.6</v>
      </c>
      <c r="U1591" s="15"/>
      <c r="V1591" s="15">
        <f t="shared" si="2581"/>
        <v>4085.6</v>
      </c>
      <c r="W1591" s="15">
        <f t="shared" si="2582"/>
        <v>4085.6</v>
      </c>
      <c r="X1591" s="15">
        <f t="shared" si="2583"/>
        <v>4085.6</v>
      </c>
      <c r="Y1591" s="15"/>
      <c r="Z1591" s="15"/>
      <c r="AA1591" s="15"/>
      <c r="AB1591" s="15">
        <f t="shared" si="2562"/>
        <v>4085.6</v>
      </c>
      <c r="AC1591" s="15">
        <f t="shared" si="2563"/>
        <v>4085.6</v>
      </c>
      <c r="AD1591" s="15">
        <f t="shared" si="2564"/>
        <v>4085.6</v>
      </c>
      <c r="AE1591" s="15"/>
      <c r="AF1591" s="15"/>
      <c r="AG1591" s="15"/>
      <c r="AH1591" s="15">
        <f t="shared" si="2568"/>
        <v>4085.6</v>
      </c>
      <c r="AI1591" s="15">
        <f t="shared" si="2569"/>
        <v>4085.6</v>
      </c>
      <c r="AJ1591" s="15">
        <f t="shared" si="2570"/>
        <v>4085.6</v>
      </c>
      <c r="AK1591" s="15"/>
      <c r="AL1591" s="15"/>
      <c r="AM1591" s="15"/>
      <c r="AN1591" s="15">
        <f t="shared" si="2632"/>
        <v>4085.6</v>
      </c>
      <c r="AO1591" s="15"/>
      <c r="AP1591" s="70">
        <f t="shared" si="2575"/>
        <v>4085.6</v>
      </c>
      <c r="AQ1591" s="15">
        <f t="shared" si="2633"/>
        <v>4085.6</v>
      </c>
      <c r="AR1591" s="15"/>
      <c r="AS1591" s="70">
        <f t="shared" si="2577"/>
        <v>4085.6</v>
      </c>
      <c r="AT1591" s="73">
        <f t="shared" si="2634"/>
        <v>4085.6</v>
      </c>
      <c r="AU1591" s="15"/>
      <c r="AV1591" s="24"/>
    </row>
    <row r="1592" spans="1:48" ht="46.8" x14ac:dyDescent="0.3">
      <c r="A1592" s="61" t="s">
        <v>1014</v>
      </c>
      <c r="B1592" s="62"/>
      <c r="C1592" s="61"/>
      <c r="D1592" s="61"/>
      <c r="E1592" s="63" t="s">
        <v>1015</v>
      </c>
      <c r="F1592" s="15">
        <f t="shared" si="2635"/>
        <v>61.5</v>
      </c>
      <c r="G1592" s="15">
        <f t="shared" si="2636"/>
        <v>61.5</v>
      </c>
      <c r="H1592" s="15">
        <f t="shared" si="2637"/>
        <v>61.5</v>
      </c>
      <c r="I1592" s="15">
        <f t="shared" si="2638"/>
        <v>0</v>
      </c>
      <c r="J1592" s="15">
        <f t="shared" si="2639"/>
        <v>0</v>
      </c>
      <c r="K1592" s="15">
        <f t="shared" si="2640"/>
        <v>0</v>
      </c>
      <c r="L1592" s="15">
        <f t="shared" si="2656"/>
        <v>61.5</v>
      </c>
      <c r="M1592" s="15">
        <f t="shared" si="2657"/>
        <v>61.5</v>
      </c>
      <c r="N1592" s="15">
        <f t="shared" si="2658"/>
        <v>61.5</v>
      </c>
      <c r="O1592" s="15">
        <f t="shared" si="2641"/>
        <v>0</v>
      </c>
      <c r="P1592" s="15">
        <f t="shared" si="2642"/>
        <v>0</v>
      </c>
      <c r="Q1592" s="15">
        <f t="shared" si="2643"/>
        <v>0</v>
      </c>
      <c r="R1592" s="15">
        <f t="shared" si="2603"/>
        <v>61.5</v>
      </c>
      <c r="S1592" s="15">
        <f t="shared" si="2604"/>
        <v>61.5</v>
      </c>
      <c r="T1592" s="15">
        <f t="shared" si="2605"/>
        <v>61.5</v>
      </c>
      <c r="U1592" s="15">
        <f t="shared" si="2644"/>
        <v>0</v>
      </c>
      <c r="V1592" s="15">
        <f t="shared" si="2581"/>
        <v>61.5</v>
      </c>
      <c r="W1592" s="15">
        <f t="shared" si="2582"/>
        <v>61.5</v>
      </c>
      <c r="X1592" s="15">
        <f t="shared" si="2583"/>
        <v>61.5</v>
      </c>
      <c r="Y1592" s="15">
        <f t="shared" si="2645"/>
        <v>0</v>
      </c>
      <c r="Z1592" s="15">
        <f t="shared" si="2646"/>
        <v>0</v>
      </c>
      <c r="AA1592" s="15">
        <f t="shared" si="2647"/>
        <v>0</v>
      </c>
      <c r="AB1592" s="15">
        <f t="shared" ref="AB1592:AB1655" si="2659">V1592+Y1592</f>
        <v>61.5</v>
      </c>
      <c r="AC1592" s="15">
        <f t="shared" ref="AC1592:AC1655" si="2660">W1592+Z1592</f>
        <v>61.5</v>
      </c>
      <c r="AD1592" s="15">
        <f t="shared" ref="AD1592:AD1655" si="2661">X1592+AA1592</f>
        <v>61.5</v>
      </c>
      <c r="AE1592" s="15">
        <f t="shared" si="2648"/>
        <v>0</v>
      </c>
      <c r="AF1592" s="15">
        <f t="shared" si="2649"/>
        <v>0</v>
      </c>
      <c r="AG1592" s="15">
        <f t="shared" si="2650"/>
        <v>0</v>
      </c>
      <c r="AH1592" s="15">
        <f t="shared" ref="AH1592:AH1655" si="2662">AB1592+AE1592</f>
        <v>61.5</v>
      </c>
      <c r="AI1592" s="15">
        <f t="shared" ref="AI1592:AI1655" si="2663">AC1592+AF1592</f>
        <v>61.5</v>
      </c>
      <c r="AJ1592" s="15">
        <f t="shared" ref="AJ1592:AJ1655" si="2664">AD1592+AG1592</f>
        <v>61.5</v>
      </c>
      <c r="AK1592" s="15">
        <f t="shared" si="2651"/>
        <v>0</v>
      </c>
      <c r="AL1592" s="15">
        <f t="shared" si="2652"/>
        <v>0</v>
      </c>
      <c r="AM1592" s="15">
        <f t="shared" si="2653"/>
        <v>0</v>
      </c>
      <c r="AN1592" s="15">
        <f t="shared" si="2632"/>
        <v>61.5</v>
      </c>
      <c r="AO1592" s="15">
        <f t="shared" si="2654"/>
        <v>0</v>
      </c>
      <c r="AP1592" s="70">
        <f t="shared" ref="AP1592:AP1655" si="2665">AN1592+AO1592</f>
        <v>61.5</v>
      </c>
      <c r="AQ1592" s="15">
        <f t="shared" si="2633"/>
        <v>61.5</v>
      </c>
      <c r="AR1592" s="15">
        <f t="shared" si="2655"/>
        <v>0</v>
      </c>
      <c r="AS1592" s="70">
        <f t="shared" ref="AS1592:AS1655" si="2666">AQ1592+AR1592</f>
        <v>61.5</v>
      </c>
      <c r="AT1592" s="73">
        <f t="shared" si="2634"/>
        <v>61.5</v>
      </c>
      <c r="AU1592" s="15">
        <f t="shared" si="2655"/>
        <v>0</v>
      </c>
      <c r="AV1592" s="24"/>
    </row>
    <row r="1593" spans="1:48" ht="31.2" x14ac:dyDescent="0.3">
      <c r="A1593" s="61" t="s">
        <v>1014</v>
      </c>
      <c r="B1593" s="62" t="s">
        <v>48</v>
      </c>
      <c r="C1593" s="61"/>
      <c r="D1593" s="61"/>
      <c r="E1593" s="63" t="s">
        <v>49</v>
      </c>
      <c r="F1593" s="15">
        <f t="shared" si="2635"/>
        <v>61.5</v>
      </c>
      <c r="G1593" s="15">
        <f t="shared" si="2636"/>
        <v>61.5</v>
      </c>
      <c r="H1593" s="15">
        <f t="shared" si="2637"/>
        <v>61.5</v>
      </c>
      <c r="I1593" s="15">
        <f t="shared" si="2638"/>
        <v>0</v>
      </c>
      <c r="J1593" s="15">
        <f t="shared" si="2639"/>
        <v>0</v>
      </c>
      <c r="K1593" s="15">
        <f t="shared" si="2640"/>
        <v>0</v>
      </c>
      <c r="L1593" s="15">
        <f t="shared" si="2656"/>
        <v>61.5</v>
      </c>
      <c r="M1593" s="15">
        <f t="shared" si="2657"/>
        <v>61.5</v>
      </c>
      <c r="N1593" s="15">
        <f t="shared" si="2658"/>
        <v>61.5</v>
      </c>
      <c r="O1593" s="15">
        <f t="shared" si="2641"/>
        <v>0</v>
      </c>
      <c r="P1593" s="15">
        <f t="shared" si="2642"/>
        <v>0</v>
      </c>
      <c r="Q1593" s="15">
        <f t="shared" si="2643"/>
        <v>0</v>
      </c>
      <c r="R1593" s="15">
        <f t="shared" si="2603"/>
        <v>61.5</v>
      </c>
      <c r="S1593" s="15">
        <f t="shared" si="2604"/>
        <v>61.5</v>
      </c>
      <c r="T1593" s="15">
        <f t="shared" si="2605"/>
        <v>61.5</v>
      </c>
      <c r="U1593" s="15">
        <f t="shared" si="2644"/>
        <v>0</v>
      </c>
      <c r="V1593" s="15">
        <f t="shared" si="2581"/>
        <v>61.5</v>
      </c>
      <c r="W1593" s="15">
        <f t="shared" si="2582"/>
        <v>61.5</v>
      </c>
      <c r="X1593" s="15">
        <f t="shared" si="2583"/>
        <v>61.5</v>
      </c>
      <c r="Y1593" s="15">
        <f t="shared" si="2645"/>
        <v>0</v>
      </c>
      <c r="Z1593" s="15">
        <f t="shared" si="2646"/>
        <v>0</v>
      </c>
      <c r="AA1593" s="15">
        <f t="shared" si="2647"/>
        <v>0</v>
      </c>
      <c r="AB1593" s="15">
        <f t="shared" si="2659"/>
        <v>61.5</v>
      </c>
      <c r="AC1593" s="15">
        <f t="shared" si="2660"/>
        <v>61.5</v>
      </c>
      <c r="AD1593" s="15">
        <f t="shared" si="2661"/>
        <v>61.5</v>
      </c>
      <c r="AE1593" s="15">
        <f t="shared" si="2648"/>
        <v>0</v>
      </c>
      <c r="AF1593" s="15">
        <f t="shared" si="2649"/>
        <v>0</v>
      </c>
      <c r="AG1593" s="15">
        <f t="shared" si="2650"/>
        <v>0</v>
      </c>
      <c r="AH1593" s="15">
        <f t="shared" si="2662"/>
        <v>61.5</v>
      </c>
      <c r="AI1593" s="15">
        <f t="shared" si="2663"/>
        <v>61.5</v>
      </c>
      <c r="AJ1593" s="15">
        <f t="shared" si="2664"/>
        <v>61.5</v>
      </c>
      <c r="AK1593" s="15">
        <f t="shared" si="2651"/>
        <v>0</v>
      </c>
      <c r="AL1593" s="15">
        <f t="shared" si="2652"/>
        <v>0</v>
      </c>
      <c r="AM1593" s="15">
        <f t="shared" si="2653"/>
        <v>0</v>
      </c>
      <c r="AN1593" s="15">
        <f t="shared" si="2632"/>
        <v>61.5</v>
      </c>
      <c r="AO1593" s="15">
        <f t="shared" si="2654"/>
        <v>0</v>
      </c>
      <c r="AP1593" s="70">
        <f t="shared" si="2665"/>
        <v>61.5</v>
      </c>
      <c r="AQ1593" s="15">
        <f t="shared" si="2633"/>
        <v>61.5</v>
      </c>
      <c r="AR1593" s="15">
        <f t="shared" si="2655"/>
        <v>0</v>
      </c>
      <c r="AS1593" s="70">
        <f t="shared" si="2666"/>
        <v>61.5</v>
      </c>
      <c r="AT1593" s="73">
        <f t="shared" si="2634"/>
        <v>61.5</v>
      </c>
      <c r="AU1593" s="15">
        <f t="shared" si="2655"/>
        <v>0</v>
      </c>
      <c r="AV1593" s="24"/>
    </row>
    <row r="1594" spans="1:48" x14ac:dyDescent="0.3">
      <c r="A1594" s="61" t="s">
        <v>1014</v>
      </c>
      <c r="B1594" s="62" t="s">
        <v>48</v>
      </c>
      <c r="C1594" s="61" t="s">
        <v>31</v>
      </c>
      <c r="D1594" s="61" t="s">
        <v>32</v>
      </c>
      <c r="E1594" s="63" t="s">
        <v>33</v>
      </c>
      <c r="F1594" s="15">
        <v>61.5</v>
      </c>
      <c r="G1594" s="15">
        <v>61.5</v>
      </c>
      <c r="H1594" s="15">
        <v>61.5</v>
      </c>
      <c r="I1594" s="15"/>
      <c r="J1594" s="15"/>
      <c r="K1594" s="15"/>
      <c r="L1594" s="15">
        <f t="shared" si="2656"/>
        <v>61.5</v>
      </c>
      <c r="M1594" s="15">
        <f t="shared" si="2657"/>
        <v>61.5</v>
      </c>
      <c r="N1594" s="15">
        <f t="shared" si="2658"/>
        <v>61.5</v>
      </c>
      <c r="O1594" s="15"/>
      <c r="P1594" s="15"/>
      <c r="Q1594" s="15"/>
      <c r="R1594" s="15">
        <f t="shared" si="2603"/>
        <v>61.5</v>
      </c>
      <c r="S1594" s="15">
        <f t="shared" si="2604"/>
        <v>61.5</v>
      </c>
      <c r="T1594" s="15">
        <f t="shared" si="2605"/>
        <v>61.5</v>
      </c>
      <c r="U1594" s="15"/>
      <c r="V1594" s="15">
        <f t="shared" si="2581"/>
        <v>61.5</v>
      </c>
      <c r="W1594" s="15">
        <f t="shared" si="2582"/>
        <v>61.5</v>
      </c>
      <c r="X1594" s="15">
        <f t="shared" si="2583"/>
        <v>61.5</v>
      </c>
      <c r="Y1594" s="15"/>
      <c r="Z1594" s="15"/>
      <c r="AA1594" s="15"/>
      <c r="AB1594" s="15">
        <f t="shared" si="2659"/>
        <v>61.5</v>
      </c>
      <c r="AC1594" s="15">
        <f t="shared" si="2660"/>
        <v>61.5</v>
      </c>
      <c r="AD1594" s="15">
        <f t="shared" si="2661"/>
        <v>61.5</v>
      </c>
      <c r="AE1594" s="15"/>
      <c r="AF1594" s="15"/>
      <c r="AG1594" s="15"/>
      <c r="AH1594" s="15">
        <f t="shared" si="2662"/>
        <v>61.5</v>
      </c>
      <c r="AI1594" s="15">
        <f t="shared" si="2663"/>
        <v>61.5</v>
      </c>
      <c r="AJ1594" s="15">
        <f t="shared" si="2664"/>
        <v>61.5</v>
      </c>
      <c r="AK1594" s="15"/>
      <c r="AL1594" s="15"/>
      <c r="AM1594" s="15"/>
      <c r="AN1594" s="15">
        <f t="shared" si="2632"/>
        <v>61.5</v>
      </c>
      <c r="AO1594" s="15"/>
      <c r="AP1594" s="70">
        <f t="shared" si="2665"/>
        <v>61.5</v>
      </c>
      <c r="AQ1594" s="15">
        <f t="shared" si="2633"/>
        <v>61.5</v>
      </c>
      <c r="AR1594" s="15"/>
      <c r="AS1594" s="70">
        <f t="shared" si="2666"/>
        <v>61.5</v>
      </c>
      <c r="AT1594" s="73">
        <f t="shared" si="2634"/>
        <v>61.5</v>
      </c>
      <c r="AU1594" s="15"/>
      <c r="AV1594" s="24"/>
    </row>
    <row r="1595" spans="1:48" ht="62.4" x14ac:dyDescent="0.3">
      <c r="A1595" s="61" t="s">
        <v>1016</v>
      </c>
      <c r="B1595" s="62"/>
      <c r="C1595" s="61"/>
      <c r="D1595" s="61"/>
      <c r="E1595" s="63" t="s">
        <v>1017</v>
      </c>
      <c r="F1595" s="15">
        <f t="shared" si="2635"/>
        <v>2250.1999999999998</v>
      </c>
      <c r="G1595" s="15">
        <f t="shared" si="2636"/>
        <v>2250.1999999999998</v>
      </c>
      <c r="H1595" s="15">
        <f t="shared" si="2637"/>
        <v>2250.1999999999998</v>
      </c>
      <c r="I1595" s="15">
        <f t="shared" si="2638"/>
        <v>0</v>
      </c>
      <c r="J1595" s="15">
        <f t="shared" si="2639"/>
        <v>0</v>
      </c>
      <c r="K1595" s="15">
        <f t="shared" si="2640"/>
        <v>0</v>
      </c>
      <c r="L1595" s="15">
        <f t="shared" si="2656"/>
        <v>2250.1999999999998</v>
      </c>
      <c r="M1595" s="15">
        <f t="shared" si="2657"/>
        <v>2250.1999999999998</v>
      </c>
      <c r="N1595" s="15">
        <f t="shared" si="2658"/>
        <v>2250.1999999999998</v>
      </c>
      <c r="O1595" s="15">
        <f t="shared" si="2641"/>
        <v>0</v>
      </c>
      <c r="P1595" s="15">
        <f t="shared" si="2642"/>
        <v>0</v>
      </c>
      <c r="Q1595" s="15">
        <f t="shared" si="2643"/>
        <v>0</v>
      </c>
      <c r="R1595" s="15">
        <f t="shared" si="2603"/>
        <v>2250.1999999999998</v>
      </c>
      <c r="S1595" s="15">
        <f t="shared" si="2604"/>
        <v>2250.1999999999998</v>
      </c>
      <c r="T1595" s="15">
        <f t="shared" si="2605"/>
        <v>2250.1999999999998</v>
      </c>
      <c r="U1595" s="15">
        <f t="shared" si="2644"/>
        <v>0</v>
      </c>
      <c r="V1595" s="15">
        <f t="shared" si="2581"/>
        <v>2250.1999999999998</v>
      </c>
      <c r="W1595" s="15">
        <f t="shared" si="2582"/>
        <v>2250.1999999999998</v>
      </c>
      <c r="X1595" s="15">
        <f t="shared" si="2583"/>
        <v>2250.1999999999998</v>
      </c>
      <c r="Y1595" s="15">
        <f t="shared" si="2645"/>
        <v>0</v>
      </c>
      <c r="Z1595" s="15">
        <f t="shared" si="2646"/>
        <v>0</v>
      </c>
      <c r="AA1595" s="15">
        <f t="shared" si="2647"/>
        <v>0</v>
      </c>
      <c r="AB1595" s="15">
        <f t="shared" si="2659"/>
        <v>2250.1999999999998</v>
      </c>
      <c r="AC1595" s="15">
        <f t="shared" si="2660"/>
        <v>2250.1999999999998</v>
      </c>
      <c r="AD1595" s="15">
        <f t="shared" si="2661"/>
        <v>2250.1999999999998</v>
      </c>
      <c r="AE1595" s="15">
        <f t="shared" si="2648"/>
        <v>1540.8030000000001</v>
      </c>
      <c r="AF1595" s="15">
        <f t="shared" si="2649"/>
        <v>0</v>
      </c>
      <c r="AG1595" s="15">
        <f t="shared" si="2650"/>
        <v>0</v>
      </c>
      <c r="AH1595" s="15">
        <f t="shared" si="2662"/>
        <v>3791.0029999999997</v>
      </c>
      <c r="AI1595" s="15">
        <f t="shared" si="2663"/>
        <v>2250.1999999999998</v>
      </c>
      <c r="AJ1595" s="15">
        <f t="shared" si="2664"/>
        <v>2250.1999999999998</v>
      </c>
      <c r="AK1595" s="15">
        <f t="shared" si="2651"/>
        <v>3472.9319999999998</v>
      </c>
      <c r="AL1595" s="15">
        <f t="shared" si="2652"/>
        <v>0</v>
      </c>
      <c r="AM1595" s="15">
        <f t="shared" si="2653"/>
        <v>0</v>
      </c>
      <c r="AN1595" s="15">
        <f t="shared" si="2632"/>
        <v>7263.9349999999995</v>
      </c>
      <c r="AO1595" s="15">
        <f t="shared" si="2654"/>
        <v>0</v>
      </c>
      <c r="AP1595" s="70">
        <f t="shared" si="2665"/>
        <v>7263.9349999999995</v>
      </c>
      <c r="AQ1595" s="15">
        <f t="shared" si="2633"/>
        <v>2250.1999999999998</v>
      </c>
      <c r="AR1595" s="15">
        <f t="shared" si="2655"/>
        <v>0</v>
      </c>
      <c r="AS1595" s="70">
        <f t="shared" si="2666"/>
        <v>2250.1999999999998</v>
      </c>
      <c r="AT1595" s="73">
        <f t="shared" si="2634"/>
        <v>2250.1999999999998</v>
      </c>
      <c r="AU1595" s="15">
        <f t="shared" si="2655"/>
        <v>0</v>
      </c>
      <c r="AV1595" s="24"/>
    </row>
    <row r="1596" spans="1:48" ht="31.2" x14ac:dyDescent="0.3">
      <c r="A1596" s="61" t="s">
        <v>1016</v>
      </c>
      <c r="B1596" s="62" t="s">
        <v>48</v>
      </c>
      <c r="C1596" s="61"/>
      <c r="D1596" s="61"/>
      <c r="E1596" s="63" t="s">
        <v>49</v>
      </c>
      <c r="F1596" s="15">
        <f t="shared" si="2635"/>
        <v>2250.1999999999998</v>
      </c>
      <c r="G1596" s="15">
        <f t="shared" si="2636"/>
        <v>2250.1999999999998</v>
      </c>
      <c r="H1596" s="15">
        <f t="shared" si="2637"/>
        <v>2250.1999999999998</v>
      </c>
      <c r="I1596" s="15">
        <f t="shared" si="2638"/>
        <v>0</v>
      </c>
      <c r="J1596" s="15">
        <f t="shared" si="2639"/>
        <v>0</v>
      </c>
      <c r="K1596" s="15">
        <f t="shared" si="2640"/>
        <v>0</v>
      </c>
      <c r="L1596" s="15">
        <f t="shared" si="2656"/>
        <v>2250.1999999999998</v>
      </c>
      <c r="M1596" s="15">
        <f t="shared" si="2657"/>
        <v>2250.1999999999998</v>
      </c>
      <c r="N1596" s="15">
        <f t="shared" si="2658"/>
        <v>2250.1999999999998</v>
      </c>
      <c r="O1596" s="15">
        <f t="shared" si="2641"/>
        <v>0</v>
      </c>
      <c r="P1596" s="15">
        <f t="shared" si="2642"/>
        <v>0</v>
      </c>
      <c r="Q1596" s="15">
        <f t="shared" si="2643"/>
        <v>0</v>
      </c>
      <c r="R1596" s="15">
        <f t="shared" si="2603"/>
        <v>2250.1999999999998</v>
      </c>
      <c r="S1596" s="15">
        <f t="shared" si="2604"/>
        <v>2250.1999999999998</v>
      </c>
      <c r="T1596" s="15">
        <f t="shared" si="2605"/>
        <v>2250.1999999999998</v>
      </c>
      <c r="U1596" s="15">
        <f t="shared" si="2644"/>
        <v>0</v>
      </c>
      <c r="V1596" s="15">
        <f t="shared" si="2581"/>
        <v>2250.1999999999998</v>
      </c>
      <c r="W1596" s="15">
        <f t="shared" si="2582"/>
        <v>2250.1999999999998</v>
      </c>
      <c r="X1596" s="15">
        <f t="shared" si="2583"/>
        <v>2250.1999999999998</v>
      </c>
      <c r="Y1596" s="15">
        <f t="shared" si="2645"/>
        <v>0</v>
      </c>
      <c r="Z1596" s="15">
        <f t="shared" si="2646"/>
        <v>0</v>
      </c>
      <c r="AA1596" s="15">
        <f t="shared" si="2647"/>
        <v>0</v>
      </c>
      <c r="AB1596" s="15">
        <f t="shared" si="2659"/>
        <v>2250.1999999999998</v>
      </c>
      <c r="AC1596" s="15">
        <f t="shared" si="2660"/>
        <v>2250.1999999999998</v>
      </c>
      <c r="AD1596" s="15">
        <f t="shared" si="2661"/>
        <v>2250.1999999999998</v>
      </c>
      <c r="AE1596" s="15">
        <f t="shared" si="2648"/>
        <v>1540.8030000000001</v>
      </c>
      <c r="AF1596" s="15">
        <f t="shared" si="2649"/>
        <v>0</v>
      </c>
      <c r="AG1596" s="15">
        <f t="shared" si="2650"/>
        <v>0</v>
      </c>
      <c r="AH1596" s="15">
        <f t="shared" si="2662"/>
        <v>3791.0029999999997</v>
      </c>
      <c r="AI1596" s="15">
        <f t="shared" si="2663"/>
        <v>2250.1999999999998</v>
      </c>
      <c r="AJ1596" s="15">
        <f t="shared" si="2664"/>
        <v>2250.1999999999998</v>
      </c>
      <c r="AK1596" s="15">
        <f t="shared" si="2651"/>
        <v>3472.9319999999998</v>
      </c>
      <c r="AL1596" s="15">
        <f t="shared" si="2652"/>
        <v>0</v>
      </c>
      <c r="AM1596" s="15">
        <f t="shared" si="2653"/>
        <v>0</v>
      </c>
      <c r="AN1596" s="15">
        <f t="shared" si="2632"/>
        <v>7263.9349999999995</v>
      </c>
      <c r="AO1596" s="15">
        <f t="shared" si="2654"/>
        <v>0</v>
      </c>
      <c r="AP1596" s="70">
        <f t="shared" si="2665"/>
        <v>7263.9349999999995</v>
      </c>
      <c r="AQ1596" s="15">
        <f t="shared" si="2633"/>
        <v>2250.1999999999998</v>
      </c>
      <c r="AR1596" s="15">
        <f t="shared" si="2655"/>
        <v>0</v>
      </c>
      <c r="AS1596" s="70">
        <f t="shared" si="2666"/>
        <v>2250.1999999999998</v>
      </c>
      <c r="AT1596" s="73">
        <f t="shared" si="2634"/>
        <v>2250.1999999999998</v>
      </c>
      <c r="AU1596" s="15">
        <f t="shared" si="2655"/>
        <v>0</v>
      </c>
      <c r="AV1596" s="24"/>
    </row>
    <row r="1597" spans="1:48" ht="46.8" x14ac:dyDescent="0.3">
      <c r="A1597" s="61" t="s">
        <v>1016</v>
      </c>
      <c r="B1597" s="62" t="s">
        <v>48</v>
      </c>
      <c r="C1597" s="61" t="s">
        <v>51</v>
      </c>
      <c r="D1597" s="61" t="s">
        <v>172</v>
      </c>
      <c r="E1597" s="63" t="s">
        <v>173</v>
      </c>
      <c r="F1597" s="15">
        <v>2250.1999999999998</v>
      </c>
      <c r="G1597" s="15">
        <v>2250.1999999999998</v>
      </c>
      <c r="H1597" s="15">
        <v>2250.1999999999998</v>
      </c>
      <c r="I1597" s="15"/>
      <c r="J1597" s="15"/>
      <c r="K1597" s="15"/>
      <c r="L1597" s="15">
        <f t="shared" si="2656"/>
        <v>2250.1999999999998</v>
      </c>
      <c r="M1597" s="15">
        <f t="shared" si="2657"/>
        <v>2250.1999999999998</v>
      </c>
      <c r="N1597" s="15">
        <f t="shared" si="2658"/>
        <v>2250.1999999999998</v>
      </c>
      <c r="O1597" s="15"/>
      <c r="P1597" s="15"/>
      <c r="Q1597" s="15"/>
      <c r="R1597" s="15">
        <f t="shared" si="2603"/>
        <v>2250.1999999999998</v>
      </c>
      <c r="S1597" s="15">
        <f t="shared" si="2604"/>
        <v>2250.1999999999998</v>
      </c>
      <c r="T1597" s="15">
        <f t="shared" si="2605"/>
        <v>2250.1999999999998</v>
      </c>
      <c r="U1597" s="15"/>
      <c r="V1597" s="15">
        <f t="shared" si="2581"/>
        <v>2250.1999999999998</v>
      </c>
      <c r="W1597" s="15">
        <f t="shared" si="2582"/>
        <v>2250.1999999999998</v>
      </c>
      <c r="X1597" s="15">
        <f t="shared" si="2583"/>
        <v>2250.1999999999998</v>
      </c>
      <c r="Y1597" s="15"/>
      <c r="Z1597" s="15"/>
      <c r="AA1597" s="15"/>
      <c r="AB1597" s="15">
        <f t="shared" si="2659"/>
        <v>2250.1999999999998</v>
      </c>
      <c r="AC1597" s="15">
        <f t="shared" si="2660"/>
        <v>2250.1999999999998</v>
      </c>
      <c r="AD1597" s="15">
        <f t="shared" si="2661"/>
        <v>2250.1999999999998</v>
      </c>
      <c r="AE1597" s="15">
        <v>1540.8030000000001</v>
      </c>
      <c r="AF1597" s="15"/>
      <c r="AG1597" s="15"/>
      <c r="AH1597" s="15">
        <f t="shared" si="2662"/>
        <v>3791.0029999999997</v>
      </c>
      <c r="AI1597" s="15">
        <f t="shared" si="2663"/>
        <v>2250.1999999999998</v>
      </c>
      <c r="AJ1597" s="15">
        <f t="shared" si="2664"/>
        <v>2250.1999999999998</v>
      </c>
      <c r="AK1597" s="15">
        <f>1272.932+2200</f>
        <v>3472.9319999999998</v>
      </c>
      <c r="AL1597" s="15"/>
      <c r="AM1597" s="15"/>
      <c r="AN1597" s="15">
        <f t="shared" si="2632"/>
        <v>7263.9349999999995</v>
      </c>
      <c r="AO1597" s="15"/>
      <c r="AP1597" s="70">
        <f t="shared" si="2665"/>
        <v>7263.9349999999995</v>
      </c>
      <c r="AQ1597" s="15">
        <f t="shared" si="2633"/>
        <v>2250.1999999999998</v>
      </c>
      <c r="AR1597" s="15"/>
      <c r="AS1597" s="70">
        <f t="shared" si="2666"/>
        <v>2250.1999999999998</v>
      </c>
      <c r="AT1597" s="73">
        <f t="shared" si="2634"/>
        <v>2250.1999999999998</v>
      </c>
      <c r="AU1597" s="15"/>
      <c r="AV1597" s="24"/>
    </row>
    <row r="1598" spans="1:48" ht="31.2" x14ac:dyDescent="0.3">
      <c r="A1598" s="61" t="s">
        <v>1018</v>
      </c>
      <c r="B1598" s="62"/>
      <c r="C1598" s="61"/>
      <c r="D1598" s="61"/>
      <c r="E1598" s="63" t="s">
        <v>1019</v>
      </c>
      <c r="F1598" s="15">
        <f t="shared" si="2635"/>
        <v>4895.8</v>
      </c>
      <c r="G1598" s="15">
        <f t="shared" si="2636"/>
        <v>48473.1</v>
      </c>
      <c r="H1598" s="15">
        <f t="shared" si="2637"/>
        <v>239212.3</v>
      </c>
      <c r="I1598" s="15">
        <f t="shared" si="2638"/>
        <v>0</v>
      </c>
      <c r="J1598" s="15">
        <f t="shared" si="2639"/>
        <v>0</v>
      </c>
      <c r="K1598" s="15">
        <f t="shared" si="2640"/>
        <v>0</v>
      </c>
      <c r="L1598" s="15">
        <f t="shared" si="2656"/>
        <v>4895.8</v>
      </c>
      <c r="M1598" s="15">
        <f t="shared" si="2657"/>
        <v>48473.1</v>
      </c>
      <c r="N1598" s="15">
        <f t="shared" si="2658"/>
        <v>239212.3</v>
      </c>
      <c r="O1598" s="15">
        <f t="shared" si="2641"/>
        <v>-136</v>
      </c>
      <c r="P1598" s="15">
        <f t="shared" si="2642"/>
        <v>-5255.8</v>
      </c>
      <c r="Q1598" s="15">
        <f t="shared" si="2643"/>
        <v>-5522.1</v>
      </c>
      <c r="R1598" s="15">
        <f t="shared" si="2603"/>
        <v>4759.8</v>
      </c>
      <c r="S1598" s="15">
        <f t="shared" si="2604"/>
        <v>43217.299999999996</v>
      </c>
      <c r="T1598" s="15">
        <f t="shared" si="2605"/>
        <v>233690.19999999998</v>
      </c>
      <c r="U1598" s="15">
        <f t="shared" si="2644"/>
        <v>0</v>
      </c>
      <c r="V1598" s="15">
        <f t="shared" si="2581"/>
        <v>4759.8</v>
      </c>
      <c r="W1598" s="15">
        <f t="shared" si="2582"/>
        <v>43217.299999999996</v>
      </c>
      <c r="X1598" s="15">
        <f t="shared" si="2583"/>
        <v>233690.19999999998</v>
      </c>
      <c r="Y1598" s="15">
        <f t="shared" si="2645"/>
        <v>0</v>
      </c>
      <c r="Z1598" s="15">
        <f t="shared" si="2646"/>
        <v>0</v>
      </c>
      <c r="AA1598" s="15">
        <f t="shared" si="2647"/>
        <v>0</v>
      </c>
      <c r="AB1598" s="15">
        <f t="shared" si="2659"/>
        <v>4759.8</v>
      </c>
      <c r="AC1598" s="15">
        <f t="shared" si="2660"/>
        <v>43217.299999999996</v>
      </c>
      <c r="AD1598" s="15">
        <f t="shared" si="2661"/>
        <v>233690.19999999998</v>
      </c>
      <c r="AE1598" s="15">
        <f t="shared" si="2648"/>
        <v>0</v>
      </c>
      <c r="AF1598" s="15">
        <f t="shared" si="2649"/>
        <v>0</v>
      </c>
      <c r="AG1598" s="15">
        <f t="shared" si="2650"/>
        <v>0</v>
      </c>
      <c r="AH1598" s="15">
        <f t="shared" si="2662"/>
        <v>4759.8</v>
      </c>
      <c r="AI1598" s="15">
        <f t="shared" si="2663"/>
        <v>43217.299999999996</v>
      </c>
      <c r="AJ1598" s="15">
        <f t="shared" si="2664"/>
        <v>233690.19999999998</v>
      </c>
      <c r="AK1598" s="15">
        <f t="shared" si="2651"/>
        <v>0</v>
      </c>
      <c r="AL1598" s="15">
        <f t="shared" si="2652"/>
        <v>0</v>
      </c>
      <c r="AM1598" s="15">
        <f t="shared" si="2653"/>
        <v>-150000</v>
      </c>
      <c r="AN1598" s="15">
        <f t="shared" si="2632"/>
        <v>4759.8</v>
      </c>
      <c r="AO1598" s="15">
        <f t="shared" si="2654"/>
        <v>0</v>
      </c>
      <c r="AP1598" s="70">
        <f t="shared" si="2665"/>
        <v>4759.8</v>
      </c>
      <c r="AQ1598" s="15">
        <f t="shared" si="2633"/>
        <v>43217.299999999996</v>
      </c>
      <c r="AR1598" s="15">
        <f t="shared" si="2655"/>
        <v>0</v>
      </c>
      <c r="AS1598" s="70">
        <f t="shared" si="2666"/>
        <v>43217.299999999996</v>
      </c>
      <c r="AT1598" s="73">
        <f t="shared" si="2634"/>
        <v>83690.199999999983</v>
      </c>
      <c r="AU1598" s="15">
        <f t="shared" si="2655"/>
        <v>0</v>
      </c>
      <c r="AV1598" s="24"/>
    </row>
    <row r="1599" spans="1:48" ht="31.2" x14ac:dyDescent="0.3">
      <c r="A1599" s="61" t="s">
        <v>1018</v>
      </c>
      <c r="B1599" s="62" t="s">
        <v>1020</v>
      </c>
      <c r="C1599" s="61"/>
      <c r="D1599" s="61"/>
      <c r="E1599" s="63" t="s">
        <v>1021</v>
      </c>
      <c r="F1599" s="15">
        <f t="shared" si="2635"/>
        <v>4895.8</v>
      </c>
      <c r="G1599" s="15">
        <f t="shared" si="2636"/>
        <v>48473.1</v>
      </c>
      <c r="H1599" s="15">
        <f t="shared" si="2637"/>
        <v>239212.3</v>
      </c>
      <c r="I1599" s="15">
        <f t="shared" si="2638"/>
        <v>0</v>
      </c>
      <c r="J1599" s="15">
        <f t="shared" si="2639"/>
        <v>0</v>
      </c>
      <c r="K1599" s="15">
        <f t="shared" si="2640"/>
        <v>0</v>
      </c>
      <c r="L1599" s="15">
        <f t="shared" si="2656"/>
        <v>4895.8</v>
      </c>
      <c r="M1599" s="15">
        <f t="shared" si="2657"/>
        <v>48473.1</v>
      </c>
      <c r="N1599" s="15">
        <f t="shared" si="2658"/>
        <v>239212.3</v>
      </c>
      <c r="O1599" s="15">
        <f t="shared" si="2641"/>
        <v>-136</v>
      </c>
      <c r="P1599" s="15">
        <f t="shared" si="2642"/>
        <v>-5255.8</v>
      </c>
      <c r="Q1599" s="15">
        <f t="shared" si="2643"/>
        <v>-5522.1</v>
      </c>
      <c r="R1599" s="15">
        <f t="shared" si="2603"/>
        <v>4759.8</v>
      </c>
      <c r="S1599" s="15">
        <f t="shared" si="2604"/>
        <v>43217.299999999996</v>
      </c>
      <c r="T1599" s="15">
        <f t="shared" si="2605"/>
        <v>233690.19999999998</v>
      </c>
      <c r="U1599" s="15">
        <f t="shared" si="2644"/>
        <v>0</v>
      </c>
      <c r="V1599" s="15">
        <f t="shared" si="2581"/>
        <v>4759.8</v>
      </c>
      <c r="W1599" s="15">
        <f t="shared" si="2582"/>
        <v>43217.299999999996</v>
      </c>
      <c r="X1599" s="15">
        <f t="shared" si="2583"/>
        <v>233690.19999999998</v>
      </c>
      <c r="Y1599" s="15">
        <f t="shared" si="2645"/>
        <v>0</v>
      </c>
      <c r="Z1599" s="15">
        <f t="shared" si="2646"/>
        <v>0</v>
      </c>
      <c r="AA1599" s="15">
        <f t="shared" si="2647"/>
        <v>0</v>
      </c>
      <c r="AB1599" s="15">
        <f t="shared" si="2659"/>
        <v>4759.8</v>
      </c>
      <c r="AC1599" s="15">
        <f t="shared" si="2660"/>
        <v>43217.299999999996</v>
      </c>
      <c r="AD1599" s="15">
        <f t="shared" si="2661"/>
        <v>233690.19999999998</v>
      </c>
      <c r="AE1599" s="15">
        <f t="shared" si="2648"/>
        <v>0</v>
      </c>
      <c r="AF1599" s="15">
        <f t="shared" si="2649"/>
        <v>0</v>
      </c>
      <c r="AG1599" s="15">
        <f t="shared" si="2650"/>
        <v>0</v>
      </c>
      <c r="AH1599" s="15">
        <f t="shared" si="2662"/>
        <v>4759.8</v>
      </c>
      <c r="AI1599" s="15">
        <f t="shared" si="2663"/>
        <v>43217.299999999996</v>
      </c>
      <c r="AJ1599" s="15">
        <f t="shared" si="2664"/>
        <v>233690.19999999998</v>
      </c>
      <c r="AK1599" s="15">
        <f t="shared" si="2651"/>
        <v>0</v>
      </c>
      <c r="AL1599" s="15">
        <f t="shared" si="2652"/>
        <v>0</v>
      </c>
      <c r="AM1599" s="15">
        <f t="shared" si="2653"/>
        <v>-150000</v>
      </c>
      <c r="AN1599" s="15">
        <f t="shared" si="2632"/>
        <v>4759.8</v>
      </c>
      <c r="AO1599" s="15">
        <f t="shared" si="2654"/>
        <v>0</v>
      </c>
      <c r="AP1599" s="70">
        <f t="shared" si="2665"/>
        <v>4759.8</v>
      </c>
      <c r="AQ1599" s="15">
        <f t="shared" si="2633"/>
        <v>43217.299999999996</v>
      </c>
      <c r="AR1599" s="15">
        <f t="shared" si="2655"/>
        <v>0</v>
      </c>
      <c r="AS1599" s="70">
        <f t="shared" si="2666"/>
        <v>43217.299999999996</v>
      </c>
      <c r="AT1599" s="73">
        <f t="shared" si="2634"/>
        <v>83690.199999999983</v>
      </c>
      <c r="AU1599" s="15">
        <f t="shared" si="2655"/>
        <v>0</v>
      </c>
      <c r="AV1599" s="24"/>
    </row>
    <row r="1600" spans="1:48" ht="31.2" x14ac:dyDescent="0.3">
      <c r="A1600" s="61" t="s">
        <v>1018</v>
      </c>
      <c r="B1600" s="62">
        <v>700</v>
      </c>
      <c r="C1600" s="61" t="s">
        <v>32</v>
      </c>
      <c r="D1600" s="61" t="s">
        <v>31</v>
      </c>
      <c r="E1600" s="63" t="s">
        <v>1022</v>
      </c>
      <c r="F1600" s="15">
        <v>4895.8</v>
      </c>
      <c r="G1600" s="15">
        <v>48473.1</v>
      </c>
      <c r="H1600" s="15">
        <v>239212.3</v>
      </c>
      <c r="I1600" s="15"/>
      <c r="J1600" s="15"/>
      <c r="K1600" s="15"/>
      <c r="L1600" s="15">
        <f t="shared" si="2656"/>
        <v>4895.8</v>
      </c>
      <c r="M1600" s="15">
        <f t="shared" si="2657"/>
        <v>48473.1</v>
      </c>
      <c r="N1600" s="15">
        <f t="shared" si="2658"/>
        <v>239212.3</v>
      </c>
      <c r="O1600" s="15">
        <v>-136</v>
      </c>
      <c r="P1600" s="15">
        <v>-5255.8</v>
      </c>
      <c r="Q1600" s="15">
        <v>-5522.1</v>
      </c>
      <c r="R1600" s="15">
        <f t="shared" si="2603"/>
        <v>4759.8</v>
      </c>
      <c r="S1600" s="15">
        <f t="shared" si="2604"/>
        <v>43217.299999999996</v>
      </c>
      <c r="T1600" s="15">
        <f t="shared" si="2605"/>
        <v>233690.19999999998</v>
      </c>
      <c r="U1600" s="15"/>
      <c r="V1600" s="15">
        <f t="shared" si="2581"/>
        <v>4759.8</v>
      </c>
      <c r="W1600" s="15">
        <f t="shared" si="2582"/>
        <v>43217.299999999996</v>
      </c>
      <c r="X1600" s="15">
        <f t="shared" si="2583"/>
        <v>233690.19999999998</v>
      </c>
      <c r="Y1600" s="15"/>
      <c r="Z1600" s="15"/>
      <c r="AA1600" s="15"/>
      <c r="AB1600" s="15">
        <f t="shared" si="2659"/>
        <v>4759.8</v>
      </c>
      <c r="AC1600" s="15">
        <f t="shared" si="2660"/>
        <v>43217.299999999996</v>
      </c>
      <c r="AD1600" s="15">
        <f t="shared" si="2661"/>
        <v>233690.19999999998</v>
      </c>
      <c r="AE1600" s="15"/>
      <c r="AF1600" s="15"/>
      <c r="AG1600" s="15"/>
      <c r="AH1600" s="15">
        <f t="shared" si="2662"/>
        <v>4759.8</v>
      </c>
      <c r="AI1600" s="15">
        <f t="shared" si="2663"/>
        <v>43217.299999999996</v>
      </c>
      <c r="AJ1600" s="15">
        <f t="shared" si="2664"/>
        <v>233690.19999999998</v>
      </c>
      <c r="AK1600" s="15"/>
      <c r="AL1600" s="15"/>
      <c r="AM1600" s="15">
        <v>-150000</v>
      </c>
      <c r="AN1600" s="15">
        <f t="shared" si="2632"/>
        <v>4759.8</v>
      </c>
      <c r="AO1600" s="15"/>
      <c r="AP1600" s="70">
        <f t="shared" si="2665"/>
        <v>4759.8</v>
      </c>
      <c r="AQ1600" s="15">
        <f t="shared" si="2633"/>
        <v>43217.299999999996</v>
      </c>
      <c r="AR1600" s="15"/>
      <c r="AS1600" s="70">
        <f t="shared" si="2666"/>
        <v>43217.299999999996</v>
      </c>
      <c r="AT1600" s="73">
        <f t="shared" si="2634"/>
        <v>83690.199999999983</v>
      </c>
      <c r="AU1600" s="15"/>
      <c r="AV1600" s="24"/>
    </row>
    <row r="1601" spans="1:49" ht="46.8" x14ac:dyDescent="0.3">
      <c r="A1601" s="61" t="s">
        <v>1023</v>
      </c>
      <c r="B1601" s="62"/>
      <c r="C1601" s="61"/>
      <c r="D1601" s="61"/>
      <c r="E1601" s="63" t="s">
        <v>1024</v>
      </c>
      <c r="F1601" s="15">
        <f t="shared" si="2635"/>
        <v>58.2</v>
      </c>
      <c r="G1601" s="15">
        <f t="shared" si="2636"/>
        <v>58.2</v>
      </c>
      <c r="H1601" s="15">
        <f t="shared" si="2637"/>
        <v>58.2</v>
      </c>
      <c r="I1601" s="15">
        <f t="shared" si="2638"/>
        <v>0</v>
      </c>
      <c r="J1601" s="15">
        <f t="shared" si="2639"/>
        <v>0</v>
      </c>
      <c r="K1601" s="15">
        <f t="shared" si="2640"/>
        <v>0</v>
      </c>
      <c r="L1601" s="15">
        <f t="shared" si="2656"/>
        <v>58.2</v>
      </c>
      <c r="M1601" s="15">
        <f t="shared" si="2657"/>
        <v>58.2</v>
      </c>
      <c r="N1601" s="15">
        <f t="shared" si="2658"/>
        <v>58.2</v>
      </c>
      <c r="O1601" s="15">
        <f t="shared" si="2641"/>
        <v>0</v>
      </c>
      <c r="P1601" s="15">
        <f t="shared" si="2642"/>
        <v>0</v>
      </c>
      <c r="Q1601" s="15">
        <f t="shared" si="2643"/>
        <v>0</v>
      </c>
      <c r="R1601" s="15">
        <f t="shared" si="2603"/>
        <v>58.2</v>
      </c>
      <c r="S1601" s="15">
        <f t="shared" si="2604"/>
        <v>58.2</v>
      </c>
      <c r="T1601" s="15">
        <f t="shared" si="2605"/>
        <v>58.2</v>
      </c>
      <c r="U1601" s="15">
        <f t="shared" si="2644"/>
        <v>0</v>
      </c>
      <c r="V1601" s="15">
        <f t="shared" si="2581"/>
        <v>58.2</v>
      </c>
      <c r="W1601" s="15">
        <f t="shared" si="2582"/>
        <v>58.2</v>
      </c>
      <c r="X1601" s="15">
        <f t="shared" si="2583"/>
        <v>58.2</v>
      </c>
      <c r="Y1601" s="15">
        <f t="shared" si="2645"/>
        <v>0</v>
      </c>
      <c r="Z1601" s="15">
        <f t="shared" si="2646"/>
        <v>0</v>
      </c>
      <c r="AA1601" s="15">
        <f t="shared" si="2647"/>
        <v>0</v>
      </c>
      <c r="AB1601" s="15">
        <f t="shared" si="2659"/>
        <v>58.2</v>
      </c>
      <c r="AC1601" s="15">
        <f t="shared" si="2660"/>
        <v>58.2</v>
      </c>
      <c r="AD1601" s="15">
        <f t="shared" si="2661"/>
        <v>58.2</v>
      </c>
      <c r="AE1601" s="15">
        <f t="shared" si="2648"/>
        <v>0</v>
      </c>
      <c r="AF1601" s="15">
        <f t="shared" si="2649"/>
        <v>0</v>
      </c>
      <c r="AG1601" s="15">
        <f t="shared" si="2650"/>
        <v>0</v>
      </c>
      <c r="AH1601" s="15">
        <f t="shared" si="2662"/>
        <v>58.2</v>
      </c>
      <c r="AI1601" s="15">
        <f t="shared" si="2663"/>
        <v>58.2</v>
      </c>
      <c r="AJ1601" s="15">
        <f t="shared" si="2664"/>
        <v>58.2</v>
      </c>
      <c r="AK1601" s="15">
        <f t="shared" si="2651"/>
        <v>0</v>
      </c>
      <c r="AL1601" s="15">
        <f t="shared" si="2652"/>
        <v>0</v>
      </c>
      <c r="AM1601" s="15">
        <f t="shared" si="2653"/>
        <v>0</v>
      </c>
      <c r="AN1601" s="15">
        <f t="shared" si="2632"/>
        <v>58.2</v>
      </c>
      <c r="AO1601" s="15">
        <f t="shared" si="2654"/>
        <v>0</v>
      </c>
      <c r="AP1601" s="70">
        <f t="shared" si="2665"/>
        <v>58.2</v>
      </c>
      <c r="AQ1601" s="15">
        <f t="shared" si="2633"/>
        <v>58.2</v>
      </c>
      <c r="AR1601" s="15">
        <f t="shared" si="2655"/>
        <v>0</v>
      </c>
      <c r="AS1601" s="70">
        <f t="shared" si="2666"/>
        <v>58.2</v>
      </c>
      <c r="AT1601" s="73">
        <f t="shared" si="2634"/>
        <v>58.2</v>
      </c>
      <c r="AU1601" s="15">
        <f t="shared" si="2655"/>
        <v>0</v>
      </c>
      <c r="AV1601" s="24"/>
    </row>
    <row r="1602" spans="1:49" ht="31.2" x14ac:dyDescent="0.3">
      <c r="A1602" s="61" t="s">
        <v>1023</v>
      </c>
      <c r="B1602" s="62" t="s">
        <v>48</v>
      </c>
      <c r="C1602" s="61"/>
      <c r="D1602" s="61"/>
      <c r="E1602" s="63" t="s">
        <v>49</v>
      </c>
      <c r="F1602" s="15">
        <f t="shared" si="2635"/>
        <v>58.2</v>
      </c>
      <c r="G1602" s="15">
        <f t="shared" si="2636"/>
        <v>58.2</v>
      </c>
      <c r="H1602" s="15">
        <f t="shared" si="2637"/>
        <v>58.2</v>
      </c>
      <c r="I1602" s="15">
        <f t="shared" si="2638"/>
        <v>0</v>
      </c>
      <c r="J1602" s="15">
        <f t="shared" si="2639"/>
        <v>0</v>
      </c>
      <c r="K1602" s="15">
        <f t="shared" si="2640"/>
        <v>0</v>
      </c>
      <c r="L1602" s="15">
        <f t="shared" si="2656"/>
        <v>58.2</v>
      </c>
      <c r="M1602" s="15">
        <f t="shared" si="2657"/>
        <v>58.2</v>
      </c>
      <c r="N1602" s="15">
        <f t="shared" si="2658"/>
        <v>58.2</v>
      </c>
      <c r="O1602" s="15">
        <f t="shared" si="2641"/>
        <v>0</v>
      </c>
      <c r="P1602" s="15">
        <f t="shared" si="2642"/>
        <v>0</v>
      </c>
      <c r="Q1602" s="15">
        <f t="shared" si="2643"/>
        <v>0</v>
      </c>
      <c r="R1602" s="15">
        <f t="shared" si="2603"/>
        <v>58.2</v>
      </c>
      <c r="S1602" s="15">
        <f t="shared" si="2604"/>
        <v>58.2</v>
      </c>
      <c r="T1602" s="15">
        <f t="shared" si="2605"/>
        <v>58.2</v>
      </c>
      <c r="U1602" s="15">
        <f t="shared" si="2644"/>
        <v>0</v>
      </c>
      <c r="V1602" s="15">
        <f t="shared" si="2581"/>
        <v>58.2</v>
      </c>
      <c r="W1602" s="15">
        <f t="shared" si="2582"/>
        <v>58.2</v>
      </c>
      <c r="X1602" s="15">
        <f t="shared" si="2583"/>
        <v>58.2</v>
      </c>
      <c r="Y1602" s="15">
        <f t="shared" si="2645"/>
        <v>0</v>
      </c>
      <c r="Z1602" s="15">
        <f t="shared" si="2646"/>
        <v>0</v>
      </c>
      <c r="AA1602" s="15">
        <f t="shared" si="2647"/>
        <v>0</v>
      </c>
      <c r="AB1602" s="15">
        <f t="shared" si="2659"/>
        <v>58.2</v>
      </c>
      <c r="AC1602" s="15">
        <f t="shared" si="2660"/>
        <v>58.2</v>
      </c>
      <c r="AD1602" s="15">
        <f t="shared" si="2661"/>
        <v>58.2</v>
      </c>
      <c r="AE1602" s="15">
        <f t="shared" si="2648"/>
        <v>0</v>
      </c>
      <c r="AF1602" s="15">
        <f t="shared" si="2649"/>
        <v>0</v>
      </c>
      <c r="AG1602" s="15">
        <f t="shared" si="2650"/>
        <v>0</v>
      </c>
      <c r="AH1602" s="15">
        <f t="shared" si="2662"/>
        <v>58.2</v>
      </c>
      <c r="AI1602" s="15">
        <f t="shared" si="2663"/>
        <v>58.2</v>
      </c>
      <c r="AJ1602" s="15">
        <f t="shared" si="2664"/>
        <v>58.2</v>
      </c>
      <c r="AK1602" s="15">
        <f t="shared" si="2651"/>
        <v>0</v>
      </c>
      <c r="AL1602" s="15">
        <f t="shared" si="2652"/>
        <v>0</v>
      </c>
      <c r="AM1602" s="15">
        <f t="shared" si="2653"/>
        <v>0</v>
      </c>
      <c r="AN1602" s="15">
        <f t="shared" si="2632"/>
        <v>58.2</v>
      </c>
      <c r="AO1602" s="15">
        <f t="shared" si="2654"/>
        <v>0</v>
      </c>
      <c r="AP1602" s="70">
        <f t="shared" si="2665"/>
        <v>58.2</v>
      </c>
      <c r="AQ1602" s="15">
        <f t="shared" si="2633"/>
        <v>58.2</v>
      </c>
      <c r="AR1602" s="15">
        <f t="shared" si="2655"/>
        <v>0</v>
      </c>
      <c r="AS1602" s="70">
        <f t="shared" si="2666"/>
        <v>58.2</v>
      </c>
      <c r="AT1602" s="73">
        <f t="shared" si="2634"/>
        <v>58.2</v>
      </c>
      <c r="AU1602" s="15">
        <f t="shared" si="2655"/>
        <v>0</v>
      </c>
      <c r="AV1602" s="24"/>
    </row>
    <row r="1603" spans="1:49" x14ac:dyDescent="0.3">
      <c r="A1603" s="61" t="s">
        <v>1023</v>
      </c>
      <c r="B1603" s="62" t="s">
        <v>48</v>
      </c>
      <c r="C1603" s="61" t="s">
        <v>31</v>
      </c>
      <c r="D1603" s="61" t="s">
        <v>32</v>
      </c>
      <c r="E1603" s="63" t="s">
        <v>33</v>
      </c>
      <c r="F1603" s="15">
        <v>58.2</v>
      </c>
      <c r="G1603" s="15">
        <v>58.2</v>
      </c>
      <c r="H1603" s="15">
        <v>58.2</v>
      </c>
      <c r="I1603" s="15"/>
      <c r="J1603" s="15"/>
      <c r="K1603" s="15"/>
      <c r="L1603" s="15">
        <f t="shared" si="2656"/>
        <v>58.2</v>
      </c>
      <c r="M1603" s="15">
        <f t="shared" si="2657"/>
        <v>58.2</v>
      </c>
      <c r="N1603" s="15">
        <f t="shared" si="2658"/>
        <v>58.2</v>
      </c>
      <c r="O1603" s="15"/>
      <c r="P1603" s="15"/>
      <c r="Q1603" s="15"/>
      <c r="R1603" s="15">
        <f t="shared" si="2603"/>
        <v>58.2</v>
      </c>
      <c r="S1603" s="15">
        <f t="shared" si="2604"/>
        <v>58.2</v>
      </c>
      <c r="T1603" s="15">
        <f t="shared" si="2605"/>
        <v>58.2</v>
      </c>
      <c r="U1603" s="15"/>
      <c r="V1603" s="15">
        <f t="shared" si="2581"/>
        <v>58.2</v>
      </c>
      <c r="W1603" s="15">
        <f t="shared" si="2582"/>
        <v>58.2</v>
      </c>
      <c r="X1603" s="15">
        <f t="shared" si="2583"/>
        <v>58.2</v>
      </c>
      <c r="Y1603" s="15"/>
      <c r="Z1603" s="15"/>
      <c r="AA1603" s="15"/>
      <c r="AB1603" s="15">
        <f t="shared" si="2659"/>
        <v>58.2</v>
      </c>
      <c r="AC1603" s="15">
        <f t="shared" si="2660"/>
        <v>58.2</v>
      </c>
      <c r="AD1603" s="15">
        <f t="shared" si="2661"/>
        <v>58.2</v>
      </c>
      <c r="AE1603" s="15"/>
      <c r="AF1603" s="15"/>
      <c r="AG1603" s="15"/>
      <c r="AH1603" s="15">
        <f t="shared" si="2662"/>
        <v>58.2</v>
      </c>
      <c r="AI1603" s="15">
        <f t="shared" si="2663"/>
        <v>58.2</v>
      </c>
      <c r="AJ1603" s="15">
        <f t="shared" si="2664"/>
        <v>58.2</v>
      </c>
      <c r="AK1603" s="15"/>
      <c r="AL1603" s="15"/>
      <c r="AM1603" s="15"/>
      <c r="AN1603" s="15">
        <f t="shared" si="2632"/>
        <v>58.2</v>
      </c>
      <c r="AO1603" s="15"/>
      <c r="AP1603" s="70">
        <f t="shared" si="2665"/>
        <v>58.2</v>
      </c>
      <c r="AQ1603" s="15">
        <f t="shared" si="2633"/>
        <v>58.2</v>
      </c>
      <c r="AR1603" s="15"/>
      <c r="AS1603" s="70">
        <f t="shared" si="2666"/>
        <v>58.2</v>
      </c>
      <c r="AT1603" s="73">
        <f t="shared" si="2634"/>
        <v>58.2</v>
      </c>
      <c r="AU1603" s="15"/>
      <c r="AV1603" s="24"/>
    </row>
    <row r="1604" spans="1:49" ht="46.8" x14ac:dyDescent="0.3">
      <c r="A1604" s="61" t="s">
        <v>1025</v>
      </c>
      <c r="B1604" s="62"/>
      <c r="C1604" s="61"/>
      <c r="D1604" s="61"/>
      <c r="E1604" s="63" t="s">
        <v>1026</v>
      </c>
      <c r="F1604" s="15">
        <f t="shared" si="2635"/>
        <v>159587</v>
      </c>
      <c r="G1604" s="15">
        <f t="shared" si="2636"/>
        <v>0</v>
      </c>
      <c r="H1604" s="15">
        <f t="shared" si="2637"/>
        <v>0</v>
      </c>
      <c r="I1604" s="15">
        <f t="shared" si="2638"/>
        <v>-40664.067999999999</v>
      </c>
      <c r="J1604" s="15">
        <f t="shared" si="2639"/>
        <v>0</v>
      </c>
      <c r="K1604" s="15">
        <f t="shared" si="2640"/>
        <v>0</v>
      </c>
      <c r="L1604" s="15">
        <f t="shared" si="2656"/>
        <v>118922.932</v>
      </c>
      <c r="M1604" s="15">
        <f t="shared" si="2657"/>
        <v>0</v>
      </c>
      <c r="N1604" s="15">
        <f t="shared" si="2658"/>
        <v>0</v>
      </c>
      <c r="O1604" s="15">
        <f t="shared" si="2641"/>
        <v>0</v>
      </c>
      <c r="P1604" s="15">
        <f t="shared" si="2642"/>
        <v>0</v>
      </c>
      <c r="Q1604" s="15">
        <f t="shared" si="2643"/>
        <v>0</v>
      </c>
      <c r="R1604" s="15">
        <f t="shared" si="2603"/>
        <v>118922.932</v>
      </c>
      <c r="S1604" s="15">
        <f t="shared" si="2604"/>
        <v>0</v>
      </c>
      <c r="T1604" s="15">
        <f t="shared" si="2605"/>
        <v>0</v>
      </c>
      <c r="U1604" s="15">
        <f t="shared" si="2644"/>
        <v>0</v>
      </c>
      <c r="V1604" s="15">
        <f t="shared" si="2581"/>
        <v>118922.932</v>
      </c>
      <c r="W1604" s="15">
        <f t="shared" si="2582"/>
        <v>0</v>
      </c>
      <c r="X1604" s="15">
        <f t="shared" si="2583"/>
        <v>0</v>
      </c>
      <c r="Y1604" s="15">
        <f t="shared" si="2645"/>
        <v>16.065000000000001</v>
      </c>
      <c r="Z1604" s="15">
        <f t="shared" si="2646"/>
        <v>0</v>
      </c>
      <c r="AA1604" s="15">
        <f t="shared" si="2647"/>
        <v>0</v>
      </c>
      <c r="AB1604" s="15">
        <f t="shared" si="2659"/>
        <v>118938.997</v>
      </c>
      <c r="AC1604" s="15">
        <f t="shared" si="2660"/>
        <v>0</v>
      </c>
      <c r="AD1604" s="15">
        <f t="shared" si="2661"/>
        <v>0</v>
      </c>
      <c r="AE1604" s="15">
        <f t="shared" si="2648"/>
        <v>0</v>
      </c>
      <c r="AF1604" s="15">
        <f t="shared" si="2649"/>
        <v>0</v>
      </c>
      <c r="AG1604" s="15">
        <f t="shared" si="2650"/>
        <v>0</v>
      </c>
      <c r="AH1604" s="15">
        <f t="shared" si="2662"/>
        <v>118938.997</v>
      </c>
      <c r="AI1604" s="15">
        <f t="shared" si="2663"/>
        <v>0</v>
      </c>
      <c r="AJ1604" s="15">
        <f t="shared" si="2664"/>
        <v>0</v>
      </c>
      <c r="AK1604" s="15">
        <f t="shared" si="2651"/>
        <v>0</v>
      </c>
      <c r="AL1604" s="15">
        <f t="shared" si="2652"/>
        <v>56341.267</v>
      </c>
      <c r="AM1604" s="15">
        <f t="shared" si="2653"/>
        <v>0</v>
      </c>
      <c r="AN1604" s="15">
        <f t="shared" si="2632"/>
        <v>118938.997</v>
      </c>
      <c r="AO1604" s="15">
        <f t="shared" si="2654"/>
        <v>0</v>
      </c>
      <c r="AP1604" s="70">
        <f t="shared" si="2665"/>
        <v>118938.997</v>
      </c>
      <c r="AQ1604" s="15">
        <f t="shared" si="2633"/>
        <v>56341.267</v>
      </c>
      <c r="AR1604" s="15">
        <f t="shared" si="2655"/>
        <v>-4232.6000000000004</v>
      </c>
      <c r="AS1604" s="70">
        <f t="shared" si="2666"/>
        <v>52108.667000000001</v>
      </c>
      <c r="AT1604" s="73">
        <f t="shared" si="2634"/>
        <v>0</v>
      </c>
      <c r="AU1604" s="15">
        <f t="shared" si="2655"/>
        <v>0</v>
      </c>
      <c r="AV1604" s="24"/>
    </row>
    <row r="1605" spans="1:49" ht="31.2" x14ac:dyDescent="0.3">
      <c r="A1605" s="61" t="s">
        <v>1025</v>
      </c>
      <c r="B1605" s="62" t="s">
        <v>48</v>
      </c>
      <c r="C1605" s="61"/>
      <c r="D1605" s="61"/>
      <c r="E1605" s="63" t="s">
        <v>49</v>
      </c>
      <c r="F1605" s="15">
        <f t="shared" si="2635"/>
        <v>159587</v>
      </c>
      <c r="G1605" s="15">
        <f t="shared" si="2636"/>
        <v>0</v>
      </c>
      <c r="H1605" s="15">
        <f t="shared" si="2637"/>
        <v>0</v>
      </c>
      <c r="I1605" s="15">
        <f t="shared" si="2638"/>
        <v>-40664.067999999999</v>
      </c>
      <c r="J1605" s="15">
        <f t="shared" si="2639"/>
        <v>0</v>
      </c>
      <c r="K1605" s="15">
        <f t="shared" si="2640"/>
        <v>0</v>
      </c>
      <c r="L1605" s="15">
        <f t="shared" si="2656"/>
        <v>118922.932</v>
      </c>
      <c r="M1605" s="15">
        <f t="shared" si="2657"/>
        <v>0</v>
      </c>
      <c r="N1605" s="15">
        <f t="shared" si="2658"/>
        <v>0</v>
      </c>
      <c r="O1605" s="15">
        <f t="shared" si="2641"/>
        <v>0</v>
      </c>
      <c r="P1605" s="15">
        <f t="shared" si="2642"/>
        <v>0</v>
      </c>
      <c r="Q1605" s="15">
        <f t="shared" si="2643"/>
        <v>0</v>
      </c>
      <c r="R1605" s="15">
        <f t="shared" si="2603"/>
        <v>118922.932</v>
      </c>
      <c r="S1605" s="15">
        <f t="shared" si="2604"/>
        <v>0</v>
      </c>
      <c r="T1605" s="15">
        <f t="shared" si="2605"/>
        <v>0</v>
      </c>
      <c r="U1605" s="15">
        <f t="shared" si="2644"/>
        <v>0</v>
      </c>
      <c r="V1605" s="15">
        <f t="shared" si="2581"/>
        <v>118922.932</v>
      </c>
      <c r="W1605" s="15">
        <f t="shared" si="2582"/>
        <v>0</v>
      </c>
      <c r="X1605" s="15">
        <f t="shared" si="2583"/>
        <v>0</v>
      </c>
      <c r="Y1605" s="15">
        <f t="shared" si="2645"/>
        <v>16.065000000000001</v>
      </c>
      <c r="Z1605" s="15">
        <f t="shared" si="2646"/>
        <v>0</v>
      </c>
      <c r="AA1605" s="15">
        <f t="shared" si="2647"/>
        <v>0</v>
      </c>
      <c r="AB1605" s="15">
        <f t="shared" si="2659"/>
        <v>118938.997</v>
      </c>
      <c r="AC1605" s="15">
        <f t="shared" si="2660"/>
        <v>0</v>
      </c>
      <c r="AD1605" s="15">
        <f t="shared" si="2661"/>
        <v>0</v>
      </c>
      <c r="AE1605" s="15">
        <f t="shared" si="2648"/>
        <v>0</v>
      </c>
      <c r="AF1605" s="15">
        <f t="shared" si="2649"/>
        <v>0</v>
      </c>
      <c r="AG1605" s="15">
        <f t="shared" si="2650"/>
        <v>0</v>
      </c>
      <c r="AH1605" s="15">
        <f t="shared" si="2662"/>
        <v>118938.997</v>
      </c>
      <c r="AI1605" s="15">
        <f t="shared" si="2663"/>
        <v>0</v>
      </c>
      <c r="AJ1605" s="15">
        <f t="shared" si="2664"/>
        <v>0</v>
      </c>
      <c r="AK1605" s="15">
        <f t="shared" si="2651"/>
        <v>0</v>
      </c>
      <c r="AL1605" s="15">
        <f t="shared" si="2652"/>
        <v>56341.267</v>
      </c>
      <c r="AM1605" s="15">
        <f t="shared" si="2653"/>
        <v>0</v>
      </c>
      <c r="AN1605" s="15">
        <f t="shared" si="2632"/>
        <v>118938.997</v>
      </c>
      <c r="AO1605" s="15">
        <f t="shared" si="2654"/>
        <v>0</v>
      </c>
      <c r="AP1605" s="70">
        <f t="shared" si="2665"/>
        <v>118938.997</v>
      </c>
      <c r="AQ1605" s="15">
        <f t="shared" si="2633"/>
        <v>56341.267</v>
      </c>
      <c r="AR1605" s="15">
        <f t="shared" si="2655"/>
        <v>-4232.6000000000004</v>
      </c>
      <c r="AS1605" s="70">
        <f t="shared" si="2666"/>
        <v>52108.667000000001</v>
      </c>
      <c r="AT1605" s="73">
        <f t="shared" si="2634"/>
        <v>0</v>
      </c>
      <c r="AU1605" s="15">
        <f t="shared" si="2655"/>
        <v>0</v>
      </c>
      <c r="AV1605" s="24"/>
    </row>
    <row r="1606" spans="1:49" x14ac:dyDescent="0.3">
      <c r="A1606" s="61" t="s">
        <v>1025</v>
      </c>
      <c r="B1606" s="62">
        <v>200</v>
      </c>
      <c r="C1606" s="61" t="s">
        <v>31</v>
      </c>
      <c r="D1606" s="61" t="s">
        <v>32</v>
      </c>
      <c r="E1606" s="63" t="s">
        <v>33</v>
      </c>
      <c r="F1606" s="15">
        <v>159587</v>
      </c>
      <c r="G1606" s="15"/>
      <c r="H1606" s="15"/>
      <c r="I1606" s="26">
        <v>-40664.067999999999</v>
      </c>
      <c r="J1606" s="15"/>
      <c r="K1606" s="15"/>
      <c r="L1606" s="15">
        <f t="shared" si="2656"/>
        <v>118922.932</v>
      </c>
      <c r="M1606" s="15">
        <f t="shared" si="2657"/>
        <v>0</v>
      </c>
      <c r="N1606" s="15">
        <f t="shared" si="2658"/>
        <v>0</v>
      </c>
      <c r="O1606" s="15"/>
      <c r="P1606" s="15"/>
      <c r="Q1606" s="15"/>
      <c r="R1606" s="15">
        <f t="shared" si="2603"/>
        <v>118922.932</v>
      </c>
      <c r="S1606" s="15">
        <f t="shared" si="2604"/>
        <v>0</v>
      </c>
      <c r="T1606" s="15">
        <f t="shared" si="2605"/>
        <v>0</v>
      </c>
      <c r="U1606" s="15"/>
      <c r="V1606" s="15">
        <f t="shared" ref="V1606:V1669" si="2667">R1606+U1606</f>
        <v>118922.932</v>
      </c>
      <c r="W1606" s="15">
        <f t="shared" ref="W1606:W1669" si="2668">S1606</f>
        <v>0</v>
      </c>
      <c r="X1606" s="15">
        <f t="shared" ref="X1606:X1669" si="2669">T1606</f>
        <v>0</v>
      </c>
      <c r="Y1606" s="15">
        <v>16.065000000000001</v>
      </c>
      <c r="Z1606" s="15"/>
      <c r="AA1606" s="15"/>
      <c r="AB1606" s="15">
        <f t="shared" si="2659"/>
        <v>118938.997</v>
      </c>
      <c r="AC1606" s="15">
        <f t="shared" si="2660"/>
        <v>0</v>
      </c>
      <c r="AD1606" s="15">
        <f t="shared" si="2661"/>
        <v>0</v>
      </c>
      <c r="AE1606" s="15"/>
      <c r="AF1606" s="15">
        <f>26829.657-26829.657</f>
        <v>0</v>
      </c>
      <c r="AG1606" s="15"/>
      <c r="AH1606" s="15">
        <f t="shared" si="2662"/>
        <v>118938.997</v>
      </c>
      <c r="AI1606" s="15">
        <f t="shared" si="2663"/>
        <v>0</v>
      </c>
      <c r="AJ1606" s="15">
        <f t="shared" si="2664"/>
        <v>0</v>
      </c>
      <c r="AK1606" s="15"/>
      <c r="AL1606" s="15">
        <v>56341.267</v>
      </c>
      <c r="AM1606" s="15"/>
      <c r="AN1606" s="39">
        <f t="shared" si="2632"/>
        <v>118938.997</v>
      </c>
      <c r="AO1606" s="39"/>
      <c r="AP1606" s="70">
        <f t="shared" si="2665"/>
        <v>118938.997</v>
      </c>
      <c r="AQ1606" s="39">
        <f t="shared" si="2633"/>
        <v>56341.267</v>
      </c>
      <c r="AR1606" s="39">
        <v>-4232.6000000000004</v>
      </c>
      <c r="AS1606" s="70">
        <f t="shared" si="2666"/>
        <v>52108.667000000001</v>
      </c>
      <c r="AT1606" s="73">
        <f t="shared" si="2634"/>
        <v>0</v>
      </c>
      <c r="AU1606" s="15"/>
      <c r="AV1606" s="41"/>
      <c r="AW1606" s="40">
        <v>1</v>
      </c>
    </row>
    <row r="1607" spans="1:49" ht="78" x14ac:dyDescent="0.3">
      <c r="A1607" s="61" t="s">
        <v>1027</v>
      </c>
      <c r="B1607" s="62"/>
      <c r="C1607" s="61"/>
      <c r="D1607" s="61"/>
      <c r="E1607" s="63" t="s">
        <v>1028</v>
      </c>
      <c r="F1607" s="15">
        <f t="shared" si="2635"/>
        <v>656</v>
      </c>
      <c r="G1607" s="15">
        <f t="shared" si="2636"/>
        <v>656</v>
      </c>
      <c r="H1607" s="15">
        <f t="shared" si="2637"/>
        <v>656</v>
      </c>
      <c r="I1607" s="15">
        <f t="shared" si="2638"/>
        <v>0</v>
      </c>
      <c r="J1607" s="15">
        <f t="shared" si="2639"/>
        <v>0</v>
      </c>
      <c r="K1607" s="15">
        <f t="shared" si="2640"/>
        <v>0</v>
      </c>
      <c r="L1607" s="15">
        <f t="shared" si="2656"/>
        <v>656</v>
      </c>
      <c r="M1607" s="15">
        <f t="shared" si="2657"/>
        <v>656</v>
      </c>
      <c r="N1607" s="15">
        <f t="shared" si="2658"/>
        <v>656</v>
      </c>
      <c r="O1607" s="15">
        <f t="shared" si="2641"/>
        <v>0</v>
      </c>
      <c r="P1607" s="15">
        <f t="shared" si="2642"/>
        <v>0</v>
      </c>
      <c r="Q1607" s="15">
        <f t="shared" si="2643"/>
        <v>0</v>
      </c>
      <c r="R1607" s="15">
        <f t="shared" si="2603"/>
        <v>656</v>
      </c>
      <c r="S1607" s="15">
        <f t="shared" si="2604"/>
        <v>656</v>
      </c>
      <c r="T1607" s="15">
        <f t="shared" si="2605"/>
        <v>656</v>
      </c>
      <c r="U1607" s="15">
        <f t="shared" si="2644"/>
        <v>0</v>
      </c>
      <c r="V1607" s="15">
        <f t="shared" si="2667"/>
        <v>656</v>
      </c>
      <c r="W1607" s="15">
        <f t="shared" si="2668"/>
        <v>656</v>
      </c>
      <c r="X1607" s="15">
        <f t="shared" si="2669"/>
        <v>656</v>
      </c>
      <c r="Y1607" s="15">
        <f t="shared" si="2645"/>
        <v>0</v>
      </c>
      <c r="Z1607" s="15">
        <f t="shared" si="2646"/>
        <v>0</v>
      </c>
      <c r="AA1607" s="15">
        <f t="shared" si="2647"/>
        <v>0</v>
      </c>
      <c r="AB1607" s="15">
        <f t="shared" si="2659"/>
        <v>656</v>
      </c>
      <c r="AC1607" s="15">
        <f t="shared" si="2660"/>
        <v>656</v>
      </c>
      <c r="AD1607" s="15">
        <f t="shared" si="2661"/>
        <v>656</v>
      </c>
      <c r="AE1607" s="15">
        <f t="shared" si="2648"/>
        <v>0</v>
      </c>
      <c r="AF1607" s="15">
        <f t="shared" si="2649"/>
        <v>0</v>
      </c>
      <c r="AG1607" s="15">
        <f t="shared" si="2650"/>
        <v>0</v>
      </c>
      <c r="AH1607" s="15">
        <f t="shared" si="2662"/>
        <v>656</v>
      </c>
      <c r="AI1607" s="15">
        <f t="shared" si="2663"/>
        <v>656</v>
      </c>
      <c r="AJ1607" s="15">
        <f t="shared" si="2664"/>
        <v>656</v>
      </c>
      <c r="AK1607" s="15">
        <f t="shared" si="2651"/>
        <v>0</v>
      </c>
      <c r="AL1607" s="15">
        <f t="shared" si="2652"/>
        <v>0</v>
      </c>
      <c r="AM1607" s="15">
        <f t="shared" si="2653"/>
        <v>0</v>
      </c>
      <c r="AN1607" s="15">
        <f t="shared" si="2632"/>
        <v>656</v>
      </c>
      <c r="AO1607" s="15">
        <f t="shared" si="2654"/>
        <v>0</v>
      </c>
      <c r="AP1607" s="70">
        <f t="shared" si="2665"/>
        <v>656</v>
      </c>
      <c r="AQ1607" s="15">
        <f t="shared" si="2633"/>
        <v>656</v>
      </c>
      <c r="AR1607" s="15">
        <f t="shared" si="2655"/>
        <v>0</v>
      </c>
      <c r="AS1607" s="70">
        <f t="shared" si="2666"/>
        <v>656</v>
      </c>
      <c r="AT1607" s="73">
        <f t="shared" si="2634"/>
        <v>656</v>
      </c>
      <c r="AU1607" s="15">
        <f t="shared" si="2655"/>
        <v>0</v>
      </c>
      <c r="AV1607" s="24"/>
    </row>
    <row r="1608" spans="1:49" ht="31.2" x14ac:dyDescent="0.3">
      <c r="A1608" s="61" t="s">
        <v>1027</v>
      </c>
      <c r="B1608" s="62" t="s">
        <v>188</v>
      </c>
      <c r="C1608" s="61"/>
      <c r="D1608" s="61"/>
      <c r="E1608" s="63" t="s">
        <v>189</v>
      </c>
      <c r="F1608" s="15">
        <f t="shared" si="2635"/>
        <v>656</v>
      </c>
      <c r="G1608" s="15">
        <f t="shared" si="2636"/>
        <v>656</v>
      </c>
      <c r="H1608" s="15">
        <f t="shared" si="2637"/>
        <v>656</v>
      </c>
      <c r="I1608" s="15">
        <f t="shared" si="2638"/>
        <v>0</v>
      </c>
      <c r="J1608" s="15">
        <f t="shared" si="2639"/>
        <v>0</v>
      </c>
      <c r="K1608" s="15">
        <f t="shared" si="2640"/>
        <v>0</v>
      </c>
      <c r="L1608" s="15">
        <f t="shared" si="2656"/>
        <v>656</v>
      </c>
      <c r="M1608" s="15">
        <f t="shared" si="2657"/>
        <v>656</v>
      </c>
      <c r="N1608" s="15">
        <f t="shared" si="2658"/>
        <v>656</v>
      </c>
      <c r="O1608" s="15">
        <f t="shared" si="2641"/>
        <v>0</v>
      </c>
      <c r="P1608" s="15">
        <f t="shared" si="2642"/>
        <v>0</v>
      </c>
      <c r="Q1608" s="15">
        <f t="shared" si="2643"/>
        <v>0</v>
      </c>
      <c r="R1608" s="15">
        <f t="shared" si="2603"/>
        <v>656</v>
      </c>
      <c r="S1608" s="15">
        <f t="shared" si="2604"/>
        <v>656</v>
      </c>
      <c r="T1608" s="15">
        <f t="shared" si="2605"/>
        <v>656</v>
      </c>
      <c r="U1608" s="15">
        <f t="shared" si="2644"/>
        <v>0</v>
      </c>
      <c r="V1608" s="15">
        <f t="shared" si="2667"/>
        <v>656</v>
      </c>
      <c r="W1608" s="15">
        <f t="shared" si="2668"/>
        <v>656</v>
      </c>
      <c r="X1608" s="15">
        <f t="shared" si="2669"/>
        <v>656</v>
      </c>
      <c r="Y1608" s="15">
        <f t="shared" si="2645"/>
        <v>0</v>
      </c>
      <c r="Z1608" s="15">
        <f t="shared" si="2646"/>
        <v>0</v>
      </c>
      <c r="AA1608" s="15">
        <f t="shared" si="2647"/>
        <v>0</v>
      </c>
      <c r="AB1608" s="15">
        <f t="shared" si="2659"/>
        <v>656</v>
      </c>
      <c r="AC1608" s="15">
        <f t="shared" si="2660"/>
        <v>656</v>
      </c>
      <c r="AD1608" s="15">
        <f t="shared" si="2661"/>
        <v>656</v>
      </c>
      <c r="AE1608" s="15">
        <f t="shared" si="2648"/>
        <v>0</v>
      </c>
      <c r="AF1608" s="15">
        <f t="shared" si="2649"/>
        <v>0</v>
      </c>
      <c r="AG1608" s="15">
        <f t="shared" si="2650"/>
        <v>0</v>
      </c>
      <c r="AH1608" s="15">
        <f t="shared" si="2662"/>
        <v>656</v>
      </c>
      <c r="AI1608" s="15">
        <f t="shared" si="2663"/>
        <v>656</v>
      </c>
      <c r="AJ1608" s="15">
        <f t="shared" si="2664"/>
        <v>656</v>
      </c>
      <c r="AK1608" s="15">
        <f t="shared" si="2651"/>
        <v>0</v>
      </c>
      <c r="AL1608" s="15">
        <f t="shared" si="2652"/>
        <v>0</v>
      </c>
      <c r="AM1608" s="15">
        <f t="shared" si="2653"/>
        <v>0</v>
      </c>
      <c r="AN1608" s="15">
        <f t="shared" si="2632"/>
        <v>656</v>
      </c>
      <c r="AO1608" s="15">
        <f t="shared" si="2654"/>
        <v>0</v>
      </c>
      <c r="AP1608" s="70">
        <f t="shared" si="2665"/>
        <v>656</v>
      </c>
      <c r="AQ1608" s="15">
        <f t="shared" si="2633"/>
        <v>656</v>
      </c>
      <c r="AR1608" s="15">
        <f t="shared" si="2655"/>
        <v>0</v>
      </c>
      <c r="AS1608" s="70">
        <f t="shared" si="2666"/>
        <v>656</v>
      </c>
      <c r="AT1608" s="73">
        <f t="shared" si="2634"/>
        <v>656</v>
      </c>
      <c r="AU1608" s="15">
        <f t="shared" si="2655"/>
        <v>0</v>
      </c>
      <c r="AV1608" s="24"/>
    </row>
    <row r="1609" spans="1:49" x14ac:dyDescent="0.3">
      <c r="A1609" s="61" t="s">
        <v>1027</v>
      </c>
      <c r="B1609" s="62">
        <v>300</v>
      </c>
      <c r="C1609" s="61" t="s">
        <v>31</v>
      </c>
      <c r="D1609" s="61" t="s">
        <v>32</v>
      </c>
      <c r="E1609" s="63" t="s">
        <v>33</v>
      </c>
      <c r="F1609" s="15">
        <v>656</v>
      </c>
      <c r="G1609" s="15">
        <v>656</v>
      </c>
      <c r="H1609" s="15">
        <v>656</v>
      </c>
      <c r="I1609" s="15"/>
      <c r="J1609" s="15"/>
      <c r="K1609" s="15"/>
      <c r="L1609" s="15">
        <f t="shared" si="2656"/>
        <v>656</v>
      </c>
      <c r="M1609" s="15">
        <f t="shared" si="2657"/>
        <v>656</v>
      </c>
      <c r="N1609" s="15">
        <f t="shared" si="2658"/>
        <v>656</v>
      </c>
      <c r="O1609" s="15"/>
      <c r="P1609" s="15"/>
      <c r="Q1609" s="15"/>
      <c r="R1609" s="15">
        <f t="shared" si="2603"/>
        <v>656</v>
      </c>
      <c r="S1609" s="15">
        <f t="shared" si="2604"/>
        <v>656</v>
      </c>
      <c r="T1609" s="15">
        <f t="shared" si="2605"/>
        <v>656</v>
      </c>
      <c r="U1609" s="15"/>
      <c r="V1609" s="15">
        <f t="shared" si="2667"/>
        <v>656</v>
      </c>
      <c r="W1609" s="15">
        <f t="shared" si="2668"/>
        <v>656</v>
      </c>
      <c r="X1609" s="15">
        <f t="shared" si="2669"/>
        <v>656</v>
      </c>
      <c r="Y1609" s="15"/>
      <c r="Z1609" s="15"/>
      <c r="AA1609" s="15"/>
      <c r="AB1609" s="15">
        <f t="shared" si="2659"/>
        <v>656</v>
      </c>
      <c r="AC1609" s="15">
        <f t="shared" si="2660"/>
        <v>656</v>
      </c>
      <c r="AD1609" s="15">
        <f t="shared" si="2661"/>
        <v>656</v>
      </c>
      <c r="AE1609" s="15"/>
      <c r="AF1609" s="15"/>
      <c r="AG1609" s="15"/>
      <c r="AH1609" s="15">
        <f t="shared" si="2662"/>
        <v>656</v>
      </c>
      <c r="AI1609" s="15">
        <f t="shared" si="2663"/>
        <v>656</v>
      </c>
      <c r="AJ1609" s="15">
        <f t="shared" si="2664"/>
        <v>656</v>
      </c>
      <c r="AK1609" s="15"/>
      <c r="AL1609" s="15"/>
      <c r="AM1609" s="15"/>
      <c r="AN1609" s="15">
        <f t="shared" si="2632"/>
        <v>656</v>
      </c>
      <c r="AO1609" s="15"/>
      <c r="AP1609" s="70">
        <f t="shared" si="2665"/>
        <v>656</v>
      </c>
      <c r="AQ1609" s="15">
        <f t="shared" si="2633"/>
        <v>656</v>
      </c>
      <c r="AR1609" s="15"/>
      <c r="AS1609" s="70">
        <f t="shared" si="2666"/>
        <v>656</v>
      </c>
      <c r="AT1609" s="73">
        <f t="shared" si="2634"/>
        <v>656</v>
      </c>
      <c r="AU1609" s="15"/>
      <c r="AV1609" s="24"/>
    </row>
    <row r="1610" spans="1:49" ht="62.4" x14ac:dyDescent="0.3">
      <c r="A1610" s="61" t="s">
        <v>1029</v>
      </c>
      <c r="B1610" s="62"/>
      <c r="C1610" s="61"/>
      <c r="D1610" s="61"/>
      <c r="E1610" s="64" t="s">
        <v>1030</v>
      </c>
      <c r="F1610" s="15"/>
      <c r="G1610" s="15"/>
      <c r="H1610" s="15"/>
      <c r="I1610" s="15"/>
      <c r="J1610" s="15"/>
      <c r="K1610" s="15"/>
      <c r="L1610" s="15"/>
      <c r="M1610" s="15"/>
      <c r="N1610" s="15"/>
      <c r="O1610" s="15">
        <f t="shared" si="2641"/>
        <v>16708.54</v>
      </c>
      <c r="P1610" s="15">
        <f t="shared" si="2642"/>
        <v>0</v>
      </c>
      <c r="Q1610" s="15">
        <f t="shared" si="2643"/>
        <v>0</v>
      </c>
      <c r="R1610" s="15">
        <f t="shared" si="2603"/>
        <v>16708.54</v>
      </c>
      <c r="S1610" s="15">
        <f t="shared" si="2604"/>
        <v>0</v>
      </c>
      <c r="T1610" s="15">
        <f t="shared" si="2605"/>
        <v>0</v>
      </c>
      <c r="U1610" s="15">
        <f t="shared" si="2644"/>
        <v>0</v>
      </c>
      <c r="V1610" s="15">
        <f t="shared" si="2667"/>
        <v>16708.54</v>
      </c>
      <c r="W1610" s="15">
        <f t="shared" si="2668"/>
        <v>0</v>
      </c>
      <c r="X1610" s="15">
        <f t="shared" si="2669"/>
        <v>0</v>
      </c>
      <c r="Y1610" s="15">
        <f t="shared" si="2645"/>
        <v>0</v>
      </c>
      <c r="Z1610" s="15">
        <f t="shared" si="2646"/>
        <v>0</v>
      </c>
      <c r="AA1610" s="15">
        <f t="shared" si="2647"/>
        <v>0</v>
      </c>
      <c r="AB1610" s="15">
        <f t="shared" si="2659"/>
        <v>16708.54</v>
      </c>
      <c r="AC1610" s="15">
        <f t="shared" si="2660"/>
        <v>0</v>
      </c>
      <c r="AD1610" s="15">
        <f t="shared" si="2661"/>
        <v>0</v>
      </c>
      <c r="AE1610" s="15">
        <f t="shared" si="2648"/>
        <v>0</v>
      </c>
      <c r="AF1610" s="15">
        <f t="shared" si="2649"/>
        <v>0</v>
      </c>
      <c r="AG1610" s="15">
        <f t="shared" si="2650"/>
        <v>0</v>
      </c>
      <c r="AH1610" s="15">
        <f t="shared" si="2662"/>
        <v>16708.54</v>
      </c>
      <c r="AI1610" s="15">
        <f t="shared" si="2663"/>
        <v>0</v>
      </c>
      <c r="AJ1610" s="15">
        <f t="shared" si="2664"/>
        <v>0</v>
      </c>
      <c r="AK1610" s="15">
        <f t="shared" si="2651"/>
        <v>1284.3</v>
      </c>
      <c r="AL1610" s="15">
        <f t="shared" si="2652"/>
        <v>0</v>
      </c>
      <c r="AM1610" s="15">
        <f t="shared" si="2653"/>
        <v>0</v>
      </c>
      <c r="AN1610" s="15">
        <f t="shared" si="2632"/>
        <v>17992.84</v>
      </c>
      <c r="AO1610" s="15">
        <f t="shared" si="2654"/>
        <v>0</v>
      </c>
      <c r="AP1610" s="70">
        <f t="shared" si="2665"/>
        <v>17992.84</v>
      </c>
      <c r="AQ1610" s="15">
        <f t="shared" si="2633"/>
        <v>0</v>
      </c>
      <c r="AR1610" s="15">
        <f t="shared" si="2655"/>
        <v>0</v>
      </c>
      <c r="AS1610" s="70">
        <f t="shared" si="2666"/>
        <v>0</v>
      </c>
      <c r="AT1610" s="73">
        <f t="shared" si="2634"/>
        <v>0</v>
      </c>
      <c r="AU1610" s="15">
        <f t="shared" si="2655"/>
        <v>0</v>
      </c>
      <c r="AV1610" s="24"/>
    </row>
    <row r="1611" spans="1:49" ht="31.2" x14ac:dyDescent="0.3">
      <c r="A1611" s="61" t="s">
        <v>1029</v>
      </c>
      <c r="B1611" s="62" t="s">
        <v>48</v>
      </c>
      <c r="C1611" s="61"/>
      <c r="D1611" s="61"/>
      <c r="E1611" s="63" t="s">
        <v>49</v>
      </c>
      <c r="F1611" s="15"/>
      <c r="G1611" s="15"/>
      <c r="H1611" s="15"/>
      <c r="I1611" s="15"/>
      <c r="J1611" s="15"/>
      <c r="K1611" s="15"/>
      <c r="L1611" s="15"/>
      <c r="M1611" s="15"/>
      <c r="N1611" s="15"/>
      <c r="O1611" s="15">
        <f>O1613+O1612</f>
        <v>16708.54</v>
      </c>
      <c r="P1611" s="15">
        <f>P1613+P1612</f>
        <v>0</v>
      </c>
      <c r="Q1611" s="15">
        <f>Q1613+Q1612</f>
        <v>0</v>
      </c>
      <c r="R1611" s="15">
        <f t="shared" ref="R1611:R1674" si="2670">L1611+O1611</f>
        <v>16708.54</v>
      </c>
      <c r="S1611" s="15">
        <f t="shared" ref="S1611:S1674" si="2671">M1611+P1611</f>
        <v>0</v>
      </c>
      <c r="T1611" s="15">
        <f t="shared" ref="T1611:T1674" si="2672">N1611+Q1611</f>
        <v>0</v>
      </c>
      <c r="U1611" s="15">
        <f>U1613+U1612</f>
        <v>0</v>
      </c>
      <c r="V1611" s="15">
        <f t="shared" si="2667"/>
        <v>16708.54</v>
      </c>
      <c r="W1611" s="15">
        <f t="shared" si="2668"/>
        <v>0</v>
      </c>
      <c r="X1611" s="15">
        <f t="shared" si="2669"/>
        <v>0</v>
      </c>
      <c r="Y1611" s="15">
        <f>Y1613+Y1612</f>
        <v>0</v>
      </c>
      <c r="Z1611" s="15">
        <f>Z1613+Z1612</f>
        <v>0</v>
      </c>
      <c r="AA1611" s="15">
        <f>AA1613+AA1612</f>
        <v>0</v>
      </c>
      <c r="AB1611" s="15">
        <f t="shared" si="2659"/>
        <v>16708.54</v>
      </c>
      <c r="AC1611" s="15">
        <f t="shared" si="2660"/>
        <v>0</v>
      </c>
      <c r="AD1611" s="15">
        <f t="shared" si="2661"/>
        <v>0</v>
      </c>
      <c r="AE1611" s="15">
        <f>AE1613+AE1612</f>
        <v>0</v>
      </c>
      <c r="AF1611" s="15">
        <f>AF1613+AF1612</f>
        <v>0</v>
      </c>
      <c r="AG1611" s="15">
        <f>AG1613+AG1612</f>
        <v>0</v>
      </c>
      <c r="AH1611" s="15">
        <f t="shared" si="2662"/>
        <v>16708.54</v>
      </c>
      <c r="AI1611" s="15">
        <f t="shared" si="2663"/>
        <v>0</v>
      </c>
      <c r="AJ1611" s="15">
        <f t="shared" si="2664"/>
        <v>0</v>
      </c>
      <c r="AK1611" s="15">
        <f>AK1613+AK1612</f>
        <v>1284.3</v>
      </c>
      <c r="AL1611" s="15">
        <f>AL1613+AL1612</f>
        <v>0</v>
      </c>
      <c r="AM1611" s="15">
        <f>AM1613+AM1612</f>
        <v>0</v>
      </c>
      <c r="AN1611" s="15">
        <f t="shared" si="2632"/>
        <v>17992.84</v>
      </c>
      <c r="AO1611" s="15">
        <f>AO1613+AO1612</f>
        <v>0</v>
      </c>
      <c r="AP1611" s="70">
        <f t="shared" si="2665"/>
        <v>17992.84</v>
      </c>
      <c r="AQ1611" s="15">
        <f t="shared" si="2633"/>
        <v>0</v>
      </c>
      <c r="AR1611" s="15">
        <f>AR1613+AR1612</f>
        <v>0</v>
      </c>
      <c r="AS1611" s="70">
        <f t="shared" si="2666"/>
        <v>0</v>
      </c>
      <c r="AT1611" s="73">
        <f t="shared" si="2634"/>
        <v>0</v>
      </c>
      <c r="AU1611" s="15">
        <f>AU1613+AU1612</f>
        <v>0</v>
      </c>
      <c r="AV1611" s="24"/>
    </row>
    <row r="1612" spans="1:49" x14ac:dyDescent="0.3">
      <c r="A1612" s="61" t="s">
        <v>1029</v>
      </c>
      <c r="B1612" s="62" t="s">
        <v>48</v>
      </c>
      <c r="C1612" s="61" t="s">
        <v>31</v>
      </c>
      <c r="D1612" s="61" t="s">
        <v>32</v>
      </c>
      <c r="E1612" s="63" t="s">
        <v>33</v>
      </c>
      <c r="F1612" s="15"/>
      <c r="G1612" s="15"/>
      <c r="H1612" s="15"/>
      <c r="I1612" s="15"/>
      <c r="J1612" s="15"/>
      <c r="K1612" s="15"/>
      <c r="L1612" s="15"/>
      <c r="M1612" s="15"/>
      <c r="N1612" s="15"/>
      <c r="O1612" s="15">
        <v>5086.6400000000003</v>
      </c>
      <c r="P1612" s="15"/>
      <c r="Q1612" s="15"/>
      <c r="R1612" s="15">
        <f t="shared" si="2670"/>
        <v>5086.6400000000003</v>
      </c>
      <c r="S1612" s="15">
        <f t="shared" si="2671"/>
        <v>0</v>
      </c>
      <c r="T1612" s="15">
        <f t="shared" si="2672"/>
        <v>0</v>
      </c>
      <c r="U1612" s="15"/>
      <c r="V1612" s="15">
        <f t="shared" si="2667"/>
        <v>5086.6400000000003</v>
      </c>
      <c r="W1612" s="15">
        <f t="shared" si="2668"/>
        <v>0</v>
      </c>
      <c r="X1612" s="15">
        <f t="shared" si="2669"/>
        <v>0</v>
      </c>
      <c r="Y1612" s="15"/>
      <c r="Z1612" s="15"/>
      <c r="AA1612" s="15"/>
      <c r="AB1612" s="15">
        <f t="shared" si="2659"/>
        <v>5086.6400000000003</v>
      </c>
      <c r="AC1612" s="15">
        <f t="shared" si="2660"/>
        <v>0</v>
      </c>
      <c r="AD1612" s="15">
        <f t="shared" si="2661"/>
        <v>0</v>
      </c>
      <c r="AE1612" s="15"/>
      <c r="AF1612" s="15"/>
      <c r="AG1612" s="15"/>
      <c r="AH1612" s="15">
        <f t="shared" si="2662"/>
        <v>5086.6400000000003</v>
      </c>
      <c r="AI1612" s="15">
        <f t="shared" si="2663"/>
        <v>0</v>
      </c>
      <c r="AJ1612" s="15">
        <f t="shared" si="2664"/>
        <v>0</v>
      </c>
      <c r="AK1612" s="15"/>
      <c r="AL1612" s="15"/>
      <c r="AM1612" s="15"/>
      <c r="AN1612" s="15">
        <f t="shared" si="2632"/>
        <v>5086.6400000000003</v>
      </c>
      <c r="AO1612" s="15"/>
      <c r="AP1612" s="70">
        <f t="shared" si="2665"/>
        <v>5086.6400000000003</v>
      </c>
      <c r="AQ1612" s="15">
        <f t="shared" si="2633"/>
        <v>0</v>
      </c>
      <c r="AR1612" s="15"/>
      <c r="AS1612" s="70">
        <f t="shared" si="2666"/>
        <v>0</v>
      </c>
      <c r="AT1612" s="73">
        <f t="shared" si="2634"/>
        <v>0</v>
      </c>
      <c r="AU1612" s="15"/>
      <c r="AV1612" s="24"/>
    </row>
    <row r="1613" spans="1:49" ht="46.8" x14ac:dyDescent="0.3">
      <c r="A1613" s="61" t="s">
        <v>1029</v>
      </c>
      <c r="B1613" s="62" t="s">
        <v>48</v>
      </c>
      <c r="C1613" s="61" t="s">
        <v>51</v>
      </c>
      <c r="D1613" s="61" t="s">
        <v>172</v>
      </c>
      <c r="E1613" s="63" t="s">
        <v>173</v>
      </c>
      <c r="F1613" s="15"/>
      <c r="G1613" s="15"/>
      <c r="H1613" s="15"/>
      <c r="I1613" s="15"/>
      <c r="J1613" s="15"/>
      <c r="K1613" s="15"/>
      <c r="L1613" s="15"/>
      <c r="M1613" s="15"/>
      <c r="N1613" s="15"/>
      <c r="O1613" s="15">
        <f>11621.9</f>
        <v>11621.9</v>
      </c>
      <c r="P1613" s="15"/>
      <c r="Q1613" s="15"/>
      <c r="R1613" s="15">
        <f t="shared" si="2670"/>
        <v>11621.9</v>
      </c>
      <c r="S1613" s="15">
        <f t="shared" si="2671"/>
        <v>0</v>
      </c>
      <c r="T1613" s="15">
        <f t="shared" si="2672"/>
        <v>0</v>
      </c>
      <c r="U1613" s="15"/>
      <c r="V1613" s="15">
        <f t="shared" si="2667"/>
        <v>11621.9</v>
      </c>
      <c r="W1613" s="15">
        <f t="shared" si="2668"/>
        <v>0</v>
      </c>
      <c r="X1613" s="15">
        <f t="shared" si="2669"/>
        <v>0</v>
      </c>
      <c r="Y1613" s="15"/>
      <c r="Z1613" s="15"/>
      <c r="AA1613" s="15"/>
      <c r="AB1613" s="15">
        <f t="shared" si="2659"/>
        <v>11621.9</v>
      </c>
      <c r="AC1613" s="15">
        <f t="shared" si="2660"/>
        <v>0</v>
      </c>
      <c r="AD1613" s="15">
        <f t="shared" si="2661"/>
        <v>0</v>
      </c>
      <c r="AE1613" s="15"/>
      <c r="AF1613" s="15"/>
      <c r="AG1613" s="15"/>
      <c r="AH1613" s="15">
        <f t="shared" si="2662"/>
        <v>11621.9</v>
      </c>
      <c r="AI1613" s="15">
        <f t="shared" si="2663"/>
        <v>0</v>
      </c>
      <c r="AJ1613" s="15">
        <f t="shared" si="2664"/>
        <v>0</v>
      </c>
      <c r="AK1613" s="15">
        <v>1284.3</v>
      </c>
      <c r="AL1613" s="15"/>
      <c r="AM1613" s="15"/>
      <c r="AN1613" s="15">
        <f t="shared" si="2632"/>
        <v>12906.199999999999</v>
      </c>
      <c r="AO1613" s="15"/>
      <c r="AP1613" s="70">
        <f t="shared" si="2665"/>
        <v>12906.199999999999</v>
      </c>
      <c r="AQ1613" s="15">
        <f t="shared" si="2633"/>
        <v>0</v>
      </c>
      <c r="AR1613" s="15"/>
      <c r="AS1613" s="70">
        <f t="shared" si="2666"/>
        <v>0</v>
      </c>
      <c r="AT1613" s="73">
        <f t="shared" si="2634"/>
        <v>0</v>
      </c>
      <c r="AU1613" s="15"/>
      <c r="AV1613" s="24"/>
    </row>
    <row r="1614" spans="1:49" ht="62.4" x14ac:dyDescent="0.3">
      <c r="A1614" s="61" t="s">
        <v>1031</v>
      </c>
      <c r="B1614" s="62"/>
      <c r="C1614" s="61"/>
      <c r="D1614" s="61"/>
      <c r="E1614" s="64" t="s">
        <v>1032</v>
      </c>
      <c r="F1614" s="15"/>
      <c r="G1614" s="15"/>
      <c r="H1614" s="15"/>
      <c r="I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5"/>
      <c r="Y1614" s="15">
        <f t="shared" ref="Y1614:Y1621" si="2673">Y1615</f>
        <v>459.13600000000002</v>
      </c>
      <c r="Z1614" s="15">
        <f t="shared" ref="Z1614:Z1621" si="2674">Z1615</f>
        <v>0</v>
      </c>
      <c r="AA1614" s="15">
        <f t="shared" ref="AA1614:AA1621" si="2675">AA1615</f>
        <v>0</v>
      </c>
      <c r="AB1614" s="15">
        <f t="shared" si="2659"/>
        <v>459.13600000000002</v>
      </c>
      <c r="AC1614" s="15">
        <f t="shared" si="2660"/>
        <v>0</v>
      </c>
      <c r="AD1614" s="15">
        <f t="shared" si="2661"/>
        <v>0</v>
      </c>
      <c r="AE1614" s="15">
        <f t="shared" ref="AE1614:AE1621" si="2676">AE1615</f>
        <v>0</v>
      </c>
      <c r="AF1614" s="15">
        <f t="shared" ref="AF1614:AF1621" si="2677">AF1615</f>
        <v>0</v>
      </c>
      <c r="AG1614" s="15">
        <f t="shared" ref="AG1614:AG1621" si="2678">AG1615</f>
        <v>0</v>
      </c>
      <c r="AH1614" s="15">
        <f t="shared" si="2662"/>
        <v>459.13600000000002</v>
      </c>
      <c r="AI1614" s="15">
        <f t="shared" si="2663"/>
        <v>0</v>
      </c>
      <c r="AJ1614" s="15">
        <f t="shared" si="2664"/>
        <v>0</v>
      </c>
      <c r="AK1614" s="15">
        <f t="shared" ref="AK1614:AK1621" si="2679">AK1615</f>
        <v>0</v>
      </c>
      <c r="AL1614" s="15">
        <f t="shared" ref="AL1614:AL1621" si="2680">AL1615</f>
        <v>0</v>
      </c>
      <c r="AM1614" s="15">
        <f t="shared" ref="AM1614:AM1621" si="2681">AM1615</f>
        <v>0</v>
      </c>
      <c r="AN1614" s="15">
        <f t="shared" si="2632"/>
        <v>459.13600000000002</v>
      </c>
      <c r="AO1614" s="15">
        <f t="shared" ref="AO1614:AO1621" si="2682">AO1615</f>
        <v>0</v>
      </c>
      <c r="AP1614" s="70">
        <f t="shared" si="2665"/>
        <v>459.13600000000002</v>
      </c>
      <c r="AQ1614" s="15">
        <f t="shared" si="2633"/>
        <v>0</v>
      </c>
      <c r="AR1614" s="15">
        <f t="shared" ref="AR1614:AU1621" si="2683">AR1615</f>
        <v>0</v>
      </c>
      <c r="AS1614" s="70">
        <f t="shared" si="2666"/>
        <v>0</v>
      </c>
      <c r="AT1614" s="73">
        <f t="shared" si="2634"/>
        <v>0</v>
      </c>
      <c r="AU1614" s="15">
        <f t="shared" si="2683"/>
        <v>0</v>
      </c>
      <c r="AV1614" s="24"/>
    </row>
    <row r="1615" spans="1:49" x14ac:dyDescent="0.3">
      <c r="A1615" s="61" t="s">
        <v>1031</v>
      </c>
      <c r="B1615" s="62" t="s">
        <v>44</v>
      </c>
      <c r="C1615" s="61"/>
      <c r="D1615" s="61"/>
      <c r="E1615" s="63" t="s">
        <v>45</v>
      </c>
      <c r="F1615" s="15"/>
      <c r="G1615" s="15"/>
      <c r="H1615" s="15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>
        <f t="shared" si="2673"/>
        <v>459.13600000000002</v>
      </c>
      <c r="Z1615" s="15">
        <f t="shared" si="2674"/>
        <v>0</v>
      </c>
      <c r="AA1615" s="15">
        <f t="shared" si="2675"/>
        <v>0</v>
      </c>
      <c r="AB1615" s="15">
        <f t="shared" si="2659"/>
        <v>459.13600000000002</v>
      </c>
      <c r="AC1615" s="15">
        <f t="shared" si="2660"/>
        <v>0</v>
      </c>
      <c r="AD1615" s="15">
        <f t="shared" si="2661"/>
        <v>0</v>
      </c>
      <c r="AE1615" s="15">
        <f t="shared" si="2676"/>
        <v>0</v>
      </c>
      <c r="AF1615" s="15">
        <f t="shared" si="2677"/>
        <v>0</v>
      </c>
      <c r="AG1615" s="15">
        <f t="shared" si="2678"/>
        <v>0</v>
      </c>
      <c r="AH1615" s="15">
        <f t="shared" si="2662"/>
        <v>459.13600000000002</v>
      </c>
      <c r="AI1615" s="15">
        <f t="shared" si="2663"/>
        <v>0</v>
      </c>
      <c r="AJ1615" s="15">
        <f t="shared" si="2664"/>
        <v>0</v>
      </c>
      <c r="AK1615" s="15">
        <f t="shared" si="2679"/>
        <v>0</v>
      </c>
      <c r="AL1615" s="15">
        <f t="shared" si="2680"/>
        <v>0</v>
      </c>
      <c r="AM1615" s="15">
        <f t="shared" si="2681"/>
        <v>0</v>
      </c>
      <c r="AN1615" s="15">
        <f t="shared" si="2632"/>
        <v>459.13600000000002</v>
      </c>
      <c r="AO1615" s="15">
        <f t="shared" si="2682"/>
        <v>0</v>
      </c>
      <c r="AP1615" s="70">
        <f t="shared" si="2665"/>
        <v>459.13600000000002</v>
      </c>
      <c r="AQ1615" s="15">
        <f t="shared" si="2633"/>
        <v>0</v>
      </c>
      <c r="AR1615" s="15">
        <f t="shared" si="2683"/>
        <v>0</v>
      </c>
      <c r="AS1615" s="70">
        <f t="shared" si="2666"/>
        <v>0</v>
      </c>
      <c r="AT1615" s="73">
        <f t="shared" si="2634"/>
        <v>0</v>
      </c>
      <c r="AU1615" s="15">
        <f t="shared" si="2683"/>
        <v>0</v>
      </c>
      <c r="AV1615" s="24"/>
    </row>
    <row r="1616" spans="1:49" x14ac:dyDescent="0.3">
      <c r="A1616" s="61" t="s">
        <v>1031</v>
      </c>
      <c r="B1616" s="62">
        <v>800</v>
      </c>
      <c r="C1616" s="61" t="s">
        <v>50</v>
      </c>
      <c r="D1616" s="61" t="s">
        <v>31</v>
      </c>
      <c r="E1616" s="63" t="s">
        <v>727</v>
      </c>
      <c r="F1616" s="15"/>
      <c r="G1616" s="15"/>
      <c r="H1616" s="15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5"/>
      <c r="Y1616" s="15">
        <v>459.13600000000002</v>
      </c>
      <c r="Z1616" s="15"/>
      <c r="AA1616" s="15"/>
      <c r="AB1616" s="15">
        <f t="shared" si="2659"/>
        <v>459.13600000000002</v>
      </c>
      <c r="AC1616" s="15">
        <f t="shared" si="2660"/>
        <v>0</v>
      </c>
      <c r="AD1616" s="15">
        <f t="shared" si="2661"/>
        <v>0</v>
      </c>
      <c r="AE1616" s="15"/>
      <c r="AF1616" s="15"/>
      <c r="AG1616" s="15"/>
      <c r="AH1616" s="15">
        <f t="shared" si="2662"/>
        <v>459.13600000000002</v>
      </c>
      <c r="AI1616" s="15">
        <f t="shared" si="2663"/>
        <v>0</v>
      </c>
      <c r="AJ1616" s="15">
        <f t="shared" si="2664"/>
        <v>0</v>
      </c>
      <c r="AK1616" s="15"/>
      <c r="AL1616" s="15"/>
      <c r="AM1616" s="15"/>
      <c r="AN1616" s="15">
        <f t="shared" si="2632"/>
        <v>459.13600000000002</v>
      </c>
      <c r="AO1616" s="15"/>
      <c r="AP1616" s="70">
        <f t="shared" si="2665"/>
        <v>459.13600000000002</v>
      </c>
      <c r="AQ1616" s="15">
        <f t="shared" si="2633"/>
        <v>0</v>
      </c>
      <c r="AR1616" s="15"/>
      <c r="AS1616" s="70">
        <f t="shared" si="2666"/>
        <v>0</v>
      </c>
      <c r="AT1616" s="73">
        <f t="shared" si="2634"/>
        <v>0</v>
      </c>
      <c r="AU1616" s="15"/>
      <c r="AV1616" s="24"/>
    </row>
    <row r="1617" spans="1:48" ht="78" x14ac:dyDescent="0.3">
      <c r="A1617" s="61" t="s">
        <v>1033</v>
      </c>
      <c r="B1617" s="62"/>
      <c r="C1617" s="61"/>
      <c r="D1617" s="61"/>
      <c r="E1617" s="63" t="s">
        <v>1034</v>
      </c>
      <c r="F1617" s="15">
        <f t="shared" si="2635"/>
        <v>69.7</v>
      </c>
      <c r="G1617" s="15">
        <f t="shared" si="2636"/>
        <v>71.699999999999989</v>
      </c>
      <c r="H1617" s="15">
        <f t="shared" si="2637"/>
        <v>71.699999999999989</v>
      </c>
      <c r="I1617" s="15">
        <f t="shared" si="2638"/>
        <v>0</v>
      </c>
      <c r="J1617" s="15">
        <f t="shared" si="2639"/>
        <v>0</v>
      </c>
      <c r="K1617" s="15">
        <f t="shared" si="2640"/>
        <v>0</v>
      </c>
      <c r="L1617" s="15">
        <f t="shared" si="2656"/>
        <v>69.7</v>
      </c>
      <c r="M1617" s="15">
        <f t="shared" si="2657"/>
        <v>71.699999999999989</v>
      </c>
      <c r="N1617" s="15">
        <f t="shared" si="2658"/>
        <v>71.699999999999989</v>
      </c>
      <c r="O1617" s="15">
        <f t="shared" si="2641"/>
        <v>0</v>
      </c>
      <c r="P1617" s="15">
        <f t="shared" si="2642"/>
        <v>0</v>
      </c>
      <c r="Q1617" s="15">
        <f t="shared" si="2643"/>
        <v>0</v>
      </c>
      <c r="R1617" s="15">
        <f t="shared" si="2670"/>
        <v>69.7</v>
      </c>
      <c r="S1617" s="15">
        <f t="shared" si="2671"/>
        <v>71.699999999999989</v>
      </c>
      <c r="T1617" s="15">
        <f t="shared" si="2672"/>
        <v>71.699999999999989</v>
      </c>
      <c r="U1617" s="15">
        <f t="shared" ref="U1617:U1621" si="2684">U1618</f>
        <v>0</v>
      </c>
      <c r="V1617" s="15">
        <f t="shared" si="2667"/>
        <v>69.7</v>
      </c>
      <c r="W1617" s="15">
        <f t="shared" si="2668"/>
        <v>71.699999999999989</v>
      </c>
      <c r="X1617" s="15">
        <f t="shared" si="2669"/>
        <v>71.699999999999989</v>
      </c>
      <c r="Y1617" s="15">
        <f t="shared" si="2673"/>
        <v>0</v>
      </c>
      <c r="Z1617" s="15">
        <f t="shared" si="2674"/>
        <v>0</v>
      </c>
      <c r="AA1617" s="15">
        <f t="shared" si="2675"/>
        <v>0</v>
      </c>
      <c r="AB1617" s="15">
        <f t="shared" si="2659"/>
        <v>69.7</v>
      </c>
      <c r="AC1617" s="15">
        <f t="shared" si="2660"/>
        <v>71.699999999999989</v>
      </c>
      <c r="AD1617" s="15">
        <f t="shared" si="2661"/>
        <v>71.699999999999989</v>
      </c>
      <c r="AE1617" s="15">
        <f t="shared" si="2676"/>
        <v>0</v>
      </c>
      <c r="AF1617" s="15">
        <f t="shared" si="2677"/>
        <v>0</v>
      </c>
      <c r="AG1617" s="15">
        <f t="shared" si="2678"/>
        <v>0</v>
      </c>
      <c r="AH1617" s="15">
        <f t="shared" si="2662"/>
        <v>69.7</v>
      </c>
      <c r="AI1617" s="15">
        <f t="shared" si="2663"/>
        <v>71.699999999999989</v>
      </c>
      <c r="AJ1617" s="15">
        <f t="shared" si="2664"/>
        <v>71.699999999999989</v>
      </c>
      <c r="AK1617" s="15">
        <f t="shared" si="2679"/>
        <v>0</v>
      </c>
      <c r="AL1617" s="15">
        <f t="shared" si="2680"/>
        <v>0</v>
      </c>
      <c r="AM1617" s="15">
        <f t="shared" si="2681"/>
        <v>0</v>
      </c>
      <c r="AN1617" s="15">
        <f t="shared" si="2632"/>
        <v>69.7</v>
      </c>
      <c r="AO1617" s="15">
        <f t="shared" si="2682"/>
        <v>0</v>
      </c>
      <c r="AP1617" s="70">
        <f t="shared" si="2665"/>
        <v>69.7</v>
      </c>
      <c r="AQ1617" s="15">
        <f t="shared" si="2633"/>
        <v>71.699999999999989</v>
      </c>
      <c r="AR1617" s="15">
        <f t="shared" si="2683"/>
        <v>0</v>
      </c>
      <c r="AS1617" s="70">
        <f t="shared" si="2666"/>
        <v>71.699999999999989</v>
      </c>
      <c r="AT1617" s="73">
        <f t="shared" si="2634"/>
        <v>71.699999999999989</v>
      </c>
      <c r="AU1617" s="15">
        <f t="shared" si="2683"/>
        <v>0</v>
      </c>
      <c r="AV1617" s="24"/>
    </row>
    <row r="1618" spans="1:48" ht="93.6" x14ac:dyDescent="0.3">
      <c r="A1618" s="61" t="s">
        <v>1033</v>
      </c>
      <c r="B1618" s="62" t="s">
        <v>151</v>
      </c>
      <c r="C1618" s="61"/>
      <c r="D1618" s="61"/>
      <c r="E1618" s="63" t="s">
        <v>152</v>
      </c>
      <c r="F1618" s="15">
        <f t="shared" si="2635"/>
        <v>69.7</v>
      </c>
      <c r="G1618" s="15">
        <f t="shared" si="2636"/>
        <v>71.699999999999989</v>
      </c>
      <c r="H1618" s="15">
        <f t="shared" si="2637"/>
        <v>71.699999999999989</v>
      </c>
      <c r="I1618" s="15">
        <f t="shared" si="2638"/>
        <v>0</v>
      </c>
      <c r="J1618" s="15">
        <f t="shared" si="2639"/>
        <v>0</v>
      </c>
      <c r="K1618" s="15">
        <f t="shared" si="2640"/>
        <v>0</v>
      </c>
      <c r="L1618" s="15">
        <f t="shared" si="2656"/>
        <v>69.7</v>
      </c>
      <c r="M1618" s="15">
        <f t="shared" si="2657"/>
        <v>71.699999999999989</v>
      </c>
      <c r="N1618" s="15">
        <f t="shared" si="2658"/>
        <v>71.699999999999989</v>
      </c>
      <c r="O1618" s="15">
        <f t="shared" si="2641"/>
        <v>0</v>
      </c>
      <c r="P1618" s="15">
        <f t="shared" si="2642"/>
        <v>0</v>
      </c>
      <c r="Q1618" s="15">
        <f t="shared" si="2643"/>
        <v>0</v>
      </c>
      <c r="R1618" s="15">
        <f t="shared" si="2670"/>
        <v>69.7</v>
      </c>
      <c r="S1618" s="15">
        <f t="shared" si="2671"/>
        <v>71.699999999999989</v>
      </c>
      <c r="T1618" s="15">
        <f t="shared" si="2672"/>
        <v>71.699999999999989</v>
      </c>
      <c r="U1618" s="15">
        <f t="shared" si="2684"/>
        <v>0</v>
      </c>
      <c r="V1618" s="15">
        <f t="shared" si="2667"/>
        <v>69.7</v>
      </c>
      <c r="W1618" s="15">
        <f t="shared" si="2668"/>
        <v>71.699999999999989</v>
      </c>
      <c r="X1618" s="15">
        <f t="shared" si="2669"/>
        <v>71.699999999999989</v>
      </c>
      <c r="Y1618" s="15">
        <f t="shared" si="2673"/>
        <v>0</v>
      </c>
      <c r="Z1618" s="15">
        <f t="shared" si="2674"/>
        <v>0</v>
      </c>
      <c r="AA1618" s="15">
        <f t="shared" si="2675"/>
        <v>0</v>
      </c>
      <c r="AB1618" s="15">
        <f t="shared" si="2659"/>
        <v>69.7</v>
      </c>
      <c r="AC1618" s="15">
        <f t="shared" si="2660"/>
        <v>71.699999999999989</v>
      </c>
      <c r="AD1618" s="15">
        <f t="shared" si="2661"/>
        <v>71.699999999999989</v>
      </c>
      <c r="AE1618" s="15">
        <f t="shared" si="2676"/>
        <v>0</v>
      </c>
      <c r="AF1618" s="15">
        <f t="shared" si="2677"/>
        <v>0</v>
      </c>
      <c r="AG1618" s="15">
        <f t="shared" si="2678"/>
        <v>0</v>
      </c>
      <c r="AH1618" s="15">
        <f t="shared" si="2662"/>
        <v>69.7</v>
      </c>
      <c r="AI1618" s="15">
        <f t="shared" si="2663"/>
        <v>71.699999999999989</v>
      </c>
      <c r="AJ1618" s="15">
        <f t="shared" si="2664"/>
        <v>71.699999999999989</v>
      </c>
      <c r="AK1618" s="15">
        <f t="shared" si="2679"/>
        <v>0</v>
      </c>
      <c r="AL1618" s="15">
        <f t="shared" si="2680"/>
        <v>0</v>
      </c>
      <c r="AM1618" s="15">
        <f t="shared" si="2681"/>
        <v>0</v>
      </c>
      <c r="AN1618" s="15">
        <f t="shared" si="2632"/>
        <v>69.7</v>
      </c>
      <c r="AO1618" s="15">
        <f t="shared" si="2682"/>
        <v>0</v>
      </c>
      <c r="AP1618" s="70">
        <f t="shared" si="2665"/>
        <v>69.7</v>
      </c>
      <c r="AQ1618" s="15">
        <f t="shared" si="2633"/>
        <v>71.699999999999989</v>
      </c>
      <c r="AR1618" s="15">
        <f t="shared" si="2683"/>
        <v>0</v>
      </c>
      <c r="AS1618" s="70">
        <f t="shared" si="2666"/>
        <v>71.699999999999989</v>
      </c>
      <c r="AT1618" s="73">
        <f t="shared" si="2634"/>
        <v>71.699999999999989</v>
      </c>
      <c r="AU1618" s="15">
        <f t="shared" si="2683"/>
        <v>0</v>
      </c>
      <c r="AV1618" s="24"/>
    </row>
    <row r="1619" spans="1:48" x14ac:dyDescent="0.3">
      <c r="A1619" s="61" t="s">
        <v>1033</v>
      </c>
      <c r="B1619" s="62" t="s">
        <v>151</v>
      </c>
      <c r="C1619" s="61" t="s">
        <v>238</v>
      </c>
      <c r="D1619" s="61" t="s">
        <v>69</v>
      </c>
      <c r="E1619" s="63" t="s">
        <v>699</v>
      </c>
      <c r="F1619" s="15">
        <v>69.7</v>
      </c>
      <c r="G1619" s="15">
        <v>71.699999999999989</v>
      </c>
      <c r="H1619" s="15">
        <v>71.699999999999989</v>
      </c>
      <c r="I1619" s="15"/>
      <c r="J1619" s="15"/>
      <c r="K1619" s="15"/>
      <c r="L1619" s="15">
        <f t="shared" si="2656"/>
        <v>69.7</v>
      </c>
      <c r="M1619" s="15">
        <f t="shared" si="2657"/>
        <v>71.699999999999989</v>
      </c>
      <c r="N1619" s="15">
        <f t="shared" si="2658"/>
        <v>71.699999999999989</v>
      </c>
      <c r="O1619" s="15"/>
      <c r="P1619" s="15"/>
      <c r="Q1619" s="15"/>
      <c r="R1619" s="15">
        <f t="shared" si="2670"/>
        <v>69.7</v>
      </c>
      <c r="S1619" s="15">
        <f t="shared" si="2671"/>
        <v>71.699999999999989</v>
      </c>
      <c r="T1619" s="15">
        <f t="shared" si="2672"/>
        <v>71.699999999999989</v>
      </c>
      <c r="U1619" s="15"/>
      <c r="V1619" s="15">
        <f t="shared" si="2667"/>
        <v>69.7</v>
      </c>
      <c r="W1619" s="15">
        <f t="shared" si="2668"/>
        <v>71.699999999999989</v>
      </c>
      <c r="X1619" s="15">
        <f t="shared" si="2669"/>
        <v>71.699999999999989</v>
      </c>
      <c r="Y1619" s="15"/>
      <c r="Z1619" s="15"/>
      <c r="AA1619" s="15"/>
      <c r="AB1619" s="15">
        <f t="shared" si="2659"/>
        <v>69.7</v>
      </c>
      <c r="AC1619" s="15">
        <f t="shared" si="2660"/>
        <v>71.699999999999989</v>
      </c>
      <c r="AD1619" s="15">
        <f t="shared" si="2661"/>
        <v>71.699999999999989</v>
      </c>
      <c r="AE1619" s="15"/>
      <c r="AF1619" s="15"/>
      <c r="AG1619" s="15"/>
      <c r="AH1619" s="15">
        <f t="shared" si="2662"/>
        <v>69.7</v>
      </c>
      <c r="AI1619" s="15">
        <f t="shared" si="2663"/>
        <v>71.699999999999989</v>
      </c>
      <c r="AJ1619" s="15">
        <f t="shared" si="2664"/>
        <v>71.699999999999989</v>
      </c>
      <c r="AK1619" s="15"/>
      <c r="AL1619" s="15"/>
      <c r="AM1619" s="15"/>
      <c r="AN1619" s="15">
        <f t="shared" si="2632"/>
        <v>69.7</v>
      </c>
      <c r="AO1619" s="15"/>
      <c r="AP1619" s="70">
        <f t="shared" si="2665"/>
        <v>69.7</v>
      </c>
      <c r="AQ1619" s="15">
        <f t="shared" si="2633"/>
        <v>71.699999999999989</v>
      </c>
      <c r="AR1619" s="15"/>
      <c r="AS1619" s="70">
        <f t="shared" si="2666"/>
        <v>71.699999999999989</v>
      </c>
      <c r="AT1619" s="73">
        <f t="shared" si="2634"/>
        <v>71.699999999999989</v>
      </c>
      <c r="AU1619" s="15"/>
      <c r="AV1619" s="24"/>
    </row>
    <row r="1620" spans="1:48" ht="31.2" x14ac:dyDescent="0.3">
      <c r="A1620" s="61" t="s">
        <v>1035</v>
      </c>
      <c r="B1620" s="62"/>
      <c r="C1620" s="61"/>
      <c r="D1620" s="61"/>
      <c r="E1620" s="63" t="s">
        <v>1036</v>
      </c>
      <c r="F1620" s="15">
        <f t="shared" si="2635"/>
        <v>5111.1000000000004</v>
      </c>
      <c r="G1620" s="15">
        <f t="shared" si="2636"/>
        <v>5111.1000000000004</v>
      </c>
      <c r="H1620" s="15">
        <f t="shared" si="2637"/>
        <v>5111.1000000000004</v>
      </c>
      <c r="I1620" s="15">
        <f t="shared" si="2638"/>
        <v>0</v>
      </c>
      <c r="J1620" s="15">
        <f t="shared" si="2639"/>
        <v>0</v>
      </c>
      <c r="K1620" s="15">
        <f t="shared" si="2640"/>
        <v>0</v>
      </c>
      <c r="L1620" s="15">
        <f t="shared" si="2656"/>
        <v>5111.1000000000004</v>
      </c>
      <c r="M1620" s="15">
        <f t="shared" si="2657"/>
        <v>5111.1000000000004</v>
      </c>
      <c r="N1620" s="15">
        <f t="shared" si="2658"/>
        <v>5111.1000000000004</v>
      </c>
      <c r="O1620" s="15">
        <f t="shared" si="2641"/>
        <v>0</v>
      </c>
      <c r="P1620" s="15">
        <f t="shared" si="2642"/>
        <v>0</v>
      </c>
      <c r="Q1620" s="15">
        <f t="shared" si="2643"/>
        <v>0</v>
      </c>
      <c r="R1620" s="15">
        <f t="shared" si="2670"/>
        <v>5111.1000000000004</v>
      </c>
      <c r="S1620" s="15">
        <f t="shared" si="2671"/>
        <v>5111.1000000000004</v>
      </c>
      <c r="T1620" s="15">
        <f t="shared" si="2672"/>
        <v>5111.1000000000004</v>
      </c>
      <c r="U1620" s="15">
        <f t="shared" si="2684"/>
        <v>0</v>
      </c>
      <c r="V1620" s="15">
        <f t="shared" si="2667"/>
        <v>5111.1000000000004</v>
      </c>
      <c r="W1620" s="15">
        <f t="shared" si="2668"/>
        <v>5111.1000000000004</v>
      </c>
      <c r="X1620" s="15">
        <f t="shared" si="2669"/>
        <v>5111.1000000000004</v>
      </c>
      <c r="Y1620" s="15">
        <f t="shared" si="2673"/>
        <v>0</v>
      </c>
      <c r="Z1620" s="15">
        <f t="shared" si="2674"/>
        <v>0</v>
      </c>
      <c r="AA1620" s="15">
        <f t="shared" si="2675"/>
        <v>0</v>
      </c>
      <c r="AB1620" s="15">
        <f t="shared" si="2659"/>
        <v>5111.1000000000004</v>
      </c>
      <c r="AC1620" s="15">
        <f t="shared" si="2660"/>
        <v>5111.1000000000004</v>
      </c>
      <c r="AD1620" s="15">
        <f t="shared" si="2661"/>
        <v>5111.1000000000004</v>
      </c>
      <c r="AE1620" s="15">
        <f t="shared" si="2676"/>
        <v>0</v>
      </c>
      <c r="AF1620" s="15">
        <f t="shared" si="2677"/>
        <v>0</v>
      </c>
      <c r="AG1620" s="15">
        <f t="shared" si="2678"/>
        <v>0</v>
      </c>
      <c r="AH1620" s="15">
        <f t="shared" si="2662"/>
        <v>5111.1000000000004</v>
      </c>
      <c r="AI1620" s="15">
        <f t="shared" si="2663"/>
        <v>5111.1000000000004</v>
      </c>
      <c r="AJ1620" s="15">
        <f t="shared" si="2664"/>
        <v>5111.1000000000004</v>
      </c>
      <c r="AK1620" s="15">
        <f t="shared" si="2679"/>
        <v>0</v>
      </c>
      <c r="AL1620" s="15">
        <f t="shared" si="2680"/>
        <v>0</v>
      </c>
      <c r="AM1620" s="15">
        <f t="shared" si="2681"/>
        <v>0</v>
      </c>
      <c r="AN1620" s="15">
        <f t="shared" si="2632"/>
        <v>5111.1000000000004</v>
      </c>
      <c r="AO1620" s="15">
        <f t="shared" si="2682"/>
        <v>0</v>
      </c>
      <c r="AP1620" s="70">
        <f t="shared" si="2665"/>
        <v>5111.1000000000004</v>
      </c>
      <c r="AQ1620" s="15">
        <f t="shared" si="2633"/>
        <v>5111.1000000000004</v>
      </c>
      <c r="AR1620" s="15">
        <f t="shared" si="2683"/>
        <v>0</v>
      </c>
      <c r="AS1620" s="70">
        <f t="shared" si="2666"/>
        <v>5111.1000000000004</v>
      </c>
      <c r="AT1620" s="73">
        <f t="shared" si="2634"/>
        <v>5111.1000000000004</v>
      </c>
      <c r="AU1620" s="15">
        <f t="shared" si="2683"/>
        <v>0</v>
      </c>
      <c r="AV1620" s="24"/>
    </row>
    <row r="1621" spans="1:48" ht="31.2" x14ac:dyDescent="0.3">
      <c r="A1621" s="61" t="s">
        <v>1035</v>
      </c>
      <c r="B1621" s="62" t="s">
        <v>48</v>
      </c>
      <c r="C1621" s="61"/>
      <c r="D1621" s="61"/>
      <c r="E1621" s="63" t="s">
        <v>49</v>
      </c>
      <c r="F1621" s="15">
        <f t="shared" si="2635"/>
        <v>5111.1000000000004</v>
      </c>
      <c r="G1621" s="15">
        <f t="shared" si="2636"/>
        <v>5111.1000000000004</v>
      </c>
      <c r="H1621" s="15">
        <f t="shared" si="2637"/>
        <v>5111.1000000000004</v>
      </c>
      <c r="I1621" s="15">
        <f t="shared" si="2638"/>
        <v>0</v>
      </c>
      <c r="J1621" s="15">
        <f t="shared" si="2639"/>
        <v>0</v>
      </c>
      <c r="K1621" s="15">
        <f t="shared" si="2640"/>
        <v>0</v>
      </c>
      <c r="L1621" s="15">
        <f t="shared" si="2656"/>
        <v>5111.1000000000004</v>
      </c>
      <c r="M1621" s="15">
        <f t="shared" si="2657"/>
        <v>5111.1000000000004</v>
      </c>
      <c r="N1621" s="15">
        <f t="shared" si="2658"/>
        <v>5111.1000000000004</v>
      </c>
      <c r="O1621" s="15">
        <f t="shared" si="2641"/>
        <v>0</v>
      </c>
      <c r="P1621" s="15">
        <f t="shared" si="2642"/>
        <v>0</v>
      </c>
      <c r="Q1621" s="15">
        <f t="shared" si="2643"/>
        <v>0</v>
      </c>
      <c r="R1621" s="15">
        <f t="shared" si="2670"/>
        <v>5111.1000000000004</v>
      </c>
      <c r="S1621" s="15">
        <f t="shared" si="2671"/>
        <v>5111.1000000000004</v>
      </c>
      <c r="T1621" s="15">
        <f t="shared" si="2672"/>
        <v>5111.1000000000004</v>
      </c>
      <c r="U1621" s="15">
        <f t="shared" si="2684"/>
        <v>0</v>
      </c>
      <c r="V1621" s="15">
        <f t="shared" si="2667"/>
        <v>5111.1000000000004</v>
      </c>
      <c r="W1621" s="15">
        <f t="shared" si="2668"/>
        <v>5111.1000000000004</v>
      </c>
      <c r="X1621" s="15">
        <f t="shared" si="2669"/>
        <v>5111.1000000000004</v>
      </c>
      <c r="Y1621" s="15">
        <f t="shared" si="2673"/>
        <v>0</v>
      </c>
      <c r="Z1621" s="15">
        <f t="shared" si="2674"/>
        <v>0</v>
      </c>
      <c r="AA1621" s="15">
        <f t="shared" si="2675"/>
        <v>0</v>
      </c>
      <c r="AB1621" s="15">
        <f t="shared" si="2659"/>
        <v>5111.1000000000004</v>
      </c>
      <c r="AC1621" s="15">
        <f t="shared" si="2660"/>
        <v>5111.1000000000004</v>
      </c>
      <c r="AD1621" s="15">
        <f t="shared" si="2661"/>
        <v>5111.1000000000004</v>
      </c>
      <c r="AE1621" s="15">
        <f t="shared" si="2676"/>
        <v>0</v>
      </c>
      <c r="AF1621" s="15">
        <f t="shared" si="2677"/>
        <v>0</v>
      </c>
      <c r="AG1621" s="15">
        <f t="shared" si="2678"/>
        <v>0</v>
      </c>
      <c r="AH1621" s="15">
        <f t="shared" si="2662"/>
        <v>5111.1000000000004</v>
      </c>
      <c r="AI1621" s="15">
        <f t="shared" si="2663"/>
        <v>5111.1000000000004</v>
      </c>
      <c r="AJ1621" s="15">
        <f t="shared" si="2664"/>
        <v>5111.1000000000004</v>
      </c>
      <c r="AK1621" s="15">
        <f t="shared" si="2679"/>
        <v>0</v>
      </c>
      <c r="AL1621" s="15">
        <f t="shared" si="2680"/>
        <v>0</v>
      </c>
      <c r="AM1621" s="15">
        <f t="shared" si="2681"/>
        <v>0</v>
      </c>
      <c r="AN1621" s="15">
        <f t="shared" si="2632"/>
        <v>5111.1000000000004</v>
      </c>
      <c r="AO1621" s="15">
        <f t="shared" si="2682"/>
        <v>0</v>
      </c>
      <c r="AP1621" s="70">
        <f t="shared" si="2665"/>
        <v>5111.1000000000004</v>
      </c>
      <c r="AQ1621" s="15">
        <f t="shared" si="2633"/>
        <v>5111.1000000000004</v>
      </c>
      <c r="AR1621" s="15">
        <f t="shared" si="2683"/>
        <v>0</v>
      </c>
      <c r="AS1621" s="70">
        <f t="shared" si="2666"/>
        <v>5111.1000000000004</v>
      </c>
      <c r="AT1621" s="73">
        <f t="shared" si="2634"/>
        <v>5111.1000000000004</v>
      </c>
      <c r="AU1621" s="15">
        <f t="shared" si="2683"/>
        <v>0</v>
      </c>
      <c r="AV1621" s="24"/>
    </row>
    <row r="1622" spans="1:48" ht="46.8" x14ac:dyDescent="0.3">
      <c r="A1622" s="61" t="s">
        <v>1035</v>
      </c>
      <c r="B1622" s="62" t="s">
        <v>48</v>
      </c>
      <c r="C1622" s="61" t="s">
        <v>51</v>
      </c>
      <c r="D1622" s="61" t="s">
        <v>172</v>
      </c>
      <c r="E1622" s="63" t="s">
        <v>173</v>
      </c>
      <c r="F1622" s="15">
        <v>5111.1000000000004</v>
      </c>
      <c r="G1622" s="15">
        <v>5111.1000000000004</v>
      </c>
      <c r="H1622" s="15">
        <v>5111.1000000000004</v>
      </c>
      <c r="I1622" s="15"/>
      <c r="J1622" s="15"/>
      <c r="K1622" s="15"/>
      <c r="L1622" s="15">
        <f t="shared" si="2656"/>
        <v>5111.1000000000004</v>
      </c>
      <c r="M1622" s="15">
        <f t="shared" si="2657"/>
        <v>5111.1000000000004</v>
      </c>
      <c r="N1622" s="15">
        <f t="shared" si="2658"/>
        <v>5111.1000000000004</v>
      </c>
      <c r="O1622" s="15"/>
      <c r="P1622" s="15"/>
      <c r="Q1622" s="15"/>
      <c r="R1622" s="15">
        <f t="shared" si="2670"/>
        <v>5111.1000000000004</v>
      </c>
      <c r="S1622" s="15">
        <f t="shared" si="2671"/>
        <v>5111.1000000000004</v>
      </c>
      <c r="T1622" s="15">
        <f t="shared" si="2672"/>
        <v>5111.1000000000004</v>
      </c>
      <c r="U1622" s="15"/>
      <c r="V1622" s="15">
        <f t="shared" si="2667"/>
        <v>5111.1000000000004</v>
      </c>
      <c r="W1622" s="15">
        <f t="shared" si="2668"/>
        <v>5111.1000000000004</v>
      </c>
      <c r="X1622" s="15">
        <f t="shared" si="2669"/>
        <v>5111.1000000000004</v>
      </c>
      <c r="Y1622" s="15"/>
      <c r="Z1622" s="15"/>
      <c r="AA1622" s="15"/>
      <c r="AB1622" s="15">
        <f t="shared" si="2659"/>
        <v>5111.1000000000004</v>
      </c>
      <c r="AC1622" s="15">
        <f t="shared" si="2660"/>
        <v>5111.1000000000004</v>
      </c>
      <c r="AD1622" s="15">
        <f t="shared" si="2661"/>
        <v>5111.1000000000004</v>
      </c>
      <c r="AE1622" s="15"/>
      <c r="AF1622" s="15"/>
      <c r="AG1622" s="15"/>
      <c r="AH1622" s="15">
        <f t="shared" si="2662"/>
        <v>5111.1000000000004</v>
      </c>
      <c r="AI1622" s="15">
        <f t="shared" si="2663"/>
        <v>5111.1000000000004</v>
      </c>
      <c r="AJ1622" s="15">
        <f t="shared" si="2664"/>
        <v>5111.1000000000004</v>
      </c>
      <c r="AK1622" s="15"/>
      <c r="AL1622" s="15"/>
      <c r="AM1622" s="15"/>
      <c r="AN1622" s="15">
        <f t="shared" si="2632"/>
        <v>5111.1000000000004</v>
      </c>
      <c r="AO1622" s="15"/>
      <c r="AP1622" s="70">
        <f t="shared" si="2665"/>
        <v>5111.1000000000004</v>
      </c>
      <c r="AQ1622" s="15">
        <f t="shared" si="2633"/>
        <v>5111.1000000000004</v>
      </c>
      <c r="AR1622" s="15"/>
      <c r="AS1622" s="70">
        <f t="shared" si="2666"/>
        <v>5111.1000000000004</v>
      </c>
      <c r="AT1622" s="73">
        <f t="shared" si="2634"/>
        <v>5111.1000000000004</v>
      </c>
      <c r="AU1622" s="15"/>
      <c r="AV1622" s="24"/>
    </row>
    <row r="1623" spans="1:48" ht="46.8" x14ac:dyDescent="0.3">
      <c r="A1623" s="61" t="s">
        <v>1037</v>
      </c>
      <c r="B1623" s="62"/>
      <c r="C1623" s="61"/>
      <c r="D1623" s="61"/>
      <c r="E1623" s="63" t="s">
        <v>1038</v>
      </c>
      <c r="F1623" s="15">
        <f t="shared" ref="F1623:K1623" si="2685">F1624+F1626</f>
        <v>26416.7</v>
      </c>
      <c r="G1623" s="15">
        <f t="shared" si="2685"/>
        <v>27139.599999999999</v>
      </c>
      <c r="H1623" s="15">
        <f t="shared" si="2685"/>
        <v>27139.599999999999</v>
      </c>
      <c r="I1623" s="15">
        <f t="shared" si="2685"/>
        <v>0</v>
      </c>
      <c r="J1623" s="15">
        <f t="shared" si="2685"/>
        <v>0</v>
      </c>
      <c r="K1623" s="15">
        <f t="shared" si="2685"/>
        <v>0</v>
      </c>
      <c r="L1623" s="15">
        <f t="shared" si="2656"/>
        <v>26416.7</v>
      </c>
      <c r="M1623" s="15">
        <f t="shared" si="2657"/>
        <v>27139.599999999999</v>
      </c>
      <c r="N1623" s="15">
        <f t="shared" si="2658"/>
        <v>27139.599999999999</v>
      </c>
      <c r="O1623" s="15">
        <f>O1624+O1626</f>
        <v>0</v>
      </c>
      <c r="P1623" s="15">
        <f>P1624+P1626</f>
        <v>0</v>
      </c>
      <c r="Q1623" s="15">
        <f>Q1624+Q1626</f>
        <v>0</v>
      </c>
      <c r="R1623" s="15">
        <f t="shared" si="2670"/>
        <v>26416.7</v>
      </c>
      <c r="S1623" s="15">
        <f t="shared" si="2671"/>
        <v>27139.599999999999</v>
      </c>
      <c r="T1623" s="15">
        <f t="shared" si="2672"/>
        <v>27139.599999999999</v>
      </c>
      <c r="U1623" s="15">
        <f>U1624+U1626</f>
        <v>0</v>
      </c>
      <c r="V1623" s="15">
        <f t="shared" si="2667"/>
        <v>26416.7</v>
      </c>
      <c r="W1623" s="15">
        <f t="shared" si="2668"/>
        <v>27139.599999999999</v>
      </c>
      <c r="X1623" s="15">
        <f t="shared" si="2669"/>
        <v>27139.599999999999</v>
      </c>
      <c r="Y1623" s="15">
        <f>Y1624+Y1626</f>
        <v>0</v>
      </c>
      <c r="Z1623" s="15">
        <f>Z1624+Z1626</f>
        <v>0</v>
      </c>
      <c r="AA1623" s="15">
        <f>AA1624+AA1626</f>
        <v>0</v>
      </c>
      <c r="AB1623" s="15">
        <f t="shared" si="2659"/>
        <v>26416.7</v>
      </c>
      <c r="AC1623" s="15">
        <f t="shared" si="2660"/>
        <v>27139.599999999999</v>
      </c>
      <c r="AD1623" s="15">
        <f t="shared" si="2661"/>
        <v>27139.599999999999</v>
      </c>
      <c r="AE1623" s="15">
        <f>AE1624+AE1626</f>
        <v>0</v>
      </c>
      <c r="AF1623" s="15">
        <f>AF1624+AF1626</f>
        <v>0</v>
      </c>
      <c r="AG1623" s="15">
        <f>AG1624+AG1626</f>
        <v>0</v>
      </c>
      <c r="AH1623" s="15">
        <f t="shared" si="2662"/>
        <v>26416.7</v>
      </c>
      <c r="AI1623" s="15">
        <f t="shared" si="2663"/>
        <v>27139.599999999999</v>
      </c>
      <c r="AJ1623" s="15">
        <f t="shared" si="2664"/>
        <v>27139.599999999999</v>
      </c>
      <c r="AK1623" s="15">
        <f>AK1624+AK1626</f>
        <v>0</v>
      </c>
      <c r="AL1623" s="15">
        <f>AL1624+AL1626</f>
        <v>0</v>
      </c>
      <c r="AM1623" s="15">
        <f>AM1624+AM1626</f>
        <v>0</v>
      </c>
      <c r="AN1623" s="15">
        <f t="shared" si="2632"/>
        <v>26416.7</v>
      </c>
      <c r="AO1623" s="15">
        <f>AO1624+AO1626</f>
        <v>0</v>
      </c>
      <c r="AP1623" s="70">
        <f t="shared" si="2665"/>
        <v>26416.7</v>
      </c>
      <c r="AQ1623" s="15">
        <f t="shared" si="2633"/>
        <v>27139.599999999999</v>
      </c>
      <c r="AR1623" s="15">
        <f>AR1624+AR1626</f>
        <v>0</v>
      </c>
      <c r="AS1623" s="70">
        <f t="shared" si="2666"/>
        <v>27139.599999999999</v>
      </c>
      <c r="AT1623" s="73">
        <f t="shared" si="2634"/>
        <v>27139.599999999999</v>
      </c>
      <c r="AU1623" s="15">
        <f>AU1624+AU1626</f>
        <v>0</v>
      </c>
      <c r="AV1623" s="24"/>
    </row>
    <row r="1624" spans="1:48" ht="93.6" x14ac:dyDescent="0.3">
      <c r="A1624" s="61" t="s">
        <v>1037</v>
      </c>
      <c r="B1624" s="62" t="s">
        <v>151</v>
      </c>
      <c r="C1624" s="61"/>
      <c r="D1624" s="61"/>
      <c r="E1624" s="63" t="s">
        <v>152</v>
      </c>
      <c r="F1624" s="15">
        <f t="shared" ref="F1624:K1624" si="2686">F1625</f>
        <v>12589.5</v>
      </c>
      <c r="G1624" s="15">
        <f t="shared" si="2686"/>
        <v>12951.1</v>
      </c>
      <c r="H1624" s="15">
        <f t="shared" si="2686"/>
        <v>12951.1</v>
      </c>
      <c r="I1624" s="15">
        <f t="shared" si="2686"/>
        <v>0</v>
      </c>
      <c r="J1624" s="15">
        <f t="shared" si="2686"/>
        <v>0</v>
      </c>
      <c r="K1624" s="15">
        <f t="shared" si="2686"/>
        <v>0</v>
      </c>
      <c r="L1624" s="15">
        <f t="shared" si="2656"/>
        <v>12589.5</v>
      </c>
      <c r="M1624" s="15">
        <f t="shared" si="2657"/>
        <v>12951.1</v>
      </c>
      <c r="N1624" s="15">
        <f t="shared" si="2658"/>
        <v>12951.1</v>
      </c>
      <c r="O1624" s="15">
        <f>O1625</f>
        <v>0</v>
      </c>
      <c r="P1624" s="15">
        <f>P1625</f>
        <v>0</v>
      </c>
      <c r="Q1624" s="15">
        <f>Q1625</f>
        <v>0</v>
      </c>
      <c r="R1624" s="15">
        <f t="shared" si="2670"/>
        <v>12589.5</v>
      </c>
      <c r="S1624" s="15">
        <f t="shared" si="2671"/>
        <v>12951.1</v>
      </c>
      <c r="T1624" s="15">
        <f t="shared" si="2672"/>
        <v>12951.1</v>
      </c>
      <c r="U1624" s="15">
        <f>U1625</f>
        <v>0</v>
      </c>
      <c r="V1624" s="15">
        <f t="shared" si="2667"/>
        <v>12589.5</v>
      </c>
      <c r="W1624" s="15">
        <f t="shared" si="2668"/>
        <v>12951.1</v>
      </c>
      <c r="X1624" s="15">
        <f t="shared" si="2669"/>
        <v>12951.1</v>
      </c>
      <c r="Y1624" s="15">
        <f>Y1625</f>
        <v>0</v>
      </c>
      <c r="Z1624" s="15">
        <f>Z1625</f>
        <v>0</v>
      </c>
      <c r="AA1624" s="15">
        <f>AA1625</f>
        <v>0</v>
      </c>
      <c r="AB1624" s="15">
        <f t="shared" si="2659"/>
        <v>12589.5</v>
      </c>
      <c r="AC1624" s="15">
        <f t="shared" si="2660"/>
        <v>12951.1</v>
      </c>
      <c r="AD1624" s="15">
        <f t="shared" si="2661"/>
        <v>12951.1</v>
      </c>
      <c r="AE1624" s="15">
        <f>AE1625</f>
        <v>0</v>
      </c>
      <c r="AF1624" s="15">
        <f>AF1625</f>
        <v>0</v>
      </c>
      <c r="AG1624" s="15">
        <f>AG1625</f>
        <v>0</v>
      </c>
      <c r="AH1624" s="15">
        <f t="shared" si="2662"/>
        <v>12589.5</v>
      </c>
      <c r="AI1624" s="15">
        <f t="shared" si="2663"/>
        <v>12951.1</v>
      </c>
      <c r="AJ1624" s="15">
        <f t="shared" si="2664"/>
        <v>12951.1</v>
      </c>
      <c r="AK1624" s="15">
        <f>AK1625</f>
        <v>0</v>
      </c>
      <c r="AL1624" s="15">
        <f>AL1625</f>
        <v>0</v>
      </c>
      <c r="AM1624" s="15">
        <f>AM1625</f>
        <v>0</v>
      </c>
      <c r="AN1624" s="15">
        <f t="shared" si="2632"/>
        <v>12589.5</v>
      </c>
      <c r="AO1624" s="15">
        <f>AO1625</f>
        <v>0</v>
      </c>
      <c r="AP1624" s="70">
        <f t="shared" si="2665"/>
        <v>12589.5</v>
      </c>
      <c r="AQ1624" s="15">
        <f t="shared" si="2633"/>
        <v>12951.1</v>
      </c>
      <c r="AR1624" s="15">
        <f>AR1625</f>
        <v>0</v>
      </c>
      <c r="AS1624" s="70">
        <f t="shared" si="2666"/>
        <v>12951.1</v>
      </c>
      <c r="AT1624" s="73">
        <f t="shared" si="2634"/>
        <v>12951.1</v>
      </c>
      <c r="AU1624" s="15">
        <f>AU1625</f>
        <v>0</v>
      </c>
      <c r="AV1624" s="24"/>
    </row>
    <row r="1625" spans="1:48" ht="46.8" x14ac:dyDescent="0.3">
      <c r="A1625" s="61" t="s">
        <v>1037</v>
      </c>
      <c r="B1625" s="62" t="s">
        <v>151</v>
      </c>
      <c r="C1625" s="61" t="s">
        <v>51</v>
      </c>
      <c r="D1625" s="61" t="s">
        <v>172</v>
      </c>
      <c r="E1625" s="63" t="s">
        <v>173</v>
      </c>
      <c r="F1625" s="15">
        <v>12589.5</v>
      </c>
      <c r="G1625" s="15">
        <v>12951.1</v>
      </c>
      <c r="H1625" s="15">
        <v>12951.1</v>
      </c>
      <c r="I1625" s="15"/>
      <c r="J1625" s="15"/>
      <c r="K1625" s="15"/>
      <c r="L1625" s="15">
        <f t="shared" si="2656"/>
        <v>12589.5</v>
      </c>
      <c r="M1625" s="15">
        <f t="shared" si="2657"/>
        <v>12951.1</v>
      </c>
      <c r="N1625" s="15">
        <f t="shared" si="2658"/>
        <v>12951.1</v>
      </c>
      <c r="O1625" s="15"/>
      <c r="P1625" s="15"/>
      <c r="Q1625" s="15"/>
      <c r="R1625" s="15">
        <f t="shared" si="2670"/>
        <v>12589.5</v>
      </c>
      <c r="S1625" s="15">
        <f t="shared" si="2671"/>
        <v>12951.1</v>
      </c>
      <c r="T1625" s="15">
        <f t="shared" si="2672"/>
        <v>12951.1</v>
      </c>
      <c r="U1625" s="15"/>
      <c r="V1625" s="15">
        <f t="shared" si="2667"/>
        <v>12589.5</v>
      </c>
      <c r="W1625" s="15">
        <f t="shared" si="2668"/>
        <v>12951.1</v>
      </c>
      <c r="X1625" s="15">
        <f t="shared" si="2669"/>
        <v>12951.1</v>
      </c>
      <c r="Y1625" s="15"/>
      <c r="Z1625" s="15"/>
      <c r="AA1625" s="15"/>
      <c r="AB1625" s="15">
        <f t="shared" si="2659"/>
        <v>12589.5</v>
      </c>
      <c r="AC1625" s="15">
        <f t="shared" si="2660"/>
        <v>12951.1</v>
      </c>
      <c r="AD1625" s="15">
        <f t="shared" si="2661"/>
        <v>12951.1</v>
      </c>
      <c r="AE1625" s="15"/>
      <c r="AF1625" s="15"/>
      <c r="AG1625" s="15"/>
      <c r="AH1625" s="15">
        <f t="shared" si="2662"/>
        <v>12589.5</v>
      </c>
      <c r="AI1625" s="15">
        <f t="shared" si="2663"/>
        <v>12951.1</v>
      </c>
      <c r="AJ1625" s="15">
        <f t="shared" si="2664"/>
        <v>12951.1</v>
      </c>
      <c r="AK1625" s="15"/>
      <c r="AL1625" s="15"/>
      <c r="AM1625" s="15"/>
      <c r="AN1625" s="15">
        <f t="shared" si="2632"/>
        <v>12589.5</v>
      </c>
      <c r="AO1625" s="15"/>
      <c r="AP1625" s="70">
        <f t="shared" si="2665"/>
        <v>12589.5</v>
      </c>
      <c r="AQ1625" s="15">
        <f t="shared" si="2633"/>
        <v>12951.1</v>
      </c>
      <c r="AR1625" s="15"/>
      <c r="AS1625" s="70">
        <f t="shared" si="2666"/>
        <v>12951.1</v>
      </c>
      <c r="AT1625" s="73">
        <f t="shared" si="2634"/>
        <v>12951.1</v>
      </c>
      <c r="AU1625" s="15"/>
      <c r="AV1625" s="24"/>
    </row>
    <row r="1626" spans="1:48" ht="31.2" x14ac:dyDescent="0.3">
      <c r="A1626" s="61" t="s">
        <v>1037</v>
      </c>
      <c r="B1626" s="62" t="s">
        <v>48</v>
      </c>
      <c r="C1626" s="61"/>
      <c r="D1626" s="61"/>
      <c r="E1626" s="63" t="s">
        <v>49</v>
      </c>
      <c r="F1626" s="15">
        <f t="shared" ref="F1626:K1626" si="2687">F1627</f>
        <v>13827.2</v>
      </c>
      <c r="G1626" s="15">
        <f t="shared" si="2687"/>
        <v>14188.5</v>
      </c>
      <c r="H1626" s="15">
        <f t="shared" si="2687"/>
        <v>14188.5</v>
      </c>
      <c r="I1626" s="15">
        <f t="shared" si="2687"/>
        <v>0</v>
      </c>
      <c r="J1626" s="15">
        <f t="shared" si="2687"/>
        <v>0</v>
      </c>
      <c r="K1626" s="15">
        <f t="shared" si="2687"/>
        <v>0</v>
      </c>
      <c r="L1626" s="15">
        <f t="shared" si="2656"/>
        <v>13827.2</v>
      </c>
      <c r="M1626" s="15">
        <f t="shared" si="2657"/>
        <v>14188.5</v>
      </c>
      <c r="N1626" s="15">
        <f t="shared" si="2658"/>
        <v>14188.5</v>
      </c>
      <c r="O1626" s="15">
        <f>O1627</f>
        <v>0</v>
      </c>
      <c r="P1626" s="15">
        <f>P1627</f>
        <v>0</v>
      </c>
      <c r="Q1626" s="15">
        <f>Q1627</f>
        <v>0</v>
      </c>
      <c r="R1626" s="15">
        <f t="shared" si="2670"/>
        <v>13827.2</v>
      </c>
      <c r="S1626" s="15">
        <f t="shared" si="2671"/>
        <v>14188.5</v>
      </c>
      <c r="T1626" s="15">
        <f t="shared" si="2672"/>
        <v>14188.5</v>
      </c>
      <c r="U1626" s="15">
        <f>U1627</f>
        <v>0</v>
      </c>
      <c r="V1626" s="15">
        <f t="shared" si="2667"/>
        <v>13827.2</v>
      </c>
      <c r="W1626" s="15">
        <f t="shared" si="2668"/>
        <v>14188.5</v>
      </c>
      <c r="X1626" s="15">
        <f t="shared" si="2669"/>
        <v>14188.5</v>
      </c>
      <c r="Y1626" s="15">
        <f>Y1627</f>
        <v>0</v>
      </c>
      <c r="Z1626" s="15">
        <f>Z1627</f>
        <v>0</v>
      </c>
      <c r="AA1626" s="15">
        <f>AA1627</f>
        <v>0</v>
      </c>
      <c r="AB1626" s="15">
        <f t="shared" si="2659"/>
        <v>13827.2</v>
      </c>
      <c r="AC1626" s="15">
        <f t="shared" si="2660"/>
        <v>14188.5</v>
      </c>
      <c r="AD1626" s="15">
        <f t="shared" si="2661"/>
        <v>14188.5</v>
      </c>
      <c r="AE1626" s="15">
        <f>AE1627</f>
        <v>0</v>
      </c>
      <c r="AF1626" s="15">
        <f>AF1627</f>
        <v>0</v>
      </c>
      <c r="AG1626" s="15">
        <f>AG1627</f>
        <v>0</v>
      </c>
      <c r="AH1626" s="15">
        <f t="shared" si="2662"/>
        <v>13827.2</v>
      </c>
      <c r="AI1626" s="15">
        <f t="shared" si="2663"/>
        <v>14188.5</v>
      </c>
      <c r="AJ1626" s="15">
        <f t="shared" si="2664"/>
        <v>14188.5</v>
      </c>
      <c r="AK1626" s="15">
        <f>AK1627</f>
        <v>0</v>
      </c>
      <c r="AL1626" s="15">
        <f>AL1627</f>
        <v>0</v>
      </c>
      <c r="AM1626" s="15">
        <f>AM1627</f>
        <v>0</v>
      </c>
      <c r="AN1626" s="15">
        <f t="shared" si="2632"/>
        <v>13827.2</v>
      </c>
      <c r="AO1626" s="15">
        <f>AO1627</f>
        <v>0</v>
      </c>
      <c r="AP1626" s="70">
        <f t="shared" si="2665"/>
        <v>13827.2</v>
      </c>
      <c r="AQ1626" s="15">
        <f t="shared" si="2633"/>
        <v>14188.5</v>
      </c>
      <c r="AR1626" s="15">
        <f>AR1627</f>
        <v>0</v>
      </c>
      <c r="AS1626" s="70">
        <f t="shared" si="2666"/>
        <v>14188.5</v>
      </c>
      <c r="AT1626" s="73">
        <f t="shared" si="2634"/>
        <v>14188.5</v>
      </c>
      <c r="AU1626" s="15">
        <f>AU1627</f>
        <v>0</v>
      </c>
      <c r="AV1626" s="24"/>
    </row>
    <row r="1627" spans="1:48" ht="46.8" x14ac:dyDescent="0.3">
      <c r="A1627" s="61" t="s">
        <v>1037</v>
      </c>
      <c r="B1627" s="62" t="s">
        <v>48</v>
      </c>
      <c r="C1627" s="61" t="s">
        <v>51</v>
      </c>
      <c r="D1627" s="61" t="s">
        <v>172</v>
      </c>
      <c r="E1627" s="63" t="s">
        <v>173</v>
      </c>
      <c r="F1627" s="15">
        <v>13827.2</v>
      </c>
      <c r="G1627" s="15">
        <v>14188.5</v>
      </c>
      <c r="H1627" s="15">
        <v>14188.5</v>
      </c>
      <c r="I1627" s="15"/>
      <c r="J1627" s="15"/>
      <c r="K1627" s="15"/>
      <c r="L1627" s="15">
        <f t="shared" si="2656"/>
        <v>13827.2</v>
      </c>
      <c r="M1627" s="15">
        <f t="shared" si="2657"/>
        <v>14188.5</v>
      </c>
      <c r="N1627" s="15">
        <f t="shared" si="2658"/>
        <v>14188.5</v>
      </c>
      <c r="O1627" s="15"/>
      <c r="P1627" s="15"/>
      <c r="Q1627" s="15"/>
      <c r="R1627" s="15">
        <f t="shared" si="2670"/>
        <v>13827.2</v>
      </c>
      <c r="S1627" s="15">
        <f t="shared" si="2671"/>
        <v>14188.5</v>
      </c>
      <c r="T1627" s="15">
        <f t="shared" si="2672"/>
        <v>14188.5</v>
      </c>
      <c r="U1627" s="15"/>
      <c r="V1627" s="15">
        <f t="shared" si="2667"/>
        <v>13827.2</v>
      </c>
      <c r="W1627" s="15">
        <f t="shared" si="2668"/>
        <v>14188.5</v>
      </c>
      <c r="X1627" s="15">
        <f t="shared" si="2669"/>
        <v>14188.5</v>
      </c>
      <c r="Y1627" s="15"/>
      <c r="Z1627" s="15"/>
      <c r="AA1627" s="15"/>
      <c r="AB1627" s="15">
        <f t="shared" si="2659"/>
        <v>13827.2</v>
      </c>
      <c r="AC1627" s="15">
        <f t="shared" si="2660"/>
        <v>14188.5</v>
      </c>
      <c r="AD1627" s="15">
        <f t="shared" si="2661"/>
        <v>14188.5</v>
      </c>
      <c r="AE1627" s="15"/>
      <c r="AF1627" s="15"/>
      <c r="AG1627" s="15"/>
      <c r="AH1627" s="15">
        <f t="shared" si="2662"/>
        <v>13827.2</v>
      </c>
      <c r="AI1627" s="15">
        <f t="shared" si="2663"/>
        <v>14188.5</v>
      </c>
      <c r="AJ1627" s="15">
        <f t="shared" si="2664"/>
        <v>14188.5</v>
      </c>
      <c r="AK1627" s="15"/>
      <c r="AL1627" s="15"/>
      <c r="AM1627" s="15"/>
      <c r="AN1627" s="15">
        <f t="shared" si="2632"/>
        <v>13827.2</v>
      </c>
      <c r="AO1627" s="15"/>
      <c r="AP1627" s="70">
        <f t="shared" si="2665"/>
        <v>13827.2</v>
      </c>
      <c r="AQ1627" s="15">
        <f t="shared" si="2633"/>
        <v>14188.5</v>
      </c>
      <c r="AR1627" s="15"/>
      <c r="AS1627" s="70">
        <f t="shared" si="2666"/>
        <v>14188.5</v>
      </c>
      <c r="AT1627" s="73">
        <f t="shared" si="2634"/>
        <v>14188.5</v>
      </c>
      <c r="AU1627" s="15"/>
      <c r="AV1627" s="24"/>
    </row>
    <row r="1628" spans="1:48" ht="78" x14ac:dyDescent="0.3">
      <c r="A1628" s="61" t="s">
        <v>1039</v>
      </c>
      <c r="B1628" s="62"/>
      <c r="C1628" s="61"/>
      <c r="D1628" s="61"/>
      <c r="E1628" s="63" t="s">
        <v>1040</v>
      </c>
      <c r="F1628" s="15">
        <f t="shared" ref="F1628:F1632" si="2688">F1629</f>
        <v>4.4000000000000004</v>
      </c>
      <c r="G1628" s="15">
        <f t="shared" ref="G1628:G1632" si="2689">G1629</f>
        <v>4.5</v>
      </c>
      <c r="H1628" s="15">
        <f t="shared" ref="H1628:H1632" si="2690">H1629</f>
        <v>4.5</v>
      </c>
      <c r="I1628" s="15">
        <f t="shared" ref="I1628:I1632" si="2691">I1629</f>
        <v>0</v>
      </c>
      <c r="J1628" s="15">
        <f t="shared" ref="J1628:J1632" si="2692">J1629</f>
        <v>0</v>
      </c>
      <c r="K1628" s="15">
        <f t="shared" ref="K1628:K1632" si="2693">K1629</f>
        <v>0</v>
      </c>
      <c r="L1628" s="15">
        <f t="shared" si="2656"/>
        <v>4.4000000000000004</v>
      </c>
      <c r="M1628" s="15">
        <f t="shared" si="2657"/>
        <v>4.5</v>
      </c>
      <c r="N1628" s="15">
        <f t="shared" si="2658"/>
        <v>4.5</v>
      </c>
      <c r="O1628" s="15">
        <f t="shared" ref="O1628:O1632" si="2694">O1629</f>
        <v>0</v>
      </c>
      <c r="P1628" s="15">
        <f t="shared" ref="P1628:P1632" si="2695">P1629</f>
        <v>0</v>
      </c>
      <c r="Q1628" s="15">
        <f t="shared" ref="Q1628:Q1632" si="2696">Q1629</f>
        <v>0</v>
      </c>
      <c r="R1628" s="15">
        <f t="shared" si="2670"/>
        <v>4.4000000000000004</v>
      </c>
      <c r="S1628" s="15">
        <f t="shared" si="2671"/>
        <v>4.5</v>
      </c>
      <c r="T1628" s="15">
        <f t="shared" si="2672"/>
        <v>4.5</v>
      </c>
      <c r="U1628" s="15">
        <f t="shared" ref="U1628:U1632" si="2697">U1629</f>
        <v>0</v>
      </c>
      <c r="V1628" s="15">
        <f t="shared" si="2667"/>
        <v>4.4000000000000004</v>
      </c>
      <c r="W1628" s="15">
        <f t="shared" si="2668"/>
        <v>4.5</v>
      </c>
      <c r="X1628" s="15">
        <f t="shared" si="2669"/>
        <v>4.5</v>
      </c>
      <c r="Y1628" s="15">
        <f t="shared" ref="Y1628:Y1632" si="2698">Y1629</f>
        <v>0</v>
      </c>
      <c r="Z1628" s="15">
        <f t="shared" ref="Z1628:Z1632" si="2699">Z1629</f>
        <v>0</v>
      </c>
      <c r="AA1628" s="15">
        <f t="shared" ref="AA1628:AA1632" si="2700">AA1629</f>
        <v>0</v>
      </c>
      <c r="AB1628" s="15">
        <f t="shared" si="2659"/>
        <v>4.4000000000000004</v>
      </c>
      <c r="AC1628" s="15">
        <f t="shared" si="2660"/>
        <v>4.5</v>
      </c>
      <c r="AD1628" s="15">
        <f t="shared" si="2661"/>
        <v>4.5</v>
      </c>
      <c r="AE1628" s="15">
        <f t="shared" ref="AE1628:AE1632" si="2701">AE1629</f>
        <v>0</v>
      </c>
      <c r="AF1628" s="15">
        <f t="shared" ref="AF1628:AF1632" si="2702">AF1629</f>
        <v>0</v>
      </c>
      <c r="AG1628" s="15">
        <f t="shared" ref="AG1628:AG1632" si="2703">AG1629</f>
        <v>0</v>
      </c>
      <c r="AH1628" s="15">
        <f t="shared" si="2662"/>
        <v>4.4000000000000004</v>
      </c>
      <c r="AI1628" s="15">
        <f t="shared" si="2663"/>
        <v>4.5</v>
      </c>
      <c r="AJ1628" s="15">
        <f t="shared" si="2664"/>
        <v>4.5</v>
      </c>
      <c r="AK1628" s="15">
        <f t="shared" ref="AK1628:AK1632" si="2704">AK1629</f>
        <v>0</v>
      </c>
      <c r="AL1628" s="15">
        <f t="shared" ref="AL1628:AL1632" si="2705">AL1629</f>
        <v>0</v>
      </c>
      <c r="AM1628" s="15">
        <f t="shared" ref="AM1628:AM1632" si="2706">AM1629</f>
        <v>0</v>
      </c>
      <c r="AN1628" s="15">
        <f t="shared" si="2632"/>
        <v>4.4000000000000004</v>
      </c>
      <c r="AO1628" s="15">
        <f t="shared" ref="AO1628:AO1632" si="2707">AO1629</f>
        <v>0</v>
      </c>
      <c r="AP1628" s="70">
        <f t="shared" si="2665"/>
        <v>4.4000000000000004</v>
      </c>
      <c r="AQ1628" s="15">
        <f t="shared" si="2633"/>
        <v>4.5</v>
      </c>
      <c r="AR1628" s="15">
        <f t="shared" ref="AR1628:AU1632" si="2708">AR1629</f>
        <v>0</v>
      </c>
      <c r="AS1628" s="70">
        <f t="shared" si="2666"/>
        <v>4.5</v>
      </c>
      <c r="AT1628" s="73">
        <f t="shared" si="2634"/>
        <v>4.5</v>
      </c>
      <c r="AU1628" s="15">
        <f t="shared" si="2708"/>
        <v>0</v>
      </c>
      <c r="AV1628" s="24"/>
    </row>
    <row r="1629" spans="1:48" ht="31.2" x14ac:dyDescent="0.3">
      <c r="A1629" s="61" t="s">
        <v>1039</v>
      </c>
      <c r="B1629" s="62" t="s">
        <v>48</v>
      </c>
      <c r="C1629" s="61"/>
      <c r="D1629" s="61"/>
      <c r="E1629" s="63" t="s">
        <v>49</v>
      </c>
      <c r="F1629" s="15">
        <f t="shared" si="2688"/>
        <v>4.4000000000000004</v>
      </c>
      <c r="G1629" s="15">
        <f t="shared" si="2689"/>
        <v>4.5</v>
      </c>
      <c r="H1629" s="15">
        <f t="shared" si="2690"/>
        <v>4.5</v>
      </c>
      <c r="I1629" s="15">
        <f t="shared" si="2691"/>
        <v>0</v>
      </c>
      <c r="J1629" s="15">
        <f t="shared" si="2692"/>
        <v>0</v>
      </c>
      <c r="K1629" s="15">
        <f t="shared" si="2693"/>
        <v>0</v>
      </c>
      <c r="L1629" s="15">
        <f t="shared" si="2656"/>
        <v>4.4000000000000004</v>
      </c>
      <c r="M1629" s="15">
        <f t="shared" si="2657"/>
        <v>4.5</v>
      </c>
      <c r="N1629" s="15">
        <f t="shared" si="2658"/>
        <v>4.5</v>
      </c>
      <c r="O1629" s="15">
        <f t="shared" si="2694"/>
        <v>0</v>
      </c>
      <c r="P1629" s="15">
        <f t="shared" si="2695"/>
        <v>0</v>
      </c>
      <c r="Q1629" s="15">
        <f t="shared" si="2696"/>
        <v>0</v>
      </c>
      <c r="R1629" s="15">
        <f t="shared" si="2670"/>
        <v>4.4000000000000004</v>
      </c>
      <c r="S1629" s="15">
        <f t="shared" si="2671"/>
        <v>4.5</v>
      </c>
      <c r="T1629" s="15">
        <f t="shared" si="2672"/>
        <v>4.5</v>
      </c>
      <c r="U1629" s="15">
        <f t="shared" si="2697"/>
        <v>0</v>
      </c>
      <c r="V1629" s="15">
        <f t="shared" si="2667"/>
        <v>4.4000000000000004</v>
      </c>
      <c r="W1629" s="15">
        <f t="shared" si="2668"/>
        <v>4.5</v>
      </c>
      <c r="X1629" s="15">
        <f t="shared" si="2669"/>
        <v>4.5</v>
      </c>
      <c r="Y1629" s="15">
        <f t="shared" si="2698"/>
        <v>0</v>
      </c>
      <c r="Z1629" s="15">
        <f t="shared" si="2699"/>
        <v>0</v>
      </c>
      <c r="AA1629" s="15">
        <f t="shared" si="2700"/>
        <v>0</v>
      </c>
      <c r="AB1629" s="15">
        <f t="shared" si="2659"/>
        <v>4.4000000000000004</v>
      </c>
      <c r="AC1629" s="15">
        <f t="shared" si="2660"/>
        <v>4.5</v>
      </c>
      <c r="AD1629" s="15">
        <f t="shared" si="2661"/>
        <v>4.5</v>
      </c>
      <c r="AE1629" s="15">
        <f t="shared" si="2701"/>
        <v>0</v>
      </c>
      <c r="AF1629" s="15">
        <f t="shared" si="2702"/>
        <v>0</v>
      </c>
      <c r="AG1629" s="15">
        <f t="shared" si="2703"/>
        <v>0</v>
      </c>
      <c r="AH1629" s="15">
        <f t="shared" si="2662"/>
        <v>4.4000000000000004</v>
      </c>
      <c r="AI1629" s="15">
        <f t="shared" si="2663"/>
        <v>4.5</v>
      </c>
      <c r="AJ1629" s="15">
        <f t="shared" si="2664"/>
        <v>4.5</v>
      </c>
      <c r="AK1629" s="15">
        <f t="shared" si="2704"/>
        <v>0</v>
      </c>
      <c r="AL1629" s="15">
        <f t="shared" si="2705"/>
        <v>0</v>
      </c>
      <c r="AM1629" s="15">
        <f t="shared" si="2706"/>
        <v>0</v>
      </c>
      <c r="AN1629" s="15">
        <f t="shared" si="2632"/>
        <v>4.4000000000000004</v>
      </c>
      <c r="AO1629" s="15">
        <f t="shared" si="2707"/>
        <v>0</v>
      </c>
      <c r="AP1629" s="70">
        <f t="shared" si="2665"/>
        <v>4.4000000000000004</v>
      </c>
      <c r="AQ1629" s="15">
        <f t="shared" si="2633"/>
        <v>4.5</v>
      </c>
      <c r="AR1629" s="15">
        <f t="shared" si="2708"/>
        <v>0</v>
      </c>
      <c r="AS1629" s="70">
        <f t="shared" si="2666"/>
        <v>4.5</v>
      </c>
      <c r="AT1629" s="73">
        <f t="shared" si="2634"/>
        <v>4.5</v>
      </c>
      <c r="AU1629" s="15">
        <f t="shared" si="2708"/>
        <v>0</v>
      </c>
      <c r="AV1629" s="24"/>
    </row>
    <row r="1630" spans="1:48" x14ac:dyDescent="0.3">
      <c r="A1630" s="61" t="s">
        <v>1039</v>
      </c>
      <c r="B1630" s="62">
        <v>200</v>
      </c>
      <c r="C1630" s="61" t="s">
        <v>31</v>
      </c>
      <c r="D1630" s="61" t="s">
        <v>32</v>
      </c>
      <c r="E1630" s="63" t="s">
        <v>33</v>
      </c>
      <c r="F1630" s="15">
        <v>4.4000000000000004</v>
      </c>
      <c r="G1630" s="15">
        <v>4.5</v>
      </c>
      <c r="H1630" s="15">
        <v>4.5</v>
      </c>
      <c r="I1630" s="15"/>
      <c r="J1630" s="15"/>
      <c r="K1630" s="15"/>
      <c r="L1630" s="15">
        <f t="shared" si="2656"/>
        <v>4.4000000000000004</v>
      </c>
      <c r="M1630" s="15">
        <f t="shared" si="2657"/>
        <v>4.5</v>
      </c>
      <c r="N1630" s="15">
        <f t="shared" si="2658"/>
        <v>4.5</v>
      </c>
      <c r="O1630" s="15"/>
      <c r="P1630" s="15"/>
      <c r="Q1630" s="15"/>
      <c r="R1630" s="15">
        <f t="shared" si="2670"/>
        <v>4.4000000000000004</v>
      </c>
      <c r="S1630" s="15">
        <f t="shared" si="2671"/>
        <v>4.5</v>
      </c>
      <c r="T1630" s="15">
        <f t="shared" si="2672"/>
        <v>4.5</v>
      </c>
      <c r="U1630" s="15"/>
      <c r="V1630" s="15">
        <f t="shared" si="2667"/>
        <v>4.4000000000000004</v>
      </c>
      <c r="W1630" s="15">
        <f t="shared" si="2668"/>
        <v>4.5</v>
      </c>
      <c r="X1630" s="15">
        <f t="shared" si="2669"/>
        <v>4.5</v>
      </c>
      <c r="Y1630" s="15"/>
      <c r="Z1630" s="15"/>
      <c r="AA1630" s="15"/>
      <c r="AB1630" s="15">
        <f t="shared" si="2659"/>
        <v>4.4000000000000004</v>
      </c>
      <c r="AC1630" s="15">
        <f t="shared" si="2660"/>
        <v>4.5</v>
      </c>
      <c r="AD1630" s="15">
        <f t="shared" si="2661"/>
        <v>4.5</v>
      </c>
      <c r="AE1630" s="15"/>
      <c r="AF1630" s="15"/>
      <c r="AG1630" s="15"/>
      <c r="AH1630" s="15">
        <f t="shared" si="2662"/>
        <v>4.4000000000000004</v>
      </c>
      <c r="AI1630" s="15">
        <f t="shared" si="2663"/>
        <v>4.5</v>
      </c>
      <c r="AJ1630" s="15">
        <f t="shared" si="2664"/>
        <v>4.5</v>
      </c>
      <c r="AK1630" s="15"/>
      <c r="AL1630" s="15"/>
      <c r="AM1630" s="15"/>
      <c r="AN1630" s="15">
        <f t="shared" si="2632"/>
        <v>4.4000000000000004</v>
      </c>
      <c r="AO1630" s="15"/>
      <c r="AP1630" s="70">
        <f t="shared" si="2665"/>
        <v>4.4000000000000004</v>
      </c>
      <c r="AQ1630" s="15">
        <f t="shared" si="2633"/>
        <v>4.5</v>
      </c>
      <c r="AR1630" s="15"/>
      <c r="AS1630" s="70">
        <f t="shared" si="2666"/>
        <v>4.5</v>
      </c>
      <c r="AT1630" s="73">
        <f t="shared" si="2634"/>
        <v>4.5</v>
      </c>
      <c r="AU1630" s="15"/>
      <c r="AV1630" s="24"/>
    </row>
    <row r="1631" spans="1:48" ht="62.4" x14ac:dyDescent="0.3">
      <c r="A1631" s="61" t="s">
        <v>1041</v>
      </c>
      <c r="B1631" s="62"/>
      <c r="C1631" s="61"/>
      <c r="D1631" s="61"/>
      <c r="E1631" s="63" t="s">
        <v>1042</v>
      </c>
      <c r="F1631" s="15">
        <f t="shared" si="2688"/>
        <v>4246.1000000000004</v>
      </c>
      <c r="G1631" s="15">
        <f t="shared" si="2689"/>
        <v>244.8</v>
      </c>
      <c r="H1631" s="15">
        <f t="shared" si="2690"/>
        <v>244.8</v>
      </c>
      <c r="I1631" s="15">
        <f t="shared" si="2691"/>
        <v>0</v>
      </c>
      <c r="J1631" s="15">
        <f t="shared" si="2692"/>
        <v>0</v>
      </c>
      <c r="K1631" s="15">
        <f t="shared" si="2693"/>
        <v>0</v>
      </c>
      <c r="L1631" s="15">
        <f t="shared" si="2656"/>
        <v>4246.1000000000004</v>
      </c>
      <c r="M1631" s="15">
        <f t="shared" si="2657"/>
        <v>244.8</v>
      </c>
      <c r="N1631" s="15">
        <f t="shared" si="2658"/>
        <v>244.8</v>
      </c>
      <c r="O1631" s="15">
        <f t="shared" si="2694"/>
        <v>48.2</v>
      </c>
      <c r="P1631" s="15">
        <f t="shared" si="2695"/>
        <v>-98.8</v>
      </c>
      <c r="Q1631" s="15">
        <f t="shared" si="2696"/>
        <v>-85.5</v>
      </c>
      <c r="R1631" s="15">
        <f t="shared" si="2670"/>
        <v>4294.3</v>
      </c>
      <c r="S1631" s="15">
        <f t="shared" si="2671"/>
        <v>146</v>
      </c>
      <c r="T1631" s="15">
        <f t="shared" si="2672"/>
        <v>159.30000000000001</v>
      </c>
      <c r="U1631" s="15">
        <f t="shared" si="2697"/>
        <v>0</v>
      </c>
      <c r="V1631" s="15">
        <f t="shared" si="2667"/>
        <v>4294.3</v>
      </c>
      <c r="W1631" s="15">
        <f t="shared" si="2668"/>
        <v>146</v>
      </c>
      <c r="X1631" s="15">
        <f t="shared" si="2669"/>
        <v>159.30000000000001</v>
      </c>
      <c r="Y1631" s="15">
        <f t="shared" si="2698"/>
        <v>0</v>
      </c>
      <c r="Z1631" s="15">
        <f t="shared" si="2699"/>
        <v>0</v>
      </c>
      <c r="AA1631" s="15">
        <f t="shared" si="2700"/>
        <v>0</v>
      </c>
      <c r="AB1631" s="15">
        <f t="shared" si="2659"/>
        <v>4294.3</v>
      </c>
      <c r="AC1631" s="15">
        <f t="shared" si="2660"/>
        <v>146</v>
      </c>
      <c r="AD1631" s="15">
        <f t="shared" si="2661"/>
        <v>159.30000000000001</v>
      </c>
      <c r="AE1631" s="15">
        <f t="shared" si="2701"/>
        <v>0</v>
      </c>
      <c r="AF1631" s="15">
        <f t="shared" si="2702"/>
        <v>0</v>
      </c>
      <c r="AG1631" s="15">
        <f t="shared" si="2703"/>
        <v>0</v>
      </c>
      <c r="AH1631" s="15">
        <f t="shared" si="2662"/>
        <v>4294.3</v>
      </c>
      <c r="AI1631" s="15">
        <f t="shared" si="2663"/>
        <v>146</v>
      </c>
      <c r="AJ1631" s="15">
        <f t="shared" si="2664"/>
        <v>159.30000000000001</v>
      </c>
      <c r="AK1631" s="15">
        <f t="shared" si="2704"/>
        <v>0</v>
      </c>
      <c r="AL1631" s="15">
        <f t="shared" si="2705"/>
        <v>0</v>
      </c>
      <c r="AM1631" s="15">
        <f t="shared" si="2706"/>
        <v>0</v>
      </c>
      <c r="AN1631" s="15">
        <f t="shared" si="2632"/>
        <v>4294.3</v>
      </c>
      <c r="AO1631" s="15">
        <f t="shared" si="2707"/>
        <v>0</v>
      </c>
      <c r="AP1631" s="70">
        <f t="shared" si="2665"/>
        <v>4294.3</v>
      </c>
      <c r="AQ1631" s="15">
        <f t="shared" si="2633"/>
        <v>146</v>
      </c>
      <c r="AR1631" s="15">
        <f t="shared" si="2708"/>
        <v>0</v>
      </c>
      <c r="AS1631" s="70">
        <f t="shared" si="2666"/>
        <v>146</v>
      </c>
      <c r="AT1631" s="73">
        <f t="shared" si="2634"/>
        <v>159.30000000000001</v>
      </c>
      <c r="AU1631" s="15">
        <f t="shared" si="2708"/>
        <v>0</v>
      </c>
      <c r="AV1631" s="24"/>
    </row>
    <row r="1632" spans="1:48" ht="31.2" x14ac:dyDescent="0.3">
      <c r="A1632" s="61" t="s">
        <v>1041</v>
      </c>
      <c r="B1632" s="62" t="s">
        <v>48</v>
      </c>
      <c r="C1632" s="61"/>
      <c r="D1632" s="61"/>
      <c r="E1632" s="63" t="s">
        <v>49</v>
      </c>
      <c r="F1632" s="15">
        <f t="shared" si="2688"/>
        <v>4246.1000000000004</v>
      </c>
      <c r="G1632" s="15">
        <f t="shared" si="2689"/>
        <v>244.8</v>
      </c>
      <c r="H1632" s="15">
        <f t="shared" si="2690"/>
        <v>244.8</v>
      </c>
      <c r="I1632" s="15">
        <f t="shared" si="2691"/>
        <v>0</v>
      </c>
      <c r="J1632" s="15">
        <f t="shared" si="2692"/>
        <v>0</v>
      </c>
      <c r="K1632" s="15">
        <f t="shared" si="2693"/>
        <v>0</v>
      </c>
      <c r="L1632" s="15">
        <f t="shared" si="2656"/>
        <v>4246.1000000000004</v>
      </c>
      <c r="M1632" s="15">
        <f t="shared" si="2657"/>
        <v>244.8</v>
      </c>
      <c r="N1632" s="15">
        <f t="shared" si="2658"/>
        <v>244.8</v>
      </c>
      <c r="O1632" s="15">
        <f t="shared" si="2694"/>
        <v>48.2</v>
      </c>
      <c r="P1632" s="15">
        <f t="shared" si="2695"/>
        <v>-98.8</v>
      </c>
      <c r="Q1632" s="15">
        <f t="shared" si="2696"/>
        <v>-85.5</v>
      </c>
      <c r="R1632" s="15">
        <f t="shared" si="2670"/>
        <v>4294.3</v>
      </c>
      <c r="S1632" s="15">
        <f t="shared" si="2671"/>
        <v>146</v>
      </c>
      <c r="T1632" s="15">
        <f t="shared" si="2672"/>
        <v>159.30000000000001</v>
      </c>
      <c r="U1632" s="15">
        <f t="shared" si="2697"/>
        <v>0</v>
      </c>
      <c r="V1632" s="15">
        <f t="shared" si="2667"/>
        <v>4294.3</v>
      </c>
      <c r="W1632" s="15">
        <f t="shared" si="2668"/>
        <v>146</v>
      </c>
      <c r="X1632" s="15">
        <f t="shared" si="2669"/>
        <v>159.30000000000001</v>
      </c>
      <c r="Y1632" s="15">
        <f t="shared" si="2698"/>
        <v>0</v>
      </c>
      <c r="Z1632" s="15">
        <f t="shared" si="2699"/>
        <v>0</v>
      </c>
      <c r="AA1632" s="15">
        <f t="shared" si="2700"/>
        <v>0</v>
      </c>
      <c r="AB1632" s="15">
        <f t="shared" si="2659"/>
        <v>4294.3</v>
      </c>
      <c r="AC1632" s="15">
        <f t="shared" si="2660"/>
        <v>146</v>
      </c>
      <c r="AD1632" s="15">
        <f t="shared" si="2661"/>
        <v>159.30000000000001</v>
      </c>
      <c r="AE1632" s="15">
        <f t="shared" si="2701"/>
        <v>0</v>
      </c>
      <c r="AF1632" s="15">
        <f t="shared" si="2702"/>
        <v>0</v>
      </c>
      <c r="AG1632" s="15">
        <f t="shared" si="2703"/>
        <v>0</v>
      </c>
      <c r="AH1632" s="15">
        <f t="shared" si="2662"/>
        <v>4294.3</v>
      </c>
      <c r="AI1632" s="15">
        <f t="shared" si="2663"/>
        <v>146</v>
      </c>
      <c r="AJ1632" s="15">
        <f t="shared" si="2664"/>
        <v>159.30000000000001</v>
      </c>
      <c r="AK1632" s="15">
        <f t="shared" si="2704"/>
        <v>0</v>
      </c>
      <c r="AL1632" s="15">
        <f t="shared" si="2705"/>
        <v>0</v>
      </c>
      <c r="AM1632" s="15">
        <f t="shared" si="2706"/>
        <v>0</v>
      </c>
      <c r="AN1632" s="15">
        <f t="shared" si="2632"/>
        <v>4294.3</v>
      </c>
      <c r="AO1632" s="15">
        <f t="shared" si="2707"/>
        <v>0</v>
      </c>
      <c r="AP1632" s="70">
        <f t="shared" si="2665"/>
        <v>4294.3</v>
      </c>
      <c r="AQ1632" s="15">
        <f t="shared" si="2633"/>
        <v>146</v>
      </c>
      <c r="AR1632" s="15">
        <f t="shared" si="2708"/>
        <v>0</v>
      </c>
      <c r="AS1632" s="70">
        <f t="shared" si="2666"/>
        <v>146</v>
      </c>
      <c r="AT1632" s="73">
        <f t="shared" si="2634"/>
        <v>159.30000000000001</v>
      </c>
      <c r="AU1632" s="15">
        <f t="shared" si="2708"/>
        <v>0</v>
      </c>
      <c r="AV1632" s="24"/>
    </row>
    <row r="1633" spans="1:48" x14ac:dyDescent="0.3">
      <c r="A1633" s="61" t="s">
        <v>1041</v>
      </c>
      <c r="B1633" s="62" t="s">
        <v>48</v>
      </c>
      <c r="C1633" s="61" t="s">
        <v>31</v>
      </c>
      <c r="D1633" s="61" t="s">
        <v>50</v>
      </c>
      <c r="E1633" s="63" t="s">
        <v>1043</v>
      </c>
      <c r="F1633" s="15">
        <v>4246.1000000000004</v>
      </c>
      <c r="G1633" s="15">
        <v>244.8</v>
      </c>
      <c r="H1633" s="15">
        <v>244.8</v>
      </c>
      <c r="I1633" s="15"/>
      <c r="J1633" s="15"/>
      <c r="K1633" s="15"/>
      <c r="L1633" s="15">
        <f t="shared" si="2656"/>
        <v>4246.1000000000004</v>
      </c>
      <c r="M1633" s="15">
        <f t="shared" si="2657"/>
        <v>244.8</v>
      </c>
      <c r="N1633" s="15">
        <f t="shared" si="2658"/>
        <v>244.8</v>
      </c>
      <c r="O1633" s="15">
        <v>48.2</v>
      </c>
      <c r="P1633" s="15">
        <v>-98.8</v>
      </c>
      <c r="Q1633" s="15">
        <v>-85.5</v>
      </c>
      <c r="R1633" s="15">
        <f t="shared" si="2670"/>
        <v>4294.3</v>
      </c>
      <c r="S1633" s="15">
        <f t="shared" si="2671"/>
        <v>146</v>
      </c>
      <c r="T1633" s="15">
        <f t="shared" si="2672"/>
        <v>159.30000000000001</v>
      </c>
      <c r="U1633" s="15"/>
      <c r="V1633" s="15">
        <f t="shared" si="2667"/>
        <v>4294.3</v>
      </c>
      <c r="W1633" s="15">
        <f t="shared" si="2668"/>
        <v>146</v>
      </c>
      <c r="X1633" s="15">
        <f t="shared" si="2669"/>
        <v>159.30000000000001</v>
      </c>
      <c r="Y1633" s="15"/>
      <c r="Z1633" s="15"/>
      <c r="AA1633" s="15"/>
      <c r="AB1633" s="15">
        <f t="shared" si="2659"/>
        <v>4294.3</v>
      </c>
      <c r="AC1633" s="15">
        <f t="shared" si="2660"/>
        <v>146</v>
      </c>
      <c r="AD1633" s="15">
        <f t="shared" si="2661"/>
        <v>159.30000000000001</v>
      </c>
      <c r="AE1633" s="15"/>
      <c r="AF1633" s="15"/>
      <c r="AG1633" s="15"/>
      <c r="AH1633" s="15">
        <f t="shared" si="2662"/>
        <v>4294.3</v>
      </c>
      <c r="AI1633" s="15">
        <f t="shared" si="2663"/>
        <v>146</v>
      </c>
      <c r="AJ1633" s="15">
        <f t="shared" si="2664"/>
        <v>159.30000000000001</v>
      </c>
      <c r="AK1633" s="15"/>
      <c r="AL1633" s="15"/>
      <c r="AM1633" s="15"/>
      <c r="AN1633" s="15">
        <f t="shared" si="2632"/>
        <v>4294.3</v>
      </c>
      <c r="AO1633" s="15"/>
      <c r="AP1633" s="70">
        <f t="shared" si="2665"/>
        <v>4294.3</v>
      </c>
      <c r="AQ1633" s="15">
        <f t="shared" si="2633"/>
        <v>146</v>
      </c>
      <c r="AR1633" s="15"/>
      <c r="AS1633" s="70">
        <f t="shared" si="2666"/>
        <v>146</v>
      </c>
      <c r="AT1633" s="73">
        <f t="shared" si="2634"/>
        <v>159.30000000000001</v>
      </c>
      <c r="AU1633" s="15"/>
      <c r="AV1633" s="24"/>
    </row>
    <row r="1634" spans="1:48" ht="31.2" x14ac:dyDescent="0.3">
      <c r="A1634" s="61" t="s">
        <v>1044</v>
      </c>
      <c r="B1634" s="62"/>
      <c r="C1634" s="61"/>
      <c r="D1634" s="61"/>
      <c r="E1634" s="63" t="s">
        <v>1045</v>
      </c>
      <c r="F1634" s="15">
        <f t="shared" ref="F1634:K1634" si="2709">F1635+F1637+F1639</f>
        <v>86176.1</v>
      </c>
      <c r="G1634" s="15">
        <f t="shared" si="2709"/>
        <v>88604.700000000012</v>
      </c>
      <c r="H1634" s="15">
        <f t="shared" si="2709"/>
        <v>88604.7</v>
      </c>
      <c r="I1634" s="15">
        <f t="shared" si="2709"/>
        <v>0</v>
      </c>
      <c r="J1634" s="15">
        <f t="shared" si="2709"/>
        <v>0</v>
      </c>
      <c r="K1634" s="15">
        <f t="shared" si="2709"/>
        <v>0</v>
      </c>
      <c r="L1634" s="15">
        <f t="shared" si="2656"/>
        <v>86176.1</v>
      </c>
      <c r="M1634" s="15">
        <f t="shared" si="2657"/>
        <v>88604.700000000012</v>
      </c>
      <c r="N1634" s="15">
        <f t="shared" si="2658"/>
        <v>88604.7</v>
      </c>
      <c r="O1634" s="15">
        <f>O1635+O1637+O1639</f>
        <v>4997.2</v>
      </c>
      <c r="P1634" s="15">
        <f>P1635+P1637+P1639</f>
        <v>0</v>
      </c>
      <c r="Q1634" s="15">
        <f>Q1635+Q1637+Q1639</f>
        <v>0</v>
      </c>
      <c r="R1634" s="15">
        <f t="shared" si="2670"/>
        <v>91173.3</v>
      </c>
      <c r="S1634" s="15">
        <f t="shared" si="2671"/>
        <v>88604.700000000012</v>
      </c>
      <c r="T1634" s="15">
        <f t="shared" si="2672"/>
        <v>88604.7</v>
      </c>
      <c r="U1634" s="15">
        <f>U1635+U1637+U1639</f>
        <v>0</v>
      </c>
      <c r="V1634" s="15">
        <f t="shared" si="2667"/>
        <v>91173.3</v>
      </c>
      <c r="W1634" s="15">
        <f t="shared" si="2668"/>
        <v>88604.700000000012</v>
      </c>
      <c r="X1634" s="15">
        <f t="shared" si="2669"/>
        <v>88604.7</v>
      </c>
      <c r="Y1634" s="15">
        <f>Y1635+Y1637+Y1639</f>
        <v>0</v>
      </c>
      <c r="Z1634" s="15">
        <f>Z1635+Z1637+Z1639</f>
        <v>0</v>
      </c>
      <c r="AA1634" s="15">
        <f>AA1635+AA1637+AA1639</f>
        <v>0</v>
      </c>
      <c r="AB1634" s="15">
        <f t="shared" si="2659"/>
        <v>91173.3</v>
      </c>
      <c r="AC1634" s="15">
        <f t="shared" si="2660"/>
        <v>88604.700000000012</v>
      </c>
      <c r="AD1634" s="15">
        <f t="shared" si="2661"/>
        <v>88604.7</v>
      </c>
      <c r="AE1634" s="15">
        <f>AE1635+AE1637+AE1639</f>
        <v>0</v>
      </c>
      <c r="AF1634" s="15">
        <f>AF1635+AF1637+AF1639</f>
        <v>0</v>
      </c>
      <c r="AG1634" s="15">
        <f>AG1635+AG1637+AG1639</f>
        <v>0</v>
      </c>
      <c r="AH1634" s="15">
        <f t="shared" si="2662"/>
        <v>91173.3</v>
      </c>
      <c r="AI1634" s="15">
        <f t="shared" si="2663"/>
        <v>88604.700000000012</v>
      </c>
      <c r="AJ1634" s="15">
        <f t="shared" si="2664"/>
        <v>88604.7</v>
      </c>
      <c r="AK1634" s="15">
        <f>AK1635+AK1637+AK1639</f>
        <v>0</v>
      </c>
      <c r="AL1634" s="15">
        <f>AL1635+AL1637+AL1639</f>
        <v>0</v>
      </c>
      <c r="AM1634" s="15">
        <f>AM1635+AM1637+AM1639</f>
        <v>0</v>
      </c>
      <c r="AN1634" s="15">
        <f t="shared" si="2632"/>
        <v>91173.3</v>
      </c>
      <c r="AO1634" s="15">
        <f>AO1635+AO1637+AO1639</f>
        <v>0</v>
      </c>
      <c r="AP1634" s="70">
        <f t="shared" si="2665"/>
        <v>91173.3</v>
      </c>
      <c r="AQ1634" s="15">
        <f t="shared" si="2633"/>
        <v>88604.700000000012</v>
      </c>
      <c r="AR1634" s="15">
        <f>AR1635+AR1637+AR1639</f>
        <v>0</v>
      </c>
      <c r="AS1634" s="70">
        <f t="shared" si="2666"/>
        <v>88604.700000000012</v>
      </c>
      <c r="AT1634" s="73">
        <f t="shared" si="2634"/>
        <v>88604.7</v>
      </c>
      <c r="AU1634" s="15">
        <f>AU1635+AU1637+AU1639</f>
        <v>0</v>
      </c>
      <c r="AV1634" s="24"/>
    </row>
    <row r="1635" spans="1:48" ht="93.6" x14ac:dyDescent="0.3">
      <c r="A1635" s="61" t="s">
        <v>1044</v>
      </c>
      <c r="B1635" s="62" t="s">
        <v>151</v>
      </c>
      <c r="C1635" s="61"/>
      <c r="D1635" s="61"/>
      <c r="E1635" s="63" t="s">
        <v>152</v>
      </c>
      <c r="F1635" s="15">
        <f t="shared" ref="F1635:K1635" si="2710">F1636</f>
        <v>81989.100000000006</v>
      </c>
      <c r="G1635" s="15">
        <f t="shared" si="2710"/>
        <v>84018.700000000012</v>
      </c>
      <c r="H1635" s="15">
        <f t="shared" si="2710"/>
        <v>83579.7</v>
      </c>
      <c r="I1635" s="15">
        <f t="shared" si="2710"/>
        <v>0</v>
      </c>
      <c r="J1635" s="15">
        <f t="shared" si="2710"/>
        <v>0</v>
      </c>
      <c r="K1635" s="15">
        <f t="shared" si="2710"/>
        <v>0</v>
      </c>
      <c r="L1635" s="15">
        <f t="shared" si="2656"/>
        <v>81989.100000000006</v>
      </c>
      <c r="M1635" s="15">
        <f t="shared" si="2657"/>
        <v>84018.700000000012</v>
      </c>
      <c r="N1635" s="15">
        <f t="shared" si="2658"/>
        <v>83579.7</v>
      </c>
      <c r="O1635" s="15">
        <f>O1636</f>
        <v>0</v>
      </c>
      <c r="P1635" s="15">
        <f>P1636</f>
        <v>0</v>
      </c>
      <c r="Q1635" s="15">
        <f>Q1636</f>
        <v>0</v>
      </c>
      <c r="R1635" s="15">
        <f t="shared" si="2670"/>
        <v>81989.100000000006</v>
      </c>
      <c r="S1635" s="15">
        <f t="shared" si="2671"/>
        <v>84018.700000000012</v>
      </c>
      <c r="T1635" s="15">
        <f t="shared" si="2672"/>
        <v>83579.7</v>
      </c>
      <c r="U1635" s="15">
        <f>U1636</f>
        <v>0</v>
      </c>
      <c r="V1635" s="15">
        <f t="shared" si="2667"/>
        <v>81989.100000000006</v>
      </c>
      <c r="W1635" s="15">
        <f t="shared" si="2668"/>
        <v>84018.700000000012</v>
      </c>
      <c r="X1635" s="15">
        <f t="shared" si="2669"/>
        <v>83579.7</v>
      </c>
      <c r="Y1635" s="15">
        <f>Y1636</f>
        <v>0</v>
      </c>
      <c r="Z1635" s="15">
        <f>Z1636</f>
        <v>0</v>
      </c>
      <c r="AA1635" s="15">
        <f>AA1636</f>
        <v>0</v>
      </c>
      <c r="AB1635" s="15">
        <f t="shared" si="2659"/>
        <v>81989.100000000006</v>
      </c>
      <c r="AC1635" s="15">
        <f t="shared" si="2660"/>
        <v>84018.700000000012</v>
      </c>
      <c r="AD1635" s="15">
        <f t="shared" si="2661"/>
        <v>83579.7</v>
      </c>
      <c r="AE1635" s="15">
        <f>AE1636</f>
        <v>0</v>
      </c>
      <c r="AF1635" s="15">
        <f>AF1636</f>
        <v>0</v>
      </c>
      <c r="AG1635" s="15">
        <f>AG1636</f>
        <v>0</v>
      </c>
      <c r="AH1635" s="15">
        <f t="shared" si="2662"/>
        <v>81989.100000000006</v>
      </c>
      <c r="AI1635" s="15">
        <f t="shared" si="2663"/>
        <v>84018.700000000012</v>
      </c>
      <c r="AJ1635" s="15">
        <f t="shared" si="2664"/>
        <v>83579.7</v>
      </c>
      <c r="AK1635" s="15">
        <f>AK1636</f>
        <v>0</v>
      </c>
      <c r="AL1635" s="15">
        <f>AL1636</f>
        <v>0</v>
      </c>
      <c r="AM1635" s="15">
        <f>AM1636</f>
        <v>0</v>
      </c>
      <c r="AN1635" s="15">
        <f t="shared" si="2632"/>
        <v>81989.100000000006</v>
      </c>
      <c r="AO1635" s="15">
        <f>AO1636</f>
        <v>0</v>
      </c>
      <c r="AP1635" s="70">
        <f t="shared" si="2665"/>
        <v>81989.100000000006</v>
      </c>
      <c r="AQ1635" s="15">
        <f t="shared" si="2633"/>
        <v>84018.700000000012</v>
      </c>
      <c r="AR1635" s="15">
        <f>AR1636</f>
        <v>0</v>
      </c>
      <c r="AS1635" s="70">
        <f t="shared" si="2666"/>
        <v>84018.700000000012</v>
      </c>
      <c r="AT1635" s="73">
        <f t="shared" si="2634"/>
        <v>83579.7</v>
      </c>
      <c r="AU1635" s="15">
        <f>AU1636</f>
        <v>0</v>
      </c>
      <c r="AV1635" s="24"/>
    </row>
    <row r="1636" spans="1:48" x14ac:dyDescent="0.3">
      <c r="A1636" s="61" t="s">
        <v>1044</v>
      </c>
      <c r="B1636" s="62" t="s">
        <v>151</v>
      </c>
      <c r="C1636" s="61" t="s">
        <v>31</v>
      </c>
      <c r="D1636" s="61" t="s">
        <v>32</v>
      </c>
      <c r="E1636" s="63" t="s">
        <v>33</v>
      </c>
      <c r="F1636" s="15">
        <v>81989.100000000006</v>
      </c>
      <c r="G1636" s="15">
        <v>84018.700000000012</v>
      </c>
      <c r="H1636" s="15">
        <v>83579.7</v>
      </c>
      <c r="I1636" s="15"/>
      <c r="J1636" s="15"/>
      <c r="K1636" s="15"/>
      <c r="L1636" s="15">
        <f t="shared" si="2656"/>
        <v>81989.100000000006</v>
      </c>
      <c r="M1636" s="15">
        <f t="shared" si="2657"/>
        <v>84018.700000000012</v>
      </c>
      <c r="N1636" s="15">
        <f t="shared" si="2658"/>
        <v>83579.7</v>
      </c>
      <c r="O1636" s="15"/>
      <c r="P1636" s="15"/>
      <c r="Q1636" s="15"/>
      <c r="R1636" s="15">
        <f t="shared" si="2670"/>
        <v>81989.100000000006</v>
      </c>
      <c r="S1636" s="15">
        <f t="shared" si="2671"/>
        <v>84018.700000000012</v>
      </c>
      <c r="T1636" s="15">
        <f t="shared" si="2672"/>
        <v>83579.7</v>
      </c>
      <c r="U1636" s="15"/>
      <c r="V1636" s="15">
        <f t="shared" si="2667"/>
        <v>81989.100000000006</v>
      </c>
      <c r="W1636" s="15">
        <f t="shared" si="2668"/>
        <v>84018.700000000012</v>
      </c>
      <c r="X1636" s="15">
        <f t="shared" si="2669"/>
        <v>83579.7</v>
      </c>
      <c r="Y1636" s="15"/>
      <c r="Z1636" s="15"/>
      <c r="AA1636" s="15"/>
      <c r="AB1636" s="15">
        <f t="shared" si="2659"/>
        <v>81989.100000000006</v>
      </c>
      <c r="AC1636" s="15">
        <f t="shared" si="2660"/>
        <v>84018.700000000012</v>
      </c>
      <c r="AD1636" s="15">
        <f t="shared" si="2661"/>
        <v>83579.7</v>
      </c>
      <c r="AE1636" s="15"/>
      <c r="AF1636" s="15"/>
      <c r="AG1636" s="15"/>
      <c r="AH1636" s="15">
        <f t="shared" si="2662"/>
        <v>81989.100000000006</v>
      </c>
      <c r="AI1636" s="15">
        <f t="shared" si="2663"/>
        <v>84018.700000000012</v>
      </c>
      <c r="AJ1636" s="15">
        <f t="shared" si="2664"/>
        <v>83579.7</v>
      </c>
      <c r="AK1636" s="15"/>
      <c r="AL1636" s="15"/>
      <c r="AM1636" s="15"/>
      <c r="AN1636" s="15">
        <f t="shared" si="2632"/>
        <v>81989.100000000006</v>
      </c>
      <c r="AO1636" s="15"/>
      <c r="AP1636" s="70">
        <f t="shared" si="2665"/>
        <v>81989.100000000006</v>
      </c>
      <c r="AQ1636" s="15">
        <f t="shared" si="2633"/>
        <v>84018.700000000012</v>
      </c>
      <c r="AR1636" s="15"/>
      <c r="AS1636" s="70">
        <f t="shared" si="2666"/>
        <v>84018.700000000012</v>
      </c>
      <c r="AT1636" s="73">
        <f t="shared" si="2634"/>
        <v>83579.7</v>
      </c>
      <c r="AU1636" s="15"/>
      <c r="AV1636" s="24"/>
    </row>
    <row r="1637" spans="1:48" ht="31.2" x14ac:dyDescent="0.3">
      <c r="A1637" s="61" t="s">
        <v>1044</v>
      </c>
      <c r="B1637" s="62" t="s">
        <v>48</v>
      </c>
      <c r="C1637" s="61"/>
      <c r="D1637" s="61"/>
      <c r="E1637" s="63" t="s">
        <v>49</v>
      </c>
      <c r="F1637" s="15">
        <f t="shared" ref="F1637:K1637" si="2711">F1638</f>
        <v>3987</v>
      </c>
      <c r="G1637" s="15">
        <f t="shared" si="2711"/>
        <v>4386</v>
      </c>
      <c r="H1637" s="15">
        <f t="shared" si="2711"/>
        <v>4825</v>
      </c>
      <c r="I1637" s="15">
        <f t="shared" si="2711"/>
        <v>0</v>
      </c>
      <c r="J1637" s="15">
        <f t="shared" si="2711"/>
        <v>0</v>
      </c>
      <c r="K1637" s="15">
        <f t="shared" si="2711"/>
        <v>0</v>
      </c>
      <c r="L1637" s="15">
        <f t="shared" si="2656"/>
        <v>3987</v>
      </c>
      <c r="M1637" s="15">
        <f t="shared" si="2657"/>
        <v>4386</v>
      </c>
      <c r="N1637" s="15">
        <f t="shared" si="2658"/>
        <v>4825</v>
      </c>
      <c r="O1637" s="15">
        <f>O1638</f>
        <v>4997.2</v>
      </c>
      <c r="P1637" s="15">
        <f>P1638</f>
        <v>0</v>
      </c>
      <c r="Q1637" s="15">
        <f>Q1638</f>
        <v>0</v>
      </c>
      <c r="R1637" s="15">
        <f t="shared" si="2670"/>
        <v>8984.2000000000007</v>
      </c>
      <c r="S1637" s="15">
        <f t="shared" si="2671"/>
        <v>4386</v>
      </c>
      <c r="T1637" s="15">
        <f t="shared" si="2672"/>
        <v>4825</v>
      </c>
      <c r="U1637" s="15">
        <f>U1638</f>
        <v>0</v>
      </c>
      <c r="V1637" s="15">
        <f t="shared" si="2667"/>
        <v>8984.2000000000007</v>
      </c>
      <c r="W1637" s="15">
        <f t="shared" si="2668"/>
        <v>4386</v>
      </c>
      <c r="X1637" s="15">
        <f t="shared" si="2669"/>
        <v>4825</v>
      </c>
      <c r="Y1637" s="15">
        <f>Y1638</f>
        <v>0</v>
      </c>
      <c r="Z1637" s="15">
        <f>Z1638</f>
        <v>0</v>
      </c>
      <c r="AA1637" s="15">
        <f>AA1638</f>
        <v>0</v>
      </c>
      <c r="AB1637" s="15">
        <f t="shared" si="2659"/>
        <v>8984.2000000000007</v>
      </c>
      <c r="AC1637" s="15">
        <f t="shared" si="2660"/>
        <v>4386</v>
      </c>
      <c r="AD1637" s="15">
        <f t="shared" si="2661"/>
        <v>4825</v>
      </c>
      <c r="AE1637" s="15">
        <f>AE1638</f>
        <v>0</v>
      </c>
      <c r="AF1637" s="15">
        <f>AF1638</f>
        <v>0</v>
      </c>
      <c r="AG1637" s="15">
        <f>AG1638</f>
        <v>0</v>
      </c>
      <c r="AH1637" s="15">
        <f t="shared" si="2662"/>
        <v>8984.2000000000007</v>
      </c>
      <c r="AI1637" s="15">
        <f t="shared" si="2663"/>
        <v>4386</v>
      </c>
      <c r="AJ1637" s="15">
        <f t="shared" si="2664"/>
        <v>4825</v>
      </c>
      <c r="AK1637" s="15">
        <f>AK1638</f>
        <v>0</v>
      </c>
      <c r="AL1637" s="15">
        <f>AL1638</f>
        <v>0</v>
      </c>
      <c r="AM1637" s="15">
        <f>AM1638</f>
        <v>0</v>
      </c>
      <c r="AN1637" s="15">
        <f t="shared" si="2632"/>
        <v>8984.2000000000007</v>
      </c>
      <c r="AO1637" s="15">
        <f>AO1638</f>
        <v>0</v>
      </c>
      <c r="AP1637" s="70">
        <f t="shared" si="2665"/>
        <v>8984.2000000000007</v>
      </c>
      <c r="AQ1637" s="15">
        <f t="shared" si="2633"/>
        <v>4386</v>
      </c>
      <c r="AR1637" s="15">
        <f>AR1638</f>
        <v>0</v>
      </c>
      <c r="AS1637" s="70">
        <f t="shared" si="2666"/>
        <v>4386</v>
      </c>
      <c r="AT1637" s="73">
        <f t="shared" si="2634"/>
        <v>4825</v>
      </c>
      <c r="AU1637" s="15">
        <f>AU1638</f>
        <v>0</v>
      </c>
      <c r="AV1637" s="24"/>
    </row>
    <row r="1638" spans="1:48" x14ac:dyDescent="0.3">
      <c r="A1638" s="61" t="s">
        <v>1044</v>
      </c>
      <c r="B1638" s="62" t="s">
        <v>48</v>
      </c>
      <c r="C1638" s="61" t="s">
        <v>31</v>
      </c>
      <c r="D1638" s="61" t="s">
        <v>32</v>
      </c>
      <c r="E1638" s="63" t="s">
        <v>33</v>
      </c>
      <c r="F1638" s="15">
        <v>3987</v>
      </c>
      <c r="G1638" s="15">
        <v>4386</v>
      </c>
      <c r="H1638" s="15">
        <v>4825</v>
      </c>
      <c r="I1638" s="15"/>
      <c r="J1638" s="15"/>
      <c r="K1638" s="15"/>
      <c r="L1638" s="15">
        <f t="shared" si="2656"/>
        <v>3987</v>
      </c>
      <c r="M1638" s="15">
        <f t="shared" si="2657"/>
        <v>4386</v>
      </c>
      <c r="N1638" s="15">
        <f t="shared" si="2658"/>
        <v>4825</v>
      </c>
      <c r="O1638" s="15">
        <v>4997.2</v>
      </c>
      <c r="P1638" s="15"/>
      <c r="Q1638" s="15"/>
      <c r="R1638" s="15">
        <f t="shared" si="2670"/>
        <v>8984.2000000000007</v>
      </c>
      <c r="S1638" s="15">
        <f t="shared" si="2671"/>
        <v>4386</v>
      </c>
      <c r="T1638" s="15">
        <f t="shared" si="2672"/>
        <v>4825</v>
      </c>
      <c r="U1638" s="15"/>
      <c r="V1638" s="15">
        <f t="shared" si="2667"/>
        <v>8984.2000000000007</v>
      </c>
      <c r="W1638" s="15">
        <f t="shared" si="2668"/>
        <v>4386</v>
      </c>
      <c r="X1638" s="15">
        <f t="shared" si="2669"/>
        <v>4825</v>
      </c>
      <c r="Y1638" s="15"/>
      <c r="Z1638" s="15"/>
      <c r="AA1638" s="15"/>
      <c r="AB1638" s="15">
        <f t="shared" si="2659"/>
        <v>8984.2000000000007</v>
      </c>
      <c r="AC1638" s="15">
        <f t="shared" si="2660"/>
        <v>4386</v>
      </c>
      <c r="AD1638" s="15">
        <f t="shared" si="2661"/>
        <v>4825</v>
      </c>
      <c r="AE1638" s="15"/>
      <c r="AF1638" s="15"/>
      <c r="AG1638" s="15"/>
      <c r="AH1638" s="15">
        <f t="shared" si="2662"/>
        <v>8984.2000000000007</v>
      </c>
      <c r="AI1638" s="15">
        <f t="shared" si="2663"/>
        <v>4386</v>
      </c>
      <c r="AJ1638" s="15">
        <f t="shared" si="2664"/>
        <v>4825</v>
      </c>
      <c r="AK1638" s="15"/>
      <c r="AL1638" s="15"/>
      <c r="AM1638" s="15"/>
      <c r="AN1638" s="15">
        <f t="shared" si="2632"/>
        <v>8984.2000000000007</v>
      </c>
      <c r="AO1638" s="15"/>
      <c r="AP1638" s="70">
        <f t="shared" si="2665"/>
        <v>8984.2000000000007</v>
      </c>
      <c r="AQ1638" s="15">
        <f t="shared" si="2633"/>
        <v>4386</v>
      </c>
      <c r="AR1638" s="15"/>
      <c r="AS1638" s="70">
        <f t="shared" si="2666"/>
        <v>4386</v>
      </c>
      <c r="AT1638" s="73">
        <f t="shared" si="2634"/>
        <v>4825</v>
      </c>
      <c r="AU1638" s="15"/>
      <c r="AV1638" s="24"/>
    </row>
    <row r="1639" spans="1:48" x14ac:dyDescent="0.3">
      <c r="A1639" s="61" t="s">
        <v>1044</v>
      </c>
      <c r="B1639" s="62" t="s">
        <v>44</v>
      </c>
      <c r="C1639" s="61"/>
      <c r="D1639" s="61"/>
      <c r="E1639" s="63" t="s">
        <v>45</v>
      </c>
      <c r="F1639" s="15">
        <f t="shared" ref="F1639:K1639" si="2712">F1640</f>
        <v>200</v>
      </c>
      <c r="G1639" s="15">
        <f t="shared" si="2712"/>
        <v>200</v>
      </c>
      <c r="H1639" s="15">
        <f t="shared" si="2712"/>
        <v>200</v>
      </c>
      <c r="I1639" s="15">
        <f t="shared" si="2712"/>
        <v>0</v>
      </c>
      <c r="J1639" s="15">
        <f t="shared" si="2712"/>
        <v>0</v>
      </c>
      <c r="K1639" s="15">
        <f t="shared" si="2712"/>
        <v>0</v>
      </c>
      <c r="L1639" s="15">
        <f t="shared" si="2656"/>
        <v>200</v>
      </c>
      <c r="M1639" s="15">
        <f t="shared" si="2657"/>
        <v>200</v>
      </c>
      <c r="N1639" s="15">
        <f t="shared" si="2658"/>
        <v>200</v>
      </c>
      <c r="O1639" s="15">
        <f>O1640</f>
        <v>0</v>
      </c>
      <c r="P1639" s="15">
        <f>P1640</f>
        <v>0</v>
      </c>
      <c r="Q1639" s="15">
        <f>Q1640</f>
        <v>0</v>
      </c>
      <c r="R1639" s="15">
        <f t="shared" si="2670"/>
        <v>200</v>
      </c>
      <c r="S1639" s="15">
        <f t="shared" si="2671"/>
        <v>200</v>
      </c>
      <c r="T1639" s="15">
        <f t="shared" si="2672"/>
        <v>200</v>
      </c>
      <c r="U1639" s="15">
        <f>U1640</f>
        <v>0</v>
      </c>
      <c r="V1639" s="15">
        <f t="shared" si="2667"/>
        <v>200</v>
      </c>
      <c r="W1639" s="15">
        <f t="shared" si="2668"/>
        <v>200</v>
      </c>
      <c r="X1639" s="15">
        <f t="shared" si="2669"/>
        <v>200</v>
      </c>
      <c r="Y1639" s="15">
        <f>Y1640</f>
        <v>0</v>
      </c>
      <c r="Z1639" s="15">
        <f>Z1640</f>
        <v>0</v>
      </c>
      <c r="AA1639" s="15">
        <f>AA1640</f>
        <v>0</v>
      </c>
      <c r="AB1639" s="15">
        <f t="shared" si="2659"/>
        <v>200</v>
      </c>
      <c r="AC1639" s="15">
        <f t="shared" si="2660"/>
        <v>200</v>
      </c>
      <c r="AD1639" s="15">
        <f t="shared" si="2661"/>
        <v>200</v>
      </c>
      <c r="AE1639" s="15">
        <f>AE1640</f>
        <v>0</v>
      </c>
      <c r="AF1639" s="15">
        <f>AF1640</f>
        <v>0</v>
      </c>
      <c r="AG1639" s="15">
        <f>AG1640</f>
        <v>0</v>
      </c>
      <c r="AH1639" s="15">
        <f t="shared" si="2662"/>
        <v>200</v>
      </c>
      <c r="AI1639" s="15">
        <f t="shared" si="2663"/>
        <v>200</v>
      </c>
      <c r="AJ1639" s="15">
        <f t="shared" si="2664"/>
        <v>200</v>
      </c>
      <c r="AK1639" s="15">
        <f>AK1640</f>
        <v>0</v>
      </c>
      <c r="AL1639" s="15">
        <f>AL1640</f>
        <v>0</v>
      </c>
      <c r="AM1639" s="15">
        <f>AM1640</f>
        <v>0</v>
      </c>
      <c r="AN1639" s="15">
        <f t="shared" si="2632"/>
        <v>200</v>
      </c>
      <c r="AO1639" s="15">
        <f>AO1640</f>
        <v>0</v>
      </c>
      <c r="AP1639" s="70">
        <f t="shared" si="2665"/>
        <v>200</v>
      </c>
      <c r="AQ1639" s="15">
        <f t="shared" si="2633"/>
        <v>200</v>
      </c>
      <c r="AR1639" s="15">
        <f>AR1640</f>
        <v>0</v>
      </c>
      <c r="AS1639" s="70">
        <f t="shared" si="2666"/>
        <v>200</v>
      </c>
      <c r="AT1639" s="73">
        <f t="shared" si="2634"/>
        <v>200</v>
      </c>
      <c r="AU1639" s="15">
        <f>AU1640</f>
        <v>0</v>
      </c>
      <c r="AV1639" s="24"/>
    </row>
    <row r="1640" spans="1:48" x14ac:dyDescent="0.3">
      <c r="A1640" s="61" t="s">
        <v>1044</v>
      </c>
      <c r="B1640" s="62" t="s">
        <v>44</v>
      </c>
      <c r="C1640" s="61" t="s">
        <v>31</v>
      </c>
      <c r="D1640" s="61" t="s">
        <v>32</v>
      </c>
      <c r="E1640" s="63" t="s">
        <v>33</v>
      </c>
      <c r="F1640" s="15">
        <v>200</v>
      </c>
      <c r="G1640" s="15">
        <v>200</v>
      </c>
      <c r="H1640" s="15">
        <v>200</v>
      </c>
      <c r="I1640" s="15"/>
      <c r="J1640" s="15"/>
      <c r="K1640" s="15"/>
      <c r="L1640" s="15">
        <f t="shared" si="2656"/>
        <v>200</v>
      </c>
      <c r="M1640" s="15">
        <f t="shared" si="2657"/>
        <v>200</v>
      </c>
      <c r="N1640" s="15">
        <f t="shared" si="2658"/>
        <v>200</v>
      </c>
      <c r="O1640" s="15"/>
      <c r="P1640" s="15"/>
      <c r="Q1640" s="15"/>
      <c r="R1640" s="15">
        <f t="shared" si="2670"/>
        <v>200</v>
      </c>
      <c r="S1640" s="15">
        <f t="shared" si="2671"/>
        <v>200</v>
      </c>
      <c r="T1640" s="15">
        <f t="shared" si="2672"/>
        <v>200</v>
      </c>
      <c r="U1640" s="15"/>
      <c r="V1640" s="15">
        <f t="shared" si="2667"/>
        <v>200</v>
      </c>
      <c r="W1640" s="15">
        <f t="shared" si="2668"/>
        <v>200</v>
      </c>
      <c r="X1640" s="15">
        <f t="shared" si="2669"/>
        <v>200</v>
      </c>
      <c r="Y1640" s="15"/>
      <c r="Z1640" s="15"/>
      <c r="AA1640" s="15"/>
      <c r="AB1640" s="15">
        <f t="shared" si="2659"/>
        <v>200</v>
      </c>
      <c r="AC1640" s="15">
        <f t="shared" si="2660"/>
        <v>200</v>
      </c>
      <c r="AD1640" s="15">
        <f t="shared" si="2661"/>
        <v>200</v>
      </c>
      <c r="AE1640" s="15"/>
      <c r="AF1640" s="15"/>
      <c r="AG1640" s="15"/>
      <c r="AH1640" s="15">
        <f t="shared" si="2662"/>
        <v>200</v>
      </c>
      <c r="AI1640" s="15">
        <f t="shared" si="2663"/>
        <v>200</v>
      </c>
      <c r="AJ1640" s="15">
        <f t="shared" si="2664"/>
        <v>200</v>
      </c>
      <c r="AK1640" s="15"/>
      <c r="AL1640" s="15"/>
      <c r="AM1640" s="15"/>
      <c r="AN1640" s="15">
        <f t="shared" si="2632"/>
        <v>200</v>
      </c>
      <c r="AO1640" s="15"/>
      <c r="AP1640" s="70">
        <f t="shared" si="2665"/>
        <v>200</v>
      </c>
      <c r="AQ1640" s="15">
        <f t="shared" si="2633"/>
        <v>200</v>
      </c>
      <c r="AR1640" s="15"/>
      <c r="AS1640" s="70">
        <f t="shared" si="2666"/>
        <v>200</v>
      </c>
      <c r="AT1640" s="73">
        <f t="shared" si="2634"/>
        <v>200</v>
      </c>
      <c r="AU1640" s="15"/>
      <c r="AV1640" s="24"/>
    </row>
    <row r="1641" spans="1:48" ht="46.8" x14ac:dyDescent="0.3">
      <c r="A1641" s="61" t="s">
        <v>1046</v>
      </c>
      <c r="B1641" s="62"/>
      <c r="C1641" s="61"/>
      <c r="D1641" s="61"/>
      <c r="E1641" s="63" t="s">
        <v>1047</v>
      </c>
      <c r="F1641" s="15">
        <f t="shared" ref="F1641:F1651" si="2713">F1642</f>
        <v>22569.200000000001</v>
      </c>
      <c r="G1641" s="15">
        <f t="shared" ref="G1641:G1651" si="2714">G1642</f>
        <v>23415.599999999999</v>
      </c>
      <c r="H1641" s="15">
        <f t="shared" ref="H1641:H1651" si="2715">H1642</f>
        <v>24543.4</v>
      </c>
      <c r="I1641" s="15">
        <f t="shared" ref="I1641:I1651" si="2716">I1642</f>
        <v>0</v>
      </c>
      <c r="J1641" s="15">
        <f t="shared" ref="J1641:J1651" si="2717">J1642</f>
        <v>0</v>
      </c>
      <c r="K1641" s="15">
        <f t="shared" ref="K1641:K1651" si="2718">K1642</f>
        <v>0</v>
      </c>
      <c r="L1641" s="15">
        <f t="shared" si="2656"/>
        <v>22569.200000000001</v>
      </c>
      <c r="M1641" s="15">
        <f t="shared" si="2657"/>
        <v>23415.599999999999</v>
      </c>
      <c r="N1641" s="15">
        <f t="shared" si="2658"/>
        <v>24543.4</v>
      </c>
      <c r="O1641" s="15">
        <f t="shared" ref="O1641:O1651" si="2719">O1642</f>
        <v>-1269.5999999999999</v>
      </c>
      <c r="P1641" s="15">
        <f t="shared" ref="P1641:P1651" si="2720">P1642</f>
        <v>0</v>
      </c>
      <c r="Q1641" s="15">
        <f t="shared" ref="Q1641:Q1651" si="2721">Q1642</f>
        <v>0</v>
      </c>
      <c r="R1641" s="15">
        <f t="shared" si="2670"/>
        <v>21299.600000000002</v>
      </c>
      <c r="S1641" s="15">
        <f t="shared" si="2671"/>
        <v>23415.599999999999</v>
      </c>
      <c r="T1641" s="15">
        <f t="shared" si="2672"/>
        <v>24543.4</v>
      </c>
      <c r="U1641" s="15">
        <f t="shared" ref="U1641:U1651" si="2722">U1642</f>
        <v>0</v>
      </c>
      <c r="V1641" s="15">
        <f t="shared" si="2667"/>
        <v>21299.600000000002</v>
      </c>
      <c r="W1641" s="15">
        <f t="shared" si="2668"/>
        <v>23415.599999999999</v>
      </c>
      <c r="X1641" s="15">
        <f t="shared" si="2669"/>
        <v>24543.4</v>
      </c>
      <c r="Y1641" s="15">
        <f t="shared" ref="Y1641:Y1651" si="2723">Y1642</f>
        <v>0</v>
      </c>
      <c r="Z1641" s="15">
        <f t="shared" ref="Z1641:Z1651" si="2724">Z1642</f>
        <v>0</v>
      </c>
      <c r="AA1641" s="15">
        <f t="shared" ref="AA1641:AA1651" si="2725">AA1642</f>
        <v>0</v>
      </c>
      <c r="AB1641" s="15">
        <f t="shared" si="2659"/>
        <v>21299.600000000002</v>
      </c>
      <c r="AC1641" s="15">
        <f t="shared" si="2660"/>
        <v>23415.599999999999</v>
      </c>
      <c r="AD1641" s="15">
        <f t="shared" si="2661"/>
        <v>24543.4</v>
      </c>
      <c r="AE1641" s="15">
        <f t="shared" ref="AE1641:AE1651" si="2726">AE1642</f>
        <v>0</v>
      </c>
      <c r="AF1641" s="15">
        <f t="shared" ref="AF1641:AF1651" si="2727">AF1642</f>
        <v>0</v>
      </c>
      <c r="AG1641" s="15">
        <f t="shared" ref="AG1641:AG1651" si="2728">AG1642</f>
        <v>0</v>
      </c>
      <c r="AH1641" s="15">
        <f t="shared" si="2662"/>
        <v>21299.600000000002</v>
      </c>
      <c r="AI1641" s="15">
        <f t="shared" si="2663"/>
        <v>23415.599999999999</v>
      </c>
      <c r="AJ1641" s="15">
        <f t="shared" si="2664"/>
        <v>24543.4</v>
      </c>
      <c r="AK1641" s="15">
        <f t="shared" ref="AK1641:AK1651" si="2729">AK1642</f>
        <v>0</v>
      </c>
      <c r="AL1641" s="15">
        <f t="shared" ref="AL1641:AL1651" si="2730">AL1642</f>
        <v>0</v>
      </c>
      <c r="AM1641" s="15">
        <f t="shared" ref="AM1641:AM1651" si="2731">AM1642</f>
        <v>0</v>
      </c>
      <c r="AN1641" s="15">
        <f t="shared" si="2632"/>
        <v>21299.600000000002</v>
      </c>
      <c r="AO1641" s="15">
        <f t="shared" ref="AO1641:AO1651" si="2732">AO1642</f>
        <v>0</v>
      </c>
      <c r="AP1641" s="70">
        <f t="shared" si="2665"/>
        <v>21299.600000000002</v>
      </c>
      <c r="AQ1641" s="15">
        <f t="shared" si="2633"/>
        <v>23415.599999999999</v>
      </c>
      <c r="AR1641" s="15">
        <f t="shared" ref="AR1641:AU1651" si="2733">AR1642</f>
        <v>0</v>
      </c>
      <c r="AS1641" s="70">
        <f t="shared" si="2666"/>
        <v>23415.599999999999</v>
      </c>
      <c r="AT1641" s="73">
        <f t="shared" si="2634"/>
        <v>24543.4</v>
      </c>
      <c r="AU1641" s="15">
        <f t="shared" si="2733"/>
        <v>0</v>
      </c>
      <c r="AV1641" s="24"/>
    </row>
    <row r="1642" spans="1:48" ht="31.2" x14ac:dyDescent="0.3">
      <c r="A1642" s="61" t="s">
        <v>1046</v>
      </c>
      <c r="B1642" s="62" t="s">
        <v>188</v>
      </c>
      <c r="C1642" s="61"/>
      <c r="D1642" s="61"/>
      <c r="E1642" s="63" t="s">
        <v>189</v>
      </c>
      <c r="F1642" s="15">
        <f t="shared" si="2713"/>
        <v>22569.200000000001</v>
      </c>
      <c r="G1642" s="15">
        <f t="shared" si="2714"/>
        <v>23415.599999999999</v>
      </c>
      <c r="H1642" s="15">
        <f t="shared" si="2715"/>
        <v>24543.4</v>
      </c>
      <c r="I1642" s="15">
        <f t="shared" si="2716"/>
        <v>0</v>
      </c>
      <c r="J1642" s="15">
        <f t="shared" si="2717"/>
        <v>0</v>
      </c>
      <c r="K1642" s="15">
        <f t="shared" si="2718"/>
        <v>0</v>
      </c>
      <c r="L1642" s="15">
        <f t="shared" si="2656"/>
        <v>22569.200000000001</v>
      </c>
      <c r="M1642" s="15">
        <f t="shared" si="2657"/>
        <v>23415.599999999999</v>
      </c>
      <c r="N1642" s="15">
        <f t="shared" si="2658"/>
        <v>24543.4</v>
      </c>
      <c r="O1642" s="15">
        <f t="shared" si="2719"/>
        <v>-1269.5999999999999</v>
      </c>
      <c r="P1642" s="15">
        <f t="shared" si="2720"/>
        <v>0</v>
      </c>
      <c r="Q1642" s="15">
        <f t="shared" si="2721"/>
        <v>0</v>
      </c>
      <c r="R1642" s="15">
        <f t="shared" si="2670"/>
        <v>21299.600000000002</v>
      </c>
      <c r="S1642" s="15">
        <f t="shared" si="2671"/>
        <v>23415.599999999999</v>
      </c>
      <c r="T1642" s="15">
        <f t="shared" si="2672"/>
        <v>24543.4</v>
      </c>
      <c r="U1642" s="15">
        <f t="shared" si="2722"/>
        <v>0</v>
      </c>
      <c r="V1642" s="15">
        <f t="shared" si="2667"/>
        <v>21299.600000000002</v>
      </c>
      <c r="W1642" s="15">
        <f t="shared" si="2668"/>
        <v>23415.599999999999</v>
      </c>
      <c r="X1642" s="15">
        <f t="shared" si="2669"/>
        <v>24543.4</v>
      </c>
      <c r="Y1642" s="15">
        <f t="shared" si="2723"/>
        <v>0</v>
      </c>
      <c r="Z1642" s="15">
        <f t="shared" si="2724"/>
        <v>0</v>
      </c>
      <c r="AA1642" s="15">
        <f t="shared" si="2725"/>
        <v>0</v>
      </c>
      <c r="AB1642" s="15">
        <f t="shared" si="2659"/>
        <v>21299.600000000002</v>
      </c>
      <c r="AC1642" s="15">
        <f t="shared" si="2660"/>
        <v>23415.599999999999</v>
      </c>
      <c r="AD1642" s="15">
        <f t="shared" si="2661"/>
        <v>24543.4</v>
      </c>
      <c r="AE1642" s="15">
        <f t="shared" si="2726"/>
        <v>0</v>
      </c>
      <c r="AF1642" s="15">
        <f t="shared" si="2727"/>
        <v>0</v>
      </c>
      <c r="AG1642" s="15">
        <f t="shared" si="2728"/>
        <v>0</v>
      </c>
      <c r="AH1642" s="15">
        <f t="shared" si="2662"/>
        <v>21299.600000000002</v>
      </c>
      <c r="AI1642" s="15">
        <f t="shared" si="2663"/>
        <v>23415.599999999999</v>
      </c>
      <c r="AJ1642" s="15">
        <f t="shared" si="2664"/>
        <v>24543.4</v>
      </c>
      <c r="AK1642" s="15">
        <f t="shared" si="2729"/>
        <v>0</v>
      </c>
      <c r="AL1642" s="15">
        <f t="shared" si="2730"/>
        <v>0</v>
      </c>
      <c r="AM1642" s="15">
        <f t="shared" si="2731"/>
        <v>0</v>
      </c>
      <c r="AN1642" s="15">
        <f t="shared" si="2632"/>
        <v>21299.600000000002</v>
      </c>
      <c r="AO1642" s="15">
        <f t="shared" si="2732"/>
        <v>0</v>
      </c>
      <c r="AP1642" s="70">
        <f t="shared" si="2665"/>
        <v>21299.600000000002</v>
      </c>
      <c r="AQ1642" s="15">
        <f t="shared" si="2633"/>
        <v>23415.599999999999</v>
      </c>
      <c r="AR1642" s="15">
        <f t="shared" si="2733"/>
        <v>0</v>
      </c>
      <c r="AS1642" s="70">
        <f t="shared" si="2666"/>
        <v>23415.599999999999</v>
      </c>
      <c r="AT1642" s="73">
        <f t="shared" si="2634"/>
        <v>24543.4</v>
      </c>
      <c r="AU1642" s="15">
        <f t="shared" si="2733"/>
        <v>0</v>
      </c>
      <c r="AV1642" s="24"/>
    </row>
    <row r="1643" spans="1:48" x14ac:dyDescent="0.3">
      <c r="A1643" s="61" t="s">
        <v>1046</v>
      </c>
      <c r="B1643" s="62">
        <v>300</v>
      </c>
      <c r="C1643" s="61" t="s">
        <v>100</v>
      </c>
      <c r="D1643" s="61" t="s">
        <v>51</v>
      </c>
      <c r="E1643" s="63" t="s">
        <v>220</v>
      </c>
      <c r="F1643" s="15">
        <v>22569.200000000001</v>
      </c>
      <c r="G1643" s="15">
        <v>23415.599999999999</v>
      </c>
      <c r="H1643" s="15">
        <v>24543.4</v>
      </c>
      <c r="I1643" s="15"/>
      <c r="J1643" s="15"/>
      <c r="K1643" s="15"/>
      <c r="L1643" s="15">
        <f t="shared" si="2656"/>
        <v>22569.200000000001</v>
      </c>
      <c r="M1643" s="15">
        <f t="shared" si="2657"/>
        <v>23415.599999999999</v>
      </c>
      <c r="N1643" s="15">
        <f t="shared" si="2658"/>
        <v>24543.4</v>
      </c>
      <c r="O1643" s="15">
        <v>-1269.5999999999999</v>
      </c>
      <c r="P1643" s="15"/>
      <c r="Q1643" s="15"/>
      <c r="R1643" s="15">
        <f t="shared" si="2670"/>
        <v>21299.600000000002</v>
      </c>
      <c r="S1643" s="15">
        <f t="shared" si="2671"/>
        <v>23415.599999999999</v>
      </c>
      <c r="T1643" s="15">
        <f t="shared" si="2672"/>
        <v>24543.4</v>
      </c>
      <c r="U1643" s="15"/>
      <c r="V1643" s="15">
        <f t="shared" si="2667"/>
        <v>21299.600000000002</v>
      </c>
      <c r="W1643" s="15">
        <f t="shared" si="2668"/>
        <v>23415.599999999999</v>
      </c>
      <c r="X1643" s="15">
        <f t="shared" si="2669"/>
        <v>24543.4</v>
      </c>
      <c r="Y1643" s="15"/>
      <c r="Z1643" s="15"/>
      <c r="AA1643" s="15"/>
      <c r="AB1643" s="15">
        <f t="shared" si="2659"/>
        <v>21299.600000000002</v>
      </c>
      <c r="AC1643" s="15">
        <f t="shared" si="2660"/>
        <v>23415.599999999999</v>
      </c>
      <c r="AD1643" s="15">
        <f t="shared" si="2661"/>
        <v>24543.4</v>
      </c>
      <c r="AE1643" s="15"/>
      <c r="AF1643" s="15"/>
      <c r="AG1643" s="15"/>
      <c r="AH1643" s="15">
        <f t="shared" si="2662"/>
        <v>21299.600000000002</v>
      </c>
      <c r="AI1643" s="15">
        <f t="shared" si="2663"/>
        <v>23415.599999999999</v>
      </c>
      <c r="AJ1643" s="15">
        <f t="shared" si="2664"/>
        <v>24543.4</v>
      </c>
      <c r="AK1643" s="15"/>
      <c r="AL1643" s="15"/>
      <c r="AM1643" s="15"/>
      <c r="AN1643" s="15">
        <f t="shared" si="2632"/>
        <v>21299.600000000002</v>
      </c>
      <c r="AO1643" s="15"/>
      <c r="AP1643" s="70">
        <f t="shared" si="2665"/>
        <v>21299.600000000002</v>
      </c>
      <c r="AQ1643" s="15">
        <f t="shared" si="2633"/>
        <v>23415.599999999999</v>
      </c>
      <c r="AR1643" s="15"/>
      <c r="AS1643" s="70">
        <f t="shared" si="2666"/>
        <v>23415.599999999999</v>
      </c>
      <c r="AT1643" s="73">
        <f t="shared" si="2634"/>
        <v>24543.4</v>
      </c>
      <c r="AU1643" s="15"/>
      <c r="AV1643" s="24"/>
    </row>
    <row r="1644" spans="1:48" ht="62.4" x14ac:dyDescent="0.3">
      <c r="A1644" s="61" t="s">
        <v>1048</v>
      </c>
      <c r="B1644" s="62"/>
      <c r="C1644" s="61"/>
      <c r="D1644" s="61"/>
      <c r="E1644" s="63" t="s">
        <v>1049</v>
      </c>
      <c r="F1644" s="15">
        <f t="shared" si="2713"/>
        <v>345</v>
      </c>
      <c r="G1644" s="15">
        <f t="shared" si="2714"/>
        <v>345</v>
      </c>
      <c r="H1644" s="15">
        <f t="shared" si="2715"/>
        <v>345</v>
      </c>
      <c r="I1644" s="15">
        <f t="shared" si="2716"/>
        <v>0</v>
      </c>
      <c r="J1644" s="15">
        <f t="shared" si="2717"/>
        <v>0</v>
      </c>
      <c r="K1644" s="15">
        <f t="shared" si="2718"/>
        <v>0</v>
      </c>
      <c r="L1644" s="15">
        <f t="shared" si="2656"/>
        <v>345</v>
      </c>
      <c r="M1644" s="15">
        <f t="shared" si="2657"/>
        <v>345</v>
      </c>
      <c r="N1644" s="15">
        <f t="shared" si="2658"/>
        <v>345</v>
      </c>
      <c r="O1644" s="15">
        <f t="shared" si="2719"/>
        <v>0</v>
      </c>
      <c r="P1644" s="15">
        <f t="shared" si="2720"/>
        <v>0</v>
      </c>
      <c r="Q1644" s="15">
        <f t="shared" si="2721"/>
        <v>0</v>
      </c>
      <c r="R1644" s="15">
        <f t="shared" si="2670"/>
        <v>345</v>
      </c>
      <c r="S1644" s="15">
        <f t="shared" si="2671"/>
        <v>345</v>
      </c>
      <c r="T1644" s="15">
        <f t="shared" si="2672"/>
        <v>345</v>
      </c>
      <c r="U1644" s="15">
        <f t="shared" si="2722"/>
        <v>0</v>
      </c>
      <c r="V1644" s="15">
        <f t="shared" si="2667"/>
        <v>345</v>
      </c>
      <c r="W1644" s="15">
        <f t="shared" si="2668"/>
        <v>345</v>
      </c>
      <c r="X1644" s="15">
        <f t="shared" si="2669"/>
        <v>345</v>
      </c>
      <c r="Y1644" s="15">
        <f t="shared" si="2723"/>
        <v>0</v>
      </c>
      <c r="Z1644" s="15">
        <f t="shared" si="2724"/>
        <v>0</v>
      </c>
      <c r="AA1644" s="15">
        <f t="shared" si="2725"/>
        <v>0</v>
      </c>
      <c r="AB1644" s="15">
        <f t="shared" si="2659"/>
        <v>345</v>
      </c>
      <c r="AC1644" s="15">
        <f t="shared" si="2660"/>
        <v>345</v>
      </c>
      <c r="AD1644" s="15">
        <f t="shared" si="2661"/>
        <v>345</v>
      </c>
      <c r="AE1644" s="15">
        <f t="shared" si="2726"/>
        <v>0</v>
      </c>
      <c r="AF1644" s="15">
        <f t="shared" si="2727"/>
        <v>0</v>
      </c>
      <c r="AG1644" s="15">
        <f t="shared" si="2728"/>
        <v>0</v>
      </c>
      <c r="AH1644" s="15">
        <f t="shared" si="2662"/>
        <v>345</v>
      </c>
      <c r="AI1644" s="15">
        <f t="shared" si="2663"/>
        <v>345</v>
      </c>
      <c r="AJ1644" s="15">
        <f t="shared" si="2664"/>
        <v>345</v>
      </c>
      <c r="AK1644" s="15">
        <f t="shared" si="2729"/>
        <v>0</v>
      </c>
      <c r="AL1644" s="15">
        <f t="shared" si="2730"/>
        <v>0</v>
      </c>
      <c r="AM1644" s="15">
        <f t="shared" si="2731"/>
        <v>0</v>
      </c>
      <c r="AN1644" s="15">
        <f t="shared" si="2632"/>
        <v>345</v>
      </c>
      <c r="AO1644" s="15">
        <f t="shared" si="2732"/>
        <v>0</v>
      </c>
      <c r="AP1644" s="70">
        <f t="shared" si="2665"/>
        <v>345</v>
      </c>
      <c r="AQ1644" s="15">
        <f t="shared" si="2633"/>
        <v>345</v>
      </c>
      <c r="AR1644" s="15">
        <f t="shared" si="2733"/>
        <v>0</v>
      </c>
      <c r="AS1644" s="70">
        <f t="shared" si="2666"/>
        <v>345</v>
      </c>
      <c r="AT1644" s="73">
        <f t="shared" si="2634"/>
        <v>345</v>
      </c>
      <c r="AU1644" s="15">
        <f t="shared" si="2733"/>
        <v>0</v>
      </c>
      <c r="AV1644" s="24"/>
    </row>
    <row r="1645" spans="1:48" ht="31.2" x14ac:dyDescent="0.3">
      <c r="A1645" s="61" t="s">
        <v>1048</v>
      </c>
      <c r="B1645" s="62" t="s">
        <v>188</v>
      </c>
      <c r="C1645" s="61"/>
      <c r="D1645" s="61"/>
      <c r="E1645" s="63" t="s">
        <v>189</v>
      </c>
      <c r="F1645" s="15">
        <f t="shared" si="2713"/>
        <v>345</v>
      </c>
      <c r="G1645" s="15">
        <f t="shared" si="2714"/>
        <v>345</v>
      </c>
      <c r="H1645" s="15">
        <f t="shared" si="2715"/>
        <v>345</v>
      </c>
      <c r="I1645" s="15">
        <f t="shared" si="2716"/>
        <v>0</v>
      </c>
      <c r="J1645" s="15">
        <f t="shared" si="2717"/>
        <v>0</v>
      </c>
      <c r="K1645" s="15">
        <f t="shared" si="2718"/>
        <v>0</v>
      </c>
      <c r="L1645" s="15">
        <f t="shared" si="2656"/>
        <v>345</v>
      </c>
      <c r="M1645" s="15">
        <f t="shared" si="2657"/>
        <v>345</v>
      </c>
      <c r="N1645" s="15">
        <f t="shared" si="2658"/>
        <v>345</v>
      </c>
      <c r="O1645" s="15">
        <f t="shared" si="2719"/>
        <v>0</v>
      </c>
      <c r="P1645" s="15">
        <f t="shared" si="2720"/>
        <v>0</v>
      </c>
      <c r="Q1645" s="15">
        <f t="shared" si="2721"/>
        <v>0</v>
      </c>
      <c r="R1645" s="15">
        <f t="shared" si="2670"/>
        <v>345</v>
      </c>
      <c r="S1645" s="15">
        <f t="shared" si="2671"/>
        <v>345</v>
      </c>
      <c r="T1645" s="15">
        <f t="shared" si="2672"/>
        <v>345</v>
      </c>
      <c r="U1645" s="15">
        <f t="shared" si="2722"/>
        <v>0</v>
      </c>
      <c r="V1645" s="15">
        <f t="shared" si="2667"/>
        <v>345</v>
      </c>
      <c r="W1645" s="15">
        <f t="shared" si="2668"/>
        <v>345</v>
      </c>
      <c r="X1645" s="15">
        <f t="shared" si="2669"/>
        <v>345</v>
      </c>
      <c r="Y1645" s="15">
        <f t="shared" si="2723"/>
        <v>0</v>
      </c>
      <c r="Z1645" s="15">
        <f t="shared" si="2724"/>
        <v>0</v>
      </c>
      <c r="AA1645" s="15">
        <f t="shared" si="2725"/>
        <v>0</v>
      </c>
      <c r="AB1645" s="15">
        <f t="shared" si="2659"/>
        <v>345</v>
      </c>
      <c r="AC1645" s="15">
        <f t="shared" si="2660"/>
        <v>345</v>
      </c>
      <c r="AD1645" s="15">
        <f t="shared" si="2661"/>
        <v>345</v>
      </c>
      <c r="AE1645" s="15">
        <f t="shared" si="2726"/>
        <v>0</v>
      </c>
      <c r="AF1645" s="15">
        <f t="shared" si="2727"/>
        <v>0</v>
      </c>
      <c r="AG1645" s="15">
        <f t="shared" si="2728"/>
        <v>0</v>
      </c>
      <c r="AH1645" s="15">
        <f t="shared" si="2662"/>
        <v>345</v>
      </c>
      <c r="AI1645" s="15">
        <f t="shared" si="2663"/>
        <v>345</v>
      </c>
      <c r="AJ1645" s="15">
        <f t="shared" si="2664"/>
        <v>345</v>
      </c>
      <c r="AK1645" s="15">
        <f t="shared" si="2729"/>
        <v>0</v>
      </c>
      <c r="AL1645" s="15">
        <f t="shared" si="2730"/>
        <v>0</v>
      </c>
      <c r="AM1645" s="15">
        <f t="shared" si="2731"/>
        <v>0</v>
      </c>
      <c r="AN1645" s="15">
        <f t="shared" ref="AN1645:AN1708" si="2734">AH1645+AK1645</f>
        <v>345</v>
      </c>
      <c r="AO1645" s="15">
        <f t="shared" si="2732"/>
        <v>0</v>
      </c>
      <c r="AP1645" s="70">
        <f t="shared" si="2665"/>
        <v>345</v>
      </c>
      <c r="AQ1645" s="15">
        <f t="shared" ref="AQ1645:AQ1708" si="2735">AI1645+AL1645</f>
        <v>345</v>
      </c>
      <c r="AR1645" s="15">
        <f t="shared" si="2733"/>
        <v>0</v>
      </c>
      <c r="AS1645" s="70">
        <f t="shared" si="2666"/>
        <v>345</v>
      </c>
      <c r="AT1645" s="73">
        <f t="shared" ref="AT1645:AT1708" si="2736">AJ1645+AM1645</f>
        <v>345</v>
      </c>
      <c r="AU1645" s="15">
        <f t="shared" si="2733"/>
        <v>0</v>
      </c>
      <c r="AV1645" s="24"/>
    </row>
    <row r="1646" spans="1:48" x14ac:dyDescent="0.3">
      <c r="A1646" s="61" t="s">
        <v>1048</v>
      </c>
      <c r="B1646" s="62" t="s">
        <v>188</v>
      </c>
      <c r="C1646" s="61" t="s">
        <v>31</v>
      </c>
      <c r="D1646" s="61" t="s">
        <v>32</v>
      </c>
      <c r="E1646" s="63" t="s">
        <v>33</v>
      </c>
      <c r="F1646" s="15">
        <v>345</v>
      </c>
      <c r="G1646" s="15">
        <v>345</v>
      </c>
      <c r="H1646" s="15">
        <v>345</v>
      </c>
      <c r="I1646" s="15"/>
      <c r="J1646" s="15"/>
      <c r="K1646" s="15"/>
      <c r="L1646" s="15">
        <f t="shared" si="2656"/>
        <v>345</v>
      </c>
      <c r="M1646" s="15">
        <f t="shared" si="2657"/>
        <v>345</v>
      </c>
      <c r="N1646" s="15">
        <f t="shared" si="2658"/>
        <v>345</v>
      </c>
      <c r="O1646" s="15"/>
      <c r="P1646" s="15"/>
      <c r="Q1646" s="15"/>
      <c r="R1646" s="15">
        <f t="shared" si="2670"/>
        <v>345</v>
      </c>
      <c r="S1646" s="15">
        <f t="shared" si="2671"/>
        <v>345</v>
      </c>
      <c r="T1646" s="15">
        <f t="shared" si="2672"/>
        <v>345</v>
      </c>
      <c r="U1646" s="15"/>
      <c r="V1646" s="15">
        <f t="shared" si="2667"/>
        <v>345</v>
      </c>
      <c r="W1646" s="15">
        <f t="shared" si="2668"/>
        <v>345</v>
      </c>
      <c r="X1646" s="15">
        <f t="shared" si="2669"/>
        <v>345</v>
      </c>
      <c r="Y1646" s="15"/>
      <c r="Z1646" s="15"/>
      <c r="AA1646" s="15"/>
      <c r="AB1646" s="15">
        <f t="shared" si="2659"/>
        <v>345</v>
      </c>
      <c r="AC1646" s="15">
        <f t="shared" si="2660"/>
        <v>345</v>
      </c>
      <c r="AD1646" s="15">
        <f t="shared" si="2661"/>
        <v>345</v>
      </c>
      <c r="AE1646" s="15"/>
      <c r="AF1646" s="15"/>
      <c r="AG1646" s="15"/>
      <c r="AH1646" s="15">
        <f t="shared" si="2662"/>
        <v>345</v>
      </c>
      <c r="AI1646" s="15">
        <f t="shared" si="2663"/>
        <v>345</v>
      </c>
      <c r="AJ1646" s="15">
        <f t="shared" si="2664"/>
        <v>345</v>
      </c>
      <c r="AK1646" s="15"/>
      <c r="AL1646" s="15"/>
      <c r="AM1646" s="15"/>
      <c r="AN1646" s="15">
        <f t="shared" si="2734"/>
        <v>345</v>
      </c>
      <c r="AO1646" s="15"/>
      <c r="AP1646" s="70">
        <f t="shared" si="2665"/>
        <v>345</v>
      </c>
      <c r="AQ1646" s="15">
        <f t="shared" si="2735"/>
        <v>345</v>
      </c>
      <c r="AR1646" s="15"/>
      <c r="AS1646" s="70">
        <f t="shared" si="2666"/>
        <v>345</v>
      </c>
      <c r="AT1646" s="73">
        <f t="shared" si="2736"/>
        <v>345</v>
      </c>
      <c r="AU1646" s="15"/>
      <c r="AV1646" s="24"/>
    </row>
    <row r="1647" spans="1:48" ht="46.8" x14ac:dyDescent="0.3">
      <c r="A1647" s="61" t="s">
        <v>1050</v>
      </c>
      <c r="B1647" s="62"/>
      <c r="C1647" s="61"/>
      <c r="D1647" s="61"/>
      <c r="E1647" s="63" t="s">
        <v>1051</v>
      </c>
      <c r="F1647" s="15">
        <f t="shared" si="2713"/>
        <v>172.5</v>
      </c>
      <c r="G1647" s="15">
        <f t="shared" si="2714"/>
        <v>172.5</v>
      </c>
      <c r="H1647" s="15">
        <f t="shared" si="2715"/>
        <v>172.5</v>
      </c>
      <c r="I1647" s="15">
        <f t="shared" si="2716"/>
        <v>0</v>
      </c>
      <c r="J1647" s="15">
        <f t="shared" si="2717"/>
        <v>0</v>
      </c>
      <c r="K1647" s="15">
        <f t="shared" si="2718"/>
        <v>0</v>
      </c>
      <c r="L1647" s="15">
        <f t="shared" si="2656"/>
        <v>172.5</v>
      </c>
      <c r="M1647" s="15">
        <f t="shared" si="2657"/>
        <v>172.5</v>
      </c>
      <c r="N1647" s="15">
        <f t="shared" si="2658"/>
        <v>172.5</v>
      </c>
      <c r="O1647" s="15">
        <f t="shared" si="2719"/>
        <v>0</v>
      </c>
      <c r="P1647" s="15">
        <f t="shared" si="2720"/>
        <v>0</v>
      </c>
      <c r="Q1647" s="15">
        <f t="shared" si="2721"/>
        <v>0</v>
      </c>
      <c r="R1647" s="15">
        <f t="shared" si="2670"/>
        <v>172.5</v>
      </c>
      <c r="S1647" s="15">
        <f t="shared" si="2671"/>
        <v>172.5</v>
      </c>
      <c r="T1647" s="15">
        <f t="shared" si="2672"/>
        <v>172.5</v>
      </c>
      <c r="U1647" s="15">
        <f t="shared" si="2722"/>
        <v>0</v>
      </c>
      <c r="V1647" s="15">
        <f t="shared" si="2667"/>
        <v>172.5</v>
      </c>
      <c r="W1647" s="15">
        <f t="shared" si="2668"/>
        <v>172.5</v>
      </c>
      <c r="X1647" s="15">
        <f t="shared" si="2669"/>
        <v>172.5</v>
      </c>
      <c r="Y1647" s="15">
        <f t="shared" si="2723"/>
        <v>0</v>
      </c>
      <c r="Z1647" s="15">
        <f t="shared" si="2724"/>
        <v>0</v>
      </c>
      <c r="AA1647" s="15">
        <f t="shared" si="2725"/>
        <v>0</v>
      </c>
      <c r="AB1647" s="15">
        <f t="shared" si="2659"/>
        <v>172.5</v>
      </c>
      <c r="AC1647" s="15">
        <f t="shared" si="2660"/>
        <v>172.5</v>
      </c>
      <c r="AD1647" s="15">
        <f t="shared" si="2661"/>
        <v>172.5</v>
      </c>
      <c r="AE1647" s="15">
        <f t="shared" si="2726"/>
        <v>0</v>
      </c>
      <c r="AF1647" s="15">
        <f t="shared" si="2727"/>
        <v>0</v>
      </c>
      <c r="AG1647" s="15">
        <f t="shared" si="2728"/>
        <v>0</v>
      </c>
      <c r="AH1647" s="15">
        <f t="shared" si="2662"/>
        <v>172.5</v>
      </c>
      <c r="AI1647" s="15">
        <f t="shared" si="2663"/>
        <v>172.5</v>
      </c>
      <c r="AJ1647" s="15">
        <f t="shared" si="2664"/>
        <v>172.5</v>
      </c>
      <c r="AK1647" s="15">
        <f t="shared" si="2729"/>
        <v>0</v>
      </c>
      <c r="AL1647" s="15">
        <f t="shared" si="2730"/>
        <v>0</v>
      </c>
      <c r="AM1647" s="15">
        <f t="shared" si="2731"/>
        <v>0</v>
      </c>
      <c r="AN1647" s="15">
        <f t="shared" si="2734"/>
        <v>172.5</v>
      </c>
      <c r="AO1647" s="15">
        <f t="shared" si="2732"/>
        <v>0</v>
      </c>
      <c r="AP1647" s="70">
        <f t="shared" si="2665"/>
        <v>172.5</v>
      </c>
      <c r="AQ1647" s="15">
        <f t="shared" si="2735"/>
        <v>172.5</v>
      </c>
      <c r="AR1647" s="15">
        <f t="shared" si="2733"/>
        <v>0</v>
      </c>
      <c r="AS1647" s="70">
        <f t="shared" si="2666"/>
        <v>172.5</v>
      </c>
      <c r="AT1647" s="73">
        <f t="shared" si="2736"/>
        <v>172.5</v>
      </c>
      <c r="AU1647" s="15">
        <f t="shared" si="2733"/>
        <v>0</v>
      </c>
      <c r="AV1647" s="24"/>
    </row>
    <row r="1648" spans="1:48" ht="31.2" x14ac:dyDescent="0.3">
      <c r="A1648" s="61" t="s">
        <v>1050</v>
      </c>
      <c r="B1648" s="62" t="s">
        <v>188</v>
      </c>
      <c r="C1648" s="61"/>
      <c r="D1648" s="61"/>
      <c r="E1648" s="63" t="s">
        <v>189</v>
      </c>
      <c r="F1648" s="15">
        <f t="shared" si="2713"/>
        <v>172.5</v>
      </c>
      <c r="G1648" s="15">
        <f t="shared" si="2714"/>
        <v>172.5</v>
      </c>
      <c r="H1648" s="15">
        <f t="shared" si="2715"/>
        <v>172.5</v>
      </c>
      <c r="I1648" s="15">
        <f t="shared" si="2716"/>
        <v>0</v>
      </c>
      <c r="J1648" s="15">
        <f t="shared" si="2717"/>
        <v>0</v>
      </c>
      <c r="K1648" s="15">
        <f t="shared" si="2718"/>
        <v>0</v>
      </c>
      <c r="L1648" s="15">
        <f t="shared" si="2656"/>
        <v>172.5</v>
      </c>
      <c r="M1648" s="15">
        <f t="shared" si="2657"/>
        <v>172.5</v>
      </c>
      <c r="N1648" s="15">
        <f t="shared" si="2658"/>
        <v>172.5</v>
      </c>
      <c r="O1648" s="15">
        <f t="shared" si="2719"/>
        <v>0</v>
      </c>
      <c r="P1648" s="15">
        <f t="shared" si="2720"/>
        <v>0</v>
      </c>
      <c r="Q1648" s="15">
        <f t="shared" si="2721"/>
        <v>0</v>
      </c>
      <c r="R1648" s="15">
        <f t="shared" si="2670"/>
        <v>172.5</v>
      </c>
      <c r="S1648" s="15">
        <f t="shared" si="2671"/>
        <v>172.5</v>
      </c>
      <c r="T1648" s="15">
        <f t="shared" si="2672"/>
        <v>172.5</v>
      </c>
      <c r="U1648" s="15">
        <f t="shared" si="2722"/>
        <v>0</v>
      </c>
      <c r="V1648" s="15">
        <f t="shared" si="2667"/>
        <v>172.5</v>
      </c>
      <c r="W1648" s="15">
        <f t="shared" si="2668"/>
        <v>172.5</v>
      </c>
      <c r="X1648" s="15">
        <f t="shared" si="2669"/>
        <v>172.5</v>
      </c>
      <c r="Y1648" s="15">
        <f t="shared" si="2723"/>
        <v>0</v>
      </c>
      <c r="Z1648" s="15">
        <f t="shared" si="2724"/>
        <v>0</v>
      </c>
      <c r="AA1648" s="15">
        <f t="shared" si="2725"/>
        <v>0</v>
      </c>
      <c r="AB1648" s="15">
        <f t="shared" si="2659"/>
        <v>172.5</v>
      </c>
      <c r="AC1648" s="15">
        <f t="shared" si="2660"/>
        <v>172.5</v>
      </c>
      <c r="AD1648" s="15">
        <f t="shared" si="2661"/>
        <v>172.5</v>
      </c>
      <c r="AE1648" s="15">
        <f t="shared" si="2726"/>
        <v>0</v>
      </c>
      <c r="AF1648" s="15">
        <f t="shared" si="2727"/>
        <v>0</v>
      </c>
      <c r="AG1648" s="15">
        <f t="shared" si="2728"/>
        <v>0</v>
      </c>
      <c r="AH1648" s="15">
        <f t="shared" si="2662"/>
        <v>172.5</v>
      </c>
      <c r="AI1648" s="15">
        <f t="shared" si="2663"/>
        <v>172.5</v>
      </c>
      <c r="AJ1648" s="15">
        <f t="shared" si="2664"/>
        <v>172.5</v>
      </c>
      <c r="AK1648" s="15">
        <f t="shared" si="2729"/>
        <v>0</v>
      </c>
      <c r="AL1648" s="15">
        <f t="shared" si="2730"/>
        <v>0</v>
      </c>
      <c r="AM1648" s="15">
        <f t="shared" si="2731"/>
        <v>0</v>
      </c>
      <c r="AN1648" s="15">
        <f t="shared" si="2734"/>
        <v>172.5</v>
      </c>
      <c r="AO1648" s="15">
        <f t="shared" si="2732"/>
        <v>0</v>
      </c>
      <c r="AP1648" s="70">
        <f t="shared" si="2665"/>
        <v>172.5</v>
      </c>
      <c r="AQ1648" s="15">
        <f t="shared" si="2735"/>
        <v>172.5</v>
      </c>
      <c r="AR1648" s="15">
        <f t="shared" si="2733"/>
        <v>0</v>
      </c>
      <c r="AS1648" s="70">
        <f t="shared" si="2666"/>
        <v>172.5</v>
      </c>
      <c r="AT1648" s="73">
        <f t="shared" si="2736"/>
        <v>172.5</v>
      </c>
      <c r="AU1648" s="15">
        <f t="shared" si="2733"/>
        <v>0</v>
      </c>
      <c r="AV1648" s="24"/>
    </row>
    <row r="1649" spans="1:49" x14ac:dyDescent="0.3">
      <c r="A1649" s="61" t="s">
        <v>1050</v>
      </c>
      <c r="B1649" s="62">
        <v>300</v>
      </c>
      <c r="C1649" s="61" t="s">
        <v>31</v>
      </c>
      <c r="D1649" s="61" t="s">
        <v>32</v>
      </c>
      <c r="E1649" s="63" t="s">
        <v>33</v>
      </c>
      <c r="F1649" s="15">
        <v>172.5</v>
      </c>
      <c r="G1649" s="15">
        <v>172.5</v>
      </c>
      <c r="H1649" s="15">
        <v>172.5</v>
      </c>
      <c r="I1649" s="15"/>
      <c r="J1649" s="15"/>
      <c r="K1649" s="15"/>
      <c r="L1649" s="15">
        <f t="shared" si="2656"/>
        <v>172.5</v>
      </c>
      <c r="M1649" s="15">
        <f t="shared" si="2657"/>
        <v>172.5</v>
      </c>
      <c r="N1649" s="15">
        <f t="shared" si="2658"/>
        <v>172.5</v>
      </c>
      <c r="O1649" s="15"/>
      <c r="P1649" s="15"/>
      <c r="Q1649" s="15"/>
      <c r="R1649" s="15">
        <f t="shared" si="2670"/>
        <v>172.5</v>
      </c>
      <c r="S1649" s="15">
        <f t="shared" si="2671"/>
        <v>172.5</v>
      </c>
      <c r="T1649" s="15">
        <f t="shared" si="2672"/>
        <v>172.5</v>
      </c>
      <c r="U1649" s="15"/>
      <c r="V1649" s="15">
        <f t="shared" si="2667"/>
        <v>172.5</v>
      </c>
      <c r="W1649" s="15">
        <f t="shared" si="2668"/>
        <v>172.5</v>
      </c>
      <c r="X1649" s="15">
        <f t="shared" si="2669"/>
        <v>172.5</v>
      </c>
      <c r="Y1649" s="15"/>
      <c r="Z1649" s="15"/>
      <c r="AA1649" s="15"/>
      <c r="AB1649" s="15">
        <f t="shared" si="2659"/>
        <v>172.5</v>
      </c>
      <c r="AC1649" s="15">
        <f t="shared" si="2660"/>
        <v>172.5</v>
      </c>
      <c r="AD1649" s="15">
        <f t="shared" si="2661"/>
        <v>172.5</v>
      </c>
      <c r="AE1649" s="15"/>
      <c r="AF1649" s="15"/>
      <c r="AG1649" s="15"/>
      <c r="AH1649" s="15">
        <f t="shared" si="2662"/>
        <v>172.5</v>
      </c>
      <c r="AI1649" s="15">
        <f t="shared" si="2663"/>
        <v>172.5</v>
      </c>
      <c r="AJ1649" s="15">
        <f t="shared" si="2664"/>
        <v>172.5</v>
      </c>
      <c r="AK1649" s="15"/>
      <c r="AL1649" s="15"/>
      <c r="AM1649" s="15"/>
      <c r="AN1649" s="15">
        <f t="shared" si="2734"/>
        <v>172.5</v>
      </c>
      <c r="AO1649" s="15"/>
      <c r="AP1649" s="70">
        <f t="shared" si="2665"/>
        <v>172.5</v>
      </c>
      <c r="AQ1649" s="15">
        <f t="shared" si="2735"/>
        <v>172.5</v>
      </c>
      <c r="AR1649" s="15"/>
      <c r="AS1649" s="70">
        <f t="shared" si="2666"/>
        <v>172.5</v>
      </c>
      <c r="AT1649" s="73">
        <f t="shared" si="2736"/>
        <v>172.5</v>
      </c>
      <c r="AU1649" s="15"/>
      <c r="AV1649" s="24"/>
    </row>
    <row r="1650" spans="1:49" ht="46.8" x14ac:dyDescent="0.3">
      <c r="A1650" s="61" t="s">
        <v>1052</v>
      </c>
      <c r="B1650" s="62"/>
      <c r="C1650" s="61"/>
      <c r="D1650" s="61"/>
      <c r="E1650" s="63" t="s">
        <v>1053</v>
      </c>
      <c r="F1650" s="15">
        <f t="shared" si="2713"/>
        <v>828</v>
      </c>
      <c r="G1650" s="15">
        <f t="shared" si="2714"/>
        <v>828</v>
      </c>
      <c r="H1650" s="15">
        <f t="shared" si="2715"/>
        <v>828</v>
      </c>
      <c r="I1650" s="15">
        <f t="shared" si="2716"/>
        <v>0</v>
      </c>
      <c r="J1650" s="15">
        <f t="shared" si="2717"/>
        <v>0</v>
      </c>
      <c r="K1650" s="15">
        <f t="shared" si="2718"/>
        <v>0</v>
      </c>
      <c r="L1650" s="15">
        <f t="shared" si="2656"/>
        <v>828</v>
      </c>
      <c r="M1650" s="15">
        <f t="shared" si="2657"/>
        <v>828</v>
      </c>
      <c r="N1650" s="15">
        <f t="shared" si="2658"/>
        <v>828</v>
      </c>
      <c r="O1650" s="15">
        <f t="shared" si="2719"/>
        <v>0</v>
      </c>
      <c r="P1650" s="15">
        <f t="shared" si="2720"/>
        <v>0</v>
      </c>
      <c r="Q1650" s="15">
        <f t="shared" si="2721"/>
        <v>0</v>
      </c>
      <c r="R1650" s="15">
        <f t="shared" si="2670"/>
        <v>828</v>
      </c>
      <c r="S1650" s="15">
        <f t="shared" si="2671"/>
        <v>828</v>
      </c>
      <c r="T1650" s="15">
        <f t="shared" si="2672"/>
        <v>828</v>
      </c>
      <c r="U1650" s="15">
        <f t="shared" si="2722"/>
        <v>0</v>
      </c>
      <c r="V1650" s="15">
        <f t="shared" si="2667"/>
        <v>828</v>
      </c>
      <c r="W1650" s="15">
        <f t="shared" si="2668"/>
        <v>828</v>
      </c>
      <c r="X1650" s="15">
        <f t="shared" si="2669"/>
        <v>828</v>
      </c>
      <c r="Y1650" s="15">
        <f t="shared" si="2723"/>
        <v>0</v>
      </c>
      <c r="Z1650" s="15">
        <f t="shared" si="2724"/>
        <v>0</v>
      </c>
      <c r="AA1650" s="15">
        <f t="shared" si="2725"/>
        <v>0</v>
      </c>
      <c r="AB1650" s="15">
        <f t="shared" si="2659"/>
        <v>828</v>
      </c>
      <c r="AC1650" s="15">
        <f t="shared" si="2660"/>
        <v>828</v>
      </c>
      <c r="AD1650" s="15">
        <f t="shared" si="2661"/>
        <v>828</v>
      </c>
      <c r="AE1650" s="15">
        <f t="shared" si="2726"/>
        <v>0</v>
      </c>
      <c r="AF1650" s="15">
        <f t="shared" si="2727"/>
        <v>0</v>
      </c>
      <c r="AG1650" s="15">
        <f t="shared" si="2728"/>
        <v>0</v>
      </c>
      <c r="AH1650" s="15">
        <f t="shared" si="2662"/>
        <v>828</v>
      </c>
      <c r="AI1650" s="15">
        <f t="shared" si="2663"/>
        <v>828</v>
      </c>
      <c r="AJ1650" s="15">
        <f t="shared" si="2664"/>
        <v>828</v>
      </c>
      <c r="AK1650" s="15">
        <f t="shared" si="2729"/>
        <v>0</v>
      </c>
      <c r="AL1650" s="15">
        <f t="shared" si="2730"/>
        <v>0</v>
      </c>
      <c r="AM1650" s="15">
        <f t="shared" si="2731"/>
        <v>0</v>
      </c>
      <c r="AN1650" s="15">
        <f t="shared" si="2734"/>
        <v>828</v>
      </c>
      <c r="AO1650" s="15">
        <f t="shared" si="2732"/>
        <v>0</v>
      </c>
      <c r="AP1650" s="70">
        <f t="shared" si="2665"/>
        <v>828</v>
      </c>
      <c r="AQ1650" s="15">
        <f t="shared" si="2735"/>
        <v>828</v>
      </c>
      <c r="AR1650" s="15">
        <f t="shared" si="2733"/>
        <v>0</v>
      </c>
      <c r="AS1650" s="70">
        <f t="shared" si="2666"/>
        <v>828</v>
      </c>
      <c r="AT1650" s="73">
        <f t="shared" si="2736"/>
        <v>828</v>
      </c>
      <c r="AU1650" s="15">
        <f t="shared" si="2733"/>
        <v>0</v>
      </c>
      <c r="AV1650" s="24"/>
    </row>
    <row r="1651" spans="1:49" ht="31.2" x14ac:dyDescent="0.3">
      <c r="A1651" s="61" t="s">
        <v>1052</v>
      </c>
      <c r="B1651" s="62" t="s">
        <v>188</v>
      </c>
      <c r="C1651" s="61"/>
      <c r="D1651" s="61"/>
      <c r="E1651" s="63" t="s">
        <v>189</v>
      </c>
      <c r="F1651" s="15">
        <f t="shared" si="2713"/>
        <v>828</v>
      </c>
      <c r="G1651" s="15">
        <f t="shared" si="2714"/>
        <v>828</v>
      </c>
      <c r="H1651" s="15">
        <f t="shared" si="2715"/>
        <v>828</v>
      </c>
      <c r="I1651" s="15">
        <f t="shared" si="2716"/>
        <v>0</v>
      </c>
      <c r="J1651" s="15">
        <f t="shared" si="2717"/>
        <v>0</v>
      </c>
      <c r="K1651" s="15">
        <f t="shared" si="2718"/>
        <v>0</v>
      </c>
      <c r="L1651" s="15">
        <f t="shared" ref="L1651:L1714" si="2737">F1651+I1651</f>
        <v>828</v>
      </c>
      <c r="M1651" s="15">
        <f t="shared" ref="M1651:M1714" si="2738">G1651+J1651</f>
        <v>828</v>
      </c>
      <c r="N1651" s="15">
        <f t="shared" ref="N1651:N1714" si="2739">H1651+K1651</f>
        <v>828</v>
      </c>
      <c r="O1651" s="15">
        <f t="shared" si="2719"/>
        <v>0</v>
      </c>
      <c r="P1651" s="15">
        <f t="shared" si="2720"/>
        <v>0</v>
      </c>
      <c r="Q1651" s="15">
        <f t="shared" si="2721"/>
        <v>0</v>
      </c>
      <c r="R1651" s="15">
        <f t="shared" si="2670"/>
        <v>828</v>
      </c>
      <c r="S1651" s="15">
        <f t="shared" si="2671"/>
        <v>828</v>
      </c>
      <c r="T1651" s="15">
        <f t="shared" si="2672"/>
        <v>828</v>
      </c>
      <c r="U1651" s="15">
        <f t="shared" si="2722"/>
        <v>0</v>
      </c>
      <c r="V1651" s="15">
        <f t="shared" si="2667"/>
        <v>828</v>
      </c>
      <c r="W1651" s="15">
        <f t="shared" si="2668"/>
        <v>828</v>
      </c>
      <c r="X1651" s="15">
        <f t="shared" si="2669"/>
        <v>828</v>
      </c>
      <c r="Y1651" s="15">
        <f t="shared" si="2723"/>
        <v>0</v>
      </c>
      <c r="Z1651" s="15">
        <f t="shared" si="2724"/>
        <v>0</v>
      </c>
      <c r="AA1651" s="15">
        <f t="shared" si="2725"/>
        <v>0</v>
      </c>
      <c r="AB1651" s="15">
        <f t="shared" si="2659"/>
        <v>828</v>
      </c>
      <c r="AC1651" s="15">
        <f t="shared" si="2660"/>
        <v>828</v>
      </c>
      <c r="AD1651" s="15">
        <f t="shared" si="2661"/>
        <v>828</v>
      </c>
      <c r="AE1651" s="15">
        <f t="shared" si="2726"/>
        <v>0</v>
      </c>
      <c r="AF1651" s="15">
        <f t="shared" si="2727"/>
        <v>0</v>
      </c>
      <c r="AG1651" s="15">
        <f t="shared" si="2728"/>
        <v>0</v>
      </c>
      <c r="AH1651" s="15">
        <f t="shared" si="2662"/>
        <v>828</v>
      </c>
      <c r="AI1651" s="15">
        <f t="shared" si="2663"/>
        <v>828</v>
      </c>
      <c r="AJ1651" s="15">
        <f t="shared" si="2664"/>
        <v>828</v>
      </c>
      <c r="AK1651" s="15">
        <f t="shared" si="2729"/>
        <v>0</v>
      </c>
      <c r="AL1651" s="15">
        <f t="shared" si="2730"/>
        <v>0</v>
      </c>
      <c r="AM1651" s="15">
        <f t="shared" si="2731"/>
        <v>0</v>
      </c>
      <c r="AN1651" s="15">
        <f t="shared" si="2734"/>
        <v>828</v>
      </c>
      <c r="AO1651" s="15">
        <f t="shared" si="2732"/>
        <v>0</v>
      </c>
      <c r="AP1651" s="70">
        <f t="shared" si="2665"/>
        <v>828</v>
      </c>
      <c r="AQ1651" s="15">
        <f t="shared" si="2735"/>
        <v>828</v>
      </c>
      <c r="AR1651" s="15">
        <f t="shared" si="2733"/>
        <v>0</v>
      </c>
      <c r="AS1651" s="70">
        <f t="shared" si="2666"/>
        <v>828</v>
      </c>
      <c r="AT1651" s="73">
        <f t="shared" si="2736"/>
        <v>828</v>
      </c>
      <c r="AU1651" s="15">
        <f t="shared" si="2733"/>
        <v>0</v>
      </c>
      <c r="AV1651" s="24"/>
    </row>
    <row r="1652" spans="1:49" x14ac:dyDescent="0.3">
      <c r="A1652" s="61" t="s">
        <v>1052</v>
      </c>
      <c r="B1652" s="62">
        <v>300</v>
      </c>
      <c r="C1652" s="61" t="s">
        <v>31</v>
      </c>
      <c r="D1652" s="61" t="s">
        <v>32</v>
      </c>
      <c r="E1652" s="63" t="s">
        <v>33</v>
      </c>
      <c r="F1652" s="15">
        <v>828</v>
      </c>
      <c r="G1652" s="15">
        <v>828</v>
      </c>
      <c r="H1652" s="15">
        <v>828</v>
      </c>
      <c r="I1652" s="15"/>
      <c r="J1652" s="15"/>
      <c r="K1652" s="15"/>
      <c r="L1652" s="15">
        <f t="shared" si="2737"/>
        <v>828</v>
      </c>
      <c r="M1652" s="15">
        <f t="shared" si="2738"/>
        <v>828</v>
      </c>
      <c r="N1652" s="15">
        <f t="shared" si="2739"/>
        <v>828</v>
      </c>
      <c r="O1652" s="15"/>
      <c r="P1652" s="15"/>
      <c r="Q1652" s="15"/>
      <c r="R1652" s="15">
        <f t="shared" si="2670"/>
        <v>828</v>
      </c>
      <c r="S1652" s="15">
        <f t="shared" si="2671"/>
        <v>828</v>
      </c>
      <c r="T1652" s="15">
        <f t="shared" si="2672"/>
        <v>828</v>
      </c>
      <c r="U1652" s="15"/>
      <c r="V1652" s="15">
        <f t="shared" si="2667"/>
        <v>828</v>
      </c>
      <c r="W1652" s="15">
        <f t="shared" si="2668"/>
        <v>828</v>
      </c>
      <c r="X1652" s="15">
        <f t="shared" si="2669"/>
        <v>828</v>
      </c>
      <c r="Y1652" s="15"/>
      <c r="Z1652" s="15"/>
      <c r="AA1652" s="15"/>
      <c r="AB1652" s="15">
        <f t="shared" si="2659"/>
        <v>828</v>
      </c>
      <c r="AC1652" s="15">
        <f t="shared" si="2660"/>
        <v>828</v>
      </c>
      <c r="AD1652" s="15">
        <f t="shared" si="2661"/>
        <v>828</v>
      </c>
      <c r="AE1652" s="15"/>
      <c r="AF1652" s="15"/>
      <c r="AG1652" s="15"/>
      <c r="AH1652" s="15">
        <f t="shared" si="2662"/>
        <v>828</v>
      </c>
      <c r="AI1652" s="15">
        <f t="shared" si="2663"/>
        <v>828</v>
      </c>
      <c r="AJ1652" s="15">
        <f t="shared" si="2664"/>
        <v>828</v>
      </c>
      <c r="AK1652" s="15"/>
      <c r="AL1652" s="15"/>
      <c r="AM1652" s="15"/>
      <c r="AN1652" s="15">
        <f t="shared" si="2734"/>
        <v>828</v>
      </c>
      <c r="AO1652" s="15"/>
      <c r="AP1652" s="70">
        <f t="shared" si="2665"/>
        <v>828</v>
      </c>
      <c r="AQ1652" s="15">
        <f t="shared" si="2735"/>
        <v>828</v>
      </c>
      <c r="AR1652" s="15"/>
      <c r="AS1652" s="70">
        <f t="shared" si="2666"/>
        <v>828</v>
      </c>
      <c r="AT1652" s="73">
        <f t="shared" si="2736"/>
        <v>828</v>
      </c>
      <c r="AU1652" s="15"/>
      <c r="AV1652" s="24"/>
    </row>
    <row r="1653" spans="1:49" ht="78" x14ac:dyDescent="0.3">
      <c r="A1653" s="61" t="s">
        <v>1054</v>
      </c>
      <c r="B1653" s="62"/>
      <c r="C1653" s="61"/>
      <c r="D1653" s="61"/>
      <c r="E1653" s="63" t="s">
        <v>1055</v>
      </c>
      <c r="F1653" s="15">
        <f t="shared" ref="F1653:K1653" si="2740">F1654+F1656</f>
        <v>155974.9</v>
      </c>
      <c r="G1653" s="15">
        <f t="shared" si="2740"/>
        <v>160370.80000000002</v>
      </c>
      <c r="H1653" s="15">
        <f t="shared" si="2740"/>
        <v>160370.80000000002</v>
      </c>
      <c r="I1653" s="15">
        <f t="shared" si="2740"/>
        <v>0</v>
      </c>
      <c r="J1653" s="15">
        <f t="shared" si="2740"/>
        <v>0</v>
      </c>
      <c r="K1653" s="15">
        <f t="shared" si="2740"/>
        <v>0</v>
      </c>
      <c r="L1653" s="15">
        <f t="shared" si="2737"/>
        <v>155974.9</v>
      </c>
      <c r="M1653" s="15">
        <f t="shared" si="2738"/>
        <v>160370.80000000002</v>
      </c>
      <c r="N1653" s="15">
        <f t="shared" si="2739"/>
        <v>160370.80000000002</v>
      </c>
      <c r="O1653" s="15">
        <f>O1654+O1656</f>
        <v>0</v>
      </c>
      <c r="P1653" s="15">
        <f>P1654+P1656</f>
        <v>0</v>
      </c>
      <c r="Q1653" s="15">
        <f>Q1654+Q1656</f>
        <v>0</v>
      </c>
      <c r="R1653" s="15">
        <f t="shared" si="2670"/>
        <v>155974.9</v>
      </c>
      <c r="S1653" s="15">
        <f t="shared" si="2671"/>
        <v>160370.80000000002</v>
      </c>
      <c r="T1653" s="15">
        <f t="shared" si="2672"/>
        <v>160370.80000000002</v>
      </c>
      <c r="U1653" s="15">
        <f>U1654+U1656</f>
        <v>0</v>
      </c>
      <c r="V1653" s="15">
        <f t="shared" si="2667"/>
        <v>155974.9</v>
      </c>
      <c r="W1653" s="15">
        <f t="shared" si="2668"/>
        <v>160370.80000000002</v>
      </c>
      <c r="X1653" s="15">
        <f t="shared" si="2669"/>
        <v>160370.80000000002</v>
      </c>
      <c r="Y1653" s="15">
        <f>Y1654+Y1656</f>
        <v>-2197.8000000000002</v>
      </c>
      <c r="Z1653" s="15">
        <f>Z1654+Z1656</f>
        <v>0</v>
      </c>
      <c r="AA1653" s="15">
        <f>AA1654+AA1656</f>
        <v>0</v>
      </c>
      <c r="AB1653" s="15">
        <f t="shared" si="2659"/>
        <v>153777.1</v>
      </c>
      <c r="AC1653" s="15">
        <f t="shared" si="2660"/>
        <v>160370.80000000002</v>
      </c>
      <c r="AD1653" s="15">
        <f t="shared" si="2661"/>
        <v>160370.80000000002</v>
      </c>
      <c r="AE1653" s="15">
        <f>AE1654+AE1656</f>
        <v>0</v>
      </c>
      <c r="AF1653" s="15">
        <f>AF1654+AF1656</f>
        <v>0</v>
      </c>
      <c r="AG1653" s="15">
        <f>AG1654+AG1656</f>
        <v>0</v>
      </c>
      <c r="AH1653" s="15">
        <f t="shared" si="2662"/>
        <v>153777.1</v>
      </c>
      <c r="AI1653" s="15">
        <f t="shared" si="2663"/>
        <v>160370.80000000002</v>
      </c>
      <c r="AJ1653" s="15">
        <f t="shared" si="2664"/>
        <v>160370.80000000002</v>
      </c>
      <c r="AK1653" s="15">
        <f>AK1654+AK1656</f>
        <v>0</v>
      </c>
      <c r="AL1653" s="15">
        <f>AL1654+AL1656</f>
        <v>0</v>
      </c>
      <c r="AM1653" s="15">
        <f>AM1654+AM1656</f>
        <v>0</v>
      </c>
      <c r="AN1653" s="15">
        <f t="shared" si="2734"/>
        <v>153777.1</v>
      </c>
      <c r="AO1653" s="15">
        <f>AO1654+AO1656</f>
        <v>0</v>
      </c>
      <c r="AP1653" s="70">
        <f t="shared" si="2665"/>
        <v>153777.1</v>
      </c>
      <c r="AQ1653" s="15">
        <f t="shared" si="2735"/>
        <v>160370.80000000002</v>
      </c>
      <c r="AR1653" s="15">
        <f>AR1654+AR1656</f>
        <v>0</v>
      </c>
      <c r="AS1653" s="70">
        <f t="shared" si="2666"/>
        <v>160370.80000000002</v>
      </c>
      <c r="AT1653" s="73">
        <f t="shared" si="2736"/>
        <v>160370.80000000002</v>
      </c>
      <c r="AU1653" s="15">
        <f>AU1654+AU1656</f>
        <v>0</v>
      </c>
      <c r="AV1653" s="24"/>
    </row>
    <row r="1654" spans="1:49" ht="31.2" x14ac:dyDescent="0.3">
      <c r="A1654" s="61" t="s">
        <v>1054</v>
      </c>
      <c r="B1654" s="62" t="s">
        <v>48</v>
      </c>
      <c r="C1654" s="61"/>
      <c r="D1654" s="61"/>
      <c r="E1654" s="63" t="s">
        <v>49</v>
      </c>
      <c r="F1654" s="15">
        <f t="shared" ref="F1654:K1654" si="2741">F1655</f>
        <v>466.5</v>
      </c>
      <c r="G1654" s="15">
        <f t="shared" si="2741"/>
        <v>479.7</v>
      </c>
      <c r="H1654" s="15">
        <f t="shared" si="2741"/>
        <v>479.7</v>
      </c>
      <c r="I1654" s="15">
        <f t="shared" si="2741"/>
        <v>0</v>
      </c>
      <c r="J1654" s="15">
        <f t="shared" si="2741"/>
        <v>0</v>
      </c>
      <c r="K1654" s="15">
        <f t="shared" si="2741"/>
        <v>0</v>
      </c>
      <c r="L1654" s="15">
        <f t="shared" si="2737"/>
        <v>466.5</v>
      </c>
      <c r="M1654" s="15">
        <f t="shared" si="2738"/>
        <v>479.7</v>
      </c>
      <c r="N1654" s="15">
        <f t="shared" si="2739"/>
        <v>479.7</v>
      </c>
      <c r="O1654" s="15">
        <f>O1655</f>
        <v>0</v>
      </c>
      <c r="P1654" s="15">
        <f>P1655</f>
        <v>0</v>
      </c>
      <c r="Q1654" s="15">
        <f>Q1655</f>
        <v>0</v>
      </c>
      <c r="R1654" s="15">
        <f t="shared" si="2670"/>
        <v>466.5</v>
      </c>
      <c r="S1654" s="15">
        <f t="shared" si="2671"/>
        <v>479.7</v>
      </c>
      <c r="T1654" s="15">
        <f t="shared" si="2672"/>
        <v>479.7</v>
      </c>
      <c r="U1654" s="15">
        <f>U1655</f>
        <v>0</v>
      </c>
      <c r="V1654" s="15">
        <f t="shared" si="2667"/>
        <v>466.5</v>
      </c>
      <c r="W1654" s="15">
        <f t="shared" si="2668"/>
        <v>479.7</v>
      </c>
      <c r="X1654" s="15">
        <f t="shared" si="2669"/>
        <v>479.7</v>
      </c>
      <c r="Y1654" s="15">
        <f>Y1655</f>
        <v>-6.5</v>
      </c>
      <c r="Z1654" s="15">
        <f>Z1655</f>
        <v>0</v>
      </c>
      <c r="AA1654" s="15">
        <f>AA1655</f>
        <v>0</v>
      </c>
      <c r="AB1654" s="15">
        <f t="shared" si="2659"/>
        <v>460</v>
      </c>
      <c r="AC1654" s="15">
        <f t="shared" si="2660"/>
        <v>479.7</v>
      </c>
      <c r="AD1654" s="15">
        <f t="shared" si="2661"/>
        <v>479.7</v>
      </c>
      <c r="AE1654" s="15">
        <f>AE1655</f>
        <v>0</v>
      </c>
      <c r="AF1654" s="15">
        <f>AF1655</f>
        <v>0</v>
      </c>
      <c r="AG1654" s="15">
        <f>AG1655</f>
        <v>0</v>
      </c>
      <c r="AH1654" s="15">
        <f t="shared" si="2662"/>
        <v>460</v>
      </c>
      <c r="AI1654" s="15">
        <f t="shared" si="2663"/>
        <v>479.7</v>
      </c>
      <c r="AJ1654" s="15">
        <f t="shared" si="2664"/>
        <v>479.7</v>
      </c>
      <c r="AK1654" s="15">
        <f>AK1655</f>
        <v>0</v>
      </c>
      <c r="AL1654" s="15">
        <f>AL1655</f>
        <v>0</v>
      </c>
      <c r="AM1654" s="15">
        <f>AM1655</f>
        <v>0</v>
      </c>
      <c r="AN1654" s="15">
        <f t="shared" si="2734"/>
        <v>460</v>
      </c>
      <c r="AO1654" s="15">
        <f>AO1655</f>
        <v>0</v>
      </c>
      <c r="AP1654" s="70">
        <f t="shared" si="2665"/>
        <v>460</v>
      </c>
      <c r="AQ1654" s="15">
        <f t="shared" si="2735"/>
        <v>479.7</v>
      </c>
      <c r="AR1654" s="15">
        <f>AR1655</f>
        <v>0</v>
      </c>
      <c r="AS1654" s="70">
        <f t="shared" si="2666"/>
        <v>479.7</v>
      </c>
      <c r="AT1654" s="73">
        <f t="shared" si="2736"/>
        <v>479.7</v>
      </c>
      <c r="AU1654" s="15">
        <f>AU1655</f>
        <v>0</v>
      </c>
      <c r="AV1654" s="24"/>
    </row>
    <row r="1655" spans="1:49" x14ac:dyDescent="0.3">
      <c r="A1655" s="61" t="s">
        <v>1054</v>
      </c>
      <c r="B1655" s="62">
        <v>200</v>
      </c>
      <c r="C1655" s="61" t="s">
        <v>100</v>
      </c>
      <c r="D1655" s="61" t="s">
        <v>31</v>
      </c>
      <c r="E1655" s="63" t="s">
        <v>1056</v>
      </c>
      <c r="F1655" s="15">
        <v>466.5</v>
      </c>
      <c r="G1655" s="15">
        <v>479.7</v>
      </c>
      <c r="H1655" s="15">
        <v>479.7</v>
      </c>
      <c r="I1655" s="15"/>
      <c r="J1655" s="15"/>
      <c r="K1655" s="15"/>
      <c r="L1655" s="15">
        <f t="shared" si="2737"/>
        <v>466.5</v>
      </c>
      <c r="M1655" s="15">
        <f t="shared" si="2738"/>
        <v>479.7</v>
      </c>
      <c r="N1655" s="15">
        <f t="shared" si="2739"/>
        <v>479.7</v>
      </c>
      <c r="O1655" s="15"/>
      <c r="P1655" s="15"/>
      <c r="Q1655" s="15"/>
      <c r="R1655" s="15">
        <f t="shared" si="2670"/>
        <v>466.5</v>
      </c>
      <c r="S1655" s="15">
        <f t="shared" si="2671"/>
        <v>479.7</v>
      </c>
      <c r="T1655" s="15">
        <f t="shared" si="2672"/>
        <v>479.7</v>
      </c>
      <c r="U1655" s="15"/>
      <c r="V1655" s="15">
        <f t="shared" si="2667"/>
        <v>466.5</v>
      </c>
      <c r="W1655" s="15">
        <f t="shared" si="2668"/>
        <v>479.7</v>
      </c>
      <c r="X1655" s="15">
        <f t="shared" si="2669"/>
        <v>479.7</v>
      </c>
      <c r="Y1655" s="15">
        <v>-6.5</v>
      </c>
      <c r="Z1655" s="15"/>
      <c r="AA1655" s="15"/>
      <c r="AB1655" s="15">
        <f t="shared" si="2659"/>
        <v>460</v>
      </c>
      <c r="AC1655" s="15">
        <f t="shared" si="2660"/>
        <v>479.7</v>
      </c>
      <c r="AD1655" s="15">
        <f t="shared" si="2661"/>
        <v>479.7</v>
      </c>
      <c r="AE1655" s="15"/>
      <c r="AF1655" s="15"/>
      <c r="AG1655" s="15"/>
      <c r="AH1655" s="15">
        <f t="shared" si="2662"/>
        <v>460</v>
      </c>
      <c r="AI1655" s="15">
        <f t="shared" si="2663"/>
        <v>479.7</v>
      </c>
      <c r="AJ1655" s="15">
        <f t="shared" si="2664"/>
        <v>479.7</v>
      </c>
      <c r="AK1655" s="15"/>
      <c r="AL1655" s="15"/>
      <c r="AM1655" s="15"/>
      <c r="AN1655" s="15">
        <f t="shared" si="2734"/>
        <v>460</v>
      </c>
      <c r="AO1655" s="15"/>
      <c r="AP1655" s="70">
        <f t="shared" si="2665"/>
        <v>460</v>
      </c>
      <c r="AQ1655" s="15">
        <f t="shared" si="2735"/>
        <v>479.7</v>
      </c>
      <c r="AR1655" s="15"/>
      <c r="AS1655" s="70">
        <f t="shared" si="2666"/>
        <v>479.7</v>
      </c>
      <c r="AT1655" s="73">
        <f t="shared" si="2736"/>
        <v>479.7</v>
      </c>
      <c r="AU1655" s="15"/>
      <c r="AV1655" s="24"/>
    </row>
    <row r="1656" spans="1:49" ht="31.2" x14ac:dyDescent="0.3">
      <c r="A1656" s="61" t="s">
        <v>1054</v>
      </c>
      <c r="B1656" s="62" t="s">
        <v>188</v>
      </c>
      <c r="C1656" s="61"/>
      <c r="D1656" s="61"/>
      <c r="E1656" s="63" t="s">
        <v>189</v>
      </c>
      <c r="F1656" s="15">
        <f t="shared" ref="F1656:K1656" si="2742">F1657</f>
        <v>155508.4</v>
      </c>
      <c r="G1656" s="15">
        <f t="shared" si="2742"/>
        <v>159891.1</v>
      </c>
      <c r="H1656" s="15">
        <f t="shared" si="2742"/>
        <v>159891.1</v>
      </c>
      <c r="I1656" s="15">
        <f t="shared" si="2742"/>
        <v>0</v>
      </c>
      <c r="J1656" s="15">
        <f t="shared" si="2742"/>
        <v>0</v>
      </c>
      <c r="K1656" s="15">
        <f t="shared" si="2742"/>
        <v>0</v>
      </c>
      <c r="L1656" s="15">
        <f t="shared" si="2737"/>
        <v>155508.4</v>
      </c>
      <c r="M1656" s="15">
        <f t="shared" si="2738"/>
        <v>159891.1</v>
      </c>
      <c r="N1656" s="15">
        <f t="shared" si="2739"/>
        <v>159891.1</v>
      </c>
      <c r="O1656" s="15">
        <f>O1657</f>
        <v>0</v>
      </c>
      <c r="P1656" s="15">
        <f>P1657</f>
        <v>0</v>
      </c>
      <c r="Q1656" s="15">
        <f>Q1657</f>
        <v>0</v>
      </c>
      <c r="R1656" s="15">
        <f t="shared" si="2670"/>
        <v>155508.4</v>
      </c>
      <c r="S1656" s="15">
        <f t="shared" si="2671"/>
        <v>159891.1</v>
      </c>
      <c r="T1656" s="15">
        <f t="shared" si="2672"/>
        <v>159891.1</v>
      </c>
      <c r="U1656" s="15">
        <f>U1657</f>
        <v>0</v>
      </c>
      <c r="V1656" s="15">
        <f t="shared" si="2667"/>
        <v>155508.4</v>
      </c>
      <c r="W1656" s="15">
        <f t="shared" si="2668"/>
        <v>159891.1</v>
      </c>
      <c r="X1656" s="15">
        <f t="shared" si="2669"/>
        <v>159891.1</v>
      </c>
      <c r="Y1656" s="15">
        <f>Y1657</f>
        <v>-2191.3000000000002</v>
      </c>
      <c r="Z1656" s="15">
        <f>Z1657</f>
        <v>0</v>
      </c>
      <c r="AA1656" s="15">
        <f>AA1657</f>
        <v>0</v>
      </c>
      <c r="AB1656" s="15">
        <f t="shared" ref="AB1656:AB1719" si="2743">V1656+Y1656</f>
        <v>153317.1</v>
      </c>
      <c r="AC1656" s="15">
        <f t="shared" ref="AC1656:AC1719" si="2744">W1656+Z1656</f>
        <v>159891.1</v>
      </c>
      <c r="AD1656" s="15">
        <f t="shared" ref="AD1656:AD1719" si="2745">X1656+AA1656</f>
        <v>159891.1</v>
      </c>
      <c r="AE1656" s="15">
        <f>AE1657</f>
        <v>0</v>
      </c>
      <c r="AF1656" s="15">
        <f>AF1657</f>
        <v>0</v>
      </c>
      <c r="AG1656" s="15">
        <f>AG1657</f>
        <v>0</v>
      </c>
      <c r="AH1656" s="15">
        <f t="shared" ref="AH1656:AH1719" si="2746">AB1656+AE1656</f>
        <v>153317.1</v>
      </c>
      <c r="AI1656" s="15">
        <f t="shared" ref="AI1656:AI1719" si="2747">AC1656+AF1656</f>
        <v>159891.1</v>
      </c>
      <c r="AJ1656" s="15">
        <f t="shared" ref="AJ1656:AJ1719" si="2748">AD1656+AG1656</f>
        <v>159891.1</v>
      </c>
      <c r="AK1656" s="15">
        <f>AK1657</f>
        <v>0</v>
      </c>
      <c r="AL1656" s="15">
        <f>AL1657</f>
        <v>0</v>
      </c>
      <c r="AM1656" s="15">
        <f>AM1657</f>
        <v>0</v>
      </c>
      <c r="AN1656" s="15">
        <f t="shared" si="2734"/>
        <v>153317.1</v>
      </c>
      <c r="AO1656" s="15">
        <f>AO1657</f>
        <v>0</v>
      </c>
      <c r="AP1656" s="70">
        <f t="shared" ref="AP1656:AP1719" si="2749">AN1656+AO1656</f>
        <v>153317.1</v>
      </c>
      <c r="AQ1656" s="15">
        <f t="shared" si="2735"/>
        <v>159891.1</v>
      </c>
      <c r="AR1656" s="15">
        <f>AR1657</f>
        <v>0</v>
      </c>
      <c r="AS1656" s="70">
        <f t="shared" ref="AS1656:AS1719" si="2750">AQ1656+AR1656</f>
        <v>159891.1</v>
      </c>
      <c r="AT1656" s="73">
        <f t="shared" si="2736"/>
        <v>159891.1</v>
      </c>
      <c r="AU1656" s="15">
        <f>AU1657</f>
        <v>0</v>
      </c>
      <c r="AV1656" s="24"/>
    </row>
    <row r="1657" spans="1:49" x14ac:dyDescent="0.3">
      <c r="A1657" s="61" t="s">
        <v>1054</v>
      </c>
      <c r="B1657" s="62">
        <v>300</v>
      </c>
      <c r="C1657" s="61" t="s">
        <v>100</v>
      </c>
      <c r="D1657" s="61" t="s">
        <v>31</v>
      </c>
      <c r="E1657" s="63" t="s">
        <v>1056</v>
      </c>
      <c r="F1657" s="15">
        <v>155508.4</v>
      </c>
      <c r="G1657" s="15">
        <v>159891.1</v>
      </c>
      <c r="H1657" s="15">
        <v>159891.1</v>
      </c>
      <c r="I1657" s="15"/>
      <c r="J1657" s="15"/>
      <c r="K1657" s="15"/>
      <c r="L1657" s="15">
        <f t="shared" si="2737"/>
        <v>155508.4</v>
      </c>
      <c r="M1657" s="15">
        <f t="shared" si="2738"/>
        <v>159891.1</v>
      </c>
      <c r="N1657" s="15">
        <f t="shared" si="2739"/>
        <v>159891.1</v>
      </c>
      <c r="O1657" s="15"/>
      <c r="P1657" s="15"/>
      <c r="Q1657" s="15"/>
      <c r="R1657" s="15">
        <f t="shared" si="2670"/>
        <v>155508.4</v>
      </c>
      <c r="S1657" s="15">
        <f t="shared" si="2671"/>
        <v>159891.1</v>
      </c>
      <c r="T1657" s="15">
        <f t="shared" si="2672"/>
        <v>159891.1</v>
      </c>
      <c r="U1657" s="15"/>
      <c r="V1657" s="15">
        <f t="shared" si="2667"/>
        <v>155508.4</v>
      </c>
      <c r="W1657" s="15">
        <f t="shared" si="2668"/>
        <v>159891.1</v>
      </c>
      <c r="X1657" s="15">
        <f t="shared" si="2669"/>
        <v>159891.1</v>
      </c>
      <c r="Y1657" s="15">
        <v>-2191.3000000000002</v>
      </c>
      <c r="Z1657" s="15"/>
      <c r="AA1657" s="15"/>
      <c r="AB1657" s="15">
        <f t="shared" si="2743"/>
        <v>153317.1</v>
      </c>
      <c r="AC1657" s="15">
        <f t="shared" si="2744"/>
        <v>159891.1</v>
      </c>
      <c r="AD1657" s="15">
        <f t="shared" si="2745"/>
        <v>159891.1</v>
      </c>
      <c r="AE1657" s="15"/>
      <c r="AF1657" s="15"/>
      <c r="AG1657" s="15"/>
      <c r="AH1657" s="15">
        <f t="shared" si="2746"/>
        <v>153317.1</v>
      </c>
      <c r="AI1657" s="15">
        <f t="shared" si="2747"/>
        <v>159891.1</v>
      </c>
      <c r="AJ1657" s="15">
        <f t="shared" si="2748"/>
        <v>159891.1</v>
      </c>
      <c r="AK1657" s="15"/>
      <c r="AL1657" s="15"/>
      <c r="AM1657" s="15"/>
      <c r="AN1657" s="15">
        <f t="shared" si="2734"/>
        <v>153317.1</v>
      </c>
      <c r="AO1657" s="15"/>
      <c r="AP1657" s="70">
        <f t="shared" si="2749"/>
        <v>153317.1</v>
      </c>
      <c r="AQ1657" s="15">
        <f t="shared" si="2735"/>
        <v>159891.1</v>
      </c>
      <c r="AR1657" s="15"/>
      <c r="AS1657" s="70">
        <f t="shared" si="2750"/>
        <v>159891.1</v>
      </c>
      <c r="AT1657" s="73">
        <f t="shared" si="2736"/>
        <v>159891.1</v>
      </c>
      <c r="AU1657" s="15"/>
      <c r="AV1657" s="24"/>
    </row>
    <row r="1658" spans="1:49" ht="93.6" x14ac:dyDescent="0.3">
      <c r="A1658" s="61" t="s">
        <v>1057</v>
      </c>
      <c r="B1658" s="62"/>
      <c r="C1658" s="61"/>
      <c r="D1658" s="61"/>
      <c r="E1658" s="64" t="s">
        <v>1058</v>
      </c>
      <c r="F1658" s="15"/>
      <c r="G1658" s="15"/>
      <c r="H1658" s="15"/>
      <c r="I1658" s="15"/>
      <c r="J1658" s="15"/>
      <c r="K1658" s="15"/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  <c r="AF1658" s="15"/>
      <c r="AG1658" s="15"/>
      <c r="AH1658" s="15"/>
      <c r="AI1658" s="15"/>
      <c r="AJ1658" s="15"/>
      <c r="AK1658" s="15">
        <f t="shared" ref="AK1658:AK1659" si="2751">AK1659</f>
        <v>4111.4620000000004</v>
      </c>
      <c r="AL1658" s="15">
        <f t="shared" ref="AL1658:AL1659" si="2752">AL1659</f>
        <v>0</v>
      </c>
      <c r="AM1658" s="15">
        <f t="shared" ref="AM1658:AM1659" si="2753">AM1659</f>
        <v>0</v>
      </c>
      <c r="AN1658" s="15">
        <f t="shared" si="2734"/>
        <v>4111.4620000000004</v>
      </c>
      <c r="AO1658" s="15">
        <f t="shared" ref="AO1658:AO1659" si="2754">AO1659</f>
        <v>0</v>
      </c>
      <c r="AP1658" s="70">
        <f t="shared" si="2749"/>
        <v>4111.4620000000004</v>
      </c>
      <c r="AQ1658" s="15">
        <f t="shared" si="2735"/>
        <v>0</v>
      </c>
      <c r="AR1658" s="15">
        <f t="shared" ref="AR1658:AU1659" si="2755">AR1659</f>
        <v>0</v>
      </c>
      <c r="AS1658" s="70">
        <f t="shared" si="2750"/>
        <v>0</v>
      </c>
      <c r="AT1658" s="73">
        <f t="shared" si="2736"/>
        <v>0</v>
      </c>
      <c r="AU1658" s="15">
        <f t="shared" si="2755"/>
        <v>0</v>
      </c>
      <c r="AV1658" s="24"/>
    </row>
    <row r="1659" spans="1:49" x14ac:dyDescent="0.3">
      <c r="A1659" s="61" t="s">
        <v>1057</v>
      </c>
      <c r="B1659" s="62" t="s">
        <v>44</v>
      </c>
      <c r="C1659" s="61"/>
      <c r="D1659" s="61"/>
      <c r="E1659" s="63" t="s">
        <v>45</v>
      </c>
      <c r="F1659" s="15"/>
      <c r="G1659" s="15"/>
      <c r="H1659" s="15"/>
      <c r="I1659" s="15"/>
      <c r="J1659" s="15"/>
      <c r="K1659" s="15"/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  <c r="AJ1659" s="15"/>
      <c r="AK1659" s="15">
        <f t="shared" si="2751"/>
        <v>4111.4620000000004</v>
      </c>
      <c r="AL1659" s="15">
        <f t="shared" si="2752"/>
        <v>0</v>
      </c>
      <c r="AM1659" s="15">
        <f t="shared" si="2753"/>
        <v>0</v>
      </c>
      <c r="AN1659" s="15">
        <f t="shared" si="2734"/>
        <v>4111.4620000000004</v>
      </c>
      <c r="AO1659" s="15">
        <f t="shared" si="2754"/>
        <v>0</v>
      </c>
      <c r="AP1659" s="70">
        <f t="shared" si="2749"/>
        <v>4111.4620000000004</v>
      </c>
      <c r="AQ1659" s="15">
        <f t="shared" si="2735"/>
        <v>0</v>
      </c>
      <c r="AR1659" s="15">
        <f t="shared" si="2755"/>
        <v>0</v>
      </c>
      <c r="AS1659" s="70">
        <f t="shared" si="2750"/>
        <v>0</v>
      </c>
      <c r="AT1659" s="73">
        <f t="shared" si="2736"/>
        <v>0</v>
      </c>
      <c r="AU1659" s="15">
        <f t="shared" si="2755"/>
        <v>0</v>
      </c>
      <c r="AV1659" s="24"/>
    </row>
    <row r="1660" spans="1:49" x14ac:dyDescent="0.3">
      <c r="A1660" s="61" t="s">
        <v>1057</v>
      </c>
      <c r="B1660" s="62">
        <v>800</v>
      </c>
      <c r="C1660" s="61" t="s">
        <v>238</v>
      </c>
      <c r="D1660" s="61" t="s">
        <v>67</v>
      </c>
      <c r="E1660" s="63" t="s">
        <v>532</v>
      </c>
      <c r="F1660" s="15"/>
      <c r="G1660" s="15"/>
      <c r="H1660" s="15"/>
      <c r="I1660" s="15"/>
      <c r="J1660" s="15"/>
      <c r="K1660" s="15"/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  <c r="AJ1660" s="15"/>
      <c r="AK1660" s="15">
        <v>4111.4620000000004</v>
      </c>
      <c r="AL1660" s="15"/>
      <c r="AM1660" s="15"/>
      <c r="AN1660" s="15">
        <f t="shared" si="2734"/>
        <v>4111.4620000000004</v>
      </c>
      <c r="AO1660" s="15"/>
      <c r="AP1660" s="70">
        <f t="shared" si="2749"/>
        <v>4111.4620000000004</v>
      </c>
      <c r="AQ1660" s="15">
        <f t="shared" si="2735"/>
        <v>0</v>
      </c>
      <c r="AR1660" s="15"/>
      <c r="AS1660" s="70">
        <f t="shared" si="2750"/>
        <v>0</v>
      </c>
      <c r="AT1660" s="73">
        <f t="shared" si="2736"/>
        <v>0</v>
      </c>
      <c r="AU1660" s="15"/>
      <c r="AV1660" s="24"/>
    </row>
    <row r="1661" spans="1:49" s="74" customFormat="1" ht="31.2" x14ac:dyDescent="0.3">
      <c r="A1661" s="55" t="s">
        <v>1059</v>
      </c>
      <c r="B1661" s="56"/>
      <c r="C1661" s="55"/>
      <c r="D1661" s="55"/>
      <c r="E1661" s="57" t="s">
        <v>1060</v>
      </c>
      <c r="F1661" s="14">
        <f t="shared" ref="F1661:K1661" si="2756">F1662+F1666</f>
        <v>294135.09999999998</v>
      </c>
      <c r="G1661" s="14">
        <f t="shared" si="2756"/>
        <v>301174.09999999998</v>
      </c>
      <c r="H1661" s="14">
        <f t="shared" si="2756"/>
        <v>301174.09999999998</v>
      </c>
      <c r="I1661" s="14">
        <f t="shared" si="2756"/>
        <v>0</v>
      </c>
      <c r="J1661" s="14">
        <f t="shared" si="2756"/>
        <v>0</v>
      </c>
      <c r="K1661" s="14">
        <f t="shared" si="2756"/>
        <v>0</v>
      </c>
      <c r="L1661" s="14">
        <f t="shared" si="2737"/>
        <v>294135.09999999998</v>
      </c>
      <c r="M1661" s="14">
        <f t="shared" si="2738"/>
        <v>301174.09999999998</v>
      </c>
      <c r="N1661" s="14">
        <f t="shared" si="2739"/>
        <v>301174.09999999998</v>
      </c>
      <c r="O1661" s="14">
        <f>O1662+O1666</f>
        <v>0</v>
      </c>
      <c r="P1661" s="14">
        <f>P1662+P1666</f>
        <v>0</v>
      </c>
      <c r="Q1661" s="14">
        <f>Q1662+Q1666</f>
        <v>0</v>
      </c>
      <c r="R1661" s="14">
        <f t="shared" si="2670"/>
        <v>294135.09999999998</v>
      </c>
      <c r="S1661" s="14">
        <f t="shared" si="2671"/>
        <v>301174.09999999998</v>
      </c>
      <c r="T1661" s="14">
        <f t="shared" si="2672"/>
        <v>301174.09999999998</v>
      </c>
      <c r="U1661" s="14">
        <f>U1662+U1666</f>
        <v>0</v>
      </c>
      <c r="V1661" s="14">
        <f t="shared" si="2667"/>
        <v>294135.09999999998</v>
      </c>
      <c r="W1661" s="14">
        <f t="shared" si="2668"/>
        <v>301174.09999999998</v>
      </c>
      <c r="X1661" s="14">
        <f t="shared" si="2669"/>
        <v>301174.09999999998</v>
      </c>
      <c r="Y1661" s="14">
        <f>Y1662+Y1666</f>
        <v>-1795.1080000000002</v>
      </c>
      <c r="Z1661" s="14">
        <f>Z1662+Z1666</f>
        <v>0</v>
      </c>
      <c r="AA1661" s="14">
        <f>AA1662+AA1666</f>
        <v>0</v>
      </c>
      <c r="AB1661" s="14">
        <f t="shared" si="2743"/>
        <v>292339.99199999997</v>
      </c>
      <c r="AC1661" s="14">
        <f t="shared" si="2744"/>
        <v>301174.09999999998</v>
      </c>
      <c r="AD1661" s="14">
        <f t="shared" si="2745"/>
        <v>301174.09999999998</v>
      </c>
      <c r="AE1661" s="14">
        <f>AE1662+AE1666</f>
        <v>0</v>
      </c>
      <c r="AF1661" s="14">
        <f>AF1662+AF1666</f>
        <v>0</v>
      </c>
      <c r="AG1661" s="14">
        <f>AG1662+AG1666</f>
        <v>0</v>
      </c>
      <c r="AH1661" s="14">
        <f t="shared" si="2746"/>
        <v>292339.99199999997</v>
      </c>
      <c r="AI1661" s="14">
        <f t="shared" si="2747"/>
        <v>301174.09999999998</v>
      </c>
      <c r="AJ1661" s="14">
        <f t="shared" si="2748"/>
        <v>301174.09999999998</v>
      </c>
      <c r="AK1661" s="14">
        <f>AK1662+AK1666</f>
        <v>0</v>
      </c>
      <c r="AL1661" s="14">
        <f>AL1662+AL1666</f>
        <v>0</v>
      </c>
      <c r="AM1661" s="14">
        <f>AM1662+AM1666</f>
        <v>0</v>
      </c>
      <c r="AN1661" s="14">
        <f t="shared" si="2734"/>
        <v>292339.99199999997</v>
      </c>
      <c r="AO1661" s="14">
        <f>AO1662+AO1666</f>
        <v>0</v>
      </c>
      <c r="AP1661" s="68">
        <f t="shared" si="2749"/>
        <v>292339.99199999997</v>
      </c>
      <c r="AQ1661" s="14">
        <f t="shared" si="2735"/>
        <v>301174.09999999998</v>
      </c>
      <c r="AR1661" s="14">
        <f>AR1662+AR1666</f>
        <v>0</v>
      </c>
      <c r="AS1661" s="68">
        <f t="shared" si="2750"/>
        <v>301174.09999999998</v>
      </c>
      <c r="AT1661" s="71">
        <f t="shared" si="2736"/>
        <v>301174.09999999998</v>
      </c>
      <c r="AU1661" s="14">
        <f>AU1662+AU1666</f>
        <v>0</v>
      </c>
      <c r="AV1661" s="16"/>
      <c r="AW1661" s="13"/>
    </row>
    <row r="1662" spans="1:49" s="75" customFormat="1" ht="31.2" x14ac:dyDescent="0.3">
      <c r="A1662" s="58" t="s">
        <v>1061</v>
      </c>
      <c r="B1662" s="59"/>
      <c r="C1662" s="58"/>
      <c r="D1662" s="58"/>
      <c r="E1662" s="60" t="s">
        <v>1062</v>
      </c>
      <c r="F1662" s="21">
        <f t="shared" ref="F1662:F1666" si="2757">F1663</f>
        <v>86921.2</v>
      </c>
      <c r="G1662" s="21">
        <f t="shared" ref="G1662:G1666" si="2758">G1663</f>
        <v>89368.6</v>
      </c>
      <c r="H1662" s="21">
        <f t="shared" ref="H1662:H1666" si="2759">H1663</f>
        <v>89368.6</v>
      </c>
      <c r="I1662" s="21">
        <f t="shared" ref="I1662:I1666" si="2760">I1663</f>
        <v>0</v>
      </c>
      <c r="J1662" s="21">
        <f t="shared" ref="J1662:J1666" si="2761">J1663</f>
        <v>0</v>
      </c>
      <c r="K1662" s="21">
        <f t="shared" ref="K1662:K1666" si="2762">K1663</f>
        <v>0</v>
      </c>
      <c r="L1662" s="21">
        <f t="shared" si="2737"/>
        <v>86921.2</v>
      </c>
      <c r="M1662" s="21">
        <f t="shared" si="2738"/>
        <v>89368.6</v>
      </c>
      <c r="N1662" s="21">
        <f t="shared" si="2739"/>
        <v>89368.6</v>
      </c>
      <c r="O1662" s="21">
        <f t="shared" ref="O1662:O1666" si="2763">O1663</f>
        <v>0</v>
      </c>
      <c r="P1662" s="21">
        <f t="shared" ref="P1662:P1666" si="2764">P1663</f>
        <v>0</v>
      </c>
      <c r="Q1662" s="21">
        <f t="shared" ref="Q1662:Q1666" si="2765">Q1663</f>
        <v>0</v>
      </c>
      <c r="R1662" s="21">
        <f t="shared" si="2670"/>
        <v>86921.2</v>
      </c>
      <c r="S1662" s="21">
        <f t="shared" si="2671"/>
        <v>89368.6</v>
      </c>
      <c r="T1662" s="21">
        <f t="shared" si="2672"/>
        <v>89368.6</v>
      </c>
      <c r="U1662" s="21">
        <f t="shared" ref="U1662:U1666" si="2766">U1663</f>
        <v>0</v>
      </c>
      <c r="V1662" s="21">
        <f t="shared" si="2667"/>
        <v>86921.2</v>
      </c>
      <c r="W1662" s="21">
        <f t="shared" si="2668"/>
        <v>89368.6</v>
      </c>
      <c r="X1662" s="21">
        <f t="shared" si="2669"/>
        <v>89368.6</v>
      </c>
      <c r="Y1662" s="21">
        <f t="shared" ref="Y1662:Y1666" si="2767">Y1663</f>
        <v>-1223.5999999999999</v>
      </c>
      <c r="Z1662" s="21">
        <f t="shared" ref="Z1662:Z1666" si="2768">Z1663</f>
        <v>0</v>
      </c>
      <c r="AA1662" s="21">
        <f t="shared" ref="AA1662:AA1666" si="2769">AA1663</f>
        <v>0</v>
      </c>
      <c r="AB1662" s="21">
        <f t="shared" si="2743"/>
        <v>85697.599999999991</v>
      </c>
      <c r="AC1662" s="21">
        <f t="shared" si="2744"/>
        <v>89368.6</v>
      </c>
      <c r="AD1662" s="21">
        <f t="shared" si="2745"/>
        <v>89368.6</v>
      </c>
      <c r="AE1662" s="21">
        <f t="shared" ref="AE1662:AE1666" si="2770">AE1663</f>
        <v>0</v>
      </c>
      <c r="AF1662" s="21">
        <f t="shared" ref="AF1662:AF1666" si="2771">AF1663</f>
        <v>0</v>
      </c>
      <c r="AG1662" s="21">
        <f t="shared" ref="AG1662:AG1666" si="2772">AG1663</f>
        <v>0</v>
      </c>
      <c r="AH1662" s="21">
        <f t="shared" si="2746"/>
        <v>85697.599999999991</v>
      </c>
      <c r="AI1662" s="21">
        <f t="shared" si="2747"/>
        <v>89368.6</v>
      </c>
      <c r="AJ1662" s="21">
        <f t="shared" si="2748"/>
        <v>89368.6</v>
      </c>
      <c r="AK1662" s="21">
        <f t="shared" ref="AK1662:AK1666" si="2773">AK1663</f>
        <v>0</v>
      </c>
      <c r="AL1662" s="21">
        <f t="shared" ref="AL1662:AL1666" si="2774">AL1663</f>
        <v>0</v>
      </c>
      <c r="AM1662" s="21">
        <f t="shared" ref="AM1662:AM1666" si="2775">AM1663</f>
        <v>0</v>
      </c>
      <c r="AN1662" s="21">
        <f t="shared" si="2734"/>
        <v>85697.599999999991</v>
      </c>
      <c r="AO1662" s="21">
        <f t="shared" ref="AO1662:AO1666" si="2776">AO1663</f>
        <v>0</v>
      </c>
      <c r="AP1662" s="69">
        <f t="shared" si="2749"/>
        <v>85697.599999999991</v>
      </c>
      <c r="AQ1662" s="21">
        <f t="shared" si="2735"/>
        <v>89368.6</v>
      </c>
      <c r="AR1662" s="21">
        <f t="shared" ref="AR1662:AU1666" si="2777">AR1663</f>
        <v>0</v>
      </c>
      <c r="AS1662" s="69">
        <f t="shared" si="2750"/>
        <v>89368.6</v>
      </c>
      <c r="AT1662" s="72">
        <f t="shared" si="2736"/>
        <v>89368.6</v>
      </c>
      <c r="AU1662" s="21">
        <f t="shared" si="2777"/>
        <v>0</v>
      </c>
      <c r="AV1662" s="22"/>
      <c r="AW1662" s="17"/>
    </row>
    <row r="1663" spans="1:49" ht="31.2" x14ac:dyDescent="0.3">
      <c r="A1663" s="61" t="s">
        <v>1063</v>
      </c>
      <c r="B1663" s="62"/>
      <c r="C1663" s="61"/>
      <c r="D1663" s="61"/>
      <c r="E1663" s="63" t="s">
        <v>179</v>
      </c>
      <c r="F1663" s="15">
        <f t="shared" si="2757"/>
        <v>86921.2</v>
      </c>
      <c r="G1663" s="15">
        <f t="shared" si="2758"/>
        <v>89368.6</v>
      </c>
      <c r="H1663" s="15">
        <f t="shared" si="2759"/>
        <v>89368.6</v>
      </c>
      <c r="I1663" s="15">
        <f t="shared" si="2760"/>
        <v>0</v>
      </c>
      <c r="J1663" s="15">
        <f t="shared" si="2761"/>
        <v>0</v>
      </c>
      <c r="K1663" s="15">
        <f t="shared" si="2762"/>
        <v>0</v>
      </c>
      <c r="L1663" s="15">
        <f t="shared" si="2737"/>
        <v>86921.2</v>
      </c>
      <c r="M1663" s="15">
        <f t="shared" si="2738"/>
        <v>89368.6</v>
      </c>
      <c r="N1663" s="15">
        <f t="shared" si="2739"/>
        <v>89368.6</v>
      </c>
      <c r="O1663" s="15">
        <f t="shared" si="2763"/>
        <v>0</v>
      </c>
      <c r="P1663" s="15">
        <f t="shared" si="2764"/>
        <v>0</v>
      </c>
      <c r="Q1663" s="15">
        <f t="shared" si="2765"/>
        <v>0</v>
      </c>
      <c r="R1663" s="15">
        <f t="shared" si="2670"/>
        <v>86921.2</v>
      </c>
      <c r="S1663" s="15">
        <f t="shared" si="2671"/>
        <v>89368.6</v>
      </c>
      <c r="T1663" s="15">
        <f t="shared" si="2672"/>
        <v>89368.6</v>
      </c>
      <c r="U1663" s="15">
        <f t="shared" si="2766"/>
        <v>0</v>
      </c>
      <c r="V1663" s="15">
        <f t="shared" si="2667"/>
        <v>86921.2</v>
      </c>
      <c r="W1663" s="15">
        <f t="shared" si="2668"/>
        <v>89368.6</v>
      </c>
      <c r="X1663" s="15">
        <f t="shared" si="2669"/>
        <v>89368.6</v>
      </c>
      <c r="Y1663" s="15">
        <f t="shared" si="2767"/>
        <v>-1223.5999999999999</v>
      </c>
      <c r="Z1663" s="15">
        <f t="shared" si="2768"/>
        <v>0</v>
      </c>
      <c r="AA1663" s="15">
        <f t="shared" si="2769"/>
        <v>0</v>
      </c>
      <c r="AB1663" s="15">
        <f t="shared" si="2743"/>
        <v>85697.599999999991</v>
      </c>
      <c r="AC1663" s="15">
        <f t="shared" si="2744"/>
        <v>89368.6</v>
      </c>
      <c r="AD1663" s="15">
        <f t="shared" si="2745"/>
        <v>89368.6</v>
      </c>
      <c r="AE1663" s="15">
        <f t="shared" si="2770"/>
        <v>0</v>
      </c>
      <c r="AF1663" s="15">
        <f t="shared" si="2771"/>
        <v>0</v>
      </c>
      <c r="AG1663" s="15">
        <f t="shared" si="2772"/>
        <v>0</v>
      </c>
      <c r="AH1663" s="15">
        <f t="shared" si="2746"/>
        <v>85697.599999999991</v>
      </c>
      <c r="AI1663" s="15">
        <f t="shared" si="2747"/>
        <v>89368.6</v>
      </c>
      <c r="AJ1663" s="15">
        <f t="shared" si="2748"/>
        <v>89368.6</v>
      </c>
      <c r="AK1663" s="15">
        <f t="shared" si="2773"/>
        <v>0</v>
      </c>
      <c r="AL1663" s="15">
        <f t="shared" si="2774"/>
        <v>0</v>
      </c>
      <c r="AM1663" s="15">
        <f t="shared" si="2775"/>
        <v>0</v>
      </c>
      <c r="AN1663" s="15">
        <f t="shared" si="2734"/>
        <v>85697.599999999991</v>
      </c>
      <c r="AO1663" s="15">
        <f t="shared" si="2776"/>
        <v>0</v>
      </c>
      <c r="AP1663" s="70">
        <f t="shared" si="2749"/>
        <v>85697.599999999991</v>
      </c>
      <c r="AQ1663" s="15">
        <f t="shared" si="2735"/>
        <v>89368.6</v>
      </c>
      <c r="AR1663" s="15">
        <f t="shared" si="2777"/>
        <v>0</v>
      </c>
      <c r="AS1663" s="70">
        <f t="shared" si="2750"/>
        <v>89368.6</v>
      </c>
      <c r="AT1663" s="73">
        <f t="shared" si="2736"/>
        <v>89368.6</v>
      </c>
      <c r="AU1663" s="15">
        <f t="shared" si="2777"/>
        <v>0</v>
      </c>
      <c r="AV1663" s="24"/>
    </row>
    <row r="1664" spans="1:49" ht="93.6" x14ac:dyDescent="0.3">
      <c r="A1664" s="61" t="s">
        <v>1063</v>
      </c>
      <c r="B1664" s="62" t="s">
        <v>151</v>
      </c>
      <c r="C1664" s="61"/>
      <c r="D1664" s="61"/>
      <c r="E1664" s="63" t="s">
        <v>152</v>
      </c>
      <c r="F1664" s="15">
        <f t="shared" si="2757"/>
        <v>86921.2</v>
      </c>
      <c r="G1664" s="15">
        <f t="shared" si="2758"/>
        <v>89368.6</v>
      </c>
      <c r="H1664" s="15">
        <f t="shared" si="2759"/>
        <v>89368.6</v>
      </c>
      <c r="I1664" s="15">
        <f t="shared" si="2760"/>
        <v>0</v>
      </c>
      <c r="J1664" s="15">
        <f t="shared" si="2761"/>
        <v>0</v>
      </c>
      <c r="K1664" s="15">
        <f t="shared" si="2762"/>
        <v>0</v>
      </c>
      <c r="L1664" s="15">
        <f t="shared" si="2737"/>
        <v>86921.2</v>
      </c>
      <c r="M1664" s="15">
        <f t="shared" si="2738"/>
        <v>89368.6</v>
      </c>
      <c r="N1664" s="15">
        <f t="shared" si="2739"/>
        <v>89368.6</v>
      </c>
      <c r="O1664" s="15">
        <f t="shared" si="2763"/>
        <v>0</v>
      </c>
      <c r="P1664" s="15">
        <f t="shared" si="2764"/>
        <v>0</v>
      </c>
      <c r="Q1664" s="15">
        <f t="shared" si="2765"/>
        <v>0</v>
      </c>
      <c r="R1664" s="15">
        <f t="shared" si="2670"/>
        <v>86921.2</v>
      </c>
      <c r="S1664" s="15">
        <f t="shared" si="2671"/>
        <v>89368.6</v>
      </c>
      <c r="T1664" s="15">
        <f t="shared" si="2672"/>
        <v>89368.6</v>
      </c>
      <c r="U1664" s="15">
        <f t="shared" si="2766"/>
        <v>0</v>
      </c>
      <c r="V1664" s="15">
        <f t="shared" si="2667"/>
        <v>86921.2</v>
      </c>
      <c r="W1664" s="15">
        <f t="shared" si="2668"/>
        <v>89368.6</v>
      </c>
      <c r="X1664" s="15">
        <f t="shared" si="2669"/>
        <v>89368.6</v>
      </c>
      <c r="Y1664" s="15">
        <f t="shared" si="2767"/>
        <v>-1223.5999999999999</v>
      </c>
      <c r="Z1664" s="15">
        <f t="shared" si="2768"/>
        <v>0</v>
      </c>
      <c r="AA1664" s="15">
        <f t="shared" si="2769"/>
        <v>0</v>
      </c>
      <c r="AB1664" s="15">
        <f t="shared" si="2743"/>
        <v>85697.599999999991</v>
      </c>
      <c r="AC1664" s="15">
        <f t="shared" si="2744"/>
        <v>89368.6</v>
      </c>
      <c r="AD1664" s="15">
        <f t="shared" si="2745"/>
        <v>89368.6</v>
      </c>
      <c r="AE1664" s="15">
        <f t="shared" si="2770"/>
        <v>0</v>
      </c>
      <c r="AF1664" s="15">
        <f t="shared" si="2771"/>
        <v>0</v>
      </c>
      <c r="AG1664" s="15">
        <f t="shared" si="2772"/>
        <v>0</v>
      </c>
      <c r="AH1664" s="15">
        <f t="shared" si="2746"/>
        <v>85697.599999999991</v>
      </c>
      <c r="AI1664" s="15">
        <f t="shared" si="2747"/>
        <v>89368.6</v>
      </c>
      <c r="AJ1664" s="15">
        <f t="shared" si="2748"/>
        <v>89368.6</v>
      </c>
      <c r="AK1664" s="15">
        <f t="shared" si="2773"/>
        <v>0</v>
      </c>
      <c r="AL1664" s="15">
        <f t="shared" si="2774"/>
        <v>0</v>
      </c>
      <c r="AM1664" s="15">
        <f t="shared" si="2775"/>
        <v>0</v>
      </c>
      <c r="AN1664" s="15">
        <f t="shared" si="2734"/>
        <v>85697.599999999991</v>
      </c>
      <c r="AO1664" s="15">
        <f t="shared" si="2776"/>
        <v>0</v>
      </c>
      <c r="AP1664" s="70">
        <f t="shared" si="2749"/>
        <v>85697.599999999991</v>
      </c>
      <c r="AQ1664" s="15">
        <f t="shared" si="2735"/>
        <v>89368.6</v>
      </c>
      <c r="AR1664" s="15">
        <f t="shared" si="2777"/>
        <v>0</v>
      </c>
      <c r="AS1664" s="70">
        <f t="shared" si="2750"/>
        <v>89368.6</v>
      </c>
      <c r="AT1664" s="73">
        <f t="shared" si="2736"/>
        <v>89368.6</v>
      </c>
      <c r="AU1664" s="15">
        <f t="shared" si="2777"/>
        <v>0</v>
      </c>
      <c r="AV1664" s="24"/>
    </row>
    <row r="1665" spans="1:49" ht="62.4" x14ac:dyDescent="0.3">
      <c r="A1665" s="61" t="s">
        <v>1063</v>
      </c>
      <c r="B1665" s="62" t="s">
        <v>151</v>
      </c>
      <c r="C1665" s="61" t="s">
        <v>31</v>
      </c>
      <c r="D1665" s="61" t="s">
        <v>51</v>
      </c>
      <c r="E1665" s="63" t="s">
        <v>1064</v>
      </c>
      <c r="F1665" s="15">
        <v>86921.2</v>
      </c>
      <c r="G1665" s="15">
        <v>89368.6</v>
      </c>
      <c r="H1665" s="15">
        <v>89368.6</v>
      </c>
      <c r="I1665" s="15"/>
      <c r="J1665" s="15"/>
      <c r="K1665" s="15"/>
      <c r="L1665" s="15">
        <f t="shared" si="2737"/>
        <v>86921.2</v>
      </c>
      <c r="M1665" s="15">
        <f t="shared" si="2738"/>
        <v>89368.6</v>
      </c>
      <c r="N1665" s="15">
        <f t="shared" si="2739"/>
        <v>89368.6</v>
      </c>
      <c r="O1665" s="15"/>
      <c r="P1665" s="15"/>
      <c r="Q1665" s="15"/>
      <c r="R1665" s="15">
        <f t="shared" si="2670"/>
        <v>86921.2</v>
      </c>
      <c r="S1665" s="15">
        <f t="shared" si="2671"/>
        <v>89368.6</v>
      </c>
      <c r="T1665" s="15">
        <f t="shared" si="2672"/>
        <v>89368.6</v>
      </c>
      <c r="U1665" s="15"/>
      <c r="V1665" s="15">
        <f t="shared" si="2667"/>
        <v>86921.2</v>
      </c>
      <c r="W1665" s="15">
        <f t="shared" si="2668"/>
        <v>89368.6</v>
      </c>
      <c r="X1665" s="15">
        <f t="shared" si="2669"/>
        <v>89368.6</v>
      </c>
      <c r="Y1665" s="15">
        <v>-1223.5999999999999</v>
      </c>
      <c r="Z1665" s="15"/>
      <c r="AA1665" s="15"/>
      <c r="AB1665" s="15">
        <f t="shared" si="2743"/>
        <v>85697.599999999991</v>
      </c>
      <c r="AC1665" s="15">
        <f t="shared" si="2744"/>
        <v>89368.6</v>
      </c>
      <c r="AD1665" s="15">
        <f t="shared" si="2745"/>
        <v>89368.6</v>
      </c>
      <c r="AE1665" s="15"/>
      <c r="AF1665" s="15"/>
      <c r="AG1665" s="15"/>
      <c r="AH1665" s="15">
        <f t="shared" si="2746"/>
        <v>85697.599999999991</v>
      </c>
      <c r="AI1665" s="15">
        <f t="shared" si="2747"/>
        <v>89368.6</v>
      </c>
      <c r="AJ1665" s="15">
        <f t="shared" si="2748"/>
        <v>89368.6</v>
      </c>
      <c r="AK1665" s="15"/>
      <c r="AL1665" s="15"/>
      <c r="AM1665" s="15"/>
      <c r="AN1665" s="15">
        <f t="shared" si="2734"/>
        <v>85697.599999999991</v>
      </c>
      <c r="AO1665" s="15"/>
      <c r="AP1665" s="70">
        <f t="shared" si="2749"/>
        <v>85697.599999999991</v>
      </c>
      <c r="AQ1665" s="15">
        <f t="shared" si="2735"/>
        <v>89368.6</v>
      </c>
      <c r="AR1665" s="15"/>
      <c r="AS1665" s="70">
        <f t="shared" si="2750"/>
        <v>89368.6</v>
      </c>
      <c r="AT1665" s="73">
        <f t="shared" si="2736"/>
        <v>89368.6</v>
      </c>
      <c r="AU1665" s="15"/>
      <c r="AV1665" s="24"/>
    </row>
    <row r="1666" spans="1:49" s="75" customFormat="1" x14ac:dyDescent="0.3">
      <c r="A1666" s="58" t="s">
        <v>1065</v>
      </c>
      <c r="B1666" s="59"/>
      <c r="C1666" s="58"/>
      <c r="D1666" s="58"/>
      <c r="E1666" s="60" t="s">
        <v>1066</v>
      </c>
      <c r="F1666" s="21">
        <f t="shared" si="2757"/>
        <v>207213.89999999997</v>
      </c>
      <c r="G1666" s="21">
        <f t="shared" si="2758"/>
        <v>211805.5</v>
      </c>
      <c r="H1666" s="21">
        <f t="shared" si="2759"/>
        <v>211805.5</v>
      </c>
      <c r="I1666" s="21">
        <f t="shared" si="2760"/>
        <v>0</v>
      </c>
      <c r="J1666" s="21">
        <f t="shared" si="2761"/>
        <v>0</v>
      </c>
      <c r="K1666" s="21">
        <f t="shared" si="2762"/>
        <v>0</v>
      </c>
      <c r="L1666" s="21">
        <f t="shared" si="2737"/>
        <v>207213.89999999997</v>
      </c>
      <c r="M1666" s="21">
        <f t="shared" si="2738"/>
        <v>211805.5</v>
      </c>
      <c r="N1666" s="21">
        <f t="shared" si="2739"/>
        <v>211805.5</v>
      </c>
      <c r="O1666" s="21">
        <f t="shared" si="2763"/>
        <v>0</v>
      </c>
      <c r="P1666" s="21">
        <f t="shared" si="2764"/>
        <v>0</v>
      </c>
      <c r="Q1666" s="21">
        <f t="shared" si="2765"/>
        <v>0</v>
      </c>
      <c r="R1666" s="21">
        <f t="shared" si="2670"/>
        <v>207213.89999999997</v>
      </c>
      <c r="S1666" s="21">
        <f t="shared" si="2671"/>
        <v>211805.5</v>
      </c>
      <c r="T1666" s="21">
        <f t="shared" si="2672"/>
        <v>211805.5</v>
      </c>
      <c r="U1666" s="21">
        <f t="shared" si="2766"/>
        <v>0</v>
      </c>
      <c r="V1666" s="21">
        <f t="shared" si="2667"/>
        <v>207213.89999999997</v>
      </c>
      <c r="W1666" s="21">
        <f t="shared" si="2668"/>
        <v>211805.5</v>
      </c>
      <c r="X1666" s="21">
        <f t="shared" si="2669"/>
        <v>211805.5</v>
      </c>
      <c r="Y1666" s="21">
        <f t="shared" si="2767"/>
        <v>-571.50800000000027</v>
      </c>
      <c r="Z1666" s="21">
        <f t="shared" si="2768"/>
        <v>0</v>
      </c>
      <c r="AA1666" s="21">
        <f t="shared" si="2769"/>
        <v>0</v>
      </c>
      <c r="AB1666" s="21">
        <f t="shared" si="2743"/>
        <v>206642.39199999996</v>
      </c>
      <c r="AC1666" s="21">
        <f t="shared" si="2744"/>
        <v>211805.5</v>
      </c>
      <c r="AD1666" s="21">
        <f t="shared" si="2745"/>
        <v>211805.5</v>
      </c>
      <c r="AE1666" s="21">
        <f t="shared" si="2770"/>
        <v>0</v>
      </c>
      <c r="AF1666" s="21">
        <f t="shared" si="2771"/>
        <v>0</v>
      </c>
      <c r="AG1666" s="21">
        <f t="shared" si="2772"/>
        <v>0</v>
      </c>
      <c r="AH1666" s="21">
        <f t="shared" si="2746"/>
        <v>206642.39199999996</v>
      </c>
      <c r="AI1666" s="21">
        <f t="shared" si="2747"/>
        <v>211805.5</v>
      </c>
      <c r="AJ1666" s="21">
        <f t="shared" si="2748"/>
        <v>211805.5</v>
      </c>
      <c r="AK1666" s="21">
        <f t="shared" si="2773"/>
        <v>0</v>
      </c>
      <c r="AL1666" s="21">
        <f t="shared" si="2774"/>
        <v>0</v>
      </c>
      <c r="AM1666" s="21">
        <f t="shared" si="2775"/>
        <v>0</v>
      </c>
      <c r="AN1666" s="21">
        <f t="shared" si="2734"/>
        <v>206642.39199999996</v>
      </c>
      <c r="AO1666" s="21">
        <f t="shared" si="2776"/>
        <v>0</v>
      </c>
      <c r="AP1666" s="69">
        <f t="shared" si="2749"/>
        <v>206642.39199999996</v>
      </c>
      <c r="AQ1666" s="21">
        <f t="shared" si="2735"/>
        <v>211805.5</v>
      </c>
      <c r="AR1666" s="21">
        <f t="shared" si="2777"/>
        <v>0</v>
      </c>
      <c r="AS1666" s="69">
        <f t="shared" si="2750"/>
        <v>211805.5</v>
      </c>
      <c r="AT1666" s="72">
        <f t="shared" si="2736"/>
        <v>211805.5</v>
      </c>
      <c r="AU1666" s="21">
        <f t="shared" si="2777"/>
        <v>0</v>
      </c>
      <c r="AV1666" s="22"/>
      <c r="AW1666" s="17"/>
    </row>
    <row r="1667" spans="1:49" ht="31.2" x14ac:dyDescent="0.3">
      <c r="A1667" s="61" t="s">
        <v>1067</v>
      </c>
      <c r="B1667" s="62"/>
      <c r="C1667" s="61"/>
      <c r="D1667" s="61"/>
      <c r="E1667" s="63" t="s">
        <v>179</v>
      </c>
      <c r="F1667" s="15">
        <f t="shared" ref="F1667:K1667" si="2778">F1668+F1670</f>
        <v>207213.89999999997</v>
      </c>
      <c r="G1667" s="15">
        <f t="shared" si="2778"/>
        <v>211805.5</v>
      </c>
      <c r="H1667" s="15">
        <f t="shared" si="2778"/>
        <v>211805.5</v>
      </c>
      <c r="I1667" s="15">
        <f t="shared" si="2778"/>
        <v>0</v>
      </c>
      <c r="J1667" s="15">
        <f t="shared" si="2778"/>
        <v>0</v>
      </c>
      <c r="K1667" s="15">
        <f t="shared" si="2778"/>
        <v>0</v>
      </c>
      <c r="L1667" s="15">
        <f t="shared" si="2737"/>
        <v>207213.89999999997</v>
      </c>
      <c r="M1667" s="15">
        <f t="shared" si="2738"/>
        <v>211805.5</v>
      </c>
      <c r="N1667" s="15">
        <f t="shared" si="2739"/>
        <v>211805.5</v>
      </c>
      <c r="O1667" s="15">
        <f>O1668+O1670</f>
        <v>0</v>
      </c>
      <c r="P1667" s="15">
        <f>P1668+P1670</f>
        <v>0</v>
      </c>
      <c r="Q1667" s="15">
        <f>Q1668+Q1670</f>
        <v>0</v>
      </c>
      <c r="R1667" s="15">
        <f t="shared" si="2670"/>
        <v>207213.89999999997</v>
      </c>
      <c r="S1667" s="15">
        <f t="shared" si="2671"/>
        <v>211805.5</v>
      </c>
      <c r="T1667" s="15">
        <f t="shared" si="2672"/>
        <v>211805.5</v>
      </c>
      <c r="U1667" s="15">
        <f>U1668+U1670</f>
        <v>0</v>
      </c>
      <c r="V1667" s="15">
        <f t="shared" si="2667"/>
        <v>207213.89999999997</v>
      </c>
      <c r="W1667" s="15">
        <f t="shared" si="2668"/>
        <v>211805.5</v>
      </c>
      <c r="X1667" s="15">
        <f t="shared" si="2669"/>
        <v>211805.5</v>
      </c>
      <c r="Y1667" s="15">
        <f>Y1668+Y1670</f>
        <v>-571.50800000000027</v>
      </c>
      <c r="Z1667" s="15">
        <f>Z1668+Z1670</f>
        <v>0</v>
      </c>
      <c r="AA1667" s="15">
        <f>AA1668+AA1670</f>
        <v>0</v>
      </c>
      <c r="AB1667" s="15">
        <f t="shared" si="2743"/>
        <v>206642.39199999996</v>
      </c>
      <c r="AC1667" s="15">
        <f t="shared" si="2744"/>
        <v>211805.5</v>
      </c>
      <c r="AD1667" s="15">
        <f t="shared" si="2745"/>
        <v>211805.5</v>
      </c>
      <c r="AE1667" s="15">
        <f>AE1668+AE1670</f>
        <v>0</v>
      </c>
      <c r="AF1667" s="15">
        <f>AF1668+AF1670</f>
        <v>0</v>
      </c>
      <c r="AG1667" s="15">
        <f>AG1668+AG1670</f>
        <v>0</v>
      </c>
      <c r="AH1667" s="15">
        <f t="shared" si="2746"/>
        <v>206642.39199999996</v>
      </c>
      <c r="AI1667" s="15">
        <f t="shared" si="2747"/>
        <v>211805.5</v>
      </c>
      <c r="AJ1667" s="15">
        <f t="shared" si="2748"/>
        <v>211805.5</v>
      </c>
      <c r="AK1667" s="15">
        <f>AK1668+AK1670</f>
        <v>0</v>
      </c>
      <c r="AL1667" s="15">
        <f>AL1668+AL1670</f>
        <v>0</v>
      </c>
      <c r="AM1667" s="15">
        <f>AM1668+AM1670</f>
        <v>0</v>
      </c>
      <c r="AN1667" s="15">
        <f t="shared" si="2734"/>
        <v>206642.39199999996</v>
      </c>
      <c r="AO1667" s="15">
        <f>AO1668+AO1670</f>
        <v>0</v>
      </c>
      <c r="AP1667" s="70">
        <f t="shared" si="2749"/>
        <v>206642.39199999996</v>
      </c>
      <c r="AQ1667" s="15">
        <f t="shared" si="2735"/>
        <v>211805.5</v>
      </c>
      <c r="AR1667" s="15">
        <f>AR1668+AR1670</f>
        <v>0</v>
      </c>
      <c r="AS1667" s="70">
        <f t="shared" si="2750"/>
        <v>211805.5</v>
      </c>
      <c r="AT1667" s="73">
        <f t="shared" si="2736"/>
        <v>211805.5</v>
      </c>
      <c r="AU1667" s="15">
        <f>AU1668+AU1670</f>
        <v>0</v>
      </c>
      <c r="AV1667" s="24"/>
    </row>
    <row r="1668" spans="1:49" ht="93.6" x14ac:dyDescent="0.3">
      <c r="A1668" s="61" t="s">
        <v>1067</v>
      </c>
      <c r="B1668" s="62" t="s">
        <v>151</v>
      </c>
      <c r="C1668" s="61"/>
      <c r="D1668" s="61"/>
      <c r="E1668" s="63" t="s">
        <v>152</v>
      </c>
      <c r="F1668" s="15">
        <f t="shared" ref="F1668:K1668" si="2779">F1669</f>
        <v>171024.69999999998</v>
      </c>
      <c r="G1668" s="15">
        <f t="shared" si="2779"/>
        <v>175883.3</v>
      </c>
      <c r="H1668" s="15">
        <f t="shared" si="2779"/>
        <v>175884.19999999998</v>
      </c>
      <c r="I1668" s="15">
        <f t="shared" si="2779"/>
        <v>0</v>
      </c>
      <c r="J1668" s="15">
        <f t="shared" si="2779"/>
        <v>0</v>
      </c>
      <c r="K1668" s="15">
        <f t="shared" si="2779"/>
        <v>0</v>
      </c>
      <c r="L1668" s="15">
        <f t="shared" si="2737"/>
        <v>171024.69999999998</v>
      </c>
      <c r="M1668" s="15">
        <f t="shared" si="2738"/>
        <v>175883.3</v>
      </c>
      <c r="N1668" s="15">
        <f t="shared" si="2739"/>
        <v>175884.19999999998</v>
      </c>
      <c r="O1668" s="15">
        <f>O1669</f>
        <v>0</v>
      </c>
      <c r="P1668" s="15">
        <f>P1669</f>
        <v>0</v>
      </c>
      <c r="Q1668" s="15">
        <f>Q1669</f>
        <v>0</v>
      </c>
      <c r="R1668" s="15">
        <f t="shared" si="2670"/>
        <v>171024.69999999998</v>
      </c>
      <c r="S1668" s="15">
        <f t="shared" si="2671"/>
        <v>175883.3</v>
      </c>
      <c r="T1668" s="15">
        <f t="shared" si="2672"/>
        <v>175884.19999999998</v>
      </c>
      <c r="U1668" s="15">
        <f>U1669</f>
        <v>0</v>
      </c>
      <c r="V1668" s="15">
        <f t="shared" si="2667"/>
        <v>171024.69999999998</v>
      </c>
      <c r="W1668" s="15">
        <f t="shared" si="2668"/>
        <v>175883.3</v>
      </c>
      <c r="X1668" s="15">
        <f t="shared" si="2669"/>
        <v>175884.19999999998</v>
      </c>
      <c r="Y1668" s="15">
        <f>Y1669</f>
        <v>-2295.8000000000002</v>
      </c>
      <c r="Z1668" s="15">
        <f>Z1669</f>
        <v>0</v>
      </c>
      <c r="AA1668" s="15">
        <f>AA1669</f>
        <v>0</v>
      </c>
      <c r="AB1668" s="15">
        <f t="shared" si="2743"/>
        <v>168728.9</v>
      </c>
      <c r="AC1668" s="15">
        <f t="shared" si="2744"/>
        <v>175883.3</v>
      </c>
      <c r="AD1668" s="15">
        <f t="shared" si="2745"/>
        <v>175884.19999999998</v>
      </c>
      <c r="AE1668" s="15">
        <f>AE1669</f>
        <v>0</v>
      </c>
      <c r="AF1668" s="15">
        <f>AF1669</f>
        <v>0</v>
      </c>
      <c r="AG1668" s="15">
        <f>AG1669</f>
        <v>0</v>
      </c>
      <c r="AH1668" s="15">
        <f t="shared" si="2746"/>
        <v>168728.9</v>
      </c>
      <c r="AI1668" s="15">
        <f t="shared" si="2747"/>
        <v>175883.3</v>
      </c>
      <c r="AJ1668" s="15">
        <f t="shared" si="2748"/>
        <v>175884.19999999998</v>
      </c>
      <c r="AK1668" s="15">
        <f>AK1669</f>
        <v>0</v>
      </c>
      <c r="AL1668" s="15">
        <f>AL1669</f>
        <v>0</v>
      </c>
      <c r="AM1668" s="15">
        <f>AM1669</f>
        <v>0</v>
      </c>
      <c r="AN1668" s="15">
        <f t="shared" si="2734"/>
        <v>168728.9</v>
      </c>
      <c r="AO1668" s="15">
        <f>AO1669</f>
        <v>0</v>
      </c>
      <c r="AP1668" s="70">
        <f t="shared" si="2749"/>
        <v>168728.9</v>
      </c>
      <c r="AQ1668" s="15">
        <f t="shared" si="2735"/>
        <v>175883.3</v>
      </c>
      <c r="AR1668" s="15">
        <f>AR1669</f>
        <v>0</v>
      </c>
      <c r="AS1668" s="70">
        <f t="shared" si="2750"/>
        <v>175883.3</v>
      </c>
      <c r="AT1668" s="73">
        <f t="shared" si="2736"/>
        <v>175884.19999999998</v>
      </c>
      <c r="AU1668" s="15">
        <f>AU1669</f>
        <v>0</v>
      </c>
      <c r="AV1668" s="24"/>
    </row>
    <row r="1669" spans="1:49" ht="62.4" x14ac:dyDescent="0.3">
      <c r="A1669" s="61" t="s">
        <v>1067</v>
      </c>
      <c r="B1669" s="62" t="s">
        <v>151</v>
      </c>
      <c r="C1669" s="61" t="s">
        <v>31</v>
      </c>
      <c r="D1669" s="61" t="s">
        <v>51</v>
      </c>
      <c r="E1669" s="63" t="s">
        <v>1064</v>
      </c>
      <c r="F1669" s="15">
        <v>171024.69999999998</v>
      </c>
      <c r="G1669" s="15">
        <v>175883.3</v>
      </c>
      <c r="H1669" s="15">
        <v>175884.19999999998</v>
      </c>
      <c r="I1669" s="15"/>
      <c r="J1669" s="15"/>
      <c r="K1669" s="15"/>
      <c r="L1669" s="15">
        <f t="shared" si="2737"/>
        <v>171024.69999999998</v>
      </c>
      <c r="M1669" s="15">
        <f t="shared" si="2738"/>
        <v>175883.3</v>
      </c>
      <c r="N1669" s="15">
        <f t="shared" si="2739"/>
        <v>175884.19999999998</v>
      </c>
      <c r="O1669" s="15"/>
      <c r="P1669" s="15"/>
      <c r="Q1669" s="15"/>
      <c r="R1669" s="15">
        <f t="shared" si="2670"/>
        <v>171024.69999999998</v>
      </c>
      <c r="S1669" s="15">
        <f t="shared" si="2671"/>
        <v>175883.3</v>
      </c>
      <c r="T1669" s="15">
        <f t="shared" si="2672"/>
        <v>175884.19999999998</v>
      </c>
      <c r="U1669" s="15"/>
      <c r="V1669" s="15">
        <f t="shared" si="2667"/>
        <v>171024.69999999998</v>
      </c>
      <c r="W1669" s="15">
        <f t="shared" si="2668"/>
        <v>175883.3</v>
      </c>
      <c r="X1669" s="15">
        <f t="shared" si="2669"/>
        <v>175884.19999999998</v>
      </c>
      <c r="Y1669" s="15">
        <v>-2295.8000000000002</v>
      </c>
      <c r="Z1669" s="15"/>
      <c r="AA1669" s="15"/>
      <c r="AB1669" s="15">
        <f t="shared" si="2743"/>
        <v>168728.9</v>
      </c>
      <c r="AC1669" s="15">
        <f t="shared" si="2744"/>
        <v>175883.3</v>
      </c>
      <c r="AD1669" s="15">
        <f t="shared" si="2745"/>
        <v>175884.19999999998</v>
      </c>
      <c r="AE1669" s="15"/>
      <c r="AF1669" s="15"/>
      <c r="AG1669" s="15"/>
      <c r="AH1669" s="15">
        <f t="shared" si="2746"/>
        <v>168728.9</v>
      </c>
      <c r="AI1669" s="15">
        <f t="shared" si="2747"/>
        <v>175883.3</v>
      </c>
      <c r="AJ1669" s="15">
        <f t="shared" si="2748"/>
        <v>175884.19999999998</v>
      </c>
      <c r="AK1669" s="15"/>
      <c r="AL1669" s="15"/>
      <c r="AM1669" s="15"/>
      <c r="AN1669" s="15">
        <f t="shared" si="2734"/>
        <v>168728.9</v>
      </c>
      <c r="AO1669" s="15"/>
      <c r="AP1669" s="70">
        <f t="shared" si="2749"/>
        <v>168728.9</v>
      </c>
      <c r="AQ1669" s="15">
        <f t="shared" si="2735"/>
        <v>175883.3</v>
      </c>
      <c r="AR1669" s="15"/>
      <c r="AS1669" s="70">
        <f t="shared" si="2750"/>
        <v>175883.3</v>
      </c>
      <c r="AT1669" s="73">
        <f t="shared" si="2736"/>
        <v>175884.19999999998</v>
      </c>
      <c r="AU1669" s="15"/>
      <c r="AV1669" s="24"/>
    </row>
    <row r="1670" spans="1:49" ht="31.2" x14ac:dyDescent="0.3">
      <c r="A1670" s="61" t="s">
        <v>1067</v>
      </c>
      <c r="B1670" s="62" t="s">
        <v>48</v>
      </c>
      <c r="C1670" s="61"/>
      <c r="D1670" s="61"/>
      <c r="E1670" s="63" t="s">
        <v>49</v>
      </c>
      <c r="F1670" s="15">
        <f t="shared" ref="F1670:K1670" si="2780">F1671</f>
        <v>36189.199999999997</v>
      </c>
      <c r="G1670" s="15">
        <f t="shared" si="2780"/>
        <v>35922.199999999997</v>
      </c>
      <c r="H1670" s="15">
        <f t="shared" si="2780"/>
        <v>35921.300000000003</v>
      </c>
      <c r="I1670" s="15">
        <f t="shared" si="2780"/>
        <v>0</v>
      </c>
      <c r="J1670" s="15">
        <f t="shared" si="2780"/>
        <v>0</v>
      </c>
      <c r="K1670" s="15">
        <f t="shared" si="2780"/>
        <v>0</v>
      </c>
      <c r="L1670" s="15">
        <f t="shared" si="2737"/>
        <v>36189.199999999997</v>
      </c>
      <c r="M1670" s="15">
        <f t="shared" si="2738"/>
        <v>35922.199999999997</v>
      </c>
      <c r="N1670" s="15">
        <f t="shared" si="2739"/>
        <v>35921.300000000003</v>
      </c>
      <c r="O1670" s="15">
        <f>O1671</f>
        <v>0</v>
      </c>
      <c r="P1670" s="15">
        <f>P1671</f>
        <v>0</v>
      </c>
      <c r="Q1670" s="15">
        <f>Q1671</f>
        <v>0</v>
      </c>
      <c r="R1670" s="15">
        <f t="shared" si="2670"/>
        <v>36189.199999999997</v>
      </c>
      <c r="S1670" s="15">
        <f t="shared" si="2671"/>
        <v>35922.199999999997</v>
      </c>
      <c r="T1670" s="15">
        <f t="shared" si="2672"/>
        <v>35921.300000000003</v>
      </c>
      <c r="U1670" s="15">
        <f>U1671</f>
        <v>0</v>
      </c>
      <c r="V1670" s="15">
        <f t="shared" ref="V1670:V1733" si="2781">R1670+U1670</f>
        <v>36189.199999999997</v>
      </c>
      <c r="W1670" s="15">
        <f t="shared" ref="W1670:W1733" si="2782">S1670</f>
        <v>35922.199999999997</v>
      </c>
      <c r="X1670" s="15">
        <f t="shared" ref="X1670:X1733" si="2783">T1670</f>
        <v>35921.300000000003</v>
      </c>
      <c r="Y1670" s="15">
        <f>Y1671</f>
        <v>1724.2919999999999</v>
      </c>
      <c r="Z1670" s="15">
        <f>Z1671</f>
        <v>0</v>
      </c>
      <c r="AA1670" s="15">
        <f>AA1671</f>
        <v>0</v>
      </c>
      <c r="AB1670" s="15">
        <f t="shared" si="2743"/>
        <v>37913.491999999998</v>
      </c>
      <c r="AC1670" s="15">
        <f t="shared" si="2744"/>
        <v>35922.199999999997</v>
      </c>
      <c r="AD1670" s="15">
        <f t="shared" si="2745"/>
        <v>35921.300000000003</v>
      </c>
      <c r="AE1670" s="15">
        <f>AE1671</f>
        <v>0</v>
      </c>
      <c r="AF1670" s="15">
        <f>AF1671</f>
        <v>0</v>
      </c>
      <c r="AG1670" s="15">
        <f>AG1671</f>
        <v>0</v>
      </c>
      <c r="AH1670" s="15">
        <f t="shared" si="2746"/>
        <v>37913.491999999998</v>
      </c>
      <c r="AI1670" s="15">
        <f t="shared" si="2747"/>
        <v>35922.199999999997</v>
      </c>
      <c r="AJ1670" s="15">
        <f t="shared" si="2748"/>
        <v>35921.300000000003</v>
      </c>
      <c r="AK1670" s="15">
        <f>AK1671</f>
        <v>0</v>
      </c>
      <c r="AL1670" s="15">
        <f>AL1671</f>
        <v>0</v>
      </c>
      <c r="AM1670" s="15">
        <f>AM1671</f>
        <v>0</v>
      </c>
      <c r="AN1670" s="15">
        <f t="shared" si="2734"/>
        <v>37913.491999999998</v>
      </c>
      <c r="AO1670" s="15">
        <f>AO1671</f>
        <v>0</v>
      </c>
      <c r="AP1670" s="70">
        <f t="shared" si="2749"/>
        <v>37913.491999999998</v>
      </c>
      <c r="AQ1670" s="15">
        <f t="shared" si="2735"/>
        <v>35922.199999999997</v>
      </c>
      <c r="AR1670" s="15">
        <f>AR1671</f>
        <v>0</v>
      </c>
      <c r="AS1670" s="70">
        <f t="shared" si="2750"/>
        <v>35922.199999999997</v>
      </c>
      <c r="AT1670" s="73">
        <f t="shared" si="2736"/>
        <v>35921.300000000003</v>
      </c>
      <c r="AU1670" s="15">
        <f>AU1671</f>
        <v>0</v>
      </c>
      <c r="AV1670" s="24"/>
    </row>
    <row r="1671" spans="1:49" ht="62.4" x14ac:dyDescent="0.3">
      <c r="A1671" s="61" t="s">
        <v>1067</v>
      </c>
      <c r="B1671" s="62" t="s">
        <v>48</v>
      </c>
      <c r="C1671" s="61" t="s">
        <v>31</v>
      </c>
      <c r="D1671" s="61" t="s">
        <v>51</v>
      </c>
      <c r="E1671" s="63" t="s">
        <v>1064</v>
      </c>
      <c r="F1671" s="15">
        <v>36189.199999999997</v>
      </c>
      <c r="G1671" s="15">
        <v>35922.199999999997</v>
      </c>
      <c r="H1671" s="15">
        <v>35921.300000000003</v>
      </c>
      <c r="I1671" s="15"/>
      <c r="J1671" s="15"/>
      <c r="K1671" s="15"/>
      <c r="L1671" s="15">
        <f t="shared" si="2737"/>
        <v>36189.199999999997</v>
      </c>
      <c r="M1671" s="15">
        <f t="shared" si="2738"/>
        <v>35922.199999999997</v>
      </c>
      <c r="N1671" s="15">
        <f t="shared" si="2739"/>
        <v>35921.300000000003</v>
      </c>
      <c r="O1671" s="15"/>
      <c r="P1671" s="15"/>
      <c r="Q1671" s="15"/>
      <c r="R1671" s="15">
        <f t="shared" si="2670"/>
        <v>36189.199999999997</v>
      </c>
      <c r="S1671" s="15">
        <f t="shared" si="2671"/>
        <v>35922.199999999997</v>
      </c>
      <c r="T1671" s="15">
        <f t="shared" si="2672"/>
        <v>35921.300000000003</v>
      </c>
      <c r="U1671" s="15"/>
      <c r="V1671" s="15">
        <f t="shared" si="2781"/>
        <v>36189.199999999997</v>
      </c>
      <c r="W1671" s="15">
        <f t="shared" si="2782"/>
        <v>35922.199999999997</v>
      </c>
      <c r="X1671" s="15">
        <f t="shared" si="2783"/>
        <v>35921.300000000003</v>
      </c>
      <c r="Y1671" s="15">
        <v>1724.2919999999999</v>
      </c>
      <c r="Z1671" s="15"/>
      <c r="AA1671" s="15"/>
      <c r="AB1671" s="15">
        <f t="shared" si="2743"/>
        <v>37913.491999999998</v>
      </c>
      <c r="AC1671" s="15">
        <f t="shared" si="2744"/>
        <v>35922.199999999997</v>
      </c>
      <c r="AD1671" s="15">
        <f t="shared" si="2745"/>
        <v>35921.300000000003</v>
      </c>
      <c r="AE1671" s="15"/>
      <c r="AF1671" s="15"/>
      <c r="AG1671" s="15"/>
      <c r="AH1671" s="15">
        <f t="shared" si="2746"/>
        <v>37913.491999999998</v>
      </c>
      <c r="AI1671" s="15">
        <f t="shared" si="2747"/>
        <v>35922.199999999997</v>
      </c>
      <c r="AJ1671" s="15">
        <f t="shared" si="2748"/>
        <v>35921.300000000003</v>
      </c>
      <c r="AK1671" s="15"/>
      <c r="AL1671" s="15"/>
      <c r="AM1671" s="15"/>
      <c r="AN1671" s="15">
        <f t="shared" si="2734"/>
        <v>37913.491999999998</v>
      </c>
      <c r="AO1671" s="15"/>
      <c r="AP1671" s="70">
        <f t="shared" si="2749"/>
        <v>37913.491999999998</v>
      </c>
      <c r="AQ1671" s="15">
        <f t="shared" si="2735"/>
        <v>35922.199999999997</v>
      </c>
      <c r="AR1671" s="15"/>
      <c r="AS1671" s="70">
        <f t="shared" si="2750"/>
        <v>35922.199999999997</v>
      </c>
      <c r="AT1671" s="73">
        <f t="shared" si="2736"/>
        <v>35921.300000000003</v>
      </c>
      <c r="AU1671" s="15"/>
      <c r="AV1671" s="24"/>
    </row>
    <row r="1672" spans="1:49" s="74" customFormat="1" ht="46.8" x14ac:dyDescent="0.3">
      <c r="A1672" s="55" t="s">
        <v>1068</v>
      </c>
      <c r="B1672" s="56"/>
      <c r="C1672" s="55"/>
      <c r="D1672" s="55"/>
      <c r="E1672" s="57" t="s">
        <v>1069</v>
      </c>
      <c r="F1672" s="14">
        <f t="shared" ref="F1672:K1672" si="2784">F1673+F1677</f>
        <v>95310.2</v>
      </c>
      <c r="G1672" s="14">
        <f t="shared" si="2784"/>
        <v>97692</v>
      </c>
      <c r="H1672" s="14">
        <f t="shared" si="2784"/>
        <v>97692</v>
      </c>
      <c r="I1672" s="14">
        <f t="shared" si="2784"/>
        <v>0</v>
      </c>
      <c r="J1672" s="14">
        <f t="shared" si="2784"/>
        <v>0</v>
      </c>
      <c r="K1672" s="14">
        <f t="shared" si="2784"/>
        <v>0</v>
      </c>
      <c r="L1672" s="14">
        <f t="shared" si="2737"/>
        <v>95310.2</v>
      </c>
      <c r="M1672" s="14">
        <f t="shared" si="2738"/>
        <v>97692</v>
      </c>
      <c r="N1672" s="14">
        <f t="shared" si="2739"/>
        <v>97692</v>
      </c>
      <c r="O1672" s="14">
        <f>O1673+O1677</f>
        <v>0</v>
      </c>
      <c r="P1672" s="14">
        <f>P1673+P1677</f>
        <v>0</v>
      </c>
      <c r="Q1672" s="14">
        <f>Q1673+Q1677</f>
        <v>0</v>
      </c>
      <c r="R1672" s="14">
        <f t="shared" si="2670"/>
        <v>95310.2</v>
      </c>
      <c r="S1672" s="14">
        <f t="shared" si="2671"/>
        <v>97692</v>
      </c>
      <c r="T1672" s="14">
        <f t="shared" si="2672"/>
        <v>97692</v>
      </c>
      <c r="U1672" s="14">
        <f>U1673+U1677</f>
        <v>2500</v>
      </c>
      <c r="V1672" s="14">
        <f t="shared" si="2781"/>
        <v>97810.2</v>
      </c>
      <c r="W1672" s="14">
        <f t="shared" si="2782"/>
        <v>97692</v>
      </c>
      <c r="X1672" s="14">
        <f t="shared" si="2783"/>
        <v>97692</v>
      </c>
      <c r="Y1672" s="14">
        <f>Y1673+Y1677</f>
        <v>-1190.8</v>
      </c>
      <c r="Z1672" s="14">
        <f>Z1673+Z1677</f>
        <v>0</v>
      </c>
      <c r="AA1672" s="14">
        <f>AA1673+AA1677</f>
        <v>0</v>
      </c>
      <c r="AB1672" s="14">
        <f t="shared" si="2743"/>
        <v>96619.4</v>
      </c>
      <c r="AC1672" s="14">
        <f t="shared" si="2744"/>
        <v>97692</v>
      </c>
      <c r="AD1672" s="14">
        <f t="shared" si="2745"/>
        <v>97692</v>
      </c>
      <c r="AE1672" s="14">
        <f>AE1673+AE1677</f>
        <v>0</v>
      </c>
      <c r="AF1672" s="14">
        <f>AF1673+AF1677</f>
        <v>0</v>
      </c>
      <c r="AG1672" s="14">
        <f>AG1673+AG1677</f>
        <v>0</v>
      </c>
      <c r="AH1672" s="14">
        <f t="shared" si="2746"/>
        <v>96619.4</v>
      </c>
      <c r="AI1672" s="14">
        <f t="shared" si="2747"/>
        <v>97692</v>
      </c>
      <c r="AJ1672" s="14">
        <f t="shared" si="2748"/>
        <v>97692</v>
      </c>
      <c r="AK1672" s="14">
        <f>AK1673+AK1677</f>
        <v>0</v>
      </c>
      <c r="AL1672" s="14">
        <f>AL1673+AL1677</f>
        <v>0</v>
      </c>
      <c r="AM1672" s="14">
        <f>AM1673+AM1677</f>
        <v>0</v>
      </c>
      <c r="AN1672" s="14">
        <f t="shared" si="2734"/>
        <v>96619.4</v>
      </c>
      <c r="AO1672" s="14">
        <f>AO1673+AO1677</f>
        <v>0</v>
      </c>
      <c r="AP1672" s="68">
        <f t="shared" si="2749"/>
        <v>96619.4</v>
      </c>
      <c r="AQ1672" s="14">
        <f t="shared" si="2735"/>
        <v>97692</v>
      </c>
      <c r="AR1672" s="14">
        <f>AR1673+AR1677</f>
        <v>0</v>
      </c>
      <c r="AS1672" s="68">
        <f t="shared" si="2750"/>
        <v>97692</v>
      </c>
      <c r="AT1672" s="71">
        <f t="shared" si="2736"/>
        <v>97692</v>
      </c>
      <c r="AU1672" s="14">
        <f>AU1673+AU1677</f>
        <v>0</v>
      </c>
      <c r="AV1672" s="16"/>
      <c r="AW1672" s="13"/>
    </row>
    <row r="1673" spans="1:49" s="75" customFormat="1" ht="46.8" x14ac:dyDescent="0.3">
      <c r="A1673" s="58" t="s">
        <v>1070</v>
      </c>
      <c r="B1673" s="59"/>
      <c r="C1673" s="58"/>
      <c r="D1673" s="58"/>
      <c r="E1673" s="60" t="s">
        <v>1071</v>
      </c>
      <c r="F1673" s="21">
        <f t="shared" ref="F1673:F1677" si="2785">F1674</f>
        <v>42151.8</v>
      </c>
      <c r="G1673" s="21">
        <f t="shared" ref="G1673:G1677" si="2786">G1674</f>
        <v>43339.7</v>
      </c>
      <c r="H1673" s="21">
        <f t="shared" ref="H1673:H1677" si="2787">H1674</f>
        <v>43339.7</v>
      </c>
      <c r="I1673" s="21">
        <f t="shared" ref="I1673:I1677" si="2788">I1674</f>
        <v>0</v>
      </c>
      <c r="J1673" s="21">
        <f t="shared" ref="J1673:J1677" si="2789">J1674</f>
        <v>0</v>
      </c>
      <c r="K1673" s="21">
        <f t="shared" ref="K1673:K1677" si="2790">K1674</f>
        <v>0</v>
      </c>
      <c r="L1673" s="21">
        <f t="shared" si="2737"/>
        <v>42151.8</v>
      </c>
      <c r="M1673" s="21">
        <f t="shared" si="2738"/>
        <v>43339.7</v>
      </c>
      <c r="N1673" s="21">
        <f t="shared" si="2739"/>
        <v>43339.7</v>
      </c>
      <c r="O1673" s="21">
        <f t="shared" ref="O1673:O1677" si="2791">O1674</f>
        <v>0</v>
      </c>
      <c r="P1673" s="21">
        <f t="shared" ref="P1673:P1677" si="2792">P1674</f>
        <v>0</v>
      </c>
      <c r="Q1673" s="21">
        <f t="shared" ref="Q1673:Q1677" si="2793">Q1674</f>
        <v>0</v>
      </c>
      <c r="R1673" s="21">
        <f t="shared" si="2670"/>
        <v>42151.8</v>
      </c>
      <c r="S1673" s="21">
        <f t="shared" si="2671"/>
        <v>43339.7</v>
      </c>
      <c r="T1673" s="21">
        <f t="shared" si="2672"/>
        <v>43339.7</v>
      </c>
      <c r="U1673" s="21">
        <f t="shared" ref="U1673:U1677" si="2794">U1674</f>
        <v>2500</v>
      </c>
      <c r="V1673" s="21">
        <f t="shared" si="2781"/>
        <v>44651.8</v>
      </c>
      <c r="W1673" s="21">
        <f t="shared" si="2782"/>
        <v>43339.7</v>
      </c>
      <c r="X1673" s="21">
        <f t="shared" si="2783"/>
        <v>43339.7</v>
      </c>
      <c r="Y1673" s="21">
        <f t="shared" ref="Y1673:Y1677" si="2795">Y1674</f>
        <v>-593.9</v>
      </c>
      <c r="Z1673" s="21">
        <f t="shared" ref="Z1673:Z1677" si="2796">Z1674</f>
        <v>0</v>
      </c>
      <c r="AA1673" s="21">
        <f t="shared" ref="AA1673:AA1677" si="2797">AA1674</f>
        <v>0</v>
      </c>
      <c r="AB1673" s="21">
        <f t="shared" si="2743"/>
        <v>44057.9</v>
      </c>
      <c r="AC1673" s="21">
        <f t="shared" si="2744"/>
        <v>43339.7</v>
      </c>
      <c r="AD1673" s="21">
        <f t="shared" si="2745"/>
        <v>43339.7</v>
      </c>
      <c r="AE1673" s="21">
        <f t="shared" ref="AE1673:AE1677" si="2798">AE1674</f>
        <v>0</v>
      </c>
      <c r="AF1673" s="21">
        <f t="shared" ref="AF1673:AF1677" si="2799">AF1674</f>
        <v>0</v>
      </c>
      <c r="AG1673" s="21">
        <f t="shared" ref="AG1673:AG1677" si="2800">AG1674</f>
        <v>0</v>
      </c>
      <c r="AH1673" s="21">
        <f t="shared" si="2746"/>
        <v>44057.9</v>
      </c>
      <c r="AI1673" s="21">
        <f t="shared" si="2747"/>
        <v>43339.7</v>
      </c>
      <c r="AJ1673" s="21">
        <f t="shared" si="2748"/>
        <v>43339.7</v>
      </c>
      <c r="AK1673" s="21">
        <f t="shared" ref="AK1673:AK1677" si="2801">AK1674</f>
        <v>0</v>
      </c>
      <c r="AL1673" s="21">
        <f t="shared" ref="AL1673:AL1677" si="2802">AL1674</f>
        <v>0</v>
      </c>
      <c r="AM1673" s="21">
        <f t="shared" ref="AM1673:AM1677" si="2803">AM1674</f>
        <v>0</v>
      </c>
      <c r="AN1673" s="21">
        <f t="shared" si="2734"/>
        <v>44057.9</v>
      </c>
      <c r="AO1673" s="21">
        <f t="shared" ref="AO1673:AO1677" si="2804">AO1674</f>
        <v>0</v>
      </c>
      <c r="AP1673" s="69">
        <f t="shared" si="2749"/>
        <v>44057.9</v>
      </c>
      <c r="AQ1673" s="21">
        <f t="shared" si="2735"/>
        <v>43339.7</v>
      </c>
      <c r="AR1673" s="21">
        <f t="shared" ref="AR1673:AU1677" si="2805">AR1674</f>
        <v>0</v>
      </c>
      <c r="AS1673" s="69">
        <f t="shared" si="2750"/>
        <v>43339.7</v>
      </c>
      <c r="AT1673" s="72">
        <f t="shared" si="2736"/>
        <v>43339.7</v>
      </c>
      <c r="AU1673" s="21">
        <f t="shared" si="2805"/>
        <v>0</v>
      </c>
      <c r="AV1673" s="22"/>
      <c r="AW1673" s="17"/>
    </row>
    <row r="1674" spans="1:49" ht="31.2" x14ac:dyDescent="0.3">
      <c r="A1674" s="61" t="s">
        <v>1072</v>
      </c>
      <c r="B1674" s="62"/>
      <c r="C1674" s="61"/>
      <c r="D1674" s="61"/>
      <c r="E1674" s="63" t="s">
        <v>179</v>
      </c>
      <c r="F1674" s="15">
        <f t="shared" si="2785"/>
        <v>42151.8</v>
      </c>
      <c r="G1674" s="15">
        <f t="shared" si="2786"/>
        <v>43339.7</v>
      </c>
      <c r="H1674" s="15">
        <f t="shared" si="2787"/>
        <v>43339.7</v>
      </c>
      <c r="I1674" s="15">
        <f t="shared" si="2788"/>
        <v>0</v>
      </c>
      <c r="J1674" s="15">
        <f t="shared" si="2789"/>
        <v>0</v>
      </c>
      <c r="K1674" s="15">
        <f t="shared" si="2790"/>
        <v>0</v>
      </c>
      <c r="L1674" s="15">
        <f t="shared" si="2737"/>
        <v>42151.8</v>
      </c>
      <c r="M1674" s="15">
        <f t="shared" si="2738"/>
        <v>43339.7</v>
      </c>
      <c r="N1674" s="15">
        <f t="shared" si="2739"/>
        <v>43339.7</v>
      </c>
      <c r="O1674" s="15">
        <f t="shared" si="2791"/>
        <v>0</v>
      </c>
      <c r="P1674" s="15">
        <f t="shared" si="2792"/>
        <v>0</v>
      </c>
      <c r="Q1674" s="15">
        <f t="shared" si="2793"/>
        <v>0</v>
      </c>
      <c r="R1674" s="15">
        <f t="shared" si="2670"/>
        <v>42151.8</v>
      </c>
      <c r="S1674" s="15">
        <f t="shared" si="2671"/>
        <v>43339.7</v>
      </c>
      <c r="T1674" s="15">
        <f t="shared" si="2672"/>
        <v>43339.7</v>
      </c>
      <c r="U1674" s="15">
        <f t="shared" si="2794"/>
        <v>2500</v>
      </c>
      <c r="V1674" s="15">
        <f t="shared" si="2781"/>
        <v>44651.8</v>
      </c>
      <c r="W1674" s="15">
        <f t="shared" si="2782"/>
        <v>43339.7</v>
      </c>
      <c r="X1674" s="15">
        <f t="shared" si="2783"/>
        <v>43339.7</v>
      </c>
      <c r="Y1674" s="15">
        <f t="shared" si="2795"/>
        <v>-593.9</v>
      </c>
      <c r="Z1674" s="15">
        <f t="shared" si="2796"/>
        <v>0</v>
      </c>
      <c r="AA1674" s="15">
        <f t="shared" si="2797"/>
        <v>0</v>
      </c>
      <c r="AB1674" s="15">
        <f t="shared" si="2743"/>
        <v>44057.9</v>
      </c>
      <c r="AC1674" s="15">
        <f t="shared" si="2744"/>
        <v>43339.7</v>
      </c>
      <c r="AD1674" s="15">
        <f t="shared" si="2745"/>
        <v>43339.7</v>
      </c>
      <c r="AE1674" s="15">
        <f t="shared" si="2798"/>
        <v>0</v>
      </c>
      <c r="AF1674" s="15">
        <f t="shared" si="2799"/>
        <v>0</v>
      </c>
      <c r="AG1674" s="15">
        <f t="shared" si="2800"/>
        <v>0</v>
      </c>
      <c r="AH1674" s="15">
        <f t="shared" si="2746"/>
        <v>44057.9</v>
      </c>
      <c r="AI1674" s="15">
        <f t="shared" si="2747"/>
        <v>43339.7</v>
      </c>
      <c r="AJ1674" s="15">
        <f t="shared" si="2748"/>
        <v>43339.7</v>
      </c>
      <c r="AK1674" s="15">
        <f t="shared" si="2801"/>
        <v>0</v>
      </c>
      <c r="AL1674" s="15">
        <f t="shared" si="2802"/>
        <v>0</v>
      </c>
      <c r="AM1674" s="15">
        <f t="shared" si="2803"/>
        <v>0</v>
      </c>
      <c r="AN1674" s="15">
        <f t="shared" si="2734"/>
        <v>44057.9</v>
      </c>
      <c r="AO1674" s="15">
        <f t="shared" si="2804"/>
        <v>0</v>
      </c>
      <c r="AP1674" s="70">
        <f t="shared" si="2749"/>
        <v>44057.9</v>
      </c>
      <c r="AQ1674" s="15">
        <f t="shared" si="2735"/>
        <v>43339.7</v>
      </c>
      <c r="AR1674" s="15">
        <f t="shared" si="2805"/>
        <v>0</v>
      </c>
      <c r="AS1674" s="70">
        <f t="shared" si="2750"/>
        <v>43339.7</v>
      </c>
      <c r="AT1674" s="73">
        <f t="shared" si="2736"/>
        <v>43339.7</v>
      </c>
      <c r="AU1674" s="15">
        <f t="shared" si="2805"/>
        <v>0</v>
      </c>
      <c r="AV1674" s="24"/>
    </row>
    <row r="1675" spans="1:49" ht="93.6" x14ac:dyDescent="0.3">
      <c r="A1675" s="61" t="s">
        <v>1072</v>
      </c>
      <c r="B1675" s="62" t="s">
        <v>151</v>
      </c>
      <c r="C1675" s="61"/>
      <c r="D1675" s="61"/>
      <c r="E1675" s="63" t="s">
        <v>152</v>
      </c>
      <c r="F1675" s="15">
        <f t="shared" si="2785"/>
        <v>42151.8</v>
      </c>
      <c r="G1675" s="15">
        <f t="shared" si="2786"/>
        <v>43339.7</v>
      </c>
      <c r="H1675" s="15">
        <f t="shared" si="2787"/>
        <v>43339.7</v>
      </c>
      <c r="I1675" s="15">
        <f t="shared" si="2788"/>
        <v>0</v>
      </c>
      <c r="J1675" s="15">
        <f t="shared" si="2789"/>
        <v>0</v>
      </c>
      <c r="K1675" s="15">
        <f t="shared" si="2790"/>
        <v>0</v>
      </c>
      <c r="L1675" s="15">
        <f t="shared" si="2737"/>
        <v>42151.8</v>
      </c>
      <c r="M1675" s="15">
        <f t="shared" si="2738"/>
        <v>43339.7</v>
      </c>
      <c r="N1675" s="15">
        <f t="shared" si="2739"/>
        <v>43339.7</v>
      </c>
      <c r="O1675" s="15">
        <f t="shared" si="2791"/>
        <v>0</v>
      </c>
      <c r="P1675" s="15">
        <f t="shared" si="2792"/>
        <v>0</v>
      </c>
      <c r="Q1675" s="15">
        <f t="shared" si="2793"/>
        <v>0</v>
      </c>
      <c r="R1675" s="15">
        <f t="shared" ref="R1675:R1738" si="2806">L1675+O1675</f>
        <v>42151.8</v>
      </c>
      <c r="S1675" s="15">
        <f t="shared" ref="S1675:S1738" si="2807">M1675+P1675</f>
        <v>43339.7</v>
      </c>
      <c r="T1675" s="15">
        <f t="shared" ref="T1675:T1738" si="2808">N1675+Q1675</f>
        <v>43339.7</v>
      </c>
      <c r="U1675" s="15">
        <f t="shared" si="2794"/>
        <v>2500</v>
      </c>
      <c r="V1675" s="15">
        <f t="shared" si="2781"/>
        <v>44651.8</v>
      </c>
      <c r="W1675" s="15">
        <f t="shared" si="2782"/>
        <v>43339.7</v>
      </c>
      <c r="X1675" s="15">
        <f t="shared" si="2783"/>
        <v>43339.7</v>
      </c>
      <c r="Y1675" s="15">
        <f t="shared" si="2795"/>
        <v>-593.9</v>
      </c>
      <c r="Z1675" s="15">
        <f t="shared" si="2796"/>
        <v>0</v>
      </c>
      <c r="AA1675" s="15">
        <f t="shared" si="2797"/>
        <v>0</v>
      </c>
      <c r="AB1675" s="15">
        <f t="shared" si="2743"/>
        <v>44057.9</v>
      </c>
      <c r="AC1675" s="15">
        <f t="shared" si="2744"/>
        <v>43339.7</v>
      </c>
      <c r="AD1675" s="15">
        <f t="shared" si="2745"/>
        <v>43339.7</v>
      </c>
      <c r="AE1675" s="15">
        <f t="shared" si="2798"/>
        <v>0</v>
      </c>
      <c r="AF1675" s="15">
        <f t="shared" si="2799"/>
        <v>0</v>
      </c>
      <c r="AG1675" s="15">
        <f t="shared" si="2800"/>
        <v>0</v>
      </c>
      <c r="AH1675" s="15">
        <f t="shared" si="2746"/>
        <v>44057.9</v>
      </c>
      <c r="AI1675" s="15">
        <f t="shared" si="2747"/>
        <v>43339.7</v>
      </c>
      <c r="AJ1675" s="15">
        <f t="shared" si="2748"/>
        <v>43339.7</v>
      </c>
      <c r="AK1675" s="15">
        <f t="shared" si="2801"/>
        <v>0</v>
      </c>
      <c r="AL1675" s="15">
        <f t="shared" si="2802"/>
        <v>0</v>
      </c>
      <c r="AM1675" s="15">
        <f t="shared" si="2803"/>
        <v>0</v>
      </c>
      <c r="AN1675" s="15">
        <f t="shared" si="2734"/>
        <v>44057.9</v>
      </c>
      <c r="AO1675" s="15">
        <f t="shared" si="2804"/>
        <v>0</v>
      </c>
      <c r="AP1675" s="70">
        <f t="shared" si="2749"/>
        <v>44057.9</v>
      </c>
      <c r="AQ1675" s="15">
        <f t="shared" si="2735"/>
        <v>43339.7</v>
      </c>
      <c r="AR1675" s="15">
        <f t="shared" si="2805"/>
        <v>0</v>
      </c>
      <c r="AS1675" s="70">
        <f t="shared" si="2750"/>
        <v>43339.7</v>
      </c>
      <c r="AT1675" s="73">
        <f t="shared" si="2736"/>
        <v>43339.7</v>
      </c>
      <c r="AU1675" s="15">
        <f t="shared" si="2805"/>
        <v>0</v>
      </c>
      <c r="AV1675" s="24"/>
    </row>
    <row r="1676" spans="1:49" ht="46.8" x14ac:dyDescent="0.3">
      <c r="A1676" s="61" t="s">
        <v>1072</v>
      </c>
      <c r="B1676" s="62">
        <v>100</v>
      </c>
      <c r="C1676" s="61" t="s">
        <v>31</v>
      </c>
      <c r="D1676" s="61" t="s">
        <v>321</v>
      </c>
      <c r="E1676" s="63" t="s">
        <v>1073</v>
      </c>
      <c r="F1676" s="15">
        <v>42151.8</v>
      </c>
      <c r="G1676" s="15">
        <v>43339.7</v>
      </c>
      <c r="H1676" s="15">
        <v>43339.7</v>
      </c>
      <c r="I1676" s="15"/>
      <c r="J1676" s="15"/>
      <c r="K1676" s="15"/>
      <c r="L1676" s="15">
        <f t="shared" si="2737"/>
        <v>42151.8</v>
      </c>
      <c r="M1676" s="15">
        <f t="shared" si="2738"/>
        <v>43339.7</v>
      </c>
      <c r="N1676" s="15">
        <f t="shared" si="2739"/>
        <v>43339.7</v>
      </c>
      <c r="O1676" s="15"/>
      <c r="P1676" s="15"/>
      <c r="Q1676" s="15"/>
      <c r="R1676" s="15">
        <f t="shared" si="2806"/>
        <v>42151.8</v>
      </c>
      <c r="S1676" s="15">
        <f t="shared" si="2807"/>
        <v>43339.7</v>
      </c>
      <c r="T1676" s="15">
        <f t="shared" si="2808"/>
        <v>43339.7</v>
      </c>
      <c r="U1676" s="15">
        <v>2500</v>
      </c>
      <c r="V1676" s="15">
        <f t="shared" si="2781"/>
        <v>44651.8</v>
      </c>
      <c r="W1676" s="15">
        <f t="shared" si="2782"/>
        <v>43339.7</v>
      </c>
      <c r="X1676" s="15">
        <f t="shared" si="2783"/>
        <v>43339.7</v>
      </c>
      <c r="Y1676" s="15">
        <v>-593.9</v>
      </c>
      <c r="Z1676" s="15"/>
      <c r="AA1676" s="15"/>
      <c r="AB1676" s="15">
        <f t="shared" si="2743"/>
        <v>44057.9</v>
      </c>
      <c r="AC1676" s="15">
        <f t="shared" si="2744"/>
        <v>43339.7</v>
      </c>
      <c r="AD1676" s="15">
        <f t="shared" si="2745"/>
        <v>43339.7</v>
      </c>
      <c r="AE1676" s="15"/>
      <c r="AF1676" s="15"/>
      <c r="AG1676" s="15"/>
      <c r="AH1676" s="15">
        <f t="shared" si="2746"/>
        <v>44057.9</v>
      </c>
      <c r="AI1676" s="15">
        <f t="shared" si="2747"/>
        <v>43339.7</v>
      </c>
      <c r="AJ1676" s="15">
        <f t="shared" si="2748"/>
        <v>43339.7</v>
      </c>
      <c r="AK1676" s="15"/>
      <c r="AL1676" s="15"/>
      <c r="AM1676" s="15"/>
      <c r="AN1676" s="15">
        <f t="shared" si="2734"/>
        <v>44057.9</v>
      </c>
      <c r="AO1676" s="15"/>
      <c r="AP1676" s="70">
        <f t="shared" si="2749"/>
        <v>44057.9</v>
      </c>
      <c r="AQ1676" s="15">
        <f t="shared" si="2735"/>
        <v>43339.7</v>
      </c>
      <c r="AR1676" s="15"/>
      <c r="AS1676" s="70">
        <f t="shared" si="2750"/>
        <v>43339.7</v>
      </c>
      <c r="AT1676" s="73">
        <f t="shared" si="2736"/>
        <v>43339.7</v>
      </c>
      <c r="AU1676" s="15"/>
      <c r="AV1676" s="24"/>
    </row>
    <row r="1677" spans="1:49" s="75" customFormat="1" x14ac:dyDescent="0.3">
      <c r="A1677" s="58" t="s">
        <v>1074</v>
      </c>
      <c r="B1677" s="59"/>
      <c r="C1677" s="58"/>
      <c r="D1677" s="58"/>
      <c r="E1677" s="60" t="s">
        <v>1066</v>
      </c>
      <c r="F1677" s="21">
        <f t="shared" si="2785"/>
        <v>53158.399999999994</v>
      </c>
      <c r="G1677" s="21">
        <f t="shared" si="2786"/>
        <v>54352.3</v>
      </c>
      <c r="H1677" s="21">
        <f t="shared" si="2787"/>
        <v>54352.3</v>
      </c>
      <c r="I1677" s="21">
        <f t="shared" si="2788"/>
        <v>0</v>
      </c>
      <c r="J1677" s="21">
        <f t="shared" si="2789"/>
        <v>0</v>
      </c>
      <c r="K1677" s="21">
        <f t="shared" si="2790"/>
        <v>0</v>
      </c>
      <c r="L1677" s="21">
        <f t="shared" si="2737"/>
        <v>53158.399999999994</v>
      </c>
      <c r="M1677" s="21">
        <f t="shared" si="2738"/>
        <v>54352.3</v>
      </c>
      <c r="N1677" s="21">
        <f t="shared" si="2739"/>
        <v>54352.3</v>
      </c>
      <c r="O1677" s="21">
        <f t="shared" si="2791"/>
        <v>0</v>
      </c>
      <c r="P1677" s="21">
        <f t="shared" si="2792"/>
        <v>0</v>
      </c>
      <c r="Q1677" s="21">
        <f t="shared" si="2793"/>
        <v>0</v>
      </c>
      <c r="R1677" s="21">
        <f t="shared" si="2806"/>
        <v>53158.399999999994</v>
      </c>
      <c r="S1677" s="21">
        <f t="shared" si="2807"/>
        <v>54352.3</v>
      </c>
      <c r="T1677" s="21">
        <f t="shared" si="2808"/>
        <v>54352.3</v>
      </c>
      <c r="U1677" s="21">
        <f t="shared" si="2794"/>
        <v>0</v>
      </c>
      <c r="V1677" s="21">
        <f t="shared" si="2781"/>
        <v>53158.399999999994</v>
      </c>
      <c r="W1677" s="21">
        <f t="shared" si="2782"/>
        <v>54352.3</v>
      </c>
      <c r="X1677" s="21">
        <f t="shared" si="2783"/>
        <v>54352.3</v>
      </c>
      <c r="Y1677" s="21">
        <f t="shared" si="2795"/>
        <v>-596.9</v>
      </c>
      <c r="Z1677" s="21">
        <f t="shared" si="2796"/>
        <v>0</v>
      </c>
      <c r="AA1677" s="21">
        <f t="shared" si="2797"/>
        <v>0</v>
      </c>
      <c r="AB1677" s="21">
        <f t="shared" si="2743"/>
        <v>52561.499999999993</v>
      </c>
      <c r="AC1677" s="21">
        <f t="shared" si="2744"/>
        <v>54352.3</v>
      </c>
      <c r="AD1677" s="21">
        <f t="shared" si="2745"/>
        <v>54352.3</v>
      </c>
      <c r="AE1677" s="21">
        <f t="shared" si="2798"/>
        <v>0</v>
      </c>
      <c r="AF1677" s="21">
        <f t="shared" si="2799"/>
        <v>0</v>
      </c>
      <c r="AG1677" s="21">
        <f t="shared" si="2800"/>
        <v>0</v>
      </c>
      <c r="AH1677" s="21">
        <f t="shared" si="2746"/>
        <v>52561.499999999993</v>
      </c>
      <c r="AI1677" s="21">
        <f t="shared" si="2747"/>
        <v>54352.3</v>
      </c>
      <c r="AJ1677" s="21">
        <f t="shared" si="2748"/>
        <v>54352.3</v>
      </c>
      <c r="AK1677" s="21">
        <f t="shared" si="2801"/>
        <v>0</v>
      </c>
      <c r="AL1677" s="21">
        <f t="shared" si="2802"/>
        <v>0</v>
      </c>
      <c r="AM1677" s="21">
        <f t="shared" si="2803"/>
        <v>0</v>
      </c>
      <c r="AN1677" s="21">
        <f t="shared" si="2734"/>
        <v>52561.499999999993</v>
      </c>
      <c r="AO1677" s="21">
        <f t="shared" si="2804"/>
        <v>0</v>
      </c>
      <c r="AP1677" s="69">
        <f t="shared" si="2749"/>
        <v>52561.499999999993</v>
      </c>
      <c r="AQ1677" s="21">
        <f t="shared" si="2735"/>
        <v>54352.3</v>
      </c>
      <c r="AR1677" s="21">
        <f t="shared" si="2805"/>
        <v>0</v>
      </c>
      <c r="AS1677" s="69">
        <f t="shared" si="2750"/>
        <v>54352.3</v>
      </c>
      <c r="AT1677" s="72">
        <f t="shared" si="2736"/>
        <v>54352.3</v>
      </c>
      <c r="AU1677" s="21">
        <f t="shared" si="2805"/>
        <v>0</v>
      </c>
      <c r="AV1677" s="22"/>
      <c r="AW1677" s="17"/>
    </row>
    <row r="1678" spans="1:49" ht="31.2" x14ac:dyDescent="0.3">
      <c r="A1678" s="61" t="s">
        <v>1075</v>
      </c>
      <c r="B1678" s="62"/>
      <c r="C1678" s="61"/>
      <c r="D1678" s="61"/>
      <c r="E1678" s="63" t="s">
        <v>179</v>
      </c>
      <c r="F1678" s="15">
        <f t="shared" ref="F1678:K1678" si="2809">F1679+F1681+F1683</f>
        <v>53158.399999999994</v>
      </c>
      <c r="G1678" s="15">
        <f t="shared" si="2809"/>
        <v>54352.3</v>
      </c>
      <c r="H1678" s="15">
        <f t="shared" si="2809"/>
        <v>54352.3</v>
      </c>
      <c r="I1678" s="15">
        <f t="shared" si="2809"/>
        <v>0</v>
      </c>
      <c r="J1678" s="15">
        <f t="shared" si="2809"/>
        <v>0</v>
      </c>
      <c r="K1678" s="15">
        <f t="shared" si="2809"/>
        <v>0</v>
      </c>
      <c r="L1678" s="15">
        <f t="shared" si="2737"/>
        <v>53158.399999999994</v>
      </c>
      <c r="M1678" s="15">
        <f t="shared" si="2738"/>
        <v>54352.3</v>
      </c>
      <c r="N1678" s="15">
        <f t="shared" si="2739"/>
        <v>54352.3</v>
      </c>
      <c r="O1678" s="15">
        <f>O1679+O1681+O1683</f>
        <v>0</v>
      </c>
      <c r="P1678" s="15">
        <f>P1679+P1681+P1683</f>
        <v>0</v>
      </c>
      <c r="Q1678" s="15">
        <f>Q1679+Q1681+Q1683</f>
        <v>0</v>
      </c>
      <c r="R1678" s="15">
        <f t="shared" si="2806"/>
        <v>53158.399999999994</v>
      </c>
      <c r="S1678" s="15">
        <f t="shared" si="2807"/>
        <v>54352.3</v>
      </c>
      <c r="T1678" s="15">
        <f t="shared" si="2808"/>
        <v>54352.3</v>
      </c>
      <c r="U1678" s="15">
        <f>U1679+U1681+U1683</f>
        <v>0</v>
      </c>
      <c r="V1678" s="15">
        <f t="shared" si="2781"/>
        <v>53158.399999999994</v>
      </c>
      <c r="W1678" s="15">
        <f t="shared" si="2782"/>
        <v>54352.3</v>
      </c>
      <c r="X1678" s="15">
        <f t="shared" si="2783"/>
        <v>54352.3</v>
      </c>
      <c r="Y1678" s="15">
        <f>Y1679+Y1681+Y1683</f>
        <v>-596.9</v>
      </c>
      <c r="Z1678" s="15">
        <f>Z1679+Z1681+Z1683</f>
        <v>0</v>
      </c>
      <c r="AA1678" s="15">
        <f>AA1679+AA1681+AA1683</f>
        <v>0</v>
      </c>
      <c r="AB1678" s="15">
        <f t="shared" si="2743"/>
        <v>52561.499999999993</v>
      </c>
      <c r="AC1678" s="15">
        <f t="shared" si="2744"/>
        <v>54352.3</v>
      </c>
      <c r="AD1678" s="15">
        <f t="shared" si="2745"/>
        <v>54352.3</v>
      </c>
      <c r="AE1678" s="15">
        <f>AE1679+AE1681+AE1683</f>
        <v>0</v>
      </c>
      <c r="AF1678" s="15">
        <f>AF1679+AF1681+AF1683</f>
        <v>0</v>
      </c>
      <c r="AG1678" s="15">
        <f>AG1679+AG1681+AG1683</f>
        <v>0</v>
      </c>
      <c r="AH1678" s="15">
        <f t="shared" si="2746"/>
        <v>52561.499999999993</v>
      </c>
      <c r="AI1678" s="15">
        <f t="shared" si="2747"/>
        <v>54352.3</v>
      </c>
      <c r="AJ1678" s="15">
        <f t="shared" si="2748"/>
        <v>54352.3</v>
      </c>
      <c r="AK1678" s="15">
        <f>AK1679+AK1681+AK1683</f>
        <v>0</v>
      </c>
      <c r="AL1678" s="15">
        <f>AL1679+AL1681+AL1683</f>
        <v>0</v>
      </c>
      <c r="AM1678" s="15">
        <f>AM1679+AM1681+AM1683</f>
        <v>0</v>
      </c>
      <c r="AN1678" s="15">
        <f t="shared" si="2734"/>
        <v>52561.499999999993</v>
      </c>
      <c r="AO1678" s="15">
        <f>AO1679+AO1681+AO1683</f>
        <v>0</v>
      </c>
      <c r="AP1678" s="70">
        <f t="shared" si="2749"/>
        <v>52561.499999999993</v>
      </c>
      <c r="AQ1678" s="15">
        <f t="shared" si="2735"/>
        <v>54352.3</v>
      </c>
      <c r="AR1678" s="15">
        <f>AR1679+AR1681+AR1683</f>
        <v>0</v>
      </c>
      <c r="AS1678" s="70">
        <f t="shared" si="2750"/>
        <v>54352.3</v>
      </c>
      <c r="AT1678" s="73">
        <f t="shared" si="2736"/>
        <v>54352.3</v>
      </c>
      <c r="AU1678" s="15">
        <f>AU1679+AU1681+AU1683</f>
        <v>0</v>
      </c>
      <c r="AV1678" s="24"/>
    </row>
    <row r="1679" spans="1:49" ht="93.6" x14ac:dyDescent="0.3">
      <c r="A1679" s="61" t="s">
        <v>1075</v>
      </c>
      <c r="B1679" s="62" t="s">
        <v>151</v>
      </c>
      <c r="C1679" s="61"/>
      <c r="D1679" s="61"/>
      <c r="E1679" s="63" t="s">
        <v>152</v>
      </c>
      <c r="F1679" s="15">
        <f t="shared" ref="F1679:K1679" si="2810">F1680</f>
        <v>42957.7</v>
      </c>
      <c r="G1679" s="15">
        <f t="shared" si="2810"/>
        <v>44151.600000000006</v>
      </c>
      <c r="H1679" s="15">
        <f t="shared" si="2810"/>
        <v>44151.600000000006</v>
      </c>
      <c r="I1679" s="15">
        <f t="shared" si="2810"/>
        <v>0</v>
      </c>
      <c r="J1679" s="15">
        <f t="shared" si="2810"/>
        <v>0</v>
      </c>
      <c r="K1679" s="15">
        <f t="shared" si="2810"/>
        <v>0</v>
      </c>
      <c r="L1679" s="15">
        <f t="shared" si="2737"/>
        <v>42957.7</v>
      </c>
      <c r="M1679" s="15">
        <f t="shared" si="2738"/>
        <v>44151.600000000006</v>
      </c>
      <c r="N1679" s="15">
        <f t="shared" si="2739"/>
        <v>44151.600000000006</v>
      </c>
      <c r="O1679" s="15">
        <f>O1680</f>
        <v>0</v>
      </c>
      <c r="P1679" s="15">
        <f>P1680</f>
        <v>0</v>
      </c>
      <c r="Q1679" s="15">
        <f>Q1680</f>
        <v>0</v>
      </c>
      <c r="R1679" s="15">
        <f t="shared" si="2806"/>
        <v>42957.7</v>
      </c>
      <c r="S1679" s="15">
        <f t="shared" si="2807"/>
        <v>44151.600000000006</v>
      </c>
      <c r="T1679" s="15">
        <f t="shared" si="2808"/>
        <v>44151.600000000006</v>
      </c>
      <c r="U1679" s="15">
        <f>U1680</f>
        <v>0</v>
      </c>
      <c r="V1679" s="15">
        <f t="shared" si="2781"/>
        <v>42957.7</v>
      </c>
      <c r="W1679" s="15">
        <f t="shared" si="2782"/>
        <v>44151.600000000006</v>
      </c>
      <c r="X1679" s="15">
        <f t="shared" si="2783"/>
        <v>44151.600000000006</v>
      </c>
      <c r="Y1679" s="15">
        <f>Y1680</f>
        <v>-596.9</v>
      </c>
      <c r="Z1679" s="15">
        <f>Z1680</f>
        <v>0</v>
      </c>
      <c r="AA1679" s="15">
        <f>AA1680</f>
        <v>0</v>
      </c>
      <c r="AB1679" s="15">
        <f t="shared" si="2743"/>
        <v>42360.799999999996</v>
      </c>
      <c r="AC1679" s="15">
        <f t="shared" si="2744"/>
        <v>44151.600000000006</v>
      </c>
      <c r="AD1679" s="15">
        <f t="shared" si="2745"/>
        <v>44151.600000000006</v>
      </c>
      <c r="AE1679" s="15">
        <f>AE1680</f>
        <v>0</v>
      </c>
      <c r="AF1679" s="15">
        <f>AF1680</f>
        <v>0</v>
      </c>
      <c r="AG1679" s="15">
        <f>AG1680</f>
        <v>0</v>
      </c>
      <c r="AH1679" s="15">
        <f t="shared" si="2746"/>
        <v>42360.799999999996</v>
      </c>
      <c r="AI1679" s="15">
        <f t="shared" si="2747"/>
        <v>44151.600000000006</v>
      </c>
      <c r="AJ1679" s="15">
        <f t="shared" si="2748"/>
        <v>44151.600000000006</v>
      </c>
      <c r="AK1679" s="15">
        <f>AK1680</f>
        <v>0</v>
      </c>
      <c r="AL1679" s="15">
        <f>AL1680</f>
        <v>0</v>
      </c>
      <c r="AM1679" s="15">
        <f>AM1680</f>
        <v>0</v>
      </c>
      <c r="AN1679" s="15">
        <f t="shared" si="2734"/>
        <v>42360.799999999996</v>
      </c>
      <c r="AO1679" s="15">
        <f>AO1680</f>
        <v>0</v>
      </c>
      <c r="AP1679" s="70">
        <f t="shared" si="2749"/>
        <v>42360.799999999996</v>
      </c>
      <c r="AQ1679" s="15">
        <f t="shared" si="2735"/>
        <v>44151.600000000006</v>
      </c>
      <c r="AR1679" s="15">
        <f>AR1680</f>
        <v>0</v>
      </c>
      <c r="AS1679" s="70">
        <f t="shared" si="2750"/>
        <v>44151.600000000006</v>
      </c>
      <c r="AT1679" s="73">
        <f t="shared" si="2736"/>
        <v>44151.600000000006</v>
      </c>
      <c r="AU1679" s="15">
        <f>AU1680</f>
        <v>0</v>
      </c>
      <c r="AV1679" s="24"/>
    </row>
    <row r="1680" spans="1:49" ht="46.8" x14ac:dyDescent="0.3">
      <c r="A1680" s="61" t="s">
        <v>1075</v>
      </c>
      <c r="B1680" s="62">
        <v>100</v>
      </c>
      <c r="C1680" s="61" t="s">
        <v>31</v>
      </c>
      <c r="D1680" s="61" t="s">
        <v>321</v>
      </c>
      <c r="E1680" s="63" t="s">
        <v>1073</v>
      </c>
      <c r="F1680" s="15">
        <v>42957.7</v>
      </c>
      <c r="G1680" s="15">
        <v>44151.600000000006</v>
      </c>
      <c r="H1680" s="15">
        <v>44151.600000000006</v>
      </c>
      <c r="I1680" s="15"/>
      <c r="J1680" s="15"/>
      <c r="K1680" s="15"/>
      <c r="L1680" s="15">
        <f t="shared" si="2737"/>
        <v>42957.7</v>
      </c>
      <c r="M1680" s="15">
        <f t="shared" si="2738"/>
        <v>44151.600000000006</v>
      </c>
      <c r="N1680" s="15">
        <f t="shared" si="2739"/>
        <v>44151.600000000006</v>
      </c>
      <c r="O1680" s="15"/>
      <c r="P1680" s="15"/>
      <c r="Q1680" s="15"/>
      <c r="R1680" s="15">
        <f t="shared" si="2806"/>
        <v>42957.7</v>
      </c>
      <c r="S1680" s="15">
        <f t="shared" si="2807"/>
        <v>44151.600000000006</v>
      </c>
      <c r="T1680" s="15">
        <f t="shared" si="2808"/>
        <v>44151.600000000006</v>
      </c>
      <c r="U1680" s="15"/>
      <c r="V1680" s="15">
        <f t="shared" si="2781"/>
        <v>42957.7</v>
      </c>
      <c r="W1680" s="15">
        <f t="shared" si="2782"/>
        <v>44151.600000000006</v>
      </c>
      <c r="X1680" s="15">
        <f t="shared" si="2783"/>
        <v>44151.600000000006</v>
      </c>
      <c r="Y1680" s="15">
        <v>-596.9</v>
      </c>
      <c r="Z1680" s="15"/>
      <c r="AA1680" s="15"/>
      <c r="AB1680" s="15">
        <f t="shared" si="2743"/>
        <v>42360.799999999996</v>
      </c>
      <c r="AC1680" s="15">
        <f t="shared" si="2744"/>
        <v>44151.600000000006</v>
      </c>
      <c r="AD1680" s="15">
        <f t="shared" si="2745"/>
        <v>44151.600000000006</v>
      </c>
      <c r="AE1680" s="15"/>
      <c r="AF1680" s="15"/>
      <c r="AG1680" s="15"/>
      <c r="AH1680" s="15">
        <f t="shared" si="2746"/>
        <v>42360.799999999996</v>
      </c>
      <c r="AI1680" s="15">
        <f t="shared" si="2747"/>
        <v>44151.600000000006</v>
      </c>
      <c r="AJ1680" s="15">
        <f t="shared" si="2748"/>
        <v>44151.600000000006</v>
      </c>
      <c r="AK1680" s="15"/>
      <c r="AL1680" s="15"/>
      <c r="AM1680" s="15"/>
      <c r="AN1680" s="15">
        <f t="shared" si="2734"/>
        <v>42360.799999999996</v>
      </c>
      <c r="AO1680" s="15"/>
      <c r="AP1680" s="70">
        <f t="shared" si="2749"/>
        <v>42360.799999999996</v>
      </c>
      <c r="AQ1680" s="15">
        <f t="shared" si="2735"/>
        <v>44151.600000000006</v>
      </c>
      <c r="AR1680" s="15"/>
      <c r="AS1680" s="70">
        <f t="shared" si="2750"/>
        <v>44151.600000000006</v>
      </c>
      <c r="AT1680" s="73">
        <f t="shared" si="2736"/>
        <v>44151.600000000006</v>
      </c>
      <c r="AU1680" s="15"/>
      <c r="AV1680" s="24"/>
    </row>
    <row r="1681" spans="1:49" ht="31.2" x14ac:dyDescent="0.3">
      <c r="A1681" s="61" t="s">
        <v>1075</v>
      </c>
      <c r="B1681" s="62" t="s">
        <v>48</v>
      </c>
      <c r="C1681" s="61"/>
      <c r="D1681" s="61"/>
      <c r="E1681" s="63" t="s">
        <v>49</v>
      </c>
      <c r="F1681" s="15">
        <f t="shared" ref="F1681:K1681" si="2811">F1682</f>
        <v>10106.700000000001</v>
      </c>
      <c r="G1681" s="15">
        <f t="shared" si="2811"/>
        <v>10106.700000000001</v>
      </c>
      <c r="H1681" s="15">
        <f t="shared" si="2811"/>
        <v>10106.700000000001</v>
      </c>
      <c r="I1681" s="15">
        <f t="shared" si="2811"/>
        <v>0</v>
      </c>
      <c r="J1681" s="15">
        <f t="shared" si="2811"/>
        <v>0</v>
      </c>
      <c r="K1681" s="15">
        <f t="shared" si="2811"/>
        <v>0</v>
      </c>
      <c r="L1681" s="15">
        <f t="shared" si="2737"/>
        <v>10106.700000000001</v>
      </c>
      <c r="M1681" s="15">
        <f t="shared" si="2738"/>
        <v>10106.700000000001</v>
      </c>
      <c r="N1681" s="15">
        <f t="shared" si="2739"/>
        <v>10106.700000000001</v>
      </c>
      <c r="O1681" s="15">
        <f>O1682</f>
        <v>0</v>
      </c>
      <c r="P1681" s="15">
        <f>P1682</f>
        <v>0</v>
      </c>
      <c r="Q1681" s="15">
        <f>Q1682</f>
        <v>0</v>
      </c>
      <c r="R1681" s="15">
        <f t="shared" si="2806"/>
        <v>10106.700000000001</v>
      </c>
      <c r="S1681" s="15">
        <f t="shared" si="2807"/>
        <v>10106.700000000001</v>
      </c>
      <c r="T1681" s="15">
        <f t="shared" si="2808"/>
        <v>10106.700000000001</v>
      </c>
      <c r="U1681" s="15">
        <f>U1682</f>
        <v>0</v>
      </c>
      <c r="V1681" s="15">
        <f t="shared" si="2781"/>
        <v>10106.700000000001</v>
      </c>
      <c r="W1681" s="15">
        <f t="shared" si="2782"/>
        <v>10106.700000000001</v>
      </c>
      <c r="X1681" s="15">
        <f t="shared" si="2783"/>
        <v>10106.700000000001</v>
      </c>
      <c r="Y1681" s="15">
        <f>Y1682</f>
        <v>0</v>
      </c>
      <c r="Z1681" s="15">
        <f>Z1682</f>
        <v>0</v>
      </c>
      <c r="AA1681" s="15">
        <f>AA1682</f>
        <v>0</v>
      </c>
      <c r="AB1681" s="15">
        <f t="shared" si="2743"/>
        <v>10106.700000000001</v>
      </c>
      <c r="AC1681" s="15">
        <f t="shared" si="2744"/>
        <v>10106.700000000001</v>
      </c>
      <c r="AD1681" s="15">
        <f t="shared" si="2745"/>
        <v>10106.700000000001</v>
      </c>
      <c r="AE1681" s="15">
        <f>AE1682</f>
        <v>0</v>
      </c>
      <c r="AF1681" s="15">
        <f>AF1682</f>
        <v>0</v>
      </c>
      <c r="AG1681" s="15">
        <f>AG1682</f>
        <v>0</v>
      </c>
      <c r="AH1681" s="15">
        <f t="shared" si="2746"/>
        <v>10106.700000000001</v>
      </c>
      <c r="AI1681" s="15">
        <f t="shared" si="2747"/>
        <v>10106.700000000001</v>
      </c>
      <c r="AJ1681" s="15">
        <f t="shared" si="2748"/>
        <v>10106.700000000001</v>
      </c>
      <c r="AK1681" s="15">
        <f>AK1682</f>
        <v>0</v>
      </c>
      <c r="AL1681" s="15">
        <f>AL1682</f>
        <v>0</v>
      </c>
      <c r="AM1681" s="15">
        <f>AM1682</f>
        <v>0</v>
      </c>
      <c r="AN1681" s="15">
        <f t="shared" si="2734"/>
        <v>10106.700000000001</v>
      </c>
      <c r="AO1681" s="15">
        <f>AO1682</f>
        <v>0</v>
      </c>
      <c r="AP1681" s="70">
        <f t="shared" si="2749"/>
        <v>10106.700000000001</v>
      </c>
      <c r="AQ1681" s="15">
        <f t="shared" si="2735"/>
        <v>10106.700000000001</v>
      </c>
      <c r="AR1681" s="15">
        <f>AR1682</f>
        <v>0</v>
      </c>
      <c r="AS1681" s="70">
        <f t="shared" si="2750"/>
        <v>10106.700000000001</v>
      </c>
      <c r="AT1681" s="73">
        <f t="shared" si="2736"/>
        <v>10106.700000000001</v>
      </c>
      <c r="AU1681" s="15">
        <f>AU1682</f>
        <v>0</v>
      </c>
      <c r="AV1681" s="24"/>
    </row>
    <row r="1682" spans="1:49" ht="46.8" x14ac:dyDescent="0.3">
      <c r="A1682" s="61" t="s">
        <v>1075</v>
      </c>
      <c r="B1682" s="62">
        <v>200</v>
      </c>
      <c r="C1682" s="61" t="s">
        <v>31</v>
      </c>
      <c r="D1682" s="61" t="s">
        <v>321</v>
      </c>
      <c r="E1682" s="63" t="s">
        <v>1073</v>
      </c>
      <c r="F1682" s="15">
        <v>10106.700000000001</v>
      </c>
      <c r="G1682" s="15">
        <v>10106.700000000001</v>
      </c>
      <c r="H1682" s="15">
        <v>10106.700000000001</v>
      </c>
      <c r="I1682" s="15"/>
      <c r="J1682" s="15"/>
      <c r="K1682" s="15"/>
      <c r="L1682" s="15">
        <f t="shared" si="2737"/>
        <v>10106.700000000001</v>
      </c>
      <c r="M1682" s="15">
        <f t="shared" si="2738"/>
        <v>10106.700000000001</v>
      </c>
      <c r="N1682" s="15">
        <f t="shared" si="2739"/>
        <v>10106.700000000001</v>
      </c>
      <c r="O1682" s="15"/>
      <c r="P1682" s="15"/>
      <c r="Q1682" s="15"/>
      <c r="R1682" s="15">
        <f t="shared" si="2806"/>
        <v>10106.700000000001</v>
      </c>
      <c r="S1682" s="15">
        <f t="shared" si="2807"/>
        <v>10106.700000000001</v>
      </c>
      <c r="T1682" s="15">
        <f t="shared" si="2808"/>
        <v>10106.700000000001</v>
      </c>
      <c r="U1682" s="15"/>
      <c r="V1682" s="15">
        <f t="shared" si="2781"/>
        <v>10106.700000000001</v>
      </c>
      <c r="W1682" s="15">
        <f t="shared" si="2782"/>
        <v>10106.700000000001</v>
      </c>
      <c r="X1682" s="15">
        <f t="shared" si="2783"/>
        <v>10106.700000000001</v>
      </c>
      <c r="Y1682" s="15"/>
      <c r="Z1682" s="15"/>
      <c r="AA1682" s="15"/>
      <c r="AB1682" s="15">
        <f t="shared" si="2743"/>
        <v>10106.700000000001</v>
      </c>
      <c r="AC1682" s="15">
        <f t="shared" si="2744"/>
        <v>10106.700000000001</v>
      </c>
      <c r="AD1682" s="15">
        <f t="shared" si="2745"/>
        <v>10106.700000000001</v>
      </c>
      <c r="AE1682" s="15"/>
      <c r="AF1682" s="15"/>
      <c r="AG1682" s="15"/>
      <c r="AH1682" s="15">
        <f t="shared" si="2746"/>
        <v>10106.700000000001</v>
      </c>
      <c r="AI1682" s="15">
        <f t="shared" si="2747"/>
        <v>10106.700000000001</v>
      </c>
      <c r="AJ1682" s="15">
        <f t="shared" si="2748"/>
        <v>10106.700000000001</v>
      </c>
      <c r="AK1682" s="15"/>
      <c r="AL1682" s="15"/>
      <c r="AM1682" s="15"/>
      <c r="AN1682" s="15">
        <f t="shared" si="2734"/>
        <v>10106.700000000001</v>
      </c>
      <c r="AO1682" s="15"/>
      <c r="AP1682" s="70">
        <f t="shared" si="2749"/>
        <v>10106.700000000001</v>
      </c>
      <c r="AQ1682" s="15">
        <f t="shared" si="2735"/>
        <v>10106.700000000001</v>
      </c>
      <c r="AR1682" s="15"/>
      <c r="AS1682" s="70">
        <f t="shared" si="2750"/>
        <v>10106.700000000001</v>
      </c>
      <c r="AT1682" s="73">
        <f t="shared" si="2736"/>
        <v>10106.700000000001</v>
      </c>
      <c r="AU1682" s="15"/>
      <c r="AV1682" s="24"/>
    </row>
    <row r="1683" spans="1:49" x14ac:dyDescent="0.3">
      <c r="A1683" s="61" t="s">
        <v>1075</v>
      </c>
      <c r="B1683" s="62" t="s">
        <v>44</v>
      </c>
      <c r="C1683" s="61"/>
      <c r="D1683" s="61"/>
      <c r="E1683" s="63" t="s">
        <v>45</v>
      </c>
      <c r="F1683" s="15">
        <f t="shared" ref="F1683:K1683" si="2812">F1684</f>
        <v>94</v>
      </c>
      <c r="G1683" s="15">
        <f t="shared" si="2812"/>
        <v>94</v>
      </c>
      <c r="H1683" s="15">
        <f t="shared" si="2812"/>
        <v>94</v>
      </c>
      <c r="I1683" s="15">
        <f t="shared" si="2812"/>
        <v>0</v>
      </c>
      <c r="J1683" s="15">
        <f t="shared" si="2812"/>
        <v>0</v>
      </c>
      <c r="K1683" s="15">
        <f t="shared" si="2812"/>
        <v>0</v>
      </c>
      <c r="L1683" s="15">
        <f t="shared" si="2737"/>
        <v>94</v>
      </c>
      <c r="M1683" s="15">
        <f t="shared" si="2738"/>
        <v>94</v>
      </c>
      <c r="N1683" s="15">
        <f t="shared" si="2739"/>
        <v>94</v>
      </c>
      <c r="O1683" s="15">
        <f>O1684</f>
        <v>0</v>
      </c>
      <c r="P1683" s="15">
        <f>P1684</f>
        <v>0</v>
      </c>
      <c r="Q1683" s="15">
        <f>Q1684</f>
        <v>0</v>
      </c>
      <c r="R1683" s="15">
        <f t="shared" si="2806"/>
        <v>94</v>
      </c>
      <c r="S1683" s="15">
        <f t="shared" si="2807"/>
        <v>94</v>
      </c>
      <c r="T1683" s="15">
        <f t="shared" si="2808"/>
        <v>94</v>
      </c>
      <c r="U1683" s="15">
        <f>U1684</f>
        <v>0</v>
      </c>
      <c r="V1683" s="15">
        <f t="shared" si="2781"/>
        <v>94</v>
      </c>
      <c r="W1683" s="15">
        <f t="shared" si="2782"/>
        <v>94</v>
      </c>
      <c r="X1683" s="15">
        <f t="shared" si="2783"/>
        <v>94</v>
      </c>
      <c r="Y1683" s="15">
        <f>Y1684</f>
        <v>0</v>
      </c>
      <c r="Z1683" s="15">
        <f>Z1684</f>
        <v>0</v>
      </c>
      <c r="AA1683" s="15">
        <f>AA1684</f>
        <v>0</v>
      </c>
      <c r="AB1683" s="15">
        <f t="shared" si="2743"/>
        <v>94</v>
      </c>
      <c r="AC1683" s="15">
        <f t="shared" si="2744"/>
        <v>94</v>
      </c>
      <c r="AD1683" s="15">
        <f t="shared" si="2745"/>
        <v>94</v>
      </c>
      <c r="AE1683" s="15">
        <f>AE1684</f>
        <v>0</v>
      </c>
      <c r="AF1683" s="15">
        <f>AF1684</f>
        <v>0</v>
      </c>
      <c r="AG1683" s="15">
        <f>AG1684</f>
        <v>0</v>
      </c>
      <c r="AH1683" s="15">
        <f t="shared" si="2746"/>
        <v>94</v>
      </c>
      <c r="AI1683" s="15">
        <f t="shared" si="2747"/>
        <v>94</v>
      </c>
      <c r="AJ1683" s="15">
        <f t="shared" si="2748"/>
        <v>94</v>
      </c>
      <c r="AK1683" s="15">
        <f>AK1684</f>
        <v>0</v>
      </c>
      <c r="AL1683" s="15">
        <f>AL1684</f>
        <v>0</v>
      </c>
      <c r="AM1683" s="15">
        <f>AM1684</f>
        <v>0</v>
      </c>
      <c r="AN1683" s="15">
        <f t="shared" si="2734"/>
        <v>94</v>
      </c>
      <c r="AO1683" s="15">
        <f>AO1684</f>
        <v>0</v>
      </c>
      <c r="AP1683" s="70">
        <f t="shared" si="2749"/>
        <v>94</v>
      </c>
      <c r="AQ1683" s="15">
        <f t="shared" si="2735"/>
        <v>94</v>
      </c>
      <c r="AR1683" s="15">
        <f>AR1684</f>
        <v>0</v>
      </c>
      <c r="AS1683" s="70">
        <f t="shared" si="2750"/>
        <v>94</v>
      </c>
      <c r="AT1683" s="73">
        <f t="shared" si="2736"/>
        <v>94</v>
      </c>
      <c r="AU1683" s="15">
        <f>AU1684</f>
        <v>0</v>
      </c>
      <c r="AV1683" s="24"/>
    </row>
    <row r="1684" spans="1:49" ht="46.8" x14ac:dyDescent="0.3">
      <c r="A1684" s="61" t="s">
        <v>1075</v>
      </c>
      <c r="B1684" s="62">
        <v>800</v>
      </c>
      <c r="C1684" s="61" t="s">
        <v>31</v>
      </c>
      <c r="D1684" s="61" t="s">
        <v>321</v>
      </c>
      <c r="E1684" s="63" t="s">
        <v>1073</v>
      </c>
      <c r="F1684" s="15">
        <v>94</v>
      </c>
      <c r="G1684" s="15">
        <v>94</v>
      </c>
      <c r="H1684" s="15">
        <v>94</v>
      </c>
      <c r="I1684" s="15"/>
      <c r="J1684" s="15"/>
      <c r="K1684" s="15"/>
      <c r="L1684" s="15">
        <f t="shared" si="2737"/>
        <v>94</v>
      </c>
      <c r="M1684" s="15">
        <f t="shared" si="2738"/>
        <v>94</v>
      </c>
      <c r="N1684" s="15">
        <f t="shared" si="2739"/>
        <v>94</v>
      </c>
      <c r="O1684" s="15"/>
      <c r="P1684" s="15"/>
      <c r="Q1684" s="15"/>
      <c r="R1684" s="15">
        <f t="shared" si="2806"/>
        <v>94</v>
      </c>
      <c r="S1684" s="15">
        <f t="shared" si="2807"/>
        <v>94</v>
      </c>
      <c r="T1684" s="15">
        <f t="shared" si="2808"/>
        <v>94</v>
      </c>
      <c r="U1684" s="15"/>
      <c r="V1684" s="15">
        <f t="shared" si="2781"/>
        <v>94</v>
      </c>
      <c r="W1684" s="15">
        <f t="shared" si="2782"/>
        <v>94</v>
      </c>
      <c r="X1684" s="15">
        <f t="shared" si="2783"/>
        <v>94</v>
      </c>
      <c r="Y1684" s="15"/>
      <c r="Z1684" s="15"/>
      <c r="AA1684" s="15"/>
      <c r="AB1684" s="15">
        <f t="shared" si="2743"/>
        <v>94</v>
      </c>
      <c r="AC1684" s="15">
        <f t="shared" si="2744"/>
        <v>94</v>
      </c>
      <c r="AD1684" s="15">
        <f t="shared" si="2745"/>
        <v>94</v>
      </c>
      <c r="AE1684" s="15"/>
      <c r="AF1684" s="15"/>
      <c r="AG1684" s="15"/>
      <c r="AH1684" s="15">
        <f t="shared" si="2746"/>
        <v>94</v>
      </c>
      <c r="AI1684" s="15">
        <f t="shared" si="2747"/>
        <v>94</v>
      </c>
      <c r="AJ1684" s="15">
        <f t="shared" si="2748"/>
        <v>94</v>
      </c>
      <c r="AK1684" s="15"/>
      <c r="AL1684" s="15"/>
      <c r="AM1684" s="15"/>
      <c r="AN1684" s="15">
        <f t="shared" si="2734"/>
        <v>94</v>
      </c>
      <c r="AO1684" s="15"/>
      <c r="AP1684" s="70">
        <f t="shared" si="2749"/>
        <v>94</v>
      </c>
      <c r="AQ1684" s="15">
        <f t="shared" si="2735"/>
        <v>94</v>
      </c>
      <c r="AR1684" s="15"/>
      <c r="AS1684" s="70">
        <f t="shared" si="2750"/>
        <v>94</v>
      </c>
      <c r="AT1684" s="73">
        <f t="shared" si="2736"/>
        <v>94</v>
      </c>
      <c r="AU1684" s="15"/>
      <c r="AV1684" s="24"/>
    </row>
    <row r="1685" spans="1:49" s="74" customFormat="1" ht="31.2" x14ac:dyDescent="0.3">
      <c r="A1685" s="55" t="s">
        <v>1076</v>
      </c>
      <c r="B1685" s="56"/>
      <c r="C1685" s="55"/>
      <c r="D1685" s="55"/>
      <c r="E1685" s="57" t="s">
        <v>1077</v>
      </c>
      <c r="F1685" s="14">
        <f t="shared" ref="F1685:K1685" si="2813">F1686+F1690+F1698+F1708</f>
        <v>1568023</v>
      </c>
      <c r="G1685" s="14">
        <f t="shared" si="2813"/>
        <v>1606981.4</v>
      </c>
      <c r="H1685" s="14">
        <f t="shared" si="2813"/>
        <v>1606700</v>
      </c>
      <c r="I1685" s="14">
        <f t="shared" si="2813"/>
        <v>7177.4279999999999</v>
      </c>
      <c r="J1685" s="14">
        <f t="shared" si="2813"/>
        <v>7372.5460000000003</v>
      </c>
      <c r="K1685" s="14">
        <f t="shared" si="2813"/>
        <v>7372.5460000000003</v>
      </c>
      <c r="L1685" s="14">
        <f t="shared" si="2737"/>
        <v>1575200.4280000001</v>
      </c>
      <c r="M1685" s="14">
        <f t="shared" si="2738"/>
        <v>1614353.946</v>
      </c>
      <c r="N1685" s="14">
        <f t="shared" si="2739"/>
        <v>1614072.5460000001</v>
      </c>
      <c r="O1685" s="14">
        <f>O1686+O1690+O1698+O1708</f>
        <v>-79</v>
      </c>
      <c r="P1685" s="14">
        <f>P1686+P1690+P1698+P1708</f>
        <v>-79</v>
      </c>
      <c r="Q1685" s="14">
        <f>Q1686+Q1690+Q1698+Q1708</f>
        <v>-79</v>
      </c>
      <c r="R1685" s="14">
        <f t="shared" si="2806"/>
        <v>1575121.4280000001</v>
      </c>
      <c r="S1685" s="14">
        <f t="shared" si="2807"/>
        <v>1614274.946</v>
      </c>
      <c r="T1685" s="14">
        <f t="shared" si="2808"/>
        <v>1613993.5460000001</v>
      </c>
      <c r="U1685" s="14">
        <f>U1686+U1690+U1698+U1708</f>
        <v>0</v>
      </c>
      <c r="V1685" s="14">
        <f t="shared" si="2781"/>
        <v>1575121.4280000001</v>
      </c>
      <c r="W1685" s="14">
        <f t="shared" si="2782"/>
        <v>1614274.946</v>
      </c>
      <c r="X1685" s="14">
        <f t="shared" si="2783"/>
        <v>1613993.5460000001</v>
      </c>
      <c r="Y1685" s="14">
        <f>Y1686+Y1690+Y1698+Y1708</f>
        <v>-20647.050000000003</v>
      </c>
      <c r="Z1685" s="14">
        <f>Z1686+Z1690+Z1698+Z1708</f>
        <v>0</v>
      </c>
      <c r="AA1685" s="14">
        <f>AA1686+AA1690+AA1698+AA1708</f>
        <v>0</v>
      </c>
      <c r="AB1685" s="14">
        <f t="shared" si="2743"/>
        <v>1554474.378</v>
      </c>
      <c r="AC1685" s="14">
        <f t="shared" si="2744"/>
        <v>1614274.946</v>
      </c>
      <c r="AD1685" s="14">
        <f t="shared" si="2745"/>
        <v>1613993.5460000001</v>
      </c>
      <c r="AE1685" s="14">
        <f>AE1686+AE1690+AE1698+AE1708</f>
        <v>-1000</v>
      </c>
      <c r="AF1685" s="14">
        <f>AF1686+AF1690+AF1698+AF1708</f>
        <v>1000</v>
      </c>
      <c r="AG1685" s="14">
        <f>AG1686+AG1690+AG1698+AG1708</f>
        <v>0</v>
      </c>
      <c r="AH1685" s="14">
        <f t="shared" si="2746"/>
        <v>1553474.378</v>
      </c>
      <c r="AI1685" s="14">
        <f t="shared" si="2747"/>
        <v>1615274.946</v>
      </c>
      <c r="AJ1685" s="14">
        <f t="shared" si="2748"/>
        <v>1613993.5460000001</v>
      </c>
      <c r="AK1685" s="14">
        <f>AK1686+AK1690+AK1698+AK1708</f>
        <v>150</v>
      </c>
      <c r="AL1685" s="14">
        <f>AL1686+AL1690+AL1698+AL1708</f>
        <v>0</v>
      </c>
      <c r="AM1685" s="14">
        <f>AM1686+AM1690+AM1698+AM1708</f>
        <v>0</v>
      </c>
      <c r="AN1685" s="14">
        <f t="shared" si="2734"/>
        <v>1553624.378</v>
      </c>
      <c r="AO1685" s="14">
        <f>AO1686+AO1690+AO1698+AO1708</f>
        <v>0</v>
      </c>
      <c r="AP1685" s="68">
        <f t="shared" si="2749"/>
        <v>1553624.378</v>
      </c>
      <c r="AQ1685" s="14">
        <f t="shared" si="2735"/>
        <v>1615274.946</v>
      </c>
      <c r="AR1685" s="14">
        <f>AR1686+AR1690+AR1698+AR1708</f>
        <v>0</v>
      </c>
      <c r="AS1685" s="68">
        <f t="shared" si="2750"/>
        <v>1615274.946</v>
      </c>
      <c r="AT1685" s="71">
        <f t="shared" si="2736"/>
        <v>1613993.5460000001</v>
      </c>
      <c r="AU1685" s="14">
        <f>AU1686+AU1690+AU1698+AU1708</f>
        <v>0</v>
      </c>
      <c r="AV1685" s="16"/>
      <c r="AW1685" s="13"/>
    </row>
    <row r="1686" spans="1:49" s="75" customFormat="1" x14ac:dyDescent="0.3">
      <c r="A1686" s="58" t="s">
        <v>1078</v>
      </c>
      <c r="B1686" s="59"/>
      <c r="C1686" s="58"/>
      <c r="D1686" s="58"/>
      <c r="E1686" s="60" t="s">
        <v>1079</v>
      </c>
      <c r="F1686" s="21">
        <f t="shared" ref="F1686:F1690" si="2814">F1687</f>
        <v>10873.7</v>
      </c>
      <c r="G1686" s="21">
        <f t="shared" ref="G1686:G1690" si="2815">G1687</f>
        <v>11180.2</v>
      </c>
      <c r="H1686" s="21">
        <f t="shared" ref="H1686:H1690" si="2816">H1687</f>
        <v>11180.2</v>
      </c>
      <c r="I1686" s="21">
        <f t="shared" ref="I1686:I1690" si="2817">I1687</f>
        <v>0</v>
      </c>
      <c r="J1686" s="21">
        <f t="shared" ref="J1686:J1690" si="2818">J1687</f>
        <v>0</v>
      </c>
      <c r="K1686" s="21">
        <f t="shared" ref="K1686:K1690" si="2819">K1687</f>
        <v>0</v>
      </c>
      <c r="L1686" s="21">
        <f t="shared" si="2737"/>
        <v>10873.7</v>
      </c>
      <c r="M1686" s="21">
        <f t="shared" si="2738"/>
        <v>11180.2</v>
      </c>
      <c r="N1686" s="21">
        <f t="shared" si="2739"/>
        <v>11180.2</v>
      </c>
      <c r="O1686" s="21">
        <f t="shared" ref="O1686:O1690" si="2820">O1687</f>
        <v>0</v>
      </c>
      <c r="P1686" s="21">
        <f t="shared" ref="P1686:P1690" si="2821">P1687</f>
        <v>0</v>
      </c>
      <c r="Q1686" s="21">
        <f t="shared" ref="Q1686:Q1690" si="2822">Q1687</f>
        <v>0</v>
      </c>
      <c r="R1686" s="21">
        <f t="shared" si="2806"/>
        <v>10873.7</v>
      </c>
      <c r="S1686" s="21">
        <f t="shared" si="2807"/>
        <v>11180.2</v>
      </c>
      <c r="T1686" s="21">
        <f t="shared" si="2808"/>
        <v>11180.2</v>
      </c>
      <c r="U1686" s="21">
        <f t="shared" ref="U1686:U1690" si="2823">U1687</f>
        <v>0</v>
      </c>
      <c r="V1686" s="21">
        <f t="shared" si="2781"/>
        <v>10873.7</v>
      </c>
      <c r="W1686" s="21">
        <f t="shared" si="2782"/>
        <v>11180.2</v>
      </c>
      <c r="X1686" s="21">
        <f t="shared" si="2783"/>
        <v>11180.2</v>
      </c>
      <c r="Y1686" s="21">
        <f t="shared" ref="Y1686:Y1690" si="2824">Y1687</f>
        <v>-153.19999999999999</v>
      </c>
      <c r="Z1686" s="21">
        <f t="shared" ref="Z1686:Z1690" si="2825">Z1687</f>
        <v>0</v>
      </c>
      <c r="AA1686" s="21">
        <f t="shared" ref="AA1686:AA1690" si="2826">AA1687</f>
        <v>0</v>
      </c>
      <c r="AB1686" s="21">
        <f t="shared" si="2743"/>
        <v>10720.5</v>
      </c>
      <c r="AC1686" s="21">
        <f t="shared" si="2744"/>
        <v>11180.2</v>
      </c>
      <c r="AD1686" s="21">
        <f t="shared" si="2745"/>
        <v>11180.2</v>
      </c>
      <c r="AE1686" s="21">
        <f t="shared" ref="AE1686:AE1690" si="2827">AE1687</f>
        <v>0</v>
      </c>
      <c r="AF1686" s="21">
        <f t="shared" ref="AF1686:AF1690" si="2828">AF1687</f>
        <v>0</v>
      </c>
      <c r="AG1686" s="21">
        <f t="shared" ref="AG1686:AG1690" si="2829">AG1687</f>
        <v>0</v>
      </c>
      <c r="AH1686" s="21">
        <f t="shared" si="2746"/>
        <v>10720.5</v>
      </c>
      <c r="AI1686" s="21">
        <f t="shared" si="2747"/>
        <v>11180.2</v>
      </c>
      <c r="AJ1686" s="21">
        <f t="shared" si="2748"/>
        <v>11180.2</v>
      </c>
      <c r="AK1686" s="21">
        <f t="shared" ref="AK1686:AK1690" si="2830">AK1687</f>
        <v>0</v>
      </c>
      <c r="AL1686" s="21">
        <f t="shared" ref="AL1686:AL1690" si="2831">AL1687</f>
        <v>0</v>
      </c>
      <c r="AM1686" s="21">
        <f t="shared" ref="AM1686:AM1690" si="2832">AM1687</f>
        <v>0</v>
      </c>
      <c r="AN1686" s="21">
        <f t="shared" si="2734"/>
        <v>10720.5</v>
      </c>
      <c r="AO1686" s="21">
        <f t="shared" ref="AO1686:AO1690" si="2833">AO1687</f>
        <v>0</v>
      </c>
      <c r="AP1686" s="69">
        <f t="shared" si="2749"/>
        <v>10720.5</v>
      </c>
      <c r="AQ1686" s="21">
        <f t="shared" si="2735"/>
        <v>11180.2</v>
      </c>
      <c r="AR1686" s="21">
        <f t="shared" ref="AR1686:AU1690" si="2834">AR1687</f>
        <v>0</v>
      </c>
      <c r="AS1686" s="69">
        <f t="shared" si="2750"/>
        <v>11180.2</v>
      </c>
      <c r="AT1686" s="72">
        <f t="shared" si="2736"/>
        <v>11180.2</v>
      </c>
      <c r="AU1686" s="21">
        <f t="shared" si="2834"/>
        <v>0</v>
      </c>
      <c r="AV1686" s="22"/>
      <c r="AW1686" s="17"/>
    </row>
    <row r="1687" spans="1:49" ht="31.2" x14ac:dyDescent="0.3">
      <c r="A1687" s="61" t="s">
        <v>1080</v>
      </c>
      <c r="B1687" s="62"/>
      <c r="C1687" s="61"/>
      <c r="D1687" s="61"/>
      <c r="E1687" s="63" t="s">
        <v>179</v>
      </c>
      <c r="F1687" s="15">
        <f t="shared" si="2814"/>
        <v>10873.7</v>
      </c>
      <c r="G1687" s="15">
        <f t="shared" si="2815"/>
        <v>11180.2</v>
      </c>
      <c r="H1687" s="15">
        <f t="shared" si="2816"/>
        <v>11180.2</v>
      </c>
      <c r="I1687" s="15">
        <f t="shared" si="2817"/>
        <v>0</v>
      </c>
      <c r="J1687" s="15">
        <f t="shared" si="2818"/>
        <v>0</v>
      </c>
      <c r="K1687" s="15">
        <f t="shared" si="2819"/>
        <v>0</v>
      </c>
      <c r="L1687" s="15">
        <f t="shared" si="2737"/>
        <v>10873.7</v>
      </c>
      <c r="M1687" s="15">
        <f t="shared" si="2738"/>
        <v>11180.2</v>
      </c>
      <c r="N1687" s="15">
        <f t="shared" si="2739"/>
        <v>11180.2</v>
      </c>
      <c r="O1687" s="15">
        <f t="shared" si="2820"/>
        <v>0</v>
      </c>
      <c r="P1687" s="15">
        <f t="shared" si="2821"/>
        <v>0</v>
      </c>
      <c r="Q1687" s="15">
        <f t="shared" si="2822"/>
        <v>0</v>
      </c>
      <c r="R1687" s="15">
        <f t="shared" si="2806"/>
        <v>10873.7</v>
      </c>
      <c r="S1687" s="15">
        <f t="shared" si="2807"/>
        <v>11180.2</v>
      </c>
      <c r="T1687" s="15">
        <f t="shared" si="2808"/>
        <v>11180.2</v>
      </c>
      <c r="U1687" s="15">
        <f t="shared" si="2823"/>
        <v>0</v>
      </c>
      <c r="V1687" s="15">
        <f t="shared" si="2781"/>
        <v>10873.7</v>
      </c>
      <c r="W1687" s="15">
        <f t="shared" si="2782"/>
        <v>11180.2</v>
      </c>
      <c r="X1687" s="15">
        <f t="shared" si="2783"/>
        <v>11180.2</v>
      </c>
      <c r="Y1687" s="15">
        <f t="shared" si="2824"/>
        <v>-153.19999999999999</v>
      </c>
      <c r="Z1687" s="15">
        <f t="shared" si="2825"/>
        <v>0</v>
      </c>
      <c r="AA1687" s="15">
        <f t="shared" si="2826"/>
        <v>0</v>
      </c>
      <c r="AB1687" s="15">
        <f t="shared" si="2743"/>
        <v>10720.5</v>
      </c>
      <c r="AC1687" s="15">
        <f t="shared" si="2744"/>
        <v>11180.2</v>
      </c>
      <c r="AD1687" s="15">
        <f t="shared" si="2745"/>
        <v>11180.2</v>
      </c>
      <c r="AE1687" s="15">
        <f t="shared" si="2827"/>
        <v>0</v>
      </c>
      <c r="AF1687" s="15">
        <f t="shared" si="2828"/>
        <v>0</v>
      </c>
      <c r="AG1687" s="15">
        <f t="shared" si="2829"/>
        <v>0</v>
      </c>
      <c r="AH1687" s="15">
        <f t="shared" si="2746"/>
        <v>10720.5</v>
      </c>
      <c r="AI1687" s="15">
        <f t="shared" si="2747"/>
        <v>11180.2</v>
      </c>
      <c r="AJ1687" s="15">
        <f t="shared" si="2748"/>
        <v>11180.2</v>
      </c>
      <c r="AK1687" s="15">
        <f t="shared" si="2830"/>
        <v>0</v>
      </c>
      <c r="AL1687" s="15">
        <f t="shared" si="2831"/>
        <v>0</v>
      </c>
      <c r="AM1687" s="15">
        <f t="shared" si="2832"/>
        <v>0</v>
      </c>
      <c r="AN1687" s="15">
        <f t="shared" si="2734"/>
        <v>10720.5</v>
      </c>
      <c r="AO1687" s="15">
        <f t="shared" si="2833"/>
        <v>0</v>
      </c>
      <c r="AP1687" s="70">
        <f t="shared" si="2749"/>
        <v>10720.5</v>
      </c>
      <c r="AQ1687" s="15">
        <f t="shared" si="2735"/>
        <v>11180.2</v>
      </c>
      <c r="AR1687" s="15">
        <f t="shared" si="2834"/>
        <v>0</v>
      </c>
      <c r="AS1687" s="70">
        <f t="shared" si="2750"/>
        <v>11180.2</v>
      </c>
      <c r="AT1687" s="73">
        <f t="shared" si="2736"/>
        <v>11180.2</v>
      </c>
      <c r="AU1687" s="15">
        <f t="shared" si="2834"/>
        <v>0</v>
      </c>
      <c r="AV1687" s="24"/>
    </row>
    <row r="1688" spans="1:49" ht="93.6" x14ac:dyDescent="0.3">
      <c r="A1688" s="61" t="s">
        <v>1080</v>
      </c>
      <c r="B1688" s="62" t="s">
        <v>151</v>
      </c>
      <c r="C1688" s="61"/>
      <c r="D1688" s="61"/>
      <c r="E1688" s="63" t="s">
        <v>152</v>
      </c>
      <c r="F1688" s="15">
        <f t="shared" si="2814"/>
        <v>10873.7</v>
      </c>
      <c r="G1688" s="15">
        <f t="shared" si="2815"/>
        <v>11180.2</v>
      </c>
      <c r="H1688" s="15">
        <f t="shared" si="2816"/>
        <v>11180.2</v>
      </c>
      <c r="I1688" s="15">
        <f t="shared" si="2817"/>
        <v>0</v>
      </c>
      <c r="J1688" s="15">
        <f t="shared" si="2818"/>
        <v>0</v>
      </c>
      <c r="K1688" s="15">
        <f t="shared" si="2819"/>
        <v>0</v>
      </c>
      <c r="L1688" s="15">
        <f t="shared" si="2737"/>
        <v>10873.7</v>
      </c>
      <c r="M1688" s="15">
        <f t="shared" si="2738"/>
        <v>11180.2</v>
      </c>
      <c r="N1688" s="15">
        <f t="shared" si="2739"/>
        <v>11180.2</v>
      </c>
      <c r="O1688" s="15">
        <f t="shared" si="2820"/>
        <v>0</v>
      </c>
      <c r="P1688" s="15">
        <f t="shared" si="2821"/>
        <v>0</v>
      </c>
      <c r="Q1688" s="15">
        <f t="shared" si="2822"/>
        <v>0</v>
      </c>
      <c r="R1688" s="15">
        <f t="shared" si="2806"/>
        <v>10873.7</v>
      </c>
      <c r="S1688" s="15">
        <f t="shared" si="2807"/>
        <v>11180.2</v>
      </c>
      <c r="T1688" s="15">
        <f t="shared" si="2808"/>
        <v>11180.2</v>
      </c>
      <c r="U1688" s="15">
        <f t="shared" si="2823"/>
        <v>0</v>
      </c>
      <c r="V1688" s="15">
        <f t="shared" si="2781"/>
        <v>10873.7</v>
      </c>
      <c r="W1688" s="15">
        <f t="shared" si="2782"/>
        <v>11180.2</v>
      </c>
      <c r="X1688" s="15">
        <f t="shared" si="2783"/>
        <v>11180.2</v>
      </c>
      <c r="Y1688" s="15">
        <f t="shared" si="2824"/>
        <v>-153.19999999999999</v>
      </c>
      <c r="Z1688" s="15">
        <f t="shared" si="2825"/>
        <v>0</v>
      </c>
      <c r="AA1688" s="15">
        <f t="shared" si="2826"/>
        <v>0</v>
      </c>
      <c r="AB1688" s="15">
        <f t="shared" si="2743"/>
        <v>10720.5</v>
      </c>
      <c r="AC1688" s="15">
        <f t="shared" si="2744"/>
        <v>11180.2</v>
      </c>
      <c r="AD1688" s="15">
        <f t="shared" si="2745"/>
        <v>11180.2</v>
      </c>
      <c r="AE1688" s="15">
        <f t="shared" si="2827"/>
        <v>0</v>
      </c>
      <c r="AF1688" s="15">
        <f t="shared" si="2828"/>
        <v>0</v>
      </c>
      <c r="AG1688" s="15">
        <f t="shared" si="2829"/>
        <v>0</v>
      </c>
      <c r="AH1688" s="15">
        <f t="shared" si="2746"/>
        <v>10720.5</v>
      </c>
      <c r="AI1688" s="15">
        <f t="shared" si="2747"/>
        <v>11180.2</v>
      </c>
      <c r="AJ1688" s="15">
        <f t="shared" si="2748"/>
        <v>11180.2</v>
      </c>
      <c r="AK1688" s="15">
        <f t="shared" si="2830"/>
        <v>0</v>
      </c>
      <c r="AL1688" s="15">
        <f t="shared" si="2831"/>
        <v>0</v>
      </c>
      <c r="AM1688" s="15">
        <f t="shared" si="2832"/>
        <v>0</v>
      </c>
      <c r="AN1688" s="15">
        <f t="shared" si="2734"/>
        <v>10720.5</v>
      </c>
      <c r="AO1688" s="15">
        <f t="shared" si="2833"/>
        <v>0</v>
      </c>
      <c r="AP1688" s="70">
        <f t="shared" si="2749"/>
        <v>10720.5</v>
      </c>
      <c r="AQ1688" s="15">
        <f t="shared" si="2735"/>
        <v>11180.2</v>
      </c>
      <c r="AR1688" s="15">
        <f t="shared" si="2834"/>
        <v>0</v>
      </c>
      <c r="AS1688" s="70">
        <f t="shared" si="2750"/>
        <v>11180.2</v>
      </c>
      <c r="AT1688" s="73">
        <f t="shared" si="2736"/>
        <v>11180.2</v>
      </c>
      <c r="AU1688" s="15">
        <f t="shared" si="2834"/>
        <v>0</v>
      </c>
      <c r="AV1688" s="24"/>
    </row>
    <row r="1689" spans="1:49" ht="46.8" x14ac:dyDescent="0.3">
      <c r="A1689" s="61" t="s">
        <v>1080</v>
      </c>
      <c r="B1689" s="62">
        <v>100</v>
      </c>
      <c r="C1689" s="61" t="s">
        <v>31</v>
      </c>
      <c r="D1689" s="61" t="s">
        <v>288</v>
      </c>
      <c r="E1689" s="63" t="s">
        <v>1081</v>
      </c>
      <c r="F1689" s="15">
        <v>10873.7</v>
      </c>
      <c r="G1689" s="15">
        <v>11180.2</v>
      </c>
      <c r="H1689" s="15">
        <v>11180.2</v>
      </c>
      <c r="I1689" s="15"/>
      <c r="J1689" s="15"/>
      <c r="K1689" s="15"/>
      <c r="L1689" s="15">
        <f t="shared" si="2737"/>
        <v>10873.7</v>
      </c>
      <c r="M1689" s="15">
        <f t="shared" si="2738"/>
        <v>11180.2</v>
      </c>
      <c r="N1689" s="15">
        <f t="shared" si="2739"/>
        <v>11180.2</v>
      </c>
      <c r="O1689" s="15"/>
      <c r="P1689" s="15"/>
      <c r="Q1689" s="15"/>
      <c r="R1689" s="15">
        <f t="shared" si="2806"/>
        <v>10873.7</v>
      </c>
      <c r="S1689" s="15">
        <f t="shared" si="2807"/>
        <v>11180.2</v>
      </c>
      <c r="T1689" s="15">
        <f t="shared" si="2808"/>
        <v>11180.2</v>
      </c>
      <c r="U1689" s="15"/>
      <c r="V1689" s="15">
        <f t="shared" si="2781"/>
        <v>10873.7</v>
      </c>
      <c r="W1689" s="15">
        <f t="shared" si="2782"/>
        <v>11180.2</v>
      </c>
      <c r="X1689" s="15">
        <f t="shared" si="2783"/>
        <v>11180.2</v>
      </c>
      <c r="Y1689" s="15">
        <v>-153.19999999999999</v>
      </c>
      <c r="Z1689" s="15"/>
      <c r="AA1689" s="15"/>
      <c r="AB1689" s="15">
        <f t="shared" si="2743"/>
        <v>10720.5</v>
      </c>
      <c r="AC1689" s="15">
        <f t="shared" si="2744"/>
        <v>11180.2</v>
      </c>
      <c r="AD1689" s="15">
        <f t="shared" si="2745"/>
        <v>11180.2</v>
      </c>
      <c r="AE1689" s="15"/>
      <c r="AF1689" s="15"/>
      <c r="AG1689" s="15"/>
      <c r="AH1689" s="15">
        <f t="shared" si="2746"/>
        <v>10720.5</v>
      </c>
      <c r="AI1689" s="15">
        <f t="shared" si="2747"/>
        <v>11180.2</v>
      </c>
      <c r="AJ1689" s="15">
        <f t="shared" si="2748"/>
        <v>11180.2</v>
      </c>
      <c r="AK1689" s="15"/>
      <c r="AL1689" s="15"/>
      <c r="AM1689" s="15"/>
      <c r="AN1689" s="15">
        <f t="shared" si="2734"/>
        <v>10720.5</v>
      </c>
      <c r="AO1689" s="15"/>
      <c r="AP1689" s="70">
        <f t="shared" si="2749"/>
        <v>10720.5</v>
      </c>
      <c r="AQ1689" s="15">
        <f t="shared" si="2735"/>
        <v>11180.2</v>
      </c>
      <c r="AR1689" s="15"/>
      <c r="AS1689" s="70">
        <f t="shared" si="2750"/>
        <v>11180.2</v>
      </c>
      <c r="AT1689" s="73">
        <f t="shared" si="2736"/>
        <v>11180.2</v>
      </c>
      <c r="AU1689" s="15"/>
      <c r="AV1689" s="24"/>
    </row>
    <row r="1690" spans="1:49" s="75" customFormat="1" ht="31.2" x14ac:dyDescent="0.3">
      <c r="A1690" s="58" t="s">
        <v>1082</v>
      </c>
      <c r="B1690" s="59"/>
      <c r="C1690" s="58"/>
      <c r="D1690" s="58"/>
      <c r="E1690" s="60" t="s">
        <v>1083</v>
      </c>
      <c r="F1690" s="21">
        <f t="shared" si="2814"/>
        <v>603484.1</v>
      </c>
      <c r="G1690" s="21">
        <f t="shared" si="2815"/>
        <v>619118.00000000012</v>
      </c>
      <c r="H1690" s="21">
        <f t="shared" si="2816"/>
        <v>619118.00000000012</v>
      </c>
      <c r="I1690" s="21">
        <f t="shared" si="2817"/>
        <v>0</v>
      </c>
      <c r="J1690" s="21">
        <f t="shared" si="2818"/>
        <v>0</v>
      </c>
      <c r="K1690" s="21">
        <f t="shared" si="2819"/>
        <v>0</v>
      </c>
      <c r="L1690" s="21">
        <f t="shared" si="2737"/>
        <v>603484.1</v>
      </c>
      <c r="M1690" s="21">
        <f t="shared" si="2738"/>
        <v>619118.00000000012</v>
      </c>
      <c r="N1690" s="21">
        <f t="shared" si="2739"/>
        <v>619118.00000000012</v>
      </c>
      <c r="O1690" s="21">
        <f t="shared" si="2820"/>
        <v>0</v>
      </c>
      <c r="P1690" s="21">
        <f t="shared" si="2821"/>
        <v>0</v>
      </c>
      <c r="Q1690" s="21">
        <f t="shared" si="2822"/>
        <v>0</v>
      </c>
      <c r="R1690" s="21">
        <f t="shared" si="2806"/>
        <v>603484.1</v>
      </c>
      <c r="S1690" s="21">
        <f t="shared" si="2807"/>
        <v>619118.00000000012</v>
      </c>
      <c r="T1690" s="21">
        <f t="shared" si="2808"/>
        <v>619118.00000000012</v>
      </c>
      <c r="U1690" s="21">
        <f t="shared" si="2823"/>
        <v>0</v>
      </c>
      <c r="V1690" s="21">
        <f t="shared" si="2781"/>
        <v>603484.1</v>
      </c>
      <c r="W1690" s="21">
        <f t="shared" si="2782"/>
        <v>619118.00000000012</v>
      </c>
      <c r="X1690" s="21">
        <f t="shared" si="2783"/>
        <v>619118.00000000012</v>
      </c>
      <c r="Y1690" s="21">
        <f t="shared" si="2824"/>
        <v>-7959</v>
      </c>
      <c r="Z1690" s="21">
        <f t="shared" si="2825"/>
        <v>0</v>
      </c>
      <c r="AA1690" s="21">
        <f t="shared" si="2826"/>
        <v>0</v>
      </c>
      <c r="AB1690" s="21">
        <f t="shared" si="2743"/>
        <v>595525.1</v>
      </c>
      <c r="AC1690" s="21">
        <f t="shared" si="2744"/>
        <v>619118.00000000012</v>
      </c>
      <c r="AD1690" s="21">
        <f t="shared" si="2745"/>
        <v>619118.00000000012</v>
      </c>
      <c r="AE1690" s="21">
        <f t="shared" si="2827"/>
        <v>0</v>
      </c>
      <c r="AF1690" s="21">
        <f t="shared" si="2828"/>
        <v>0</v>
      </c>
      <c r="AG1690" s="21">
        <f t="shared" si="2829"/>
        <v>0</v>
      </c>
      <c r="AH1690" s="21">
        <f t="shared" si="2746"/>
        <v>595525.1</v>
      </c>
      <c r="AI1690" s="21">
        <f t="shared" si="2747"/>
        <v>619118.00000000012</v>
      </c>
      <c r="AJ1690" s="21">
        <f t="shared" si="2748"/>
        <v>619118.00000000012</v>
      </c>
      <c r="AK1690" s="21">
        <f t="shared" si="2830"/>
        <v>0</v>
      </c>
      <c r="AL1690" s="21">
        <f t="shared" si="2831"/>
        <v>0</v>
      </c>
      <c r="AM1690" s="21">
        <f t="shared" si="2832"/>
        <v>0</v>
      </c>
      <c r="AN1690" s="21">
        <f t="shared" si="2734"/>
        <v>595525.1</v>
      </c>
      <c r="AO1690" s="21">
        <f t="shared" si="2833"/>
        <v>0</v>
      </c>
      <c r="AP1690" s="69">
        <f t="shared" si="2749"/>
        <v>595525.1</v>
      </c>
      <c r="AQ1690" s="21">
        <f t="shared" si="2735"/>
        <v>619118.00000000012</v>
      </c>
      <c r="AR1690" s="21">
        <f t="shared" si="2834"/>
        <v>0</v>
      </c>
      <c r="AS1690" s="69">
        <f t="shared" si="2750"/>
        <v>619118.00000000012</v>
      </c>
      <c r="AT1690" s="72">
        <f t="shared" si="2736"/>
        <v>619118.00000000012</v>
      </c>
      <c r="AU1690" s="21">
        <f t="shared" si="2834"/>
        <v>0</v>
      </c>
      <c r="AV1690" s="22"/>
      <c r="AW1690" s="17"/>
    </row>
    <row r="1691" spans="1:49" ht="31.2" x14ac:dyDescent="0.3">
      <c r="A1691" s="61" t="s">
        <v>1084</v>
      </c>
      <c r="B1691" s="62"/>
      <c r="C1691" s="61"/>
      <c r="D1691" s="61"/>
      <c r="E1691" s="63" t="s">
        <v>179</v>
      </c>
      <c r="F1691" s="15">
        <f t="shared" ref="F1691:K1691" si="2835">F1692+F1694+F1696</f>
        <v>603484.1</v>
      </c>
      <c r="G1691" s="15">
        <f t="shared" si="2835"/>
        <v>619118.00000000012</v>
      </c>
      <c r="H1691" s="15">
        <f t="shared" si="2835"/>
        <v>619118.00000000012</v>
      </c>
      <c r="I1691" s="15">
        <f t="shared" si="2835"/>
        <v>0</v>
      </c>
      <c r="J1691" s="15">
        <f t="shared" si="2835"/>
        <v>0</v>
      </c>
      <c r="K1691" s="15">
        <f t="shared" si="2835"/>
        <v>0</v>
      </c>
      <c r="L1691" s="15">
        <f t="shared" si="2737"/>
        <v>603484.1</v>
      </c>
      <c r="M1691" s="15">
        <f t="shared" si="2738"/>
        <v>619118.00000000012</v>
      </c>
      <c r="N1691" s="15">
        <f t="shared" si="2739"/>
        <v>619118.00000000012</v>
      </c>
      <c r="O1691" s="15">
        <f>O1692+O1694+O1696</f>
        <v>0</v>
      </c>
      <c r="P1691" s="15">
        <f>P1692+P1694+P1696</f>
        <v>0</v>
      </c>
      <c r="Q1691" s="15">
        <f>Q1692+Q1694+Q1696</f>
        <v>0</v>
      </c>
      <c r="R1691" s="15">
        <f t="shared" si="2806"/>
        <v>603484.1</v>
      </c>
      <c r="S1691" s="15">
        <f t="shared" si="2807"/>
        <v>619118.00000000012</v>
      </c>
      <c r="T1691" s="15">
        <f t="shared" si="2808"/>
        <v>619118.00000000012</v>
      </c>
      <c r="U1691" s="15">
        <f>U1692+U1694+U1696</f>
        <v>0</v>
      </c>
      <c r="V1691" s="15">
        <f t="shared" si="2781"/>
        <v>603484.1</v>
      </c>
      <c r="W1691" s="15">
        <f t="shared" si="2782"/>
        <v>619118.00000000012</v>
      </c>
      <c r="X1691" s="15">
        <f t="shared" si="2783"/>
        <v>619118.00000000012</v>
      </c>
      <c r="Y1691" s="15">
        <f>Y1692+Y1694+Y1696</f>
        <v>-7959</v>
      </c>
      <c r="Z1691" s="15">
        <f>Z1692+Z1694+Z1696</f>
        <v>0</v>
      </c>
      <c r="AA1691" s="15">
        <f>AA1692+AA1694+AA1696</f>
        <v>0</v>
      </c>
      <c r="AB1691" s="15">
        <f t="shared" si="2743"/>
        <v>595525.1</v>
      </c>
      <c r="AC1691" s="15">
        <f t="shared" si="2744"/>
        <v>619118.00000000012</v>
      </c>
      <c r="AD1691" s="15">
        <f t="shared" si="2745"/>
        <v>619118.00000000012</v>
      </c>
      <c r="AE1691" s="15">
        <f>AE1692+AE1694+AE1696</f>
        <v>0</v>
      </c>
      <c r="AF1691" s="15">
        <f>AF1692+AF1694+AF1696</f>
        <v>0</v>
      </c>
      <c r="AG1691" s="15">
        <f>AG1692+AG1694+AG1696</f>
        <v>0</v>
      </c>
      <c r="AH1691" s="15">
        <f t="shared" si="2746"/>
        <v>595525.1</v>
      </c>
      <c r="AI1691" s="15">
        <f t="shared" si="2747"/>
        <v>619118.00000000012</v>
      </c>
      <c r="AJ1691" s="15">
        <f t="shared" si="2748"/>
        <v>619118.00000000012</v>
      </c>
      <c r="AK1691" s="15">
        <f>AK1692+AK1694+AK1696</f>
        <v>0</v>
      </c>
      <c r="AL1691" s="15">
        <f>AL1692+AL1694+AL1696</f>
        <v>0</v>
      </c>
      <c r="AM1691" s="15">
        <f>AM1692+AM1694+AM1696</f>
        <v>0</v>
      </c>
      <c r="AN1691" s="15">
        <f t="shared" si="2734"/>
        <v>595525.1</v>
      </c>
      <c r="AO1691" s="15">
        <f>AO1692+AO1694+AO1696</f>
        <v>0</v>
      </c>
      <c r="AP1691" s="70">
        <f t="shared" si="2749"/>
        <v>595525.1</v>
      </c>
      <c r="AQ1691" s="15">
        <f t="shared" si="2735"/>
        <v>619118.00000000012</v>
      </c>
      <c r="AR1691" s="15">
        <f>AR1692+AR1694+AR1696</f>
        <v>0</v>
      </c>
      <c r="AS1691" s="70">
        <f t="shared" si="2750"/>
        <v>619118.00000000012</v>
      </c>
      <c r="AT1691" s="73">
        <f t="shared" si="2736"/>
        <v>619118.00000000012</v>
      </c>
      <c r="AU1691" s="15">
        <f>AU1692+AU1694+AU1696</f>
        <v>0</v>
      </c>
      <c r="AV1691" s="24"/>
    </row>
    <row r="1692" spans="1:49" ht="93.6" x14ac:dyDescent="0.3">
      <c r="A1692" s="61" t="s">
        <v>1084</v>
      </c>
      <c r="B1692" s="62" t="s">
        <v>151</v>
      </c>
      <c r="C1692" s="61"/>
      <c r="D1692" s="61"/>
      <c r="E1692" s="63" t="s">
        <v>152</v>
      </c>
      <c r="F1692" s="15">
        <f t="shared" ref="F1692:K1692" si="2836">F1693</f>
        <v>567725.5</v>
      </c>
      <c r="G1692" s="15">
        <f t="shared" si="2836"/>
        <v>583723.40000000014</v>
      </c>
      <c r="H1692" s="15">
        <f t="shared" si="2836"/>
        <v>583723.40000000014</v>
      </c>
      <c r="I1692" s="15">
        <f t="shared" si="2836"/>
        <v>0</v>
      </c>
      <c r="J1692" s="15">
        <f t="shared" si="2836"/>
        <v>0</v>
      </c>
      <c r="K1692" s="15">
        <f t="shared" si="2836"/>
        <v>0</v>
      </c>
      <c r="L1692" s="15">
        <f t="shared" si="2737"/>
        <v>567725.5</v>
      </c>
      <c r="M1692" s="15">
        <f t="shared" si="2738"/>
        <v>583723.40000000014</v>
      </c>
      <c r="N1692" s="15">
        <f t="shared" si="2739"/>
        <v>583723.40000000014</v>
      </c>
      <c r="O1692" s="15">
        <f>O1693</f>
        <v>0</v>
      </c>
      <c r="P1692" s="15">
        <f>P1693</f>
        <v>0</v>
      </c>
      <c r="Q1692" s="15">
        <f>Q1693</f>
        <v>0</v>
      </c>
      <c r="R1692" s="15">
        <f t="shared" si="2806"/>
        <v>567725.5</v>
      </c>
      <c r="S1692" s="15">
        <f t="shared" si="2807"/>
        <v>583723.40000000014</v>
      </c>
      <c r="T1692" s="15">
        <f t="shared" si="2808"/>
        <v>583723.40000000014</v>
      </c>
      <c r="U1692" s="15">
        <f>U1693</f>
        <v>0</v>
      </c>
      <c r="V1692" s="15">
        <f t="shared" si="2781"/>
        <v>567725.5</v>
      </c>
      <c r="W1692" s="15">
        <f t="shared" si="2782"/>
        <v>583723.40000000014</v>
      </c>
      <c r="X1692" s="15">
        <f t="shared" si="2783"/>
        <v>583723.40000000014</v>
      </c>
      <c r="Y1692" s="15">
        <f>Y1693</f>
        <v>-7959</v>
      </c>
      <c r="Z1692" s="15">
        <f>Z1693</f>
        <v>0</v>
      </c>
      <c r="AA1692" s="15">
        <f>AA1693</f>
        <v>0</v>
      </c>
      <c r="AB1692" s="15">
        <f t="shared" si="2743"/>
        <v>559766.5</v>
      </c>
      <c r="AC1692" s="15">
        <f t="shared" si="2744"/>
        <v>583723.40000000014</v>
      </c>
      <c r="AD1692" s="15">
        <f t="shared" si="2745"/>
        <v>583723.40000000014</v>
      </c>
      <c r="AE1692" s="15">
        <f>AE1693</f>
        <v>0</v>
      </c>
      <c r="AF1692" s="15">
        <f>AF1693</f>
        <v>0</v>
      </c>
      <c r="AG1692" s="15">
        <f>AG1693</f>
        <v>0</v>
      </c>
      <c r="AH1692" s="15">
        <f t="shared" si="2746"/>
        <v>559766.5</v>
      </c>
      <c r="AI1692" s="15">
        <f t="shared" si="2747"/>
        <v>583723.40000000014</v>
      </c>
      <c r="AJ1692" s="15">
        <f t="shared" si="2748"/>
        <v>583723.40000000014</v>
      </c>
      <c r="AK1692" s="15">
        <f>AK1693</f>
        <v>0</v>
      </c>
      <c r="AL1692" s="15">
        <f>AL1693</f>
        <v>0</v>
      </c>
      <c r="AM1692" s="15">
        <f>AM1693</f>
        <v>0</v>
      </c>
      <c r="AN1692" s="15">
        <f t="shared" si="2734"/>
        <v>559766.5</v>
      </c>
      <c r="AO1692" s="15">
        <f>AO1693</f>
        <v>0</v>
      </c>
      <c r="AP1692" s="70">
        <f t="shared" si="2749"/>
        <v>559766.5</v>
      </c>
      <c r="AQ1692" s="15">
        <f t="shared" si="2735"/>
        <v>583723.40000000014</v>
      </c>
      <c r="AR1692" s="15">
        <f>AR1693</f>
        <v>0</v>
      </c>
      <c r="AS1692" s="70">
        <f t="shared" si="2750"/>
        <v>583723.40000000014</v>
      </c>
      <c r="AT1692" s="73">
        <f t="shared" si="2736"/>
        <v>583723.40000000014</v>
      </c>
      <c r="AU1692" s="15">
        <f>AU1693</f>
        <v>0</v>
      </c>
      <c r="AV1692" s="24"/>
    </row>
    <row r="1693" spans="1:49" ht="62.4" x14ac:dyDescent="0.3">
      <c r="A1693" s="61" t="s">
        <v>1084</v>
      </c>
      <c r="B1693" s="62">
        <v>100</v>
      </c>
      <c r="C1693" s="61" t="s">
        <v>31</v>
      </c>
      <c r="D1693" s="61" t="s">
        <v>238</v>
      </c>
      <c r="E1693" s="63" t="s">
        <v>359</v>
      </c>
      <c r="F1693" s="15">
        <v>567725.5</v>
      </c>
      <c r="G1693" s="15">
        <v>583723.40000000014</v>
      </c>
      <c r="H1693" s="15">
        <v>583723.40000000014</v>
      </c>
      <c r="I1693" s="15"/>
      <c r="J1693" s="15"/>
      <c r="K1693" s="15"/>
      <c r="L1693" s="15">
        <f t="shared" si="2737"/>
        <v>567725.5</v>
      </c>
      <c r="M1693" s="15">
        <f t="shared" si="2738"/>
        <v>583723.40000000014</v>
      </c>
      <c r="N1693" s="15">
        <f t="shared" si="2739"/>
        <v>583723.40000000014</v>
      </c>
      <c r="O1693" s="15"/>
      <c r="P1693" s="15"/>
      <c r="Q1693" s="15"/>
      <c r="R1693" s="15">
        <f t="shared" si="2806"/>
        <v>567725.5</v>
      </c>
      <c r="S1693" s="15">
        <f t="shared" si="2807"/>
        <v>583723.40000000014</v>
      </c>
      <c r="T1693" s="15">
        <f t="shared" si="2808"/>
        <v>583723.40000000014</v>
      </c>
      <c r="U1693" s="15"/>
      <c r="V1693" s="15">
        <f t="shared" si="2781"/>
        <v>567725.5</v>
      </c>
      <c r="W1693" s="15">
        <f t="shared" si="2782"/>
        <v>583723.40000000014</v>
      </c>
      <c r="X1693" s="15">
        <f t="shared" si="2783"/>
        <v>583723.40000000014</v>
      </c>
      <c r="Y1693" s="15">
        <f>-1012.7-1175-1148.7-1069-1097.5-1064-1069.1-323</f>
        <v>-7959</v>
      </c>
      <c r="Z1693" s="15"/>
      <c r="AA1693" s="15"/>
      <c r="AB1693" s="15">
        <f t="shared" si="2743"/>
        <v>559766.5</v>
      </c>
      <c r="AC1693" s="15">
        <f t="shared" si="2744"/>
        <v>583723.40000000014</v>
      </c>
      <c r="AD1693" s="15">
        <f t="shared" si="2745"/>
        <v>583723.40000000014</v>
      </c>
      <c r="AE1693" s="15"/>
      <c r="AF1693" s="15"/>
      <c r="AG1693" s="15"/>
      <c r="AH1693" s="15">
        <f t="shared" si="2746"/>
        <v>559766.5</v>
      </c>
      <c r="AI1693" s="15">
        <f t="shared" si="2747"/>
        <v>583723.40000000014</v>
      </c>
      <c r="AJ1693" s="15">
        <f t="shared" si="2748"/>
        <v>583723.40000000014</v>
      </c>
      <c r="AK1693" s="15"/>
      <c r="AL1693" s="15"/>
      <c r="AM1693" s="15"/>
      <c r="AN1693" s="15">
        <f t="shared" si="2734"/>
        <v>559766.5</v>
      </c>
      <c r="AO1693" s="15"/>
      <c r="AP1693" s="70">
        <f t="shared" si="2749"/>
        <v>559766.5</v>
      </c>
      <c r="AQ1693" s="15">
        <f t="shared" si="2735"/>
        <v>583723.40000000014</v>
      </c>
      <c r="AR1693" s="15"/>
      <c r="AS1693" s="70">
        <f t="shared" si="2750"/>
        <v>583723.40000000014</v>
      </c>
      <c r="AT1693" s="73">
        <f t="shared" si="2736"/>
        <v>583723.40000000014</v>
      </c>
      <c r="AU1693" s="15"/>
      <c r="AV1693" s="24"/>
    </row>
    <row r="1694" spans="1:49" ht="31.2" x14ac:dyDescent="0.3">
      <c r="A1694" s="61" t="s">
        <v>1084</v>
      </c>
      <c r="B1694" s="62" t="s">
        <v>48</v>
      </c>
      <c r="C1694" s="61"/>
      <c r="D1694" s="61"/>
      <c r="E1694" s="63" t="s">
        <v>49</v>
      </c>
      <c r="F1694" s="15">
        <f t="shared" ref="F1694:K1694" si="2837">F1695</f>
        <v>35478.199999999997</v>
      </c>
      <c r="G1694" s="15">
        <f t="shared" si="2837"/>
        <v>35114.199999999997</v>
      </c>
      <c r="H1694" s="15">
        <f t="shared" si="2837"/>
        <v>35114.199999999997</v>
      </c>
      <c r="I1694" s="15">
        <f t="shared" si="2837"/>
        <v>0</v>
      </c>
      <c r="J1694" s="15">
        <f t="shared" si="2837"/>
        <v>0</v>
      </c>
      <c r="K1694" s="15">
        <f t="shared" si="2837"/>
        <v>0</v>
      </c>
      <c r="L1694" s="15">
        <f t="shared" si="2737"/>
        <v>35478.199999999997</v>
      </c>
      <c r="M1694" s="15">
        <f t="shared" si="2738"/>
        <v>35114.199999999997</v>
      </c>
      <c r="N1694" s="15">
        <f t="shared" si="2739"/>
        <v>35114.199999999997</v>
      </c>
      <c r="O1694" s="15">
        <f>O1695</f>
        <v>0</v>
      </c>
      <c r="P1694" s="15">
        <f>P1695</f>
        <v>0</v>
      </c>
      <c r="Q1694" s="15">
        <f>Q1695</f>
        <v>0</v>
      </c>
      <c r="R1694" s="15">
        <f t="shared" si="2806"/>
        <v>35478.199999999997</v>
      </c>
      <c r="S1694" s="15">
        <f t="shared" si="2807"/>
        <v>35114.199999999997</v>
      </c>
      <c r="T1694" s="15">
        <f t="shared" si="2808"/>
        <v>35114.199999999997</v>
      </c>
      <c r="U1694" s="15">
        <f>U1695</f>
        <v>0</v>
      </c>
      <c r="V1694" s="15">
        <f t="shared" si="2781"/>
        <v>35478.199999999997</v>
      </c>
      <c r="W1694" s="15">
        <f t="shared" si="2782"/>
        <v>35114.199999999997</v>
      </c>
      <c r="X1694" s="15">
        <f t="shared" si="2783"/>
        <v>35114.199999999997</v>
      </c>
      <c r="Y1694" s="15">
        <f>Y1695</f>
        <v>0</v>
      </c>
      <c r="Z1694" s="15">
        <f>Z1695</f>
        <v>0</v>
      </c>
      <c r="AA1694" s="15">
        <f>AA1695</f>
        <v>0</v>
      </c>
      <c r="AB1694" s="15">
        <f t="shared" si="2743"/>
        <v>35478.199999999997</v>
      </c>
      <c r="AC1694" s="15">
        <f t="shared" si="2744"/>
        <v>35114.199999999997</v>
      </c>
      <c r="AD1694" s="15">
        <f t="shared" si="2745"/>
        <v>35114.199999999997</v>
      </c>
      <c r="AE1694" s="15">
        <f>AE1695</f>
        <v>0</v>
      </c>
      <c r="AF1694" s="15">
        <f>AF1695</f>
        <v>0</v>
      </c>
      <c r="AG1694" s="15">
        <f>AG1695</f>
        <v>0</v>
      </c>
      <c r="AH1694" s="15">
        <f t="shared" si="2746"/>
        <v>35478.199999999997</v>
      </c>
      <c r="AI1694" s="15">
        <f t="shared" si="2747"/>
        <v>35114.199999999997</v>
      </c>
      <c r="AJ1694" s="15">
        <f t="shared" si="2748"/>
        <v>35114.199999999997</v>
      </c>
      <c r="AK1694" s="15">
        <f>AK1695</f>
        <v>0</v>
      </c>
      <c r="AL1694" s="15">
        <f>AL1695</f>
        <v>0</v>
      </c>
      <c r="AM1694" s="15">
        <f>AM1695</f>
        <v>0</v>
      </c>
      <c r="AN1694" s="15">
        <f t="shared" si="2734"/>
        <v>35478.199999999997</v>
      </c>
      <c r="AO1694" s="15">
        <f>AO1695</f>
        <v>0</v>
      </c>
      <c r="AP1694" s="70">
        <f t="shared" si="2749"/>
        <v>35478.199999999997</v>
      </c>
      <c r="AQ1694" s="15">
        <f t="shared" si="2735"/>
        <v>35114.199999999997</v>
      </c>
      <c r="AR1694" s="15">
        <f>AR1695</f>
        <v>0</v>
      </c>
      <c r="AS1694" s="70">
        <f t="shared" si="2750"/>
        <v>35114.199999999997</v>
      </c>
      <c r="AT1694" s="73">
        <f t="shared" si="2736"/>
        <v>35114.199999999997</v>
      </c>
      <c r="AU1694" s="15">
        <f>AU1695</f>
        <v>0</v>
      </c>
      <c r="AV1694" s="24"/>
    </row>
    <row r="1695" spans="1:49" ht="62.4" x14ac:dyDescent="0.3">
      <c r="A1695" s="61" t="s">
        <v>1084</v>
      </c>
      <c r="B1695" s="62">
        <v>200</v>
      </c>
      <c r="C1695" s="61" t="s">
        <v>31</v>
      </c>
      <c r="D1695" s="61" t="s">
        <v>238</v>
      </c>
      <c r="E1695" s="63" t="s">
        <v>359</v>
      </c>
      <c r="F1695" s="15">
        <v>35478.199999999997</v>
      </c>
      <c r="G1695" s="15">
        <v>35114.199999999997</v>
      </c>
      <c r="H1695" s="15">
        <v>35114.199999999997</v>
      </c>
      <c r="I1695" s="15"/>
      <c r="J1695" s="15"/>
      <c r="K1695" s="15"/>
      <c r="L1695" s="15">
        <f t="shared" si="2737"/>
        <v>35478.199999999997</v>
      </c>
      <c r="M1695" s="15">
        <f t="shared" si="2738"/>
        <v>35114.199999999997</v>
      </c>
      <c r="N1695" s="15">
        <f t="shared" si="2739"/>
        <v>35114.199999999997</v>
      </c>
      <c r="O1695" s="15"/>
      <c r="P1695" s="15"/>
      <c r="Q1695" s="15"/>
      <c r="R1695" s="15">
        <f t="shared" si="2806"/>
        <v>35478.199999999997</v>
      </c>
      <c r="S1695" s="15">
        <f t="shared" si="2807"/>
        <v>35114.199999999997</v>
      </c>
      <c r="T1695" s="15">
        <f t="shared" si="2808"/>
        <v>35114.199999999997</v>
      </c>
      <c r="U1695" s="15"/>
      <c r="V1695" s="15">
        <f t="shared" si="2781"/>
        <v>35478.199999999997</v>
      </c>
      <c r="W1695" s="15">
        <f t="shared" si="2782"/>
        <v>35114.199999999997</v>
      </c>
      <c r="X1695" s="15">
        <f t="shared" si="2783"/>
        <v>35114.199999999997</v>
      </c>
      <c r="Y1695" s="15"/>
      <c r="Z1695" s="15"/>
      <c r="AA1695" s="15"/>
      <c r="AB1695" s="15">
        <f t="shared" si="2743"/>
        <v>35478.199999999997</v>
      </c>
      <c r="AC1695" s="15">
        <f t="shared" si="2744"/>
        <v>35114.199999999997</v>
      </c>
      <c r="AD1695" s="15">
        <f t="shared" si="2745"/>
        <v>35114.199999999997</v>
      </c>
      <c r="AE1695" s="15"/>
      <c r="AF1695" s="15"/>
      <c r="AG1695" s="15"/>
      <c r="AH1695" s="15">
        <f t="shared" si="2746"/>
        <v>35478.199999999997</v>
      </c>
      <c r="AI1695" s="15">
        <f t="shared" si="2747"/>
        <v>35114.199999999997</v>
      </c>
      <c r="AJ1695" s="15">
        <f t="shared" si="2748"/>
        <v>35114.199999999997</v>
      </c>
      <c r="AK1695" s="15"/>
      <c r="AL1695" s="15"/>
      <c r="AM1695" s="15"/>
      <c r="AN1695" s="15">
        <f t="shared" si="2734"/>
        <v>35478.199999999997</v>
      </c>
      <c r="AO1695" s="15"/>
      <c r="AP1695" s="70">
        <f t="shared" si="2749"/>
        <v>35478.199999999997</v>
      </c>
      <c r="AQ1695" s="15">
        <f t="shared" si="2735"/>
        <v>35114.199999999997</v>
      </c>
      <c r="AR1695" s="15"/>
      <c r="AS1695" s="70">
        <f t="shared" si="2750"/>
        <v>35114.199999999997</v>
      </c>
      <c r="AT1695" s="73">
        <f t="shared" si="2736"/>
        <v>35114.199999999997</v>
      </c>
      <c r="AU1695" s="15"/>
      <c r="AV1695" s="24"/>
    </row>
    <row r="1696" spans="1:49" x14ac:dyDescent="0.3">
      <c r="A1696" s="61" t="s">
        <v>1084</v>
      </c>
      <c r="B1696" s="62" t="s">
        <v>44</v>
      </c>
      <c r="C1696" s="61"/>
      <c r="D1696" s="61"/>
      <c r="E1696" s="63" t="s">
        <v>45</v>
      </c>
      <c r="F1696" s="15">
        <f t="shared" ref="F1696:K1696" si="2838">F1697</f>
        <v>280.39999999999998</v>
      </c>
      <c r="G1696" s="15">
        <f t="shared" si="2838"/>
        <v>280.39999999999998</v>
      </c>
      <c r="H1696" s="15">
        <f t="shared" si="2838"/>
        <v>280.39999999999998</v>
      </c>
      <c r="I1696" s="15">
        <f t="shared" si="2838"/>
        <v>0</v>
      </c>
      <c r="J1696" s="15">
        <f t="shared" si="2838"/>
        <v>0</v>
      </c>
      <c r="K1696" s="15">
        <f t="shared" si="2838"/>
        <v>0</v>
      </c>
      <c r="L1696" s="15">
        <f t="shared" si="2737"/>
        <v>280.39999999999998</v>
      </c>
      <c r="M1696" s="15">
        <f t="shared" si="2738"/>
        <v>280.39999999999998</v>
      </c>
      <c r="N1696" s="15">
        <f t="shared" si="2739"/>
        <v>280.39999999999998</v>
      </c>
      <c r="O1696" s="15">
        <f>O1697</f>
        <v>0</v>
      </c>
      <c r="P1696" s="15">
        <f>P1697</f>
        <v>0</v>
      </c>
      <c r="Q1696" s="15">
        <f>Q1697</f>
        <v>0</v>
      </c>
      <c r="R1696" s="15">
        <f t="shared" si="2806"/>
        <v>280.39999999999998</v>
      </c>
      <c r="S1696" s="15">
        <f t="shared" si="2807"/>
        <v>280.39999999999998</v>
      </c>
      <c r="T1696" s="15">
        <f t="shared" si="2808"/>
        <v>280.39999999999998</v>
      </c>
      <c r="U1696" s="15">
        <f>U1697</f>
        <v>0</v>
      </c>
      <c r="V1696" s="15">
        <f t="shared" si="2781"/>
        <v>280.39999999999998</v>
      </c>
      <c r="W1696" s="15">
        <f t="shared" si="2782"/>
        <v>280.39999999999998</v>
      </c>
      <c r="X1696" s="15">
        <f t="shared" si="2783"/>
        <v>280.39999999999998</v>
      </c>
      <c r="Y1696" s="15">
        <f>Y1697</f>
        <v>0</v>
      </c>
      <c r="Z1696" s="15">
        <f>Z1697</f>
        <v>0</v>
      </c>
      <c r="AA1696" s="15">
        <f>AA1697</f>
        <v>0</v>
      </c>
      <c r="AB1696" s="15">
        <f t="shared" si="2743"/>
        <v>280.39999999999998</v>
      </c>
      <c r="AC1696" s="15">
        <f t="shared" si="2744"/>
        <v>280.39999999999998</v>
      </c>
      <c r="AD1696" s="15">
        <f t="shared" si="2745"/>
        <v>280.39999999999998</v>
      </c>
      <c r="AE1696" s="15">
        <f>AE1697</f>
        <v>0</v>
      </c>
      <c r="AF1696" s="15">
        <f>AF1697</f>
        <v>0</v>
      </c>
      <c r="AG1696" s="15">
        <f>AG1697</f>
        <v>0</v>
      </c>
      <c r="AH1696" s="15">
        <f t="shared" si="2746"/>
        <v>280.39999999999998</v>
      </c>
      <c r="AI1696" s="15">
        <f t="shared" si="2747"/>
        <v>280.39999999999998</v>
      </c>
      <c r="AJ1696" s="15">
        <f t="shared" si="2748"/>
        <v>280.39999999999998</v>
      </c>
      <c r="AK1696" s="15">
        <f>AK1697</f>
        <v>0</v>
      </c>
      <c r="AL1696" s="15">
        <f>AL1697</f>
        <v>0</v>
      </c>
      <c r="AM1696" s="15">
        <f>AM1697</f>
        <v>0</v>
      </c>
      <c r="AN1696" s="15">
        <f t="shared" si="2734"/>
        <v>280.39999999999998</v>
      </c>
      <c r="AO1696" s="15">
        <f>AO1697</f>
        <v>0</v>
      </c>
      <c r="AP1696" s="70">
        <f t="shared" si="2749"/>
        <v>280.39999999999998</v>
      </c>
      <c r="AQ1696" s="15">
        <f t="shared" si="2735"/>
        <v>280.39999999999998</v>
      </c>
      <c r="AR1696" s="15">
        <f>AR1697</f>
        <v>0</v>
      </c>
      <c r="AS1696" s="70">
        <f t="shared" si="2750"/>
        <v>280.39999999999998</v>
      </c>
      <c r="AT1696" s="73">
        <f t="shared" si="2736"/>
        <v>280.39999999999998</v>
      </c>
      <c r="AU1696" s="15">
        <f>AU1697</f>
        <v>0</v>
      </c>
      <c r="AV1696" s="24"/>
    </row>
    <row r="1697" spans="1:49" ht="62.4" x14ac:dyDescent="0.3">
      <c r="A1697" s="61" t="s">
        <v>1084</v>
      </c>
      <c r="B1697" s="62">
        <v>800</v>
      </c>
      <c r="C1697" s="61" t="s">
        <v>31</v>
      </c>
      <c r="D1697" s="61" t="s">
        <v>238</v>
      </c>
      <c r="E1697" s="63" t="s">
        <v>359</v>
      </c>
      <c r="F1697" s="15">
        <v>280.39999999999998</v>
      </c>
      <c r="G1697" s="15">
        <v>280.39999999999998</v>
      </c>
      <c r="H1697" s="15">
        <v>280.39999999999998</v>
      </c>
      <c r="I1697" s="15"/>
      <c r="J1697" s="15"/>
      <c r="K1697" s="15"/>
      <c r="L1697" s="15">
        <f t="shared" si="2737"/>
        <v>280.39999999999998</v>
      </c>
      <c r="M1697" s="15">
        <f t="shared" si="2738"/>
        <v>280.39999999999998</v>
      </c>
      <c r="N1697" s="15">
        <f t="shared" si="2739"/>
        <v>280.39999999999998</v>
      </c>
      <c r="O1697" s="15"/>
      <c r="P1697" s="15"/>
      <c r="Q1697" s="15"/>
      <c r="R1697" s="15">
        <f t="shared" si="2806"/>
        <v>280.39999999999998</v>
      </c>
      <c r="S1697" s="15">
        <f t="shared" si="2807"/>
        <v>280.39999999999998</v>
      </c>
      <c r="T1697" s="15">
        <f t="shared" si="2808"/>
        <v>280.39999999999998</v>
      </c>
      <c r="U1697" s="15"/>
      <c r="V1697" s="15">
        <f t="shared" si="2781"/>
        <v>280.39999999999998</v>
      </c>
      <c r="W1697" s="15">
        <f t="shared" si="2782"/>
        <v>280.39999999999998</v>
      </c>
      <c r="X1697" s="15">
        <f t="shared" si="2783"/>
        <v>280.39999999999998</v>
      </c>
      <c r="Y1697" s="15"/>
      <c r="Z1697" s="15"/>
      <c r="AA1697" s="15"/>
      <c r="AB1697" s="15">
        <f t="shared" si="2743"/>
        <v>280.39999999999998</v>
      </c>
      <c r="AC1697" s="15">
        <f t="shared" si="2744"/>
        <v>280.39999999999998</v>
      </c>
      <c r="AD1697" s="15">
        <f t="shared" si="2745"/>
        <v>280.39999999999998</v>
      </c>
      <c r="AE1697" s="15"/>
      <c r="AF1697" s="15"/>
      <c r="AG1697" s="15"/>
      <c r="AH1697" s="15">
        <f t="shared" si="2746"/>
        <v>280.39999999999998</v>
      </c>
      <c r="AI1697" s="15">
        <f t="shared" si="2747"/>
        <v>280.39999999999998</v>
      </c>
      <c r="AJ1697" s="15">
        <f t="shared" si="2748"/>
        <v>280.39999999999998</v>
      </c>
      <c r="AK1697" s="15"/>
      <c r="AL1697" s="15"/>
      <c r="AM1697" s="15"/>
      <c r="AN1697" s="15">
        <f t="shared" si="2734"/>
        <v>280.39999999999998</v>
      </c>
      <c r="AO1697" s="15"/>
      <c r="AP1697" s="70">
        <f t="shared" si="2749"/>
        <v>280.39999999999998</v>
      </c>
      <c r="AQ1697" s="15">
        <f t="shared" si="2735"/>
        <v>280.39999999999998</v>
      </c>
      <c r="AR1697" s="15"/>
      <c r="AS1697" s="70">
        <f t="shared" si="2750"/>
        <v>280.39999999999998</v>
      </c>
      <c r="AT1697" s="73">
        <f t="shared" si="2736"/>
        <v>280.39999999999998</v>
      </c>
      <c r="AU1697" s="15"/>
      <c r="AV1697" s="24"/>
    </row>
    <row r="1698" spans="1:49" s="75" customFormat="1" ht="31.2" x14ac:dyDescent="0.3">
      <c r="A1698" s="58" t="s">
        <v>1085</v>
      </c>
      <c r="B1698" s="59"/>
      <c r="C1698" s="58"/>
      <c r="D1698" s="58"/>
      <c r="E1698" s="60" t="s">
        <v>1086</v>
      </c>
      <c r="F1698" s="21">
        <f t="shared" ref="F1698:K1698" si="2839">F1699</f>
        <v>292916.7</v>
      </c>
      <c r="G1698" s="21">
        <f t="shared" si="2839"/>
        <v>300880.5</v>
      </c>
      <c r="H1698" s="21">
        <f t="shared" si="2839"/>
        <v>300880.5</v>
      </c>
      <c r="I1698" s="21">
        <f t="shared" si="2839"/>
        <v>0</v>
      </c>
      <c r="J1698" s="21">
        <f t="shared" si="2839"/>
        <v>0</v>
      </c>
      <c r="K1698" s="21">
        <f t="shared" si="2839"/>
        <v>0</v>
      </c>
      <c r="L1698" s="21">
        <f t="shared" si="2737"/>
        <v>292916.7</v>
      </c>
      <c r="M1698" s="21">
        <f t="shared" si="2738"/>
        <v>300880.5</v>
      </c>
      <c r="N1698" s="21">
        <f t="shared" si="2739"/>
        <v>300880.5</v>
      </c>
      <c r="O1698" s="21">
        <f>O1699</f>
        <v>0</v>
      </c>
      <c r="P1698" s="21">
        <f>P1699</f>
        <v>0</v>
      </c>
      <c r="Q1698" s="21">
        <f>Q1699</f>
        <v>0</v>
      </c>
      <c r="R1698" s="21">
        <f t="shared" si="2806"/>
        <v>292916.7</v>
      </c>
      <c r="S1698" s="21">
        <f t="shared" si="2807"/>
        <v>300880.5</v>
      </c>
      <c r="T1698" s="21">
        <f t="shared" si="2808"/>
        <v>300880.5</v>
      </c>
      <c r="U1698" s="21">
        <f>U1699</f>
        <v>0</v>
      </c>
      <c r="V1698" s="21">
        <f t="shared" si="2781"/>
        <v>292916.7</v>
      </c>
      <c r="W1698" s="21">
        <f t="shared" si="2782"/>
        <v>300880.5</v>
      </c>
      <c r="X1698" s="21">
        <f t="shared" si="2783"/>
        <v>300880.5</v>
      </c>
      <c r="Y1698" s="21">
        <f>Y1699</f>
        <v>-3961.9</v>
      </c>
      <c r="Z1698" s="21">
        <f>Z1699</f>
        <v>0</v>
      </c>
      <c r="AA1698" s="21">
        <f>AA1699</f>
        <v>0</v>
      </c>
      <c r="AB1698" s="21">
        <f t="shared" si="2743"/>
        <v>288954.8</v>
      </c>
      <c r="AC1698" s="21">
        <f t="shared" si="2744"/>
        <v>300880.5</v>
      </c>
      <c r="AD1698" s="21">
        <f t="shared" si="2745"/>
        <v>300880.5</v>
      </c>
      <c r="AE1698" s="21">
        <f>AE1699</f>
        <v>0</v>
      </c>
      <c r="AF1698" s="21">
        <f>AF1699</f>
        <v>0</v>
      </c>
      <c r="AG1698" s="21">
        <f>AG1699</f>
        <v>0</v>
      </c>
      <c r="AH1698" s="21">
        <f t="shared" si="2746"/>
        <v>288954.8</v>
      </c>
      <c r="AI1698" s="21">
        <f t="shared" si="2747"/>
        <v>300880.5</v>
      </c>
      <c r="AJ1698" s="21">
        <f t="shared" si="2748"/>
        <v>300880.5</v>
      </c>
      <c r="AK1698" s="21">
        <f>AK1699</f>
        <v>150</v>
      </c>
      <c r="AL1698" s="21">
        <f>AL1699</f>
        <v>0</v>
      </c>
      <c r="AM1698" s="21">
        <f>AM1699</f>
        <v>0</v>
      </c>
      <c r="AN1698" s="21">
        <f t="shared" si="2734"/>
        <v>289104.8</v>
      </c>
      <c r="AO1698" s="21">
        <f>AO1699</f>
        <v>0</v>
      </c>
      <c r="AP1698" s="69">
        <f t="shared" si="2749"/>
        <v>289104.8</v>
      </c>
      <c r="AQ1698" s="21">
        <f t="shared" si="2735"/>
        <v>300880.5</v>
      </c>
      <c r="AR1698" s="21">
        <f>AR1699</f>
        <v>0</v>
      </c>
      <c r="AS1698" s="69">
        <f t="shared" si="2750"/>
        <v>300880.5</v>
      </c>
      <c r="AT1698" s="72">
        <f t="shared" si="2736"/>
        <v>300880.5</v>
      </c>
      <c r="AU1698" s="21">
        <f>AU1699</f>
        <v>0</v>
      </c>
      <c r="AV1698" s="22"/>
      <c r="AW1698" s="17"/>
    </row>
    <row r="1699" spans="1:49" ht="31.2" x14ac:dyDescent="0.3">
      <c r="A1699" s="61" t="s">
        <v>1087</v>
      </c>
      <c r="B1699" s="62"/>
      <c r="C1699" s="61"/>
      <c r="D1699" s="61"/>
      <c r="E1699" s="63" t="s">
        <v>179</v>
      </c>
      <c r="F1699" s="15">
        <f t="shared" ref="F1699:K1699" si="2840">F1700+F1703+F1706</f>
        <v>292916.7</v>
      </c>
      <c r="G1699" s="15">
        <f t="shared" si="2840"/>
        <v>300880.5</v>
      </c>
      <c r="H1699" s="15">
        <f t="shared" si="2840"/>
        <v>300880.5</v>
      </c>
      <c r="I1699" s="15">
        <f t="shared" si="2840"/>
        <v>0</v>
      </c>
      <c r="J1699" s="15">
        <f t="shared" si="2840"/>
        <v>0</v>
      </c>
      <c r="K1699" s="15">
        <f t="shared" si="2840"/>
        <v>0</v>
      </c>
      <c r="L1699" s="15">
        <f t="shared" si="2737"/>
        <v>292916.7</v>
      </c>
      <c r="M1699" s="15">
        <f t="shared" si="2738"/>
        <v>300880.5</v>
      </c>
      <c r="N1699" s="15">
        <f t="shared" si="2739"/>
        <v>300880.5</v>
      </c>
      <c r="O1699" s="15">
        <f>O1700+O1703+O1706</f>
        <v>0</v>
      </c>
      <c r="P1699" s="15">
        <f>P1700+P1703+P1706</f>
        <v>0</v>
      </c>
      <c r="Q1699" s="15">
        <f>Q1700+Q1703+Q1706</f>
        <v>0</v>
      </c>
      <c r="R1699" s="15">
        <f t="shared" si="2806"/>
        <v>292916.7</v>
      </c>
      <c r="S1699" s="15">
        <f t="shared" si="2807"/>
        <v>300880.5</v>
      </c>
      <c r="T1699" s="15">
        <f t="shared" si="2808"/>
        <v>300880.5</v>
      </c>
      <c r="U1699" s="15">
        <f>U1700+U1703+U1706</f>
        <v>0</v>
      </c>
      <c r="V1699" s="15">
        <f t="shared" si="2781"/>
        <v>292916.7</v>
      </c>
      <c r="W1699" s="15">
        <f t="shared" si="2782"/>
        <v>300880.5</v>
      </c>
      <c r="X1699" s="15">
        <f t="shared" si="2783"/>
        <v>300880.5</v>
      </c>
      <c r="Y1699" s="15">
        <f>Y1700+Y1703+Y1706</f>
        <v>-3961.9</v>
      </c>
      <c r="Z1699" s="15">
        <f>Z1700+Z1703+Z1706</f>
        <v>0</v>
      </c>
      <c r="AA1699" s="15">
        <f>AA1700+AA1703+AA1706</f>
        <v>0</v>
      </c>
      <c r="AB1699" s="15">
        <f t="shared" si="2743"/>
        <v>288954.8</v>
      </c>
      <c r="AC1699" s="15">
        <f t="shared" si="2744"/>
        <v>300880.5</v>
      </c>
      <c r="AD1699" s="15">
        <f t="shared" si="2745"/>
        <v>300880.5</v>
      </c>
      <c r="AE1699" s="15">
        <f>AE1700+AE1703+AE1706</f>
        <v>0</v>
      </c>
      <c r="AF1699" s="15">
        <f>AF1700+AF1703+AF1706</f>
        <v>0</v>
      </c>
      <c r="AG1699" s="15">
        <f>AG1700+AG1703+AG1706</f>
        <v>0</v>
      </c>
      <c r="AH1699" s="15">
        <f t="shared" si="2746"/>
        <v>288954.8</v>
      </c>
      <c r="AI1699" s="15">
        <f t="shared" si="2747"/>
        <v>300880.5</v>
      </c>
      <c r="AJ1699" s="15">
        <f t="shared" si="2748"/>
        <v>300880.5</v>
      </c>
      <c r="AK1699" s="15">
        <f>AK1700+AK1703+AK1706</f>
        <v>150</v>
      </c>
      <c r="AL1699" s="15">
        <f>AL1700+AL1703+AL1706</f>
        <v>0</v>
      </c>
      <c r="AM1699" s="15">
        <f>AM1700+AM1703+AM1706</f>
        <v>0</v>
      </c>
      <c r="AN1699" s="15">
        <f t="shared" si="2734"/>
        <v>289104.8</v>
      </c>
      <c r="AO1699" s="15">
        <f>AO1700+AO1703+AO1706</f>
        <v>0</v>
      </c>
      <c r="AP1699" s="70">
        <f t="shared" si="2749"/>
        <v>289104.8</v>
      </c>
      <c r="AQ1699" s="15">
        <f t="shared" si="2735"/>
        <v>300880.5</v>
      </c>
      <c r="AR1699" s="15">
        <f>AR1700+AR1703+AR1706</f>
        <v>0</v>
      </c>
      <c r="AS1699" s="70">
        <f t="shared" si="2750"/>
        <v>300880.5</v>
      </c>
      <c r="AT1699" s="73">
        <f t="shared" si="2736"/>
        <v>300880.5</v>
      </c>
      <c r="AU1699" s="15">
        <f>AU1700+AU1703+AU1706</f>
        <v>0</v>
      </c>
      <c r="AV1699" s="24"/>
    </row>
    <row r="1700" spans="1:49" ht="93.6" x14ac:dyDescent="0.3">
      <c r="A1700" s="61" t="s">
        <v>1087</v>
      </c>
      <c r="B1700" s="62" t="s">
        <v>151</v>
      </c>
      <c r="C1700" s="61"/>
      <c r="D1700" s="61"/>
      <c r="E1700" s="63" t="s">
        <v>152</v>
      </c>
      <c r="F1700" s="15">
        <f t="shared" ref="F1700:K1700" si="2841">F1701+F1702</f>
        <v>283084</v>
      </c>
      <c r="G1700" s="15">
        <f t="shared" si="2841"/>
        <v>291047.8</v>
      </c>
      <c r="H1700" s="15">
        <f t="shared" si="2841"/>
        <v>291047.8</v>
      </c>
      <c r="I1700" s="15">
        <f t="shared" si="2841"/>
        <v>0</v>
      </c>
      <c r="J1700" s="15">
        <f t="shared" si="2841"/>
        <v>0</v>
      </c>
      <c r="K1700" s="15">
        <f t="shared" si="2841"/>
        <v>0</v>
      </c>
      <c r="L1700" s="15">
        <f t="shared" si="2737"/>
        <v>283084</v>
      </c>
      <c r="M1700" s="15">
        <f t="shared" si="2738"/>
        <v>291047.8</v>
      </c>
      <c r="N1700" s="15">
        <f t="shared" si="2739"/>
        <v>291047.8</v>
      </c>
      <c r="O1700" s="15">
        <f>O1701+O1702</f>
        <v>0</v>
      </c>
      <c r="P1700" s="15">
        <f>P1701+P1702</f>
        <v>0</v>
      </c>
      <c r="Q1700" s="15">
        <f>Q1701+Q1702</f>
        <v>0</v>
      </c>
      <c r="R1700" s="15">
        <f t="shared" si="2806"/>
        <v>283084</v>
      </c>
      <c r="S1700" s="15">
        <f t="shared" si="2807"/>
        <v>291047.8</v>
      </c>
      <c r="T1700" s="15">
        <f t="shared" si="2808"/>
        <v>291047.8</v>
      </c>
      <c r="U1700" s="15">
        <f>U1701+U1702</f>
        <v>0</v>
      </c>
      <c r="V1700" s="15">
        <f t="shared" si="2781"/>
        <v>283084</v>
      </c>
      <c r="W1700" s="15">
        <f t="shared" si="2782"/>
        <v>291047.8</v>
      </c>
      <c r="X1700" s="15">
        <f t="shared" si="2783"/>
        <v>291047.8</v>
      </c>
      <c r="Y1700" s="15">
        <f>Y1701+Y1702</f>
        <v>-3961.9</v>
      </c>
      <c r="Z1700" s="15">
        <f>Z1701+Z1702</f>
        <v>0</v>
      </c>
      <c r="AA1700" s="15">
        <f>AA1701+AA1702</f>
        <v>0</v>
      </c>
      <c r="AB1700" s="15">
        <f t="shared" si="2743"/>
        <v>279122.09999999998</v>
      </c>
      <c r="AC1700" s="15">
        <f t="shared" si="2744"/>
        <v>291047.8</v>
      </c>
      <c r="AD1700" s="15">
        <f t="shared" si="2745"/>
        <v>291047.8</v>
      </c>
      <c r="AE1700" s="15">
        <f>AE1701+AE1702</f>
        <v>0</v>
      </c>
      <c r="AF1700" s="15">
        <f>AF1701+AF1702</f>
        <v>0</v>
      </c>
      <c r="AG1700" s="15">
        <f>AG1701+AG1702</f>
        <v>0</v>
      </c>
      <c r="AH1700" s="15">
        <f t="shared" si="2746"/>
        <v>279122.09999999998</v>
      </c>
      <c r="AI1700" s="15">
        <f t="shared" si="2747"/>
        <v>291047.8</v>
      </c>
      <c r="AJ1700" s="15">
        <f t="shared" si="2748"/>
        <v>291047.8</v>
      </c>
      <c r="AK1700" s="15">
        <f>AK1701+AK1702</f>
        <v>0</v>
      </c>
      <c r="AL1700" s="15">
        <f>AL1701+AL1702</f>
        <v>0</v>
      </c>
      <c r="AM1700" s="15">
        <f>AM1701+AM1702</f>
        <v>0</v>
      </c>
      <c r="AN1700" s="15">
        <f t="shared" si="2734"/>
        <v>279122.09999999998</v>
      </c>
      <c r="AO1700" s="15">
        <f>AO1701+AO1702</f>
        <v>0</v>
      </c>
      <c r="AP1700" s="70">
        <f t="shared" si="2749"/>
        <v>279122.09999999998</v>
      </c>
      <c r="AQ1700" s="15">
        <f t="shared" si="2735"/>
        <v>291047.8</v>
      </c>
      <c r="AR1700" s="15">
        <f>AR1701+AR1702</f>
        <v>0</v>
      </c>
      <c r="AS1700" s="70">
        <f t="shared" si="2750"/>
        <v>291047.8</v>
      </c>
      <c r="AT1700" s="73">
        <f t="shared" si="2736"/>
        <v>291047.8</v>
      </c>
      <c r="AU1700" s="15">
        <f>AU1701+AU1702</f>
        <v>0</v>
      </c>
      <c r="AV1700" s="24"/>
    </row>
    <row r="1701" spans="1:49" ht="46.8" x14ac:dyDescent="0.3">
      <c r="A1701" s="61" t="s">
        <v>1087</v>
      </c>
      <c r="B1701" s="62">
        <v>100</v>
      </c>
      <c r="C1701" s="61" t="s">
        <v>31</v>
      </c>
      <c r="D1701" s="61" t="s">
        <v>321</v>
      </c>
      <c r="E1701" s="63" t="s">
        <v>1073</v>
      </c>
      <c r="F1701" s="15">
        <v>210234.19999999998</v>
      </c>
      <c r="G1701" s="15">
        <v>216146.59999999998</v>
      </c>
      <c r="H1701" s="15">
        <v>216146.59999999998</v>
      </c>
      <c r="I1701" s="15"/>
      <c r="J1701" s="15"/>
      <c r="K1701" s="15"/>
      <c r="L1701" s="15">
        <f t="shared" si="2737"/>
        <v>210234.19999999998</v>
      </c>
      <c r="M1701" s="15">
        <f t="shared" si="2738"/>
        <v>216146.59999999998</v>
      </c>
      <c r="N1701" s="15">
        <f t="shared" si="2739"/>
        <v>216146.59999999998</v>
      </c>
      <c r="O1701" s="15"/>
      <c r="P1701" s="15"/>
      <c r="Q1701" s="15"/>
      <c r="R1701" s="15">
        <f t="shared" si="2806"/>
        <v>210234.19999999998</v>
      </c>
      <c r="S1701" s="15">
        <f t="shared" si="2807"/>
        <v>216146.59999999998</v>
      </c>
      <c r="T1701" s="15">
        <f t="shared" si="2808"/>
        <v>216146.59999999998</v>
      </c>
      <c r="U1701" s="15"/>
      <c r="V1701" s="15">
        <f t="shared" si="2781"/>
        <v>210234.19999999998</v>
      </c>
      <c r="W1701" s="15">
        <f t="shared" si="2782"/>
        <v>216146.59999999998</v>
      </c>
      <c r="X1701" s="15">
        <f t="shared" si="2783"/>
        <v>216146.59999999998</v>
      </c>
      <c r="Y1701" s="15">
        <f>-2941.4</f>
        <v>-2941.4</v>
      </c>
      <c r="Z1701" s="15"/>
      <c r="AA1701" s="15"/>
      <c r="AB1701" s="15">
        <f t="shared" si="2743"/>
        <v>207292.79999999999</v>
      </c>
      <c r="AC1701" s="15">
        <f t="shared" si="2744"/>
        <v>216146.59999999998</v>
      </c>
      <c r="AD1701" s="15">
        <f t="shared" si="2745"/>
        <v>216146.59999999998</v>
      </c>
      <c r="AE1701" s="15"/>
      <c r="AF1701" s="15"/>
      <c r="AG1701" s="15"/>
      <c r="AH1701" s="15">
        <f t="shared" si="2746"/>
        <v>207292.79999999999</v>
      </c>
      <c r="AI1701" s="15">
        <f t="shared" si="2747"/>
        <v>216146.59999999998</v>
      </c>
      <c r="AJ1701" s="15">
        <f t="shared" si="2748"/>
        <v>216146.59999999998</v>
      </c>
      <c r="AK1701" s="15"/>
      <c r="AL1701" s="15"/>
      <c r="AM1701" s="15"/>
      <c r="AN1701" s="15">
        <f t="shared" si="2734"/>
        <v>207292.79999999999</v>
      </c>
      <c r="AO1701" s="15"/>
      <c r="AP1701" s="70">
        <f t="shared" si="2749"/>
        <v>207292.79999999999</v>
      </c>
      <c r="AQ1701" s="15">
        <f t="shared" si="2735"/>
        <v>216146.59999999998</v>
      </c>
      <c r="AR1701" s="15"/>
      <c r="AS1701" s="70">
        <f t="shared" si="2750"/>
        <v>216146.59999999998</v>
      </c>
      <c r="AT1701" s="73">
        <f t="shared" si="2736"/>
        <v>216146.59999999998</v>
      </c>
      <c r="AU1701" s="15"/>
      <c r="AV1701" s="24"/>
    </row>
    <row r="1702" spans="1:49" x14ac:dyDescent="0.3">
      <c r="A1702" s="61" t="s">
        <v>1087</v>
      </c>
      <c r="B1702" s="62">
        <v>100</v>
      </c>
      <c r="C1702" s="61" t="s">
        <v>31</v>
      </c>
      <c r="D1702" s="61" t="s">
        <v>32</v>
      </c>
      <c r="E1702" s="63" t="s">
        <v>33</v>
      </c>
      <c r="F1702" s="15">
        <v>72849.8</v>
      </c>
      <c r="G1702" s="15">
        <v>74901.2</v>
      </c>
      <c r="H1702" s="15">
        <v>74901.2</v>
      </c>
      <c r="I1702" s="15"/>
      <c r="J1702" s="15"/>
      <c r="K1702" s="15"/>
      <c r="L1702" s="15">
        <f t="shared" si="2737"/>
        <v>72849.8</v>
      </c>
      <c r="M1702" s="15">
        <f t="shared" si="2738"/>
        <v>74901.2</v>
      </c>
      <c r="N1702" s="15">
        <f t="shared" si="2739"/>
        <v>74901.2</v>
      </c>
      <c r="O1702" s="15"/>
      <c r="P1702" s="15"/>
      <c r="Q1702" s="15"/>
      <c r="R1702" s="15">
        <f t="shared" si="2806"/>
        <v>72849.8</v>
      </c>
      <c r="S1702" s="15">
        <f t="shared" si="2807"/>
        <v>74901.2</v>
      </c>
      <c r="T1702" s="15">
        <f t="shared" si="2808"/>
        <v>74901.2</v>
      </c>
      <c r="U1702" s="15"/>
      <c r="V1702" s="15">
        <f t="shared" si="2781"/>
        <v>72849.8</v>
      </c>
      <c r="W1702" s="15">
        <f t="shared" si="2782"/>
        <v>74901.2</v>
      </c>
      <c r="X1702" s="15">
        <f t="shared" si="2783"/>
        <v>74901.2</v>
      </c>
      <c r="Y1702" s="15">
        <f>-370.3-650.2</f>
        <v>-1020.5</v>
      </c>
      <c r="Z1702" s="15"/>
      <c r="AA1702" s="15"/>
      <c r="AB1702" s="15">
        <f t="shared" si="2743"/>
        <v>71829.3</v>
      </c>
      <c r="AC1702" s="15">
        <f t="shared" si="2744"/>
        <v>74901.2</v>
      </c>
      <c r="AD1702" s="15">
        <f t="shared" si="2745"/>
        <v>74901.2</v>
      </c>
      <c r="AE1702" s="15"/>
      <c r="AF1702" s="15"/>
      <c r="AG1702" s="15"/>
      <c r="AH1702" s="15">
        <f t="shared" si="2746"/>
        <v>71829.3</v>
      </c>
      <c r="AI1702" s="15">
        <f t="shared" si="2747"/>
        <v>74901.2</v>
      </c>
      <c r="AJ1702" s="15">
        <f t="shared" si="2748"/>
        <v>74901.2</v>
      </c>
      <c r="AK1702" s="15"/>
      <c r="AL1702" s="15"/>
      <c r="AM1702" s="15"/>
      <c r="AN1702" s="15">
        <f t="shared" si="2734"/>
        <v>71829.3</v>
      </c>
      <c r="AO1702" s="15"/>
      <c r="AP1702" s="70">
        <f t="shared" si="2749"/>
        <v>71829.3</v>
      </c>
      <c r="AQ1702" s="15">
        <f t="shared" si="2735"/>
        <v>74901.2</v>
      </c>
      <c r="AR1702" s="15"/>
      <c r="AS1702" s="70">
        <f t="shared" si="2750"/>
        <v>74901.2</v>
      </c>
      <c r="AT1702" s="73">
        <f t="shared" si="2736"/>
        <v>74901.2</v>
      </c>
      <c r="AU1702" s="15"/>
      <c r="AV1702" s="24"/>
    </row>
    <row r="1703" spans="1:49" ht="31.2" x14ac:dyDescent="0.3">
      <c r="A1703" s="61" t="s">
        <v>1087</v>
      </c>
      <c r="B1703" s="62" t="s">
        <v>48</v>
      </c>
      <c r="C1703" s="61"/>
      <c r="D1703" s="61"/>
      <c r="E1703" s="63" t="s">
        <v>49</v>
      </c>
      <c r="F1703" s="15">
        <f t="shared" ref="F1703:K1703" si="2842">F1704+F1705</f>
        <v>9757.7000000000007</v>
      </c>
      <c r="G1703" s="15">
        <f t="shared" si="2842"/>
        <v>9757.7000000000007</v>
      </c>
      <c r="H1703" s="15">
        <f t="shared" si="2842"/>
        <v>9757.7000000000007</v>
      </c>
      <c r="I1703" s="15">
        <f t="shared" si="2842"/>
        <v>0</v>
      </c>
      <c r="J1703" s="15">
        <f t="shared" si="2842"/>
        <v>0</v>
      </c>
      <c r="K1703" s="15">
        <f t="shared" si="2842"/>
        <v>0</v>
      </c>
      <c r="L1703" s="15">
        <f t="shared" si="2737"/>
        <v>9757.7000000000007</v>
      </c>
      <c r="M1703" s="15">
        <f t="shared" si="2738"/>
        <v>9757.7000000000007</v>
      </c>
      <c r="N1703" s="15">
        <f t="shared" si="2739"/>
        <v>9757.7000000000007</v>
      </c>
      <c r="O1703" s="15">
        <f>O1704+O1705</f>
        <v>0</v>
      </c>
      <c r="P1703" s="15">
        <f>P1704+P1705</f>
        <v>0</v>
      </c>
      <c r="Q1703" s="15">
        <f>Q1704+Q1705</f>
        <v>0</v>
      </c>
      <c r="R1703" s="15">
        <f t="shared" si="2806"/>
        <v>9757.7000000000007</v>
      </c>
      <c r="S1703" s="15">
        <f t="shared" si="2807"/>
        <v>9757.7000000000007</v>
      </c>
      <c r="T1703" s="15">
        <f t="shared" si="2808"/>
        <v>9757.7000000000007</v>
      </c>
      <c r="U1703" s="15">
        <f>U1704+U1705</f>
        <v>0</v>
      </c>
      <c r="V1703" s="15">
        <f t="shared" si="2781"/>
        <v>9757.7000000000007</v>
      </c>
      <c r="W1703" s="15">
        <f t="shared" si="2782"/>
        <v>9757.7000000000007</v>
      </c>
      <c r="X1703" s="15">
        <f t="shared" si="2783"/>
        <v>9757.7000000000007</v>
      </c>
      <c r="Y1703" s="15">
        <f>Y1704+Y1705</f>
        <v>0</v>
      </c>
      <c r="Z1703" s="15">
        <f>Z1704+Z1705</f>
        <v>0</v>
      </c>
      <c r="AA1703" s="15">
        <f>AA1704+AA1705</f>
        <v>0</v>
      </c>
      <c r="AB1703" s="15">
        <f t="shared" si="2743"/>
        <v>9757.7000000000007</v>
      </c>
      <c r="AC1703" s="15">
        <f t="shared" si="2744"/>
        <v>9757.7000000000007</v>
      </c>
      <c r="AD1703" s="15">
        <f t="shared" si="2745"/>
        <v>9757.7000000000007</v>
      </c>
      <c r="AE1703" s="15">
        <f>AE1704+AE1705</f>
        <v>0</v>
      </c>
      <c r="AF1703" s="15">
        <f>AF1704+AF1705</f>
        <v>0</v>
      </c>
      <c r="AG1703" s="15">
        <f>AG1704+AG1705</f>
        <v>0</v>
      </c>
      <c r="AH1703" s="15">
        <f t="shared" si="2746"/>
        <v>9757.7000000000007</v>
      </c>
      <c r="AI1703" s="15">
        <f t="shared" si="2747"/>
        <v>9757.7000000000007</v>
      </c>
      <c r="AJ1703" s="15">
        <f t="shared" si="2748"/>
        <v>9757.7000000000007</v>
      </c>
      <c r="AK1703" s="15">
        <f>AK1704+AK1705</f>
        <v>150</v>
      </c>
      <c r="AL1703" s="15">
        <f>AL1704+AL1705</f>
        <v>0</v>
      </c>
      <c r="AM1703" s="15">
        <f>AM1704+AM1705</f>
        <v>0</v>
      </c>
      <c r="AN1703" s="15">
        <f t="shared" si="2734"/>
        <v>9907.7000000000007</v>
      </c>
      <c r="AO1703" s="15">
        <f>AO1704+AO1705</f>
        <v>0</v>
      </c>
      <c r="AP1703" s="70">
        <f t="shared" si="2749"/>
        <v>9907.7000000000007</v>
      </c>
      <c r="AQ1703" s="15">
        <f t="shared" si="2735"/>
        <v>9757.7000000000007</v>
      </c>
      <c r="AR1703" s="15">
        <f>AR1704+AR1705</f>
        <v>0</v>
      </c>
      <c r="AS1703" s="70">
        <f t="shared" si="2750"/>
        <v>9757.7000000000007</v>
      </c>
      <c r="AT1703" s="73">
        <f t="shared" si="2736"/>
        <v>9757.7000000000007</v>
      </c>
      <c r="AU1703" s="15">
        <f>AU1704+AU1705</f>
        <v>0</v>
      </c>
      <c r="AV1703" s="24"/>
    </row>
    <row r="1704" spans="1:49" ht="46.8" x14ac:dyDescent="0.3">
      <c r="A1704" s="61" t="s">
        <v>1087</v>
      </c>
      <c r="B1704" s="62">
        <v>200</v>
      </c>
      <c r="C1704" s="61" t="s">
        <v>31</v>
      </c>
      <c r="D1704" s="61" t="s">
        <v>321</v>
      </c>
      <c r="E1704" s="63" t="s">
        <v>1073</v>
      </c>
      <c r="F1704" s="15">
        <v>6621.7</v>
      </c>
      <c r="G1704" s="15">
        <v>6621.7</v>
      </c>
      <c r="H1704" s="15">
        <v>6621.7</v>
      </c>
      <c r="I1704" s="15"/>
      <c r="J1704" s="15"/>
      <c r="K1704" s="15"/>
      <c r="L1704" s="15">
        <f t="shared" si="2737"/>
        <v>6621.7</v>
      </c>
      <c r="M1704" s="15">
        <f t="shared" si="2738"/>
        <v>6621.7</v>
      </c>
      <c r="N1704" s="15">
        <f t="shared" si="2739"/>
        <v>6621.7</v>
      </c>
      <c r="O1704" s="15"/>
      <c r="P1704" s="15"/>
      <c r="Q1704" s="15"/>
      <c r="R1704" s="15">
        <f t="shared" si="2806"/>
        <v>6621.7</v>
      </c>
      <c r="S1704" s="15">
        <f t="shared" si="2807"/>
        <v>6621.7</v>
      </c>
      <c r="T1704" s="15">
        <f t="shared" si="2808"/>
        <v>6621.7</v>
      </c>
      <c r="U1704" s="15"/>
      <c r="V1704" s="15">
        <f t="shared" si="2781"/>
        <v>6621.7</v>
      </c>
      <c r="W1704" s="15">
        <f t="shared" si="2782"/>
        <v>6621.7</v>
      </c>
      <c r="X1704" s="15">
        <f t="shared" si="2783"/>
        <v>6621.7</v>
      </c>
      <c r="Y1704" s="15"/>
      <c r="Z1704" s="15"/>
      <c r="AA1704" s="15"/>
      <c r="AB1704" s="15">
        <f t="shared" si="2743"/>
        <v>6621.7</v>
      </c>
      <c r="AC1704" s="15">
        <f t="shared" si="2744"/>
        <v>6621.7</v>
      </c>
      <c r="AD1704" s="15">
        <f t="shared" si="2745"/>
        <v>6621.7</v>
      </c>
      <c r="AE1704" s="15"/>
      <c r="AF1704" s="15"/>
      <c r="AG1704" s="15"/>
      <c r="AH1704" s="15">
        <f t="shared" si="2746"/>
        <v>6621.7</v>
      </c>
      <c r="AI1704" s="15">
        <f t="shared" si="2747"/>
        <v>6621.7</v>
      </c>
      <c r="AJ1704" s="15">
        <f t="shared" si="2748"/>
        <v>6621.7</v>
      </c>
      <c r="AK1704" s="15"/>
      <c r="AL1704" s="15"/>
      <c r="AM1704" s="15"/>
      <c r="AN1704" s="15">
        <f t="shared" si="2734"/>
        <v>6621.7</v>
      </c>
      <c r="AO1704" s="15"/>
      <c r="AP1704" s="70">
        <f t="shared" si="2749"/>
        <v>6621.7</v>
      </c>
      <c r="AQ1704" s="15">
        <f t="shared" si="2735"/>
        <v>6621.7</v>
      </c>
      <c r="AR1704" s="15"/>
      <c r="AS1704" s="70">
        <f t="shared" si="2750"/>
        <v>6621.7</v>
      </c>
      <c r="AT1704" s="73">
        <f t="shared" si="2736"/>
        <v>6621.7</v>
      </c>
      <c r="AU1704" s="15"/>
      <c r="AV1704" s="24"/>
    </row>
    <row r="1705" spans="1:49" x14ac:dyDescent="0.3">
      <c r="A1705" s="61" t="s">
        <v>1087</v>
      </c>
      <c r="B1705" s="62">
        <v>200</v>
      </c>
      <c r="C1705" s="61" t="s">
        <v>31</v>
      </c>
      <c r="D1705" s="61" t="s">
        <v>32</v>
      </c>
      <c r="E1705" s="63" t="s">
        <v>33</v>
      </c>
      <c r="F1705" s="15">
        <v>3136</v>
      </c>
      <c r="G1705" s="15">
        <v>3136</v>
      </c>
      <c r="H1705" s="15">
        <v>3136</v>
      </c>
      <c r="I1705" s="15"/>
      <c r="J1705" s="15"/>
      <c r="K1705" s="15"/>
      <c r="L1705" s="15">
        <f t="shared" si="2737"/>
        <v>3136</v>
      </c>
      <c r="M1705" s="15">
        <f t="shared" si="2738"/>
        <v>3136</v>
      </c>
      <c r="N1705" s="15">
        <f t="shared" si="2739"/>
        <v>3136</v>
      </c>
      <c r="O1705" s="15"/>
      <c r="P1705" s="15"/>
      <c r="Q1705" s="15"/>
      <c r="R1705" s="15">
        <f t="shared" si="2806"/>
        <v>3136</v>
      </c>
      <c r="S1705" s="15">
        <f t="shared" si="2807"/>
        <v>3136</v>
      </c>
      <c r="T1705" s="15">
        <f t="shared" si="2808"/>
        <v>3136</v>
      </c>
      <c r="U1705" s="15"/>
      <c r="V1705" s="15">
        <f t="shared" si="2781"/>
        <v>3136</v>
      </c>
      <c r="W1705" s="15">
        <f t="shared" si="2782"/>
        <v>3136</v>
      </c>
      <c r="X1705" s="15">
        <f t="shared" si="2783"/>
        <v>3136</v>
      </c>
      <c r="Y1705" s="15"/>
      <c r="Z1705" s="15"/>
      <c r="AA1705" s="15"/>
      <c r="AB1705" s="15">
        <f t="shared" si="2743"/>
        <v>3136</v>
      </c>
      <c r="AC1705" s="15">
        <f t="shared" si="2744"/>
        <v>3136</v>
      </c>
      <c r="AD1705" s="15">
        <f t="shared" si="2745"/>
        <v>3136</v>
      </c>
      <c r="AE1705" s="15"/>
      <c r="AF1705" s="15"/>
      <c r="AG1705" s="15"/>
      <c r="AH1705" s="15">
        <f t="shared" si="2746"/>
        <v>3136</v>
      </c>
      <c r="AI1705" s="15">
        <f t="shared" si="2747"/>
        <v>3136</v>
      </c>
      <c r="AJ1705" s="15">
        <f t="shared" si="2748"/>
        <v>3136</v>
      </c>
      <c r="AK1705" s="15">
        <v>150</v>
      </c>
      <c r="AL1705" s="15"/>
      <c r="AM1705" s="15"/>
      <c r="AN1705" s="15">
        <f t="shared" si="2734"/>
        <v>3286</v>
      </c>
      <c r="AO1705" s="15"/>
      <c r="AP1705" s="70">
        <f t="shared" si="2749"/>
        <v>3286</v>
      </c>
      <c r="AQ1705" s="15">
        <f t="shared" si="2735"/>
        <v>3136</v>
      </c>
      <c r="AR1705" s="15"/>
      <c r="AS1705" s="70">
        <f t="shared" si="2750"/>
        <v>3136</v>
      </c>
      <c r="AT1705" s="73">
        <f t="shared" si="2736"/>
        <v>3136</v>
      </c>
      <c r="AU1705" s="15"/>
      <c r="AV1705" s="24"/>
    </row>
    <row r="1706" spans="1:49" x14ac:dyDescent="0.3">
      <c r="A1706" s="61" t="s">
        <v>1087</v>
      </c>
      <c r="B1706" s="62" t="s">
        <v>44</v>
      </c>
      <c r="C1706" s="61"/>
      <c r="D1706" s="61"/>
      <c r="E1706" s="63" t="s">
        <v>45</v>
      </c>
      <c r="F1706" s="15">
        <f t="shared" ref="F1706:K1706" si="2843">F1707</f>
        <v>75</v>
      </c>
      <c r="G1706" s="15">
        <f t="shared" si="2843"/>
        <v>75</v>
      </c>
      <c r="H1706" s="15">
        <f t="shared" si="2843"/>
        <v>75</v>
      </c>
      <c r="I1706" s="15">
        <f t="shared" si="2843"/>
        <v>0</v>
      </c>
      <c r="J1706" s="15">
        <f t="shared" si="2843"/>
        <v>0</v>
      </c>
      <c r="K1706" s="15">
        <f t="shared" si="2843"/>
        <v>0</v>
      </c>
      <c r="L1706" s="15">
        <f t="shared" si="2737"/>
        <v>75</v>
      </c>
      <c r="M1706" s="15">
        <f t="shared" si="2738"/>
        <v>75</v>
      </c>
      <c r="N1706" s="15">
        <f t="shared" si="2739"/>
        <v>75</v>
      </c>
      <c r="O1706" s="15">
        <f>O1707</f>
        <v>0</v>
      </c>
      <c r="P1706" s="15">
        <f>P1707</f>
        <v>0</v>
      </c>
      <c r="Q1706" s="15">
        <f>Q1707</f>
        <v>0</v>
      </c>
      <c r="R1706" s="15">
        <f t="shared" si="2806"/>
        <v>75</v>
      </c>
      <c r="S1706" s="15">
        <f t="shared" si="2807"/>
        <v>75</v>
      </c>
      <c r="T1706" s="15">
        <f t="shared" si="2808"/>
        <v>75</v>
      </c>
      <c r="U1706" s="15">
        <f>U1707</f>
        <v>0</v>
      </c>
      <c r="V1706" s="15">
        <f t="shared" si="2781"/>
        <v>75</v>
      </c>
      <c r="W1706" s="15">
        <f t="shared" si="2782"/>
        <v>75</v>
      </c>
      <c r="X1706" s="15">
        <f t="shared" si="2783"/>
        <v>75</v>
      </c>
      <c r="Y1706" s="15">
        <f>Y1707</f>
        <v>0</v>
      </c>
      <c r="Z1706" s="15">
        <f>Z1707</f>
        <v>0</v>
      </c>
      <c r="AA1706" s="15">
        <f>AA1707</f>
        <v>0</v>
      </c>
      <c r="AB1706" s="15">
        <f t="shared" si="2743"/>
        <v>75</v>
      </c>
      <c r="AC1706" s="15">
        <f t="shared" si="2744"/>
        <v>75</v>
      </c>
      <c r="AD1706" s="15">
        <f t="shared" si="2745"/>
        <v>75</v>
      </c>
      <c r="AE1706" s="15">
        <f>AE1707</f>
        <v>0</v>
      </c>
      <c r="AF1706" s="15">
        <f>AF1707</f>
        <v>0</v>
      </c>
      <c r="AG1706" s="15">
        <f>AG1707</f>
        <v>0</v>
      </c>
      <c r="AH1706" s="15">
        <f t="shared" si="2746"/>
        <v>75</v>
      </c>
      <c r="AI1706" s="15">
        <f t="shared" si="2747"/>
        <v>75</v>
      </c>
      <c r="AJ1706" s="15">
        <f t="shared" si="2748"/>
        <v>75</v>
      </c>
      <c r="AK1706" s="15">
        <f>AK1707</f>
        <v>0</v>
      </c>
      <c r="AL1706" s="15">
        <f>AL1707</f>
        <v>0</v>
      </c>
      <c r="AM1706" s="15">
        <f>AM1707</f>
        <v>0</v>
      </c>
      <c r="AN1706" s="15">
        <f t="shared" si="2734"/>
        <v>75</v>
      </c>
      <c r="AO1706" s="15">
        <f>AO1707</f>
        <v>0</v>
      </c>
      <c r="AP1706" s="70">
        <f t="shared" si="2749"/>
        <v>75</v>
      </c>
      <c r="AQ1706" s="15">
        <f t="shared" si="2735"/>
        <v>75</v>
      </c>
      <c r="AR1706" s="15">
        <f>AR1707</f>
        <v>0</v>
      </c>
      <c r="AS1706" s="70">
        <f t="shared" si="2750"/>
        <v>75</v>
      </c>
      <c r="AT1706" s="73">
        <f t="shared" si="2736"/>
        <v>75</v>
      </c>
      <c r="AU1706" s="15">
        <f>AU1707</f>
        <v>0</v>
      </c>
      <c r="AV1706" s="24"/>
    </row>
    <row r="1707" spans="1:49" ht="46.8" x14ac:dyDescent="0.3">
      <c r="A1707" s="61" t="s">
        <v>1087</v>
      </c>
      <c r="B1707" s="62">
        <v>800</v>
      </c>
      <c r="C1707" s="61" t="s">
        <v>31</v>
      </c>
      <c r="D1707" s="61" t="s">
        <v>321</v>
      </c>
      <c r="E1707" s="63" t="s">
        <v>1073</v>
      </c>
      <c r="F1707" s="15">
        <v>75</v>
      </c>
      <c r="G1707" s="15">
        <v>75</v>
      </c>
      <c r="H1707" s="15">
        <v>75</v>
      </c>
      <c r="I1707" s="15"/>
      <c r="J1707" s="15"/>
      <c r="K1707" s="15"/>
      <c r="L1707" s="15">
        <f t="shared" si="2737"/>
        <v>75</v>
      </c>
      <c r="M1707" s="15">
        <f t="shared" si="2738"/>
        <v>75</v>
      </c>
      <c r="N1707" s="15">
        <f t="shared" si="2739"/>
        <v>75</v>
      </c>
      <c r="O1707" s="15"/>
      <c r="P1707" s="15"/>
      <c r="Q1707" s="15"/>
      <c r="R1707" s="15">
        <f t="shared" si="2806"/>
        <v>75</v>
      </c>
      <c r="S1707" s="15">
        <f t="shared" si="2807"/>
        <v>75</v>
      </c>
      <c r="T1707" s="15">
        <f t="shared" si="2808"/>
        <v>75</v>
      </c>
      <c r="U1707" s="15"/>
      <c r="V1707" s="15">
        <f t="shared" si="2781"/>
        <v>75</v>
      </c>
      <c r="W1707" s="15">
        <f t="shared" si="2782"/>
        <v>75</v>
      </c>
      <c r="X1707" s="15">
        <f t="shared" si="2783"/>
        <v>75</v>
      </c>
      <c r="Y1707" s="15"/>
      <c r="Z1707" s="15"/>
      <c r="AA1707" s="15"/>
      <c r="AB1707" s="15">
        <f t="shared" si="2743"/>
        <v>75</v>
      </c>
      <c r="AC1707" s="15">
        <f t="shared" si="2744"/>
        <v>75</v>
      </c>
      <c r="AD1707" s="15">
        <f t="shared" si="2745"/>
        <v>75</v>
      </c>
      <c r="AE1707" s="15"/>
      <c r="AF1707" s="15"/>
      <c r="AG1707" s="15"/>
      <c r="AH1707" s="15">
        <f t="shared" si="2746"/>
        <v>75</v>
      </c>
      <c r="AI1707" s="15">
        <f t="shared" si="2747"/>
        <v>75</v>
      </c>
      <c r="AJ1707" s="15">
        <f t="shared" si="2748"/>
        <v>75</v>
      </c>
      <c r="AK1707" s="15"/>
      <c r="AL1707" s="15"/>
      <c r="AM1707" s="15"/>
      <c r="AN1707" s="15">
        <f t="shared" si="2734"/>
        <v>75</v>
      </c>
      <c r="AO1707" s="15"/>
      <c r="AP1707" s="70">
        <f t="shared" si="2749"/>
        <v>75</v>
      </c>
      <c r="AQ1707" s="15">
        <f t="shared" si="2735"/>
        <v>75</v>
      </c>
      <c r="AR1707" s="15"/>
      <c r="AS1707" s="70">
        <f t="shared" si="2750"/>
        <v>75</v>
      </c>
      <c r="AT1707" s="73">
        <f t="shared" si="2736"/>
        <v>75</v>
      </c>
      <c r="AU1707" s="15"/>
      <c r="AV1707" s="24"/>
    </row>
    <row r="1708" spans="1:49" s="75" customFormat="1" x14ac:dyDescent="0.3">
      <c r="A1708" s="58" t="s">
        <v>1088</v>
      </c>
      <c r="B1708" s="59"/>
      <c r="C1708" s="58"/>
      <c r="D1708" s="58"/>
      <c r="E1708" s="60" t="s">
        <v>1066</v>
      </c>
      <c r="F1708" s="21">
        <f t="shared" ref="F1708:K1708" si="2844">F1709</f>
        <v>660748.5</v>
      </c>
      <c r="G1708" s="21">
        <f t="shared" si="2844"/>
        <v>675802.7</v>
      </c>
      <c r="H1708" s="21">
        <f t="shared" si="2844"/>
        <v>675521.29999999993</v>
      </c>
      <c r="I1708" s="21">
        <f t="shared" si="2844"/>
        <v>7177.4279999999999</v>
      </c>
      <c r="J1708" s="21">
        <f t="shared" si="2844"/>
        <v>7372.5460000000003</v>
      </c>
      <c r="K1708" s="21">
        <f t="shared" si="2844"/>
        <v>7372.5460000000003</v>
      </c>
      <c r="L1708" s="21">
        <f t="shared" si="2737"/>
        <v>667925.92799999996</v>
      </c>
      <c r="M1708" s="21">
        <f t="shared" si="2738"/>
        <v>683175.24599999993</v>
      </c>
      <c r="N1708" s="21">
        <f t="shared" si="2739"/>
        <v>682893.8459999999</v>
      </c>
      <c r="O1708" s="21">
        <f>O1709</f>
        <v>-79</v>
      </c>
      <c r="P1708" s="21">
        <f>P1709</f>
        <v>-79</v>
      </c>
      <c r="Q1708" s="21">
        <f>Q1709</f>
        <v>-79</v>
      </c>
      <c r="R1708" s="21">
        <f t="shared" si="2806"/>
        <v>667846.92799999996</v>
      </c>
      <c r="S1708" s="21">
        <f t="shared" si="2807"/>
        <v>683096.24599999993</v>
      </c>
      <c r="T1708" s="21">
        <f t="shared" si="2808"/>
        <v>682814.8459999999</v>
      </c>
      <c r="U1708" s="21">
        <f>U1709</f>
        <v>0</v>
      </c>
      <c r="V1708" s="21">
        <f t="shared" si="2781"/>
        <v>667846.92799999996</v>
      </c>
      <c r="W1708" s="21">
        <f t="shared" si="2782"/>
        <v>683096.24599999993</v>
      </c>
      <c r="X1708" s="21">
        <f t="shared" si="2783"/>
        <v>682814.8459999999</v>
      </c>
      <c r="Y1708" s="21">
        <f>Y1709</f>
        <v>-8572.9500000000007</v>
      </c>
      <c r="Z1708" s="21">
        <f>Z1709</f>
        <v>0</v>
      </c>
      <c r="AA1708" s="21">
        <f>AA1709</f>
        <v>0</v>
      </c>
      <c r="AB1708" s="21">
        <f t="shared" si="2743"/>
        <v>659273.978</v>
      </c>
      <c r="AC1708" s="21">
        <f t="shared" si="2744"/>
        <v>683096.24599999993</v>
      </c>
      <c r="AD1708" s="21">
        <f t="shared" si="2745"/>
        <v>682814.8459999999</v>
      </c>
      <c r="AE1708" s="21">
        <f>AE1709</f>
        <v>-1000</v>
      </c>
      <c r="AF1708" s="21">
        <f>AF1709</f>
        <v>1000</v>
      </c>
      <c r="AG1708" s="21">
        <f>AG1709</f>
        <v>0</v>
      </c>
      <c r="AH1708" s="21">
        <f t="shared" si="2746"/>
        <v>658273.978</v>
      </c>
      <c r="AI1708" s="21">
        <f t="shared" si="2747"/>
        <v>684096.24599999993</v>
      </c>
      <c r="AJ1708" s="21">
        <f t="shared" si="2748"/>
        <v>682814.8459999999</v>
      </c>
      <c r="AK1708" s="21">
        <f>AK1709</f>
        <v>0</v>
      </c>
      <c r="AL1708" s="21">
        <f>AL1709</f>
        <v>0</v>
      </c>
      <c r="AM1708" s="21">
        <f>AM1709</f>
        <v>0</v>
      </c>
      <c r="AN1708" s="21">
        <f t="shared" si="2734"/>
        <v>658273.978</v>
      </c>
      <c r="AO1708" s="21">
        <f>AO1709</f>
        <v>0</v>
      </c>
      <c r="AP1708" s="69">
        <f t="shared" si="2749"/>
        <v>658273.978</v>
      </c>
      <c r="AQ1708" s="21">
        <f t="shared" si="2735"/>
        <v>684096.24599999993</v>
      </c>
      <c r="AR1708" s="21">
        <f>AR1709</f>
        <v>0</v>
      </c>
      <c r="AS1708" s="69">
        <f t="shared" si="2750"/>
        <v>684096.24599999993</v>
      </c>
      <c r="AT1708" s="72">
        <f t="shared" si="2736"/>
        <v>682814.8459999999</v>
      </c>
      <c r="AU1708" s="21">
        <f>AU1709</f>
        <v>0</v>
      </c>
      <c r="AV1708" s="22"/>
      <c r="AW1708" s="17"/>
    </row>
    <row r="1709" spans="1:49" ht="31.2" x14ac:dyDescent="0.3">
      <c r="A1709" s="61" t="s">
        <v>1089</v>
      </c>
      <c r="B1709" s="62"/>
      <c r="C1709" s="61"/>
      <c r="D1709" s="61"/>
      <c r="E1709" s="63" t="s">
        <v>179</v>
      </c>
      <c r="F1709" s="15">
        <f t="shared" ref="F1709:K1709" si="2845">F1710+F1712+F1715</f>
        <v>660748.5</v>
      </c>
      <c r="G1709" s="15">
        <f t="shared" si="2845"/>
        <v>675802.7</v>
      </c>
      <c r="H1709" s="15">
        <f t="shared" si="2845"/>
        <v>675521.29999999993</v>
      </c>
      <c r="I1709" s="15">
        <f t="shared" si="2845"/>
        <v>7177.4279999999999</v>
      </c>
      <c r="J1709" s="15">
        <f t="shared" si="2845"/>
        <v>7372.5460000000003</v>
      </c>
      <c r="K1709" s="15">
        <f t="shared" si="2845"/>
        <v>7372.5460000000003</v>
      </c>
      <c r="L1709" s="15">
        <f t="shared" si="2737"/>
        <v>667925.92799999996</v>
      </c>
      <c r="M1709" s="15">
        <f t="shared" si="2738"/>
        <v>683175.24599999993</v>
      </c>
      <c r="N1709" s="15">
        <f t="shared" si="2739"/>
        <v>682893.8459999999</v>
      </c>
      <c r="O1709" s="15">
        <f>O1710+O1712+O1715</f>
        <v>-79</v>
      </c>
      <c r="P1709" s="15">
        <f>P1710+P1712+P1715</f>
        <v>-79</v>
      </c>
      <c r="Q1709" s="15">
        <f>Q1710+Q1712+Q1715</f>
        <v>-79</v>
      </c>
      <c r="R1709" s="15">
        <f t="shared" si="2806"/>
        <v>667846.92799999996</v>
      </c>
      <c r="S1709" s="15">
        <f t="shared" si="2807"/>
        <v>683096.24599999993</v>
      </c>
      <c r="T1709" s="15">
        <f t="shared" si="2808"/>
        <v>682814.8459999999</v>
      </c>
      <c r="U1709" s="15">
        <f>U1710+U1712+U1715</f>
        <v>0</v>
      </c>
      <c r="V1709" s="15">
        <f t="shared" si="2781"/>
        <v>667846.92799999996</v>
      </c>
      <c r="W1709" s="15">
        <f t="shared" si="2782"/>
        <v>683096.24599999993</v>
      </c>
      <c r="X1709" s="15">
        <f t="shared" si="2783"/>
        <v>682814.8459999999</v>
      </c>
      <c r="Y1709" s="15">
        <f>Y1710+Y1712+Y1715</f>
        <v>-8572.9500000000007</v>
      </c>
      <c r="Z1709" s="15">
        <f>Z1710+Z1712+Z1715</f>
        <v>0</v>
      </c>
      <c r="AA1709" s="15">
        <f>AA1710+AA1712+AA1715</f>
        <v>0</v>
      </c>
      <c r="AB1709" s="15">
        <f t="shared" si="2743"/>
        <v>659273.978</v>
      </c>
      <c r="AC1709" s="15">
        <f t="shared" si="2744"/>
        <v>683096.24599999993</v>
      </c>
      <c r="AD1709" s="15">
        <f t="shared" si="2745"/>
        <v>682814.8459999999</v>
      </c>
      <c r="AE1709" s="15">
        <f>AE1710+AE1712+AE1715</f>
        <v>-1000</v>
      </c>
      <c r="AF1709" s="15">
        <f>AF1710+AF1712+AF1715</f>
        <v>1000</v>
      </c>
      <c r="AG1709" s="15">
        <f>AG1710+AG1712+AG1715</f>
        <v>0</v>
      </c>
      <c r="AH1709" s="15">
        <f t="shared" si="2746"/>
        <v>658273.978</v>
      </c>
      <c r="AI1709" s="15">
        <f t="shared" si="2747"/>
        <v>684096.24599999993</v>
      </c>
      <c r="AJ1709" s="15">
        <f t="shared" si="2748"/>
        <v>682814.8459999999</v>
      </c>
      <c r="AK1709" s="15">
        <f>AK1710+AK1712+AK1715</f>
        <v>0</v>
      </c>
      <c r="AL1709" s="15">
        <f>AL1710+AL1712+AL1715</f>
        <v>0</v>
      </c>
      <c r="AM1709" s="15">
        <f>AM1710+AM1712+AM1715</f>
        <v>0</v>
      </c>
      <c r="AN1709" s="15">
        <f t="shared" ref="AN1709:AN1741" si="2846">AH1709+AK1709</f>
        <v>658273.978</v>
      </c>
      <c r="AO1709" s="15">
        <f>AO1710+AO1712+AO1715</f>
        <v>0</v>
      </c>
      <c r="AP1709" s="70">
        <f t="shared" si="2749"/>
        <v>658273.978</v>
      </c>
      <c r="AQ1709" s="15">
        <f t="shared" ref="AQ1709:AQ1741" si="2847">AI1709+AL1709</f>
        <v>684096.24599999993</v>
      </c>
      <c r="AR1709" s="15">
        <f>AR1710+AR1712+AR1715</f>
        <v>0</v>
      </c>
      <c r="AS1709" s="70">
        <f t="shared" si="2750"/>
        <v>684096.24599999993</v>
      </c>
      <c r="AT1709" s="73">
        <f t="shared" ref="AT1709:AT1741" si="2848">AJ1709+AM1709</f>
        <v>682814.8459999999</v>
      </c>
      <c r="AU1709" s="15">
        <f>AU1710+AU1712+AU1715</f>
        <v>0</v>
      </c>
      <c r="AV1709" s="24"/>
    </row>
    <row r="1710" spans="1:49" ht="93.6" x14ac:dyDescent="0.3">
      <c r="A1710" s="61" t="s">
        <v>1089</v>
      </c>
      <c r="B1710" s="62" t="s">
        <v>151</v>
      </c>
      <c r="C1710" s="61"/>
      <c r="D1710" s="61"/>
      <c r="E1710" s="63" t="s">
        <v>152</v>
      </c>
      <c r="F1710" s="15">
        <f t="shared" ref="F1710:K1710" si="2849">F1711</f>
        <v>592872.1</v>
      </c>
      <c r="G1710" s="15">
        <f t="shared" si="2849"/>
        <v>608708.6</v>
      </c>
      <c r="H1710" s="15">
        <f t="shared" si="2849"/>
        <v>608708.6</v>
      </c>
      <c r="I1710" s="15">
        <f t="shared" si="2849"/>
        <v>6922.4279999999999</v>
      </c>
      <c r="J1710" s="15">
        <f t="shared" si="2849"/>
        <v>7117.5460000000003</v>
      </c>
      <c r="K1710" s="15">
        <f t="shared" si="2849"/>
        <v>7117.5460000000003</v>
      </c>
      <c r="L1710" s="15">
        <f t="shared" si="2737"/>
        <v>599794.52799999993</v>
      </c>
      <c r="M1710" s="15">
        <f t="shared" si="2738"/>
        <v>615826.14599999995</v>
      </c>
      <c r="N1710" s="15">
        <f t="shared" si="2739"/>
        <v>615826.14599999995</v>
      </c>
      <c r="O1710" s="15">
        <f>O1711</f>
        <v>0</v>
      </c>
      <c r="P1710" s="15">
        <f>P1711</f>
        <v>0</v>
      </c>
      <c r="Q1710" s="15">
        <f>Q1711</f>
        <v>0</v>
      </c>
      <c r="R1710" s="15">
        <f t="shared" si="2806"/>
        <v>599794.52799999993</v>
      </c>
      <c r="S1710" s="15">
        <f t="shared" si="2807"/>
        <v>615826.14599999995</v>
      </c>
      <c r="T1710" s="15">
        <f t="shared" si="2808"/>
        <v>615826.14599999995</v>
      </c>
      <c r="U1710" s="15">
        <f>U1711</f>
        <v>0</v>
      </c>
      <c r="V1710" s="15">
        <f t="shared" si="2781"/>
        <v>599794.52799999993</v>
      </c>
      <c r="W1710" s="15">
        <f t="shared" si="2782"/>
        <v>615826.14599999995</v>
      </c>
      <c r="X1710" s="15">
        <f t="shared" si="2783"/>
        <v>615826.14599999995</v>
      </c>
      <c r="Y1710" s="15">
        <f>Y1711</f>
        <v>-8497.6</v>
      </c>
      <c r="Z1710" s="15">
        <f>Z1711</f>
        <v>0</v>
      </c>
      <c r="AA1710" s="15">
        <f>AA1711</f>
        <v>0</v>
      </c>
      <c r="AB1710" s="15">
        <f t="shared" si="2743"/>
        <v>591296.92799999996</v>
      </c>
      <c r="AC1710" s="15">
        <f t="shared" si="2744"/>
        <v>615826.14599999995</v>
      </c>
      <c r="AD1710" s="15">
        <f t="shared" si="2745"/>
        <v>615826.14599999995</v>
      </c>
      <c r="AE1710" s="15">
        <f>AE1711</f>
        <v>0</v>
      </c>
      <c r="AF1710" s="15">
        <f>AF1711</f>
        <v>0</v>
      </c>
      <c r="AG1710" s="15">
        <f>AG1711</f>
        <v>0</v>
      </c>
      <c r="AH1710" s="15">
        <f t="shared" si="2746"/>
        <v>591296.92799999996</v>
      </c>
      <c r="AI1710" s="15">
        <f t="shared" si="2747"/>
        <v>615826.14599999995</v>
      </c>
      <c r="AJ1710" s="15">
        <f t="shared" si="2748"/>
        <v>615826.14599999995</v>
      </c>
      <c r="AK1710" s="15">
        <f>AK1711</f>
        <v>0</v>
      </c>
      <c r="AL1710" s="15">
        <f>AL1711</f>
        <v>0</v>
      </c>
      <c r="AM1710" s="15">
        <f>AM1711</f>
        <v>0</v>
      </c>
      <c r="AN1710" s="15">
        <f t="shared" si="2846"/>
        <v>591296.92799999996</v>
      </c>
      <c r="AO1710" s="15">
        <f>AO1711</f>
        <v>0</v>
      </c>
      <c r="AP1710" s="70">
        <f t="shared" si="2749"/>
        <v>591296.92799999996</v>
      </c>
      <c r="AQ1710" s="15">
        <f t="shared" si="2847"/>
        <v>615826.14599999995</v>
      </c>
      <c r="AR1710" s="15">
        <f>AR1711</f>
        <v>0</v>
      </c>
      <c r="AS1710" s="70">
        <f t="shared" si="2750"/>
        <v>615826.14599999995</v>
      </c>
      <c r="AT1710" s="73">
        <f t="shared" si="2848"/>
        <v>615826.14599999995</v>
      </c>
      <c r="AU1710" s="15">
        <f>AU1711</f>
        <v>0</v>
      </c>
      <c r="AV1710" s="24"/>
    </row>
    <row r="1711" spans="1:49" ht="62.4" x14ac:dyDescent="0.3">
      <c r="A1711" s="61" t="s">
        <v>1089</v>
      </c>
      <c r="B1711" s="62">
        <v>100</v>
      </c>
      <c r="C1711" s="61" t="s">
        <v>31</v>
      </c>
      <c r="D1711" s="61" t="s">
        <v>238</v>
      </c>
      <c r="E1711" s="63" t="s">
        <v>359</v>
      </c>
      <c r="F1711" s="15">
        <v>592872.1</v>
      </c>
      <c r="G1711" s="15">
        <v>608708.6</v>
      </c>
      <c r="H1711" s="15">
        <v>608708.6</v>
      </c>
      <c r="I1711" s="27">
        <v>6922.4279999999999</v>
      </c>
      <c r="J1711" s="27">
        <v>7117.5460000000003</v>
      </c>
      <c r="K1711" s="27">
        <v>7117.5460000000003</v>
      </c>
      <c r="L1711" s="15">
        <f t="shared" si="2737"/>
        <v>599794.52799999993</v>
      </c>
      <c r="M1711" s="15">
        <f t="shared" si="2738"/>
        <v>615826.14599999995</v>
      </c>
      <c r="N1711" s="15">
        <f t="shared" si="2739"/>
        <v>615826.14599999995</v>
      </c>
      <c r="O1711" s="15"/>
      <c r="P1711" s="15"/>
      <c r="Q1711" s="15"/>
      <c r="R1711" s="15">
        <f t="shared" si="2806"/>
        <v>599794.52799999993</v>
      </c>
      <c r="S1711" s="15">
        <f t="shared" si="2807"/>
        <v>615826.14599999995</v>
      </c>
      <c r="T1711" s="15">
        <f t="shared" si="2808"/>
        <v>615826.14599999995</v>
      </c>
      <c r="U1711" s="15"/>
      <c r="V1711" s="15">
        <f t="shared" si="2781"/>
        <v>599794.52799999993</v>
      </c>
      <c r="W1711" s="15">
        <f t="shared" si="2782"/>
        <v>615826.14599999995</v>
      </c>
      <c r="X1711" s="15">
        <f t="shared" si="2783"/>
        <v>615826.14599999995</v>
      </c>
      <c r="Y1711" s="15">
        <v>-8497.6</v>
      </c>
      <c r="Z1711" s="15"/>
      <c r="AA1711" s="15"/>
      <c r="AB1711" s="15">
        <f t="shared" si="2743"/>
        <v>591296.92799999996</v>
      </c>
      <c r="AC1711" s="15">
        <f t="shared" si="2744"/>
        <v>615826.14599999995</v>
      </c>
      <c r="AD1711" s="15">
        <f t="shared" si="2745"/>
        <v>615826.14599999995</v>
      </c>
      <c r="AE1711" s="15"/>
      <c r="AF1711" s="15"/>
      <c r="AG1711" s="15"/>
      <c r="AH1711" s="15">
        <f t="shared" si="2746"/>
        <v>591296.92799999996</v>
      </c>
      <c r="AI1711" s="15">
        <f t="shared" si="2747"/>
        <v>615826.14599999995</v>
      </c>
      <c r="AJ1711" s="15">
        <f t="shared" si="2748"/>
        <v>615826.14599999995</v>
      </c>
      <c r="AK1711" s="15"/>
      <c r="AL1711" s="15"/>
      <c r="AM1711" s="15"/>
      <c r="AN1711" s="15">
        <f t="shared" si="2846"/>
        <v>591296.92799999996</v>
      </c>
      <c r="AO1711" s="15"/>
      <c r="AP1711" s="70">
        <f t="shared" si="2749"/>
        <v>591296.92799999996</v>
      </c>
      <c r="AQ1711" s="15">
        <f t="shared" si="2847"/>
        <v>615826.14599999995</v>
      </c>
      <c r="AR1711" s="15"/>
      <c r="AS1711" s="70">
        <f t="shared" si="2750"/>
        <v>615826.14599999995</v>
      </c>
      <c r="AT1711" s="73">
        <f t="shared" si="2848"/>
        <v>615826.14599999995</v>
      </c>
      <c r="AU1711" s="15"/>
      <c r="AV1711" s="24"/>
    </row>
    <row r="1712" spans="1:49" ht="31.2" x14ac:dyDescent="0.3">
      <c r="A1712" s="61" t="s">
        <v>1089</v>
      </c>
      <c r="B1712" s="62" t="s">
        <v>48</v>
      </c>
      <c r="C1712" s="61"/>
      <c r="D1712" s="61"/>
      <c r="E1712" s="63" t="s">
        <v>49</v>
      </c>
      <c r="F1712" s="15">
        <f t="shared" ref="F1712:K1712" si="2850">F1713+F1714</f>
        <v>63676.400000000009</v>
      </c>
      <c r="G1712" s="15">
        <f t="shared" si="2850"/>
        <v>62894.100000000006</v>
      </c>
      <c r="H1712" s="15">
        <f t="shared" si="2850"/>
        <v>62612.700000000004</v>
      </c>
      <c r="I1712" s="15">
        <f t="shared" si="2850"/>
        <v>255</v>
      </c>
      <c r="J1712" s="15">
        <f t="shared" si="2850"/>
        <v>255</v>
      </c>
      <c r="K1712" s="15">
        <f t="shared" si="2850"/>
        <v>255</v>
      </c>
      <c r="L1712" s="15">
        <f t="shared" si="2737"/>
        <v>63931.400000000009</v>
      </c>
      <c r="M1712" s="15">
        <f t="shared" si="2738"/>
        <v>63149.100000000006</v>
      </c>
      <c r="N1712" s="15">
        <f t="shared" si="2739"/>
        <v>62867.700000000004</v>
      </c>
      <c r="O1712" s="15">
        <f>O1713+O1714</f>
        <v>-79</v>
      </c>
      <c r="P1712" s="15">
        <f>P1713+P1714</f>
        <v>-79</v>
      </c>
      <c r="Q1712" s="15">
        <f>Q1713+Q1714</f>
        <v>-79</v>
      </c>
      <c r="R1712" s="15">
        <f t="shared" si="2806"/>
        <v>63852.400000000009</v>
      </c>
      <c r="S1712" s="15">
        <f t="shared" si="2807"/>
        <v>63070.100000000006</v>
      </c>
      <c r="T1712" s="15">
        <f t="shared" si="2808"/>
        <v>62788.700000000004</v>
      </c>
      <c r="U1712" s="15">
        <f>U1713+U1714</f>
        <v>0</v>
      </c>
      <c r="V1712" s="15">
        <f t="shared" si="2781"/>
        <v>63852.400000000009</v>
      </c>
      <c r="W1712" s="15">
        <f t="shared" si="2782"/>
        <v>63070.100000000006</v>
      </c>
      <c r="X1712" s="15">
        <f t="shared" si="2783"/>
        <v>62788.700000000004</v>
      </c>
      <c r="Y1712" s="15">
        <f>Y1713+Y1714</f>
        <v>-75.349999999999994</v>
      </c>
      <c r="Z1712" s="15">
        <f>Z1713+Z1714</f>
        <v>0</v>
      </c>
      <c r="AA1712" s="15">
        <f>AA1713+AA1714</f>
        <v>0</v>
      </c>
      <c r="AB1712" s="15">
        <f t="shared" si="2743"/>
        <v>63777.05000000001</v>
      </c>
      <c r="AC1712" s="15">
        <f t="shared" si="2744"/>
        <v>63070.100000000006</v>
      </c>
      <c r="AD1712" s="15">
        <f t="shared" si="2745"/>
        <v>62788.700000000004</v>
      </c>
      <c r="AE1712" s="15">
        <f>AE1713+AE1714</f>
        <v>-1000</v>
      </c>
      <c r="AF1712" s="15">
        <f>AF1713+AF1714</f>
        <v>1000</v>
      </c>
      <c r="AG1712" s="15">
        <f>AG1713+AG1714</f>
        <v>0</v>
      </c>
      <c r="AH1712" s="15">
        <f t="shared" si="2746"/>
        <v>62777.05000000001</v>
      </c>
      <c r="AI1712" s="15">
        <f t="shared" si="2747"/>
        <v>64070.100000000006</v>
      </c>
      <c r="AJ1712" s="15">
        <f t="shared" si="2748"/>
        <v>62788.700000000004</v>
      </c>
      <c r="AK1712" s="15">
        <f>AK1713+AK1714</f>
        <v>0</v>
      </c>
      <c r="AL1712" s="15">
        <f>AL1713+AL1714</f>
        <v>0</v>
      </c>
      <c r="AM1712" s="15">
        <f>AM1713+AM1714</f>
        <v>0</v>
      </c>
      <c r="AN1712" s="15">
        <f t="shared" si="2846"/>
        <v>62777.05000000001</v>
      </c>
      <c r="AO1712" s="15">
        <f>AO1713+AO1714</f>
        <v>0</v>
      </c>
      <c r="AP1712" s="70">
        <f t="shared" si="2749"/>
        <v>62777.05000000001</v>
      </c>
      <c r="AQ1712" s="15">
        <f t="shared" si="2847"/>
        <v>64070.100000000006</v>
      </c>
      <c r="AR1712" s="15">
        <f>AR1713+AR1714</f>
        <v>0</v>
      </c>
      <c r="AS1712" s="70">
        <f t="shared" si="2750"/>
        <v>64070.100000000006</v>
      </c>
      <c r="AT1712" s="73">
        <f t="shared" si="2848"/>
        <v>62788.700000000004</v>
      </c>
      <c r="AU1712" s="15">
        <f>AU1713+AU1714</f>
        <v>0</v>
      </c>
      <c r="AV1712" s="24"/>
    </row>
    <row r="1713" spans="1:49" ht="62.4" x14ac:dyDescent="0.3">
      <c r="A1713" s="61" t="s">
        <v>1089</v>
      </c>
      <c r="B1713" s="62">
        <v>200</v>
      </c>
      <c r="C1713" s="61" t="s">
        <v>31</v>
      </c>
      <c r="D1713" s="61" t="s">
        <v>238</v>
      </c>
      <c r="E1713" s="63" t="s">
        <v>359</v>
      </c>
      <c r="F1713" s="15">
        <f>200.3+63275.8</f>
        <v>63476.100000000006</v>
      </c>
      <c r="G1713" s="15">
        <f>200.3+62493.5</f>
        <v>62693.8</v>
      </c>
      <c r="H1713" s="15">
        <f>200.3+62212.1</f>
        <v>62412.4</v>
      </c>
      <c r="I1713" s="27">
        <v>255</v>
      </c>
      <c r="J1713" s="27">
        <v>255</v>
      </c>
      <c r="K1713" s="27">
        <v>255</v>
      </c>
      <c r="L1713" s="15">
        <f t="shared" si="2737"/>
        <v>63731.100000000006</v>
      </c>
      <c r="M1713" s="15">
        <f t="shared" si="2738"/>
        <v>62948.800000000003</v>
      </c>
      <c r="N1713" s="15">
        <f t="shared" si="2739"/>
        <v>62667.4</v>
      </c>
      <c r="O1713" s="15">
        <v>-79</v>
      </c>
      <c r="P1713" s="15">
        <v>-79</v>
      </c>
      <c r="Q1713" s="15">
        <v>-79</v>
      </c>
      <c r="R1713" s="15">
        <f t="shared" si="2806"/>
        <v>63652.100000000006</v>
      </c>
      <c r="S1713" s="15">
        <f t="shared" si="2807"/>
        <v>62869.8</v>
      </c>
      <c r="T1713" s="15">
        <f t="shared" si="2808"/>
        <v>62588.4</v>
      </c>
      <c r="U1713" s="15"/>
      <c r="V1713" s="15">
        <f t="shared" si="2781"/>
        <v>63652.100000000006</v>
      </c>
      <c r="W1713" s="15">
        <f t="shared" si="2782"/>
        <v>62869.8</v>
      </c>
      <c r="X1713" s="15">
        <f t="shared" si="2783"/>
        <v>62588.4</v>
      </c>
      <c r="Y1713" s="15"/>
      <c r="Z1713" s="15"/>
      <c r="AA1713" s="15"/>
      <c r="AB1713" s="15">
        <f t="shared" si="2743"/>
        <v>63652.100000000006</v>
      </c>
      <c r="AC1713" s="15">
        <f t="shared" si="2744"/>
        <v>62869.8</v>
      </c>
      <c r="AD1713" s="15">
        <f t="shared" si="2745"/>
        <v>62588.4</v>
      </c>
      <c r="AE1713" s="15">
        <v>-1000</v>
      </c>
      <c r="AF1713" s="15">
        <v>1000</v>
      </c>
      <c r="AG1713" s="15"/>
      <c r="AH1713" s="15">
        <f t="shared" si="2746"/>
        <v>62652.100000000006</v>
      </c>
      <c r="AI1713" s="15">
        <f t="shared" si="2747"/>
        <v>63869.8</v>
      </c>
      <c r="AJ1713" s="15">
        <f t="shared" si="2748"/>
        <v>62588.4</v>
      </c>
      <c r="AK1713" s="15"/>
      <c r="AL1713" s="15"/>
      <c r="AM1713" s="15"/>
      <c r="AN1713" s="15">
        <f t="shared" si="2846"/>
        <v>62652.100000000006</v>
      </c>
      <c r="AO1713" s="15"/>
      <c r="AP1713" s="70">
        <f t="shared" si="2749"/>
        <v>62652.100000000006</v>
      </c>
      <c r="AQ1713" s="15">
        <f t="shared" si="2847"/>
        <v>63869.8</v>
      </c>
      <c r="AR1713" s="15"/>
      <c r="AS1713" s="70">
        <f t="shared" si="2750"/>
        <v>63869.8</v>
      </c>
      <c r="AT1713" s="73">
        <f t="shared" si="2848"/>
        <v>62588.4</v>
      </c>
      <c r="AU1713" s="15"/>
      <c r="AV1713" s="24"/>
    </row>
    <row r="1714" spans="1:49" x14ac:dyDescent="0.3">
      <c r="A1714" s="61" t="s">
        <v>1089</v>
      </c>
      <c r="B1714" s="62">
        <v>200</v>
      </c>
      <c r="C1714" s="61" t="s">
        <v>31</v>
      </c>
      <c r="D1714" s="61" t="s">
        <v>32</v>
      </c>
      <c r="E1714" s="63" t="s">
        <v>33</v>
      </c>
      <c r="F1714" s="15">
        <v>200.3</v>
      </c>
      <c r="G1714" s="15">
        <v>200.3</v>
      </c>
      <c r="H1714" s="15">
        <v>200.3</v>
      </c>
      <c r="I1714" s="15"/>
      <c r="J1714" s="15"/>
      <c r="K1714" s="15"/>
      <c r="L1714" s="15">
        <f t="shared" si="2737"/>
        <v>200.3</v>
      </c>
      <c r="M1714" s="15">
        <f t="shared" si="2738"/>
        <v>200.3</v>
      </c>
      <c r="N1714" s="15">
        <f t="shared" si="2739"/>
        <v>200.3</v>
      </c>
      <c r="O1714" s="15"/>
      <c r="P1714" s="15"/>
      <c r="Q1714" s="15"/>
      <c r="R1714" s="15">
        <f t="shared" si="2806"/>
        <v>200.3</v>
      </c>
      <c r="S1714" s="15">
        <f t="shared" si="2807"/>
        <v>200.3</v>
      </c>
      <c r="T1714" s="15">
        <f t="shared" si="2808"/>
        <v>200.3</v>
      </c>
      <c r="U1714" s="15"/>
      <c r="V1714" s="15">
        <f t="shared" si="2781"/>
        <v>200.3</v>
      </c>
      <c r="W1714" s="15">
        <f t="shared" si="2782"/>
        <v>200.3</v>
      </c>
      <c r="X1714" s="15">
        <f t="shared" si="2783"/>
        <v>200.3</v>
      </c>
      <c r="Y1714" s="15">
        <v>-75.349999999999994</v>
      </c>
      <c r="Z1714" s="15"/>
      <c r="AA1714" s="15"/>
      <c r="AB1714" s="15">
        <f t="shared" si="2743"/>
        <v>124.95000000000002</v>
      </c>
      <c r="AC1714" s="15">
        <f t="shared" si="2744"/>
        <v>200.3</v>
      </c>
      <c r="AD1714" s="15">
        <f t="shared" si="2745"/>
        <v>200.3</v>
      </c>
      <c r="AE1714" s="15"/>
      <c r="AF1714" s="15"/>
      <c r="AG1714" s="15"/>
      <c r="AH1714" s="15">
        <f t="shared" si="2746"/>
        <v>124.95000000000002</v>
      </c>
      <c r="AI1714" s="15">
        <f t="shared" si="2747"/>
        <v>200.3</v>
      </c>
      <c r="AJ1714" s="15">
        <f t="shared" si="2748"/>
        <v>200.3</v>
      </c>
      <c r="AK1714" s="15"/>
      <c r="AL1714" s="15"/>
      <c r="AM1714" s="15"/>
      <c r="AN1714" s="15">
        <f t="shared" si="2846"/>
        <v>124.95000000000002</v>
      </c>
      <c r="AO1714" s="15"/>
      <c r="AP1714" s="70">
        <f t="shared" si="2749"/>
        <v>124.95000000000002</v>
      </c>
      <c r="AQ1714" s="15">
        <f t="shared" si="2847"/>
        <v>200.3</v>
      </c>
      <c r="AR1714" s="15"/>
      <c r="AS1714" s="70">
        <f t="shared" si="2750"/>
        <v>200.3</v>
      </c>
      <c r="AT1714" s="73">
        <f t="shared" si="2848"/>
        <v>200.3</v>
      </c>
      <c r="AU1714" s="15"/>
      <c r="AV1714" s="24"/>
    </row>
    <row r="1715" spans="1:49" ht="31.2" x14ac:dyDescent="0.3">
      <c r="A1715" s="61" t="s">
        <v>1089</v>
      </c>
      <c r="B1715" s="62" t="s">
        <v>188</v>
      </c>
      <c r="C1715" s="61"/>
      <c r="D1715" s="61"/>
      <c r="E1715" s="63" t="s">
        <v>189</v>
      </c>
      <c r="F1715" s="15">
        <f t="shared" ref="F1715:K1715" si="2851">F1716</f>
        <v>4200</v>
      </c>
      <c r="G1715" s="15">
        <f t="shared" si="2851"/>
        <v>4200</v>
      </c>
      <c r="H1715" s="15">
        <f t="shared" si="2851"/>
        <v>4200</v>
      </c>
      <c r="I1715" s="15">
        <f t="shared" si="2851"/>
        <v>0</v>
      </c>
      <c r="J1715" s="15">
        <f t="shared" si="2851"/>
        <v>0</v>
      </c>
      <c r="K1715" s="15">
        <f t="shared" si="2851"/>
        <v>0</v>
      </c>
      <c r="L1715" s="15">
        <f t="shared" ref="L1715:L1741" si="2852">F1715+I1715</f>
        <v>4200</v>
      </c>
      <c r="M1715" s="15">
        <f t="shared" ref="M1715:M1741" si="2853">G1715+J1715</f>
        <v>4200</v>
      </c>
      <c r="N1715" s="15">
        <f t="shared" ref="N1715:N1741" si="2854">H1715+K1715</f>
        <v>4200</v>
      </c>
      <c r="O1715" s="15">
        <f>O1716</f>
        <v>0</v>
      </c>
      <c r="P1715" s="15">
        <f>P1716</f>
        <v>0</v>
      </c>
      <c r="Q1715" s="15">
        <f>Q1716</f>
        <v>0</v>
      </c>
      <c r="R1715" s="15">
        <f t="shared" si="2806"/>
        <v>4200</v>
      </c>
      <c r="S1715" s="15">
        <f t="shared" si="2807"/>
        <v>4200</v>
      </c>
      <c r="T1715" s="15">
        <f t="shared" si="2808"/>
        <v>4200</v>
      </c>
      <c r="U1715" s="15">
        <f>U1716</f>
        <v>0</v>
      </c>
      <c r="V1715" s="15">
        <f t="shared" si="2781"/>
        <v>4200</v>
      </c>
      <c r="W1715" s="15">
        <f t="shared" si="2782"/>
        <v>4200</v>
      </c>
      <c r="X1715" s="15">
        <f t="shared" si="2783"/>
        <v>4200</v>
      </c>
      <c r="Y1715" s="15">
        <f>Y1716</f>
        <v>0</v>
      </c>
      <c r="Z1715" s="15">
        <f>Z1716</f>
        <v>0</v>
      </c>
      <c r="AA1715" s="15">
        <f>AA1716</f>
        <v>0</v>
      </c>
      <c r="AB1715" s="15">
        <f t="shared" si="2743"/>
        <v>4200</v>
      </c>
      <c r="AC1715" s="15">
        <f t="shared" si="2744"/>
        <v>4200</v>
      </c>
      <c r="AD1715" s="15">
        <f t="shared" si="2745"/>
        <v>4200</v>
      </c>
      <c r="AE1715" s="15">
        <f>AE1716</f>
        <v>0</v>
      </c>
      <c r="AF1715" s="15">
        <f>AF1716</f>
        <v>0</v>
      </c>
      <c r="AG1715" s="15">
        <f>AG1716</f>
        <v>0</v>
      </c>
      <c r="AH1715" s="15">
        <f t="shared" si="2746"/>
        <v>4200</v>
      </c>
      <c r="AI1715" s="15">
        <f t="shared" si="2747"/>
        <v>4200</v>
      </c>
      <c r="AJ1715" s="15">
        <f t="shared" si="2748"/>
        <v>4200</v>
      </c>
      <c r="AK1715" s="15">
        <f>AK1716</f>
        <v>0</v>
      </c>
      <c r="AL1715" s="15">
        <f>AL1716</f>
        <v>0</v>
      </c>
      <c r="AM1715" s="15">
        <f>AM1716</f>
        <v>0</v>
      </c>
      <c r="AN1715" s="15">
        <f t="shared" si="2846"/>
        <v>4200</v>
      </c>
      <c r="AO1715" s="15">
        <f>AO1716</f>
        <v>0</v>
      </c>
      <c r="AP1715" s="70">
        <f t="shared" si="2749"/>
        <v>4200</v>
      </c>
      <c r="AQ1715" s="15">
        <f t="shared" si="2847"/>
        <v>4200</v>
      </c>
      <c r="AR1715" s="15">
        <f>AR1716</f>
        <v>0</v>
      </c>
      <c r="AS1715" s="70">
        <f t="shared" si="2750"/>
        <v>4200</v>
      </c>
      <c r="AT1715" s="73">
        <f t="shared" si="2848"/>
        <v>4200</v>
      </c>
      <c r="AU1715" s="15">
        <f>AU1716</f>
        <v>0</v>
      </c>
      <c r="AV1715" s="24"/>
    </row>
    <row r="1716" spans="1:49" ht="62.4" x14ac:dyDescent="0.3">
      <c r="A1716" s="61" t="s">
        <v>1089</v>
      </c>
      <c r="B1716" s="62">
        <v>300</v>
      </c>
      <c r="C1716" s="61" t="s">
        <v>31</v>
      </c>
      <c r="D1716" s="61" t="s">
        <v>238</v>
      </c>
      <c r="E1716" s="63" t="s">
        <v>359</v>
      </c>
      <c r="F1716" s="15">
        <v>4200</v>
      </c>
      <c r="G1716" s="15">
        <v>4200</v>
      </c>
      <c r="H1716" s="15">
        <v>4200</v>
      </c>
      <c r="I1716" s="15"/>
      <c r="J1716" s="15"/>
      <c r="K1716" s="15"/>
      <c r="L1716" s="15">
        <f t="shared" si="2852"/>
        <v>4200</v>
      </c>
      <c r="M1716" s="15">
        <f t="shared" si="2853"/>
        <v>4200</v>
      </c>
      <c r="N1716" s="15">
        <f t="shared" si="2854"/>
        <v>4200</v>
      </c>
      <c r="O1716" s="15"/>
      <c r="P1716" s="15"/>
      <c r="Q1716" s="15"/>
      <c r="R1716" s="15">
        <f t="shared" si="2806"/>
        <v>4200</v>
      </c>
      <c r="S1716" s="15">
        <f t="shared" si="2807"/>
        <v>4200</v>
      </c>
      <c r="T1716" s="15">
        <f t="shared" si="2808"/>
        <v>4200</v>
      </c>
      <c r="U1716" s="15"/>
      <c r="V1716" s="15">
        <f t="shared" si="2781"/>
        <v>4200</v>
      </c>
      <c r="W1716" s="15">
        <f t="shared" si="2782"/>
        <v>4200</v>
      </c>
      <c r="X1716" s="15">
        <f t="shared" si="2783"/>
        <v>4200</v>
      </c>
      <c r="Y1716" s="15"/>
      <c r="Z1716" s="15"/>
      <c r="AA1716" s="15"/>
      <c r="AB1716" s="15">
        <f t="shared" si="2743"/>
        <v>4200</v>
      </c>
      <c r="AC1716" s="15">
        <f t="shared" si="2744"/>
        <v>4200</v>
      </c>
      <c r="AD1716" s="15">
        <f t="shared" si="2745"/>
        <v>4200</v>
      </c>
      <c r="AE1716" s="15"/>
      <c r="AF1716" s="15"/>
      <c r="AG1716" s="15"/>
      <c r="AH1716" s="15">
        <f t="shared" si="2746"/>
        <v>4200</v>
      </c>
      <c r="AI1716" s="15">
        <f t="shared" si="2747"/>
        <v>4200</v>
      </c>
      <c r="AJ1716" s="15">
        <f t="shared" si="2748"/>
        <v>4200</v>
      </c>
      <c r="AK1716" s="15"/>
      <c r="AL1716" s="15"/>
      <c r="AM1716" s="15"/>
      <c r="AN1716" s="15">
        <f t="shared" si="2846"/>
        <v>4200</v>
      </c>
      <c r="AO1716" s="15"/>
      <c r="AP1716" s="70">
        <f t="shared" si="2749"/>
        <v>4200</v>
      </c>
      <c r="AQ1716" s="15">
        <f t="shared" si="2847"/>
        <v>4200</v>
      </c>
      <c r="AR1716" s="15"/>
      <c r="AS1716" s="70">
        <f t="shared" si="2750"/>
        <v>4200</v>
      </c>
      <c r="AT1716" s="73">
        <f t="shared" si="2848"/>
        <v>4200</v>
      </c>
      <c r="AU1716" s="15"/>
      <c r="AV1716" s="24"/>
    </row>
    <row r="1717" spans="1:49" s="74" customFormat="1" ht="62.4" x14ac:dyDescent="0.3">
      <c r="A1717" s="55" t="s">
        <v>1090</v>
      </c>
      <c r="B1717" s="56"/>
      <c r="C1717" s="55"/>
      <c r="D1717" s="55"/>
      <c r="E1717" s="57" t="s">
        <v>1091</v>
      </c>
      <c r="F1717" s="14">
        <f t="shared" ref="F1717:K1717" si="2855">F1718+F1726</f>
        <v>166415.4</v>
      </c>
      <c r="G1717" s="14">
        <f t="shared" si="2855"/>
        <v>140000</v>
      </c>
      <c r="H1717" s="14">
        <f t="shared" si="2855"/>
        <v>140000</v>
      </c>
      <c r="I1717" s="14">
        <f t="shared" si="2855"/>
        <v>-31359.63</v>
      </c>
      <c r="J1717" s="14">
        <f t="shared" si="2855"/>
        <v>44254.921000000002</v>
      </c>
      <c r="K1717" s="14">
        <f t="shared" si="2855"/>
        <v>-22216.708999999999</v>
      </c>
      <c r="L1717" s="14">
        <f t="shared" si="2852"/>
        <v>135055.76999999999</v>
      </c>
      <c r="M1717" s="14">
        <f t="shared" si="2853"/>
        <v>184254.921</v>
      </c>
      <c r="N1717" s="14">
        <f t="shared" si="2854"/>
        <v>117783.291</v>
      </c>
      <c r="O1717" s="14">
        <f>O1718+O1726</f>
        <v>114425.575</v>
      </c>
      <c r="P1717" s="14">
        <f>P1718+P1726</f>
        <v>-23000</v>
      </c>
      <c r="Q1717" s="14">
        <f>Q1718+Q1726</f>
        <v>0</v>
      </c>
      <c r="R1717" s="14">
        <f t="shared" si="2806"/>
        <v>249481.34499999997</v>
      </c>
      <c r="S1717" s="14">
        <f t="shared" si="2807"/>
        <v>161254.921</v>
      </c>
      <c r="T1717" s="14">
        <f t="shared" si="2808"/>
        <v>117783.291</v>
      </c>
      <c r="U1717" s="14">
        <f>U1718+U1726</f>
        <v>1925.9900000000007</v>
      </c>
      <c r="V1717" s="14">
        <f t="shared" si="2781"/>
        <v>251407.33499999996</v>
      </c>
      <c r="W1717" s="14">
        <f t="shared" si="2782"/>
        <v>161254.921</v>
      </c>
      <c r="X1717" s="14">
        <f t="shared" si="2783"/>
        <v>117783.291</v>
      </c>
      <c r="Y1717" s="14">
        <f>Y1718+Y1726</f>
        <v>63893.89</v>
      </c>
      <c r="Z1717" s="14">
        <f>Z1718+Z1726</f>
        <v>0</v>
      </c>
      <c r="AA1717" s="14">
        <f>AA1718+AA1726</f>
        <v>0</v>
      </c>
      <c r="AB1717" s="14">
        <f t="shared" si="2743"/>
        <v>315301.22499999998</v>
      </c>
      <c r="AC1717" s="14">
        <f t="shared" si="2744"/>
        <v>161254.921</v>
      </c>
      <c r="AD1717" s="14">
        <f t="shared" si="2745"/>
        <v>117783.291</v>
      </c>
      <c r="AE1717" s="14">
        <f>AE1718+AE1726</f>
        <v>-604.89</v>
      </c>
      <c r="AF1717" s="14">
        <f>AF1718+AF1726</f>
        <v>0</v>
      </c>
      <c r="AG1717" s="14">
        <f>AG1718+AG1726</f>
        <v>0</v>
      </c>
      <c r="AH1717" s="14">
        <f t="shared" si="2746"/>
        <v>314696.33499999996</v>
      </c>
      <c r="AI1717" s="14">
        <f t="shared" si="2747"/>
        <v>161254.921</v>
      </c>
      <c r="AJ1717" s="14">
        <f t="shared" si="2748"/>
        <v>117783.291</v>
      </c>
      <c r="AK1717" s="14">
        <f>AK1718+AK1726</f>
        <v>116880.53200000001</v>
      </c>
      <c r="AL1717" s="14">
        <f>AL1718+AL1726</f>
        <v>-47000</v>
      </c>
      <c r="AM1717" s="14">
        <f>AM1718+AM1726</f>
        <v>-80000</v>
      </c>
      <c r="AN1717" s="14">
        <f t="shared" si="2846"/>
        <v>431576.86699999997</v>
      </c>
      <c r="AO1717" s="14">
        <f>AO1718+AO1726</f>
        <v>0</v>
      </c>
      <c r="AP1717" s="68">
        <f t="shared" si="2749"/>
        <v>431576.86699999997</v>
      </c>
      <c r="AQ1717" s="14">
        <f t="shared" si="2847"/>
        <v>114254.921</v>
      </c>
      <c r="AR1717" s="14">
        <f>AR1718+AR1726</f>
        <v>4232.6000000000004</v>
      </c>
      <c r="AS1717" s="68">
        <f t="shared" si="2750"/>
        <v>118487.52100000001</v>
      </c>
      <c r="AT1717" s="71">
        <f t="shared" si="2848"/>
        <v>37783.290999999997</v>
      </c>
      <c r="AU1717" s="14">
        <f>AU1718+AU1726</f>
        <v>0</v>
      </c>
      <c r="AV1717" s="16"/>
      <c r="AW1717" s="13"/>
    </row>
    <row r="1718" spans="1:49" s="75" customFormat="1" ht="46.8" x14ac:dyDescent="0.3">
      <c r="A1718" s="58" t="s">
        <v>1092</v>
      </c>
      <c r="B1718" s="59"/>
      <c r="C1718" s="58"/>
      <c r="D1718" s="58"/>
      <c r="E1718" s="60" t="s">
        <v>1093</v>
      </c>
      <c r="F1718" s="21">
        <f t="shared" ref="F1718:K1718" si="2856">F1719</f>
        <v>66415.399999999994</v>
      </c>
      <c r="G1718" s="21">
        <f t="shared" si="2856"/>
        <v>40000</v>
      </c>
      <c r="H1718" s="21">
        <f t="shared" si="2856"/>
        <v>40000</v>
      </c>
      <c r="I1718" s="21">
        <f t="shared" si="2856"/>
        <v>-31359.63</v>
      </c>
      <c r="J1718" s="21">
        <f t="shared" si="2856"/>
        <v>44254.921000000002</v>
      </c>
      <c r="K1718" s="21">
        <f t="shared" si="2856"/>
        <v>-22216.708999999999</v>
      </c>
      <c r="L1718" s="21">
        <f t="shared" si="2852"/>
        <v>35055.76999999999</v>
      </c>
      <c r="M1718" s="21">
        <f t="shared" si="2853"/>
        <v>84254.921000000002</v>
      </c>
      <c r="N1718" s="21">
        <f t="shared" si="2854"/>
        <v>17783.291000000001</v>
      </c>
      <c r="O1718" s="21">
        <f>O1719</f>
        <v>11425.575000000001</v>
      </c>
      <c r="P1718" s="21">
        <f>P1719</f>
        <v>0</v>
      </c>
      <c r="Q1718" s="21">
        <f>Q1719</f>
        <v>0</v>
      </c>
      <c r="R1718" s="21">
        <f t="shared" si="2806"/>
        <v>46481.344999999987</v>
      </c>
      <c r="S1718" s="21">
        <f t="shared" si="2807"/>
        <v>84254.921000000002</v>
      </c>
      <c r="T1718" s="21">
        <f t="shared" si="2808"/>
        <v>17783.291000000001</v>
      </c>
      <c r="U1718" s="21">
        <f>U1719</f>
        <v>-5798.8149999999996</v>
      </c>
      <c r="V1718" s="21">
        <f t="shared" si="2781"/>
        <v>40682.529999999984</v>
      </c>
      <c r="W1718" s="21">
        <f t="shared" si="2782"/>
        <v>84254.921000000002</v>
      </c>
      <c r="X1718" s="21">
        <f t="shared" si="2783"/>
        <v>17783.291000000001</v>
      </c>
      <c r="Y1718" s="21">
        <f>Y1719</f>
        <v>13893.89</v>
      </c>
      <c r="Z1718" s="21">
        <f>Z1719</f>
        <v>0</v>
      </c>
      <c r="AA1718" s="21">
        <f>AA1719</f>
        <v>0</v>
      </c>
      <c r="AB1718" s="21">
        <f t="shared" si="2743"/>
        <v>54576.419999999984</v>
      </c>
      <c r="AC1718" s="21">
        <f t="shared" si="2744"/>
        <v>84254.921000000002</v>
      </c>
      <c r="AD1718" s="21">
        <f t="shared" si="2745"/>
        <v>17783.291000000001</v>
      </c>
      <c r="AE1718" s="21">
        <f>AE1719</f>
        <v>-604.89</v>
      </c>
      <c r="AF1718" s="21">
        <f>AF1719</f>
        <v>0</v>
      </c>
      <c r="AG1718" s="21">
        <f>AG1719</f>
        <v>0</v>
      </c>
      <c r="AH1718" s="21">
        <f t="shared" si="2746"/>
        <v>53971.529999999984</v>
      </c>
      <c r="AI1718" s="21">
        <f t="shared" si="2747"/>
        <v>84254.921000000002</v>
      </c>
      <c r="AJ1718" s="21">
        <f t="shared" si="2748"/>
        <v>17783.291000000001</v>
      </c>
      <c r="AK1718" s="21">
        <f>AK1719</f>
        <v>9610.9369999999999</v>
      </c>
      <c r="AL1718" s="21">
        <f>AL1719</f>
        <v>0</v>
      </c>
      <c r="AM1718" s="21">
        <f>AM1719</f>
        <v>0</v>
      </c>
      <c r="AN1718" s="21">
        <f t="shared" si="2846"/>
        <v>63582.466999999982</v>
      </c>
      <c r="AO1718" s="21">
        <f>AO1719</f>
        <v>0</v>
      </c>
      <c r="AP1718" s="69">
        <f t="shared" si="2749"/>
        <v>63582.466999999982</v>
      </c>
      <c r="AQ1718" s="21">
        <f t="shared" si="2847"/>
        <v>84254.921000000002</v>
      </c>
      <c r="AR1718" s="21">
        <f>AR1719</f>
        <v>0</v>
      </c>
      <c r="AS1718" s="69">
        <f t="shared" si="2750"/>
        <v>84254.921000000002</v>
      </c>
      <c r="AT1718" s="72">
        <f t="shared" si="2848"/>
        <v>17783.291000000001</v>
      </c>
      <c r="AU1718" s="21">
        <f>AU1719</f>
        <v>0</v>
      </c>
      <c r="AV1718" s="22"/>
      <c r="AW1718" s="17"/>
    </row>
    <row r="1719" spans="1:49" ht="31.2" x14ac:dyDescent="0.3">
      <c r="A1719" s="61" t="s">
        <v>1094</v>
      </c>
      <c r="B1719" s="62"/>
      <c r="C1719" s="61"/>
      <c r="D1719" s="61"/>
      <c r="E1719" s="63" t="s">
        <v>1095</v>
      </c>
      <c r="F1719" s="15">
        <f t="shared" ref="F1719:K1719" si="2857">F1720+F1723</f>
        <v>66415.399999999994</v>
      </c>
      <c r="G1719" s="15">
        <f t="shared" si="2857"/>
        <v>40000</v>
      </c>
      <c r="H1719" s="15">
        <f t="shared" si="2857"/>
        <v>40000</v>
      </c>
      <c r="I1719" s="15">
        <f t="shared" si="2857"/>
        <v>-31359.63</v>
      </c>
      <c r="J1719" s="15">
        <f t="shared" si="2857"/>
        <v>44254.921000000002</v>
      </c>
      <c r="K1719" s="15">
        <f t="shared" si="2857"/>
        <v>-22216.708999999999</v>
      </c>
      <c r="L1719" s="15">
        <f t="shared" si="2852"/>
        <v>35055.76999999999</v>
      </c>
      <c r="M1719" s="15">
        <f t="shared" si="2853"/>
        <v>84254.921000000002</v>
      </c>
      <c r="N1719" s="15">
        <f t="shared" si="2854"/>
        <v>17783.291000000001</v>
      </c>
      <c r="O1719" s="15">
        <f>O1720+O1723</f>
        <v>11425.575000000001</v>
      </c>
      <c r="P1719" s="15">
        <f>P1720+P1723</f>
        <v>0</v>
      </c>
      <c r="Q1719" s="15">
        <f>Q1720+Q1723</f>
        <v>0</v>
      </c>
      <c r="R1719" s="15">
        <f t="shared" si="2806"/>
        <v>46481.344999999987</v>
      </c>
      <c r="S1719" s="15">
        <f t="shared" si="2807"/>
        <v>84254.921000000002</v>
      </c>
      <c r="T1719" s="15">
        <f t="shared" si="2808"/>
        <v>17783.291000000001</v>
      </c>
      <c r="U1719" s="15">
        <f>U1720+U1723</f>
        <v>-5798.8149999999996</v>
      </c>
      <c r="V1719" s="15">
        <f t="shared" si="2781"/>
        <v>40682.529999999984</v>
      </c>
      <c r="W1719" s="15">
        <f t="shared" si="2782"/>
        <v>84254.921000000002</v>
      </c>
      <c r="X1719" s="15">
        <f t="shared" si="2783"/>
        <v>17783.291000000001</v>
      </c>
      <c r="Y1719" s="15">
        <f>Y1720+Y1723</f>
        <v>13893.89</v>
      </c>
      <c r="Z1719" s="15">
        <f>Z1720+Z1723</f>
        <v>0</v>
      </c>
      <c r="AA1719" s="15">
        <f>AA1720+AA1723</f>
        <v>0</v>
      </c>
      <c r="AB1719" s="15">
        <f t="shared" si="2743"/>
        <v>54576.419999999984</v>
      </c>
      <c r="AC1719" s="15">
        <f t="shared" si="2744"/>
        <v>84254.921000000002</v>
      </c>
      <c r="AD1719" s="15">
        <f t="shared" si="2745"/>
        <v>17783.291000000001</v>
      </c>
      <c r="AE1719" s="15">
        <f>AE1720+AE1723</f>
        <v>-604.89</v>
      </c>
      <c r="AF1719" s="15">
        <f>AF1720+AF1723</f>
        <v>0</v>
      </c>
      <c r="AG1719" s="15">
        <f>AG1720+AG1723</f>
        <v>0</v>
      </c>
      <c r="AH1719" s="15">
        <f t="shared" si="2746"/>
        <v>53971.529999999984</v>
      </c>
      <c r="AI1719" s="15">
        <f t="shared" si="2747"/>
        <v>84254.921000000002</v>
      </c>
      <c r="AJ1719" s="15">
        <f t="shared" si="2748"/>
        <v>17783.291000000001</v>
      </c>
      <c r="AK1719" s="15">
        <f>AK1720+AK1723</f>
        <v>9610.9369999999999</v>
      </c>
      <c r="AL1719" s="15">
        <f>AL1720+AL1723</f>
        <v>0</v>
      </c>
      <c r="AM1719" s="15">
        <f>AM1720+AM1723</f>
        <v>0</v>
      </c>
      <c r="AN1719" s="15">
        <f t="shared" si="2846"/>
        <v>63582.466999999982</v>
      </c>
      <c r="AO1719" s="15">
        <f>AO1720+AO1723</f>
        <v>0</v>
      </c>
      <c r="AP1719" s="70">
        <f t="shared" si="2749"/>
        <v>63582.466999999982</v>
      </c>
      <c r="AQ1719" s="15">
        <f t="shared" si="2847"/>
        <v>84254.921000000002</v>
      </c>
      <c r="AR1719" s="15">
        <f>AR1720+AR1723</f>
        <v>0</v>
      </c>
      <c r="AS1719" s="70">
        <f t="shared" si="2750"/>
        <v>84254.921000000002</v>
      </c>
      <c r="AT1719" s="73">
        <f t="shared" si="2848"/>
        <v>17783.291000000001</v>
      </c>
      <c r="AU1719" s="15">
        <f>AU1720+AU1723</f>
        <v>0</v>
      </c>
      <c r="AV1719" s="24"/>
    </row>
    <row r="1720" spans="1:49" ht="31.2" x14ac:dyDescent="0.3">
      <c r="A1720" s="61" t="s">
        <v>1094</v>
      </c>
      <c r="B1720" s="62" t="s">
        <v>48</v>
      </c>
      <c r="C1720" s="61"/>
      <c r="D1720" s="61"/>
      <c r="E1720" s="63" t="s">
        <v>49</v>
      </c>
      <c r="F1720" s="15">
        <f t="shared" ref="F1720:K1720" si="2858">F1722</f>
        <v>20415.400000000001</v>
      </c>
      <c r="G1720" s="15">
        <f t="shared" si="2858"/>
        <v>0</v>
      </c>
      <c r="H1720" s="15">
        <f t="shared" si="2858"/>
        <v>0</v>
      </c>
      <c r="I1720" s="15">
        <f t="shared" si="2858"/>
        <v>0</v>
      </c>
      <c r="J1720" s="15">
        <f t="shared" si="2858"/>
        <v>0</v>
      </c>
      <c r="K1720" s="15">
        <f t="shared" si="2858"/>
        <v>0</v>
      </c>
      <c r="L1720" s="15">
        <f t="shared" si="2852"/>
        <v>20415.400000000001</v>
      </c>
      <c r="M1720" s="15">
        <f t="shared" si="2853"/>
        <v>0</v>
      </c>
      <c r="N1720" s="15">
        <f t="shared" si="2854"/>
        <v>0</v>
      </c>
      <c r="O1720" s="15">
        <f>O1722</f>
        <v>11425.575000000001</v>
      </c>
      <c r="P1720" s="15">
        <f>P1722</f>
        <v>0</v>
      </c>
      <c r="Q1720" s="15">
        <f>Q1722</f>
        <v>0</v>
      </c>
      <c r="R1720" s="15">
        <f t="shared" si="2806"/>
        <v>31840.975000000002</v>
      </c>
      <c r="S1720" s="15">
        <f t="shared" si="2807"/>
        <v>0</v>
      </c>
      <c r="T1720" s="15">
        <f t="shared" si="2808"/>
        <v>0</v>
      </c>
      <c r="U1720" s="15">
        <f>U1722</f>
        <v>-5798.8149999999996</v>
      </c>
      <c r="V1720" s="15">
        <f t="shared" si="2781"/>
        <v>26042.160000000003</v>
      </c>
      <c r="W1720" s="15">
        <f t="shared" si="2782"/>
        <v>0</v>
      </c>
      <c r="X1720" s="15">
        <f t="shared" si="2783"/>
        <v>0</v>
      </c>
      <c r="Y1720" s="15">
        <f>Y1722+Y1721</f>
        <v>13893.89</v>
      </c>
      <c r="Z1720" s="15">
        <f>Z1722+Z1721</f>
        <v>0</v>
      </c>
      <c r="AA1720" s="15">
        <f>AA1722+AA1721</f>
        <v>0</v>
      </c>
      <c r="AB1720" s="15">
        <f t="shared" ref="AB1720:AB1741" si="2859">V1720+Y1720</f>
        <v>39936.050000000003</v>
      </c>
      <c r="AC1720" s="15">
        <f t="shared" ref="AC1720:AC1741" si="2860">W1720+Z1720</f>
        <v>0</v>
      </c>
      <c r="AD1720" s="15">
        <f t="shared" ref="AD1720:AD1741" si="2861">X1720+AA1720</f>
        <v>0</v>
      </c>
      <c r="AE1720" s="15">
        <f>AE1722+AE1721</f>
        <v>-604.89</v>
      </c>
      <c r="AF1720" s="15">
        <f>AF1722+AF1721</f>
        <v>0</v>
      </c>
      <c r="AG1720" s="15">
        <f>AG1722+AG1721</f>
        <v>0</v>
      </c>
      <c r="AH1720" s="15">
        <f t="shared" ref="AH1720:AH1741" si="2862">AB1720+AE1720</f>
        <v>39331.160000000003</v>
      </c>
      <c r="AI1720" s="15">
        <f t="shared" ref="AI1720:AI1741" si="2863">AC1720+AF1720</f>
        <v>0</v>
      </c>
      <c r="AJ1720" s="15">
        <f t="shared" ref="AJ1720:AJ1741" si="2864">AD1720+AG1720</f>
        <v>0</v>
      </c>
      <c r="AK1720" s="15">
        <f>AK1722+AK1721</f>
        <v>3989.625</v>
      </c>
      <c r="AL1720" s="15">
        <f>AL1722+AL1721</f>
        <v>0</v>
      </c>
      <c r="AM1720" s="15">
        <f>AM1722+AM1721</f>
        <v>0</v>
      </c>
      <c r="AN1720" s="15">
        <f t="shared" si="2846"/>
        <v>43320.785000000003</v>
      </c>
      <c r="AO1720" s="15">
        <f>AO1722+AO1721</f>
        <v>0</v>
      </c>
      <c r="AP1720" s="70">
        <f t="shared" ref="AP1720:AP1729" si="2865">AN1720+AO1720</f>
        <v>43320.785000000003</v>
      </c>
      <c r="AQ1720" s="15">
        <f t="shared" si="2847"/>
        <v>0</v>
      </c>
      <c r="AR1720" s="15">
        <f>AR1722+AR1721</f>
        <v>0</v>
      </c>
      <c r="AS1720" s="70">
        <f t="shared" ref="AS1720:AS1729" si="2866">AQ1720+AR1720</f>
        <v>0</v>
      </c>
      <c r="AT1720" s="73">
        <f t="shared" si="2848"/>
        <v>0</v>
      </c>
      <c r="AU1720" s="15">
        <f>AU1722+AU1721</f>
        <v>0</v>
      </c>
      <c r="AV1720" s="24"/>
    </row>
    <row r="1721" spans="1:49" x14ac:dyDescent="0.3">
      <c r="A1721" s="61" t="s">
        <v>1094</v>
      </c>
      <c r="B1721" s="62">
        <v>200</v>
      </c>
      <c r="C1721" s="61" t="s">
        <v>31</v>
      </c>
      <c r="D1721" s="61" t="s">
        <v>32</v>
      </c>
      <c r="E1721" s="63" t="s">
        <v>33</v>
      </c>
      <c r="F1721" s="15"/>
      <c r="G1721" s="15"/>
      <c r="H1721" s="15"/>
      <c r="I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  <c r="Y1721" s="15">
        <f>9102.833+4791.057</f>
        <v>13893.89</v>
      </c>
      <c r="Z1721" s="15"/>
      <c r="AA1721" s="15"/>
      <c r="AB1721" s="15">
        <f t="shared" si="2859"/>
        <v>13893.89</v>
      </c>
      <c r="AC1721" s="15">
        <f t="shared" si="2860"/>
        <v>0</v>
      </c>
      <c r="AD1721" s="15">
        <f t="shared" si="2861"/>
        <v>0</v>
      </c>
      <c r="AE1721" s="15">
        <f>-121.057-483.833</f>
        <v>-604.89</v>
      </c>
      <c r="AF1721" s="15"/>
      <c r="AG1721" s="15"/>
      <c r="AH1721" s="15">
        <f t="shared" si="2862"/>
        <v>13289</v>
      </c>
      <c r="AI1721" s="15">
        <f t="shared" si="2863"/>
        <v>0</v>
      </c>
      <c r="AJ1721" s="15">
        <f t="shared" si="2864"/>
        <v>0</v>
      </c>
      <c r="AK1721" s="15">
        <v>3989.625</v>
      </c>
      <c r="AL1721" s="15"/>
      <c r="AM1721" s="15"/>
      <c r="AN1721" s="15">
        <f t="shared" si="2846"/>
        <v>17278.625</v>
      </c>
      <c r="AO1721" s="15"/>
      <c r="AP1721" s="70">
        <f t="shared" si="2865"/>
        <v>17278.625</v>
      </c>
      <c r="AQ1721" s="15">
        <f t="shared" si="2847"/>
        <v>0</v>
      </c>
      <c r="AR1721" s="15"/>
      <c r="AS1721" s="70">
        <f t="shared" si="2866"/>
        <v>0</v>
      </c>
      <c r="AT1721" s="73">
        <f t="shared" si="2848"/>
        <v>0</v>
      </c>
      <c r="AU1721" s="15"/>
      <c r="AV1721" s="24"/>
    </row>
    <row r="1722" spans="1:49" ht="31.2" x14ac:dyDescent="0.3">
      <c r="A1722" s="61" t="s">
        <v>1094</v>
      </c>
      <c r="B1722" s="62">
        <v>200</v>
      </c>
      <c r="C1722" s="61" t="s">
        <v>50</v>
      </c>
      <c r="D1722" s="61" t="s">
        <v>50</v>
      </c>
      <c r="E1722" s="63" t="s">
        <v>678</v>
      </c>
      <c r="F1722" s="15">
        <v>20415.400000000001</v>
      </c>
      <c r="G1722" s="15"/>
      <c r="H1722" s="15"/>
      <c r="I1722" s="15"/>
      <c r="J1722" s="15"/>
      <c r="K1722" s="15"/>
      <c r="L1722" s="15">
        <f t="shared" si="2852"/>
        <v>20415.400000000001</v>
      </c>
      <c r="M1722" s="15">
        <f t="shared" si="2853"/>
        <v>0</v>
      </c>
      <c r="N1722" s="15">
        <f t="shared" si="2854"/>
        <v>0</v>
      </c>
      <c r="O1722" s="15">
        <v>11425.575000000001</v>
      </c>
      <c r="P1722" s="15"/>
      <c r="Q1722" s="15"/>
      <c r="R1722" s="15">
        <f t="shared" si="2806"/>
        <v>31840.975000000002</v>
      </c>
      <c r="S1722" s="15">
        <f t="shared" si="2807"/>
        <v>0</v>
      </c>
      <c r="T1722" s="15">
        <f t="shared" si="2808"/>
        <v>0</v>
      </c>
      <c r="U1722" s="15">
        <v>-5798.8149999999996</v>
      </c>
      <c r="V1722" s="15">
        <f t="shared" si="2781"/>
        <v>26042.160000000003</v>
      </c>
      <c r="W1722" s="15">
        <f t="shared" si="2782"/>
        <v>0</v>
      </c>
      <c r="X1722" s="15">
        <f t="shared" si="2783"/>
        <v>0</v>
      </c>
      <c r="Y1722" s="15"/>
      <c r="Z1722" s="15"/>
      <c r="AA1722" s="15"/>
      <c r="AB1722" s="15">
        <f t="shared" si="2859"/>
        <v>26042.160000000003</v>
      </c>
      <c r="AC1722" s="15">
        <f t="shared" si="2860"/>
        <v>0</v>
      </c>
      <c r="AD1722" s="15">
        <f t="shared" si="2861"/>
        <v>0</v>
      </c>
      <c r="AE1722" s="15"/>
      <c r="AF1722" s="15"/>
      <c r="AG1722" s="15"/>
      <c r="AH1722" s="15">
        <f t="shared" si="2862"/>
        <v>26042.160000000003</v>
      </c>
      <c r="AI1722" s="15">
        <f t="shared" si="2863"/>
        <v>0</v>
      </c>
      <c r="AJ1722" s="15">
        <f t="shared" si="2864"/>
        <v>0</v>
      </c>
      <c r="AK1722" s="15"/>
      <c r="AL1722" s="15"/>
      <c r="AM1722" s="15"/>
      <c r="AN1722" s="15">
        <f t="shared" si="2846"/>
        <v>26042.160000000003</v>
      </c>
      <c r="AO1722" s="15"/>
      <c r="AP1722" s="70">
        <f t="shared" si="2865"/>
        <v>26042.160000000003</v>
      </c>
      <c r="AQ1722" s="15">
        <f t="shared" si="2847"/>
        <v>0</v>
      </c>
      <c r="AR1722" s="15"/>
      <c r="AS1722" s="70">
        <f t="shared" si="2866"/>
        <v>0</v>
      </c>
      <c r="AT1722" s="73">
        <f t="shared" si="2848"/>
        <v>0</v>
      </c>
      <c r="AU1722" s="15"/>
      <c r="AV1722" s="24"/>
    </row>
    <row r="1723" spans="1:49" x14ac:dyDescent="0.3">
      <c r="A1723" s="61" t="s">
        <v>1094</v>
      </c>
      <c r="B1723" s="62" t="s">
        <v>44</v>
      </c>
      <c r="C1723" s="61"/>
      <c r="D1723" s="61"/>
      <c r="E1723" s="63" t="s">
        <v>45</v>
      </c>
      <c r="F1723" s="15">
        <f t="shared" ref="F1723:K1723" si="2867">F1724</f>
        <v>46000</v>
      </c>
      <c r="G1723" s="15">
        <f t="shared" si="2867"/>
        <v>40000</v>
      </c>
      <c r="H1723" s="15">
        <f t="shared" si="2867"/>
        <v>40000</v>
      </c>
      <c r="I1723" s="15">
        <f t="shared" si="2867"/>
        <v>-31359.63</v>
      </c>
      <c r="J1723" s="15">
        <f t="shared" si="2867"/>
        <v>44254.921000000002</v>
      </c>
      <c r="K1723" s="15">
        <f t="shared" si="2867"/>
        <v>-22216.708999999999</v>
      </c>
      <c r="L1723" s="15">
        <f t="shared" si="2852"/>
        <v>14640.369999999999</v>
      </c>
      <c r="M1723" s="15">
        <f t="shared" si="2853"/>
        <v>84254.921000000002</v>
      </c>
      <c r="N1723" s="15">
        <f t="shared" si="2854"/>
        <v>17783.291000000001</v>
      </c>
      <c r="O1723" s="15">
        <f>O1724</f>
        <v>0</v>
      </c>
      <c r="P1723" s="15">
        <f>P1724</f>
        <v>0</v>
      </c>
      <c r="Q1723" s="15">
        <f>Q1724</f>
        <v>0</v>
      </c>
      <c r="R1723" s="15">
        <f t="shared" si="2806"/>
        <v>14640.369999999999</v>
      </c>
      <c r="S1723" s="15">
        <f t="shared" si="2807"/>
        <v>84254.921000000002</v>
      </c>
      <c r="T1723" s="15">
        <f t="shared" si="2808"/>
        <v>17783.291000000001</v>
      </c>
      <c r="U1723" s="15">
        <f>U1724</f>
        <v>0</v>
      </c>
      <c r="V1723" s="15">
        <f t="shared" si="2781"/>
        <v>14640.369999999999</v>
      </c>
      <c r="W1723" s="15">
        <f t="shared" si="2782"/>
        <v>84254.921000000002</v>
      </c>
      <c r="X1723" s="15">
        <f t="shared" si="2783"/>
        <v>17783.291000000001</v>
      </c>
      <c r="Y1723" s="15">
        <f>Y1724</f>
        <v>0</v>
      </c>
      <c r="Z1723" s="15">
        <f>Z1724</f>
        <v>0</v>
      </c>
      <c r="AA1723" s="15">
        <f>AA1724</f>
        <v>0</v>
      </c>
      <c r="AB1723" s="15">
        <f t="shared" si="2859"/>
        <v>14640.369999999999</v>
      </c>
      <c r="AC1723" s="15">
        <f t="shared" si="2860"/>
        <v>84254.921000000002</v>
      </c>
      <c r="AD1723" s="15">
        <f t="shared" si="2861"/>
        <v>17783.291000000001</v>
      </c>
      <c r="AE1723" s="15">
        <f>AE1724</f>
        <v>0</v>
      </c>
      <c r="AF1723" s="15">
        <f>AF1724</f>
        <v>0</v>
      </c>
      <c r="AG1723" s="15">
        <f>AG1724</f>
        <v>0</v>
      </c>
      <c r="AH1723" s="15">
        <f t="shared" si="2862"/>
        <v>14640.369999999999</v>
      </c>
      <c r="AI1723" s="15">
        <f t="shared" si="2863"/>
        <v>84254.921000000002</v>
      </c>
      <c r="AJ1723" s="15">
        <f t="shared" si="2864"/>
        <v>17783.291000000001</v>
      </c>
      <c r="AK1723" s="15">
        <f>AK1724+AK1725</f>
        <v>5621.3119999999999</v>
      </c>
      <c r="AL1723" s="15">
        <f>AL1724+AL1725</f>
        <v>0</v>
      </c>
      <c r="AM1723" s="15">
        <f>AM1724+AM1725</f>
        <v>0</v>
      </c>
      <c r="AN1723" s="15">
        <f t="shared" si="2846"/>
        <v>20261.682000000001</v>
      </c>
      <c r="AO1723" s="15">
        <f>AO1724+AO1725</f>
        <v>0</v>
      </c>
      <c r="AP1723" s="70">
        <f t="shared" si="2865"/>
        <v>20261.682000000001</v>
      </c>
      <c r="AQ1723" s="15">
        <f t="shared" si="2847"/>
        <v>84254.921000000002</v>
      </c>
      <c r="AR1723" s="15">
        <f>AR1724+AR1725</f>
        <v>0</v>
      </c>
      <c r="AS1723" s="70">
        <f t="shared" si="2866"/>
        <v>84254.921000000002</v>
      </c>
      <c r="AT1723" s="73">
        <f t="shared" si="2848"/>
        <v>17783.291000000001</v>
      </c>
      <c r="AU1723" s="15">
        <f>AU1724+AU1725</f>
        <v>0</v>
      </c>
      <c r="AV1723" s="24"/>
    </row>
    <row r="1724" spans="1:49" x14ac:dyDescent="0.3">
      <c r="A1724" s="61" t="s">
        <v>1094</v>
      </c>
      <c r="B1724" s="62">
        <v>800</v>
      </c>
      <c r="C1724" s="61" t="s">
        <v>31</v>
      </c>
      <c r="D1724" s="61" t="s">
        <v>32</v>
      </c>
      <c r="E1724" s="63" t="s">
        <v>33</v>
      </c>
      <c r="F1724" s="15">
        <v>46000</v>
      </c>
      <c r="G1724" s="15">
        <v>40000</v>
      </c>
      <c r="H1724" s="15">
        <v>40000</v>
      </c>
      <c r="I1724" s="15">
        <v>-31359.63</v>
      </c>
      <c r="J1724" s="15">
        <v>44254.921000000002</v>
      </c>
      <c r="K1724" s="15">
        <v>-22216.708999999999</v>
      </c>
      <c r="L1724" s="15">
        <f t="shared" si="2852"/>
        <v>14640.369999999999</v>
      </c>
      <c r="M1724" s="15">
        <f t="shared" si="2853"/>
        <v>84254.921000000002</v>
      </c>
      <c r="N1724" s="15">
        <f t="shared" si="2854"/>
        <v>17783.291000000001</v>
      </c>
      <c r="O1724" s="15"/>
      <c r="P1724" s="15"/>
      <c r="Q1724" s="15"/>
      <c r="R1724" s="15">
        <f t="shared" si="2806"/>
        <v>14640.369999999999</v>
      </c>
      <c r="S1724" s="15">
        <f t="shared" si="2807"/>
        <v>84254.921000000002</v>
      </c>
      <c r="T1724" s="15">
        <f t="shared" si="2808"/>
        <v>17783.291000000001</v>
      </c>
      <c r="U1724" s="15"/>
      <c r="V1724" s="15">
        <f t="shared" si="2781"/>
        <v>14640.369999999999</v>
      </c>
      <c r="W1724" s="15">
        <f t="shared" si="2782"/>
        <v>84254.921000000002</v>
      </c>
      <c r="X1724" s="15">
        <f t="shared" si="2783"/>
        <v>17783.291000000001</v>
      </c>
      <c r="Y1724" s="15"/>
      <c r="Z1724" s="15"/>
      <c r="AA1724" s="15"/>
      <c r="AB1724" s="15">
        <f t="shared" si="2859"/>
        <v>14640.369999999999</v>
      </c>
      <c r="AC1724" s="15">
        <f t="shared" si="2860"/>
        <v>84254.921000000002</v>
      </c>
      <c r="AD1724" s="15">
        <f t="shared" si="2861"/>
        <v>17783.291000000001</v>
      </c>
      <c r="AE1724" s="15"/>
      <c r="AF1724" s="15"/>
      <c r="AG1724" s="15"/>
      <c r="AH1724" s="15">
        <f t="shared" si="2862"/>
        <v>14640.369999999999</v>
      </c>
      <c r="AI1724" s="15">
        <f t="shared" si="2863"/>
        <v>84254.921000000002</v>
      </c>
      <c r="AJ1724" s="15">
        <f t="shared" si="2864"/>
        <v>17783.291000000001</v>
      </c>
      <c r="AK1724" s="15">
        <v>2905.4029999999998</v>
      </c>
      <c r="AL1724" s="15"/>
      <c r="AM1724" s="15"/>
      <c r="AN1724" s="15">
        <f t="shared" si="2846"/>
        <v>17545.772999999997</v>
      </c>
      <c r="AO1724" s="15"/>
      <c r="AP1724" s="70">
        <f t="shared" si="2865"/>
        <v>17545.772999999997</v>
      </c>
      <c r="AQ1724" s="15">
        <f t="shared" si="2847"/>
        <v>84254.921000000002</v>
      </c>
      <c r="AR1724" s="15"/>
      <c r="AS1724" s="70">
        <f t="shared" si="2866"/>
        <v>84254.921000000002</v>
      </c>
      <c r="AT1724" s="73">
        <f t="shared" si="2848"/>
        <v>17783.291000000001</v>
      </c>
      <c r="AU1724" s="15"/>
      <c r="AV1724" s="24"/>
    </row>
    <row r="1725" spans="1:49" x14ac:dyDescent="0.3">
      <c r="A1725" s="61" t="s">
        <v>1094</v>
      </c>
      <c r="B1725" s="62">
        <v>800</v>
      </c>
      <c r="C1725" s="61" t="s">
        <v>50</v>
      </c>
      <c r="D1725" s="61" t="s">
        <v>31</v>
      </c>
      <c r="E1725" s="63" t="s">
        <v>727</v>
      </c>
      <c r="F1725" s="15"/>
      <c r="G1725" s="15"/>
      <c r="H1725" s="15"/>
      <c r="I1725" s="15"/>
      <c r="J1725" s="15"/>
      <c r="K1725" s="15"/>
      <c r="L1725" s="15"/>
      <c r="M1725" s="15"/>
      <c r="N1725" s="15"/>
      <c r="O1725" s="15"/>
      <c r="P1725" s="15"/>
      <c r="Q1725" s="15"/>
      <c r="R1725" s="15"/>
      <c r="S1725" s="15"/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  <c r="AF1725" s="15"/>
      <c r="AG1725" s="15"/>
      <c r="AH1725" s="15"/>
      <c r="AI1725" s="15"/>
      <c r="AJ1725" s="15"/>
      <c r="AK1725" s="15">
        <v>2715.9090000000001</v>
      </c>
      <c r="AL1725" s="15"/>
      <c r="AM1725" s="15"/>
      <c r="AN1725" s="15">
        <f t="shared" si="2846"/>
        <v>2715.9090000000001</v>
      </c>
      <c r="AO1725" s="15"/>
      <c r="AP1725" s="70">
        <f t="shared" si="2865"/>
        <v>2715.9090000000001</v>
      </c>
      <c r="AQ1725" s="15">
        <f t="shared" si="2847"/>
        <v>0</v>
      </c>
      <c r="AR1725" s="15"/>
      <c r="AS1725" s="70">
        <f t="shared" si="2866"/>
        <v>0</v>
      </c>
      <c r="AT1725" s="73">
        <f t="shared" si="2848"/>
        <v>0</v>
      </c>
      <c r="AU1725" s="15"/>
      <c r="AV1725" s="24"/>
    </row>
    <row r="1726" spans="1:49" s="75" customFormat="1" x14ac:dyDescent="0.3">
      <c r="A1726" s="58" t="s">
        <v>1096</v>
      </c>
      <c r="B1726" s="59"/>
      <c r="C1726" s="58"/>
      <c r="D1726" s="58"/>
      <c r="E1726" s="60" t="s">
        <v>1097</v>
      </c>
      <c r="F1726" s="21">
        <f t="shared" ref="F1726:F1732" si="2868">F1727</f>
        <v>100000</v>
      </c>
      <c r="G1726" s="21">
        <f t="shared" ref="G1726:G1732" si="2869">G1727</f>
        <v>100000</v>
      </c>
      <c r="H1726" s="21">
        <f t="shared" ref="H1726:H1732" si="2870">H1727</f>
        <v>100000</v>
      </c>
      <c r="I1726" s="21">
        <f t="shared" ref="I1726:I1732" si="2871">I1727</f>
        <v>0</v>
      </c>
      <c r="J1726" s="21">
        <f t="shared" ref="J1726:J1732" si="2872">J1727</f>
        <v>0</v>
      </c>
      <c r="K1726" s="21">
        <f t="shared" ref="K1726:K1732" si="2873">K1727</f>
        <v>0</v>
      </c>
      <c r="L1726" s="21">
        <f t="shared" si="2852"/>
        <v>100000</v>
      </c>
      <c r="M1726" s="21">
        <f t="shared" si="2853"/>
        <v>100000</v>
      </c>
      <c r="N1726" s="21">
        <f t="shared" si="2854"/>
        <v>100000</v>
      </c>
      <c r="O1726" s="21">
        <f t="shared" ref="O1726:O1732" si="2874">O1727</f>
        <v>103000</v>
      </c>
      <c r="P1726" s="21">
        <f t="shared" ref="P1726:P1732" si="2875">P1727</f>
        <v>-23000</v>
      </c>
      <c r="Q1726" s="21">
        <f t="shared" ref="Q1726:Q1732" si="2876">Q1727</f>
        <v>0</v>
      </c>
      <c r="R1726" s="21">
        <f t="shared" si="2806"/>
        <v>203000</v>
      </c>
      <c r="S1726" s="21">
        <f t="shared" si="2807"/>
        <v>77000</v>
      </c>
      <c r="T1726" s="21">
        <f t="shared" si="2808"/>
        <v>100000</v>
      </c>
      <c r="U1726" s="21">
        <f t="shared" ref="U1726:U1732" si="2877">U1727</f>
        <v>7724.8050000000003</v>
      </c>
      <c r="V1726" s="21">
        <f t="shared" si="2781"/>
        <v>210724.80499999999</v>
      </c>
      <c r="W1726" s="21">
        <f t="shared" si="2782"/>
        <v>77000</v>
      </c>
      <c r="X1726" s="21">
        <f t="shared" si="2783"/>
        <v>100000</v>
      </c>
      <c r="Y1726" s="21">
        <f t="shared" ref="Y1726:Y1732" si="2878">Y1727</f>
        <v>50000</v>
      </c>
      <c r="Z1726" s="21">
        <f t="shared" ref="Z1726:Z1732" si="2879">Z1727</f>
        <v>0</v>
      </c>
      <c r="AA1726" s="21">
        <f t="shared" ref="AA1726:AA1732" si="2880">AA1727</f>
        <v>0</v>
      </c>
      <c r="AB1726" s="21">
        <f t="shared" si="2859"/>
        <v>260724.80499999999</v>
      </c>
      <c r="AC1726" s="21">
        <f t="shared" si="2860"/>
        <v>77000</v>
      </c>
      <c r="AD1726" s="21">
        <f t="shared" si="2861"/>
        <v>100000</v>
      </c>
      <c r="AE1726" s="21">
        <f t="shared" ref="AE1726:AE1732" si="2881">AE1727</f>
        <v>0</v>
      </c>
      <c r="AF1726" s="21">
        <f t="shared" ref="AF1726:AF1732" si="2882">AF1727</f>
        <v>0</v>
      </c>
      <c r="AG1726" s="21">
        <f t="shared" ref="AG1726:AG1732" si="2883">AG1727</f>
        <v>0</v>
      </c>
      <c r="AH1726" s="21">
        <f t="shared" si="2862"/>
        <v>260724.80499999999</v>
      </c>
      <c r="AI1726" s="21">
        <f t="shared" si="2863"/>
        <v>77000</v>
      </c>
      <c r="AJ1726" s="21">
        <f t="shared" si="2864"/>
        <v>100000</v>
      </c>
      <c r="AK1726" s="21">
        <f t="shared" ref="AK1726:AK1732" si="2884">AK1727</f>
        <v>107269.595</v>
      </c>
      <c r="AL1726" s="21">
        <f t="shared" ref="AL1726:AL1732" si="2885">AL1727</f>
        <v>-47000</v>
      </c>
      <c r="AM1726" s="21">
        <f t="shared" ref="AM1726:AM1732" si="2886">AM1727</f>
        <v>-80000</v>
      </c>
      <c r="AN1726" s="15">
        <f t="shared" si="2846"/>
        <v>367994.4</v>
      </c>
      <c r="AO1726" s="21">
        <f t="shared" ref="AO1726:AO1732" si="2887">AO1727</f>
        <v>0</v>
      </c>
      <c r="AP1726" s="69">
        <f t="shared" si="2865"/>
        <v>367994.4</v>
      </c>
      <c r="AQ1726" s="15">
        <f t="shared" si="2847"/>
        <v>30000</v>
      </c>
      <c r="AR1726" s="21">
        <f t="shared" ref="AR1726:AU1732" si="2888">AR1727</f>
        <v>4232.6000000000004</v>
      </c>
      <c r="AS1726" s="69">
        <f t="shared" si="2866"/>
        <v>34232.6</v>
      </c>
      <c r="AT1726" s="73">
        <f t="shared" si="2848"/>
        <v>20000</v>
      </c>
      <c r="AU1726" s="21">
        <f t="shared" si="2888"/>
        <v>0</v>
      </c>
      <c r="AV1726" s="24"/>
      <c r="AW1726" s="17"/>
    </row>
    <row r="1727" spans="1:49" x14ac:dyDescent="0.3">
      <c r="A1727" s="61" t="s">
        <v>1098</v>
      </c>
      <c r="B1727" s="62"/>
      <c r="C1727" s="61"/>
      <c r="D1727" s="61"/>
      <c r="E1727" s="63" t="s">
        <v>1099</v>
      </c>
      <c r="F1727" s="15">
        <f t="shared" si="2868"/>
        <v>100000</v>
      </c>
      <c r="G1727" s="15">
        <f t="shared" si="2869"/>
        <v>100000</v>
      </c>
      <c r="H1727" s="15">
        <f t="shared" si="2870"/>
        <v>100000</v>
      </c>
      <c r="I1727" s="15">
        <f t="shared" si="2871"/>
        <v>0</v>
      </c>
      <c r="J1727" s="15">
        <f t="shared" si="2872"/>
        <v>0</v>
      </c>
      <c r="K1727" s="15">
        <f t="shared" si="2873"/>
        <v>0</v>
      </c>
      <c r="L1727" s="15">
        <f t="shared" si="2852"/>
        <v>100000</v>
      </c>
      <c r="M1727" s="15">
        <f t="shared" si="2853"/>
        <v>100000</v>
      </c>
      <c r="N1727" s="15">
        <f t="shared" si="2854"/>
        <v>100000</v>
      </c>
      <c r="O1727" s="15">
        <f t="shared" si="2874"/>
        <v>103000</v>
      </c>
      <c r="P1727" s="15">
        <f t="shared" si="2875"/>
        <v>-23000</v>
      </c>
      <c r="Q1727" s="15">
        <f t="shared" si="2876"/>
        <v>0</v>
      </c>
      <c r="R1727" s="15">
        <f t="shared" si="2806"/>
        <v>203000</v>
      </c>
      <c r="S1727" s="15">
        <f t="shared" si="2807"/>
        <v>77000</v>
      </c>
      <c r="T1727" s="15">
        <f t="shared" si="2808"/>
        <v>100000</v>
      </c>
      <c r="U1727" s="15">
        <f t="shared" si="2877"/>
        <v>7724.8050000000003</v>
      </c>
      <c r="V1727" s="15">
        <f t="shared" si="2781"/>
        <v>210724.80499999999</v>
      </c>
      <c r="W1727" s="15">
        <f t="shared" si="2782"/>
        <v>77000</v>
      </c>
      <c r="X1727" s="15">
        <f t="shared" si="2783"/>
        <v>100000</v>
      </c>
      <c r="Y1727" s="15">
        <f t="shared" si="2878"/>
        <v>50000</v>
      </c>
      <c r="Z1727" s="15">
        <f t="shared" si="2879"/>
        <v>0</v>
      </c>
      <c r="AA1727" s="15">
        <f t="shared" si="2880"/>
        <v>0</v>
      </c>
      <c r="AB1727" s="15">
        <f t="shared" si="2859"/>
        <v>260724.80499999999</v>
      </c>
      <c r="AC1727" s="15">
        <f t="shared" si="2860"/>
        <v>77000</v>
      </c>
      <c r="AD1727" s="15">
        <f t="shared" si="2861"/>
        <v>100000</v>
      </c>
      <c r="AE1727" s="15">
        <f t="shared" si="2881"/>
        <v>0</v>
      </c>
      <c r="AF1727" s="15">
        <f t="shared" si="2882"/>
        <v>0</v>
      </c>
      <c r="AG1727" s="15">
        <f t="shared" si="2883"/>
        <v>0</v>
      </c>
      <c r="AH1727" s="15">
        <f t="shared" si="2862"/>
        <v>260724.80499999999</v>
      </c>
      <c r="AI1727" s="15">
        <f t="shared" si="2863"/>
        <v>77000</v>
      </c>
      <c r="AJ1727" s="15">
        <f t="shared" si="2864"/>
        <v>100000</v>
      </c>
      <c r="AK1727" s="15">
        <f t="shared" si="2884"/>
        <v>107269.595</v>
      </c>
      <c r="AL1727" s="15">
        <f t="shared" si="2885"/>
        <v>-47000</v>
      </c>
      <c r="AM1727" s="15">
        <f t="shared" si="2886"/>
        <v>-80000</v>
      </c>
      <c r="AN1727" s="15">
        <f t="shared" si="2846"/>
        <v>367994.4</v>
      </c>
      <c r="AO1727" s="15">
        <f t="shared" si="2887"/>
        <v>0</v>
      </c>
      <c r="AP1727" s="70">
        <f t="shared" si="2865"/>
        <v>367994.4</v>
      </c>
      <c r="AQ1727" s="15">
        <f t="shared" si="2847"/>
        <v>30000</v>
      </c>
      <c r="AR1727" s="15">
        <f t="shared" si="2888"/>
        <v>4232.6000000000004</v>
      </c>
      <c r="AS1727" s="70">
        <f t="shared" si="2866"/>
        <v>34232.6</v>
      </c>
      <c r="AT1727" s="73">
        <f t="shared" si="2848"/>
        <v>20000</v>
      </c>
      <c r="AU1727" s="15">
        <f t="shared" si="2888"/>
        <v>0</v>
      </c>
      <c r="AV1727" s="24"/>
    </row>
    <row r="1728" spans="1:49" x14ac:dyDescent="0.3">
      <c r="A1728" s="61" t="s">
        <v>1098</v>
      </c>
      <c r="B1728" s="62" t="s">
        <v>44</v>
      </c>
      <c r="C1728" s="61"/>
      <c r="D1728" s="61"/>
      <c r="E1728" s="63" t="s">
        <v>45</v>
      </c>
      <c r="F1728" s="15">
        <f t="shared" si="2868"/>
        <v>100000</v>
      </c>
      <c r="G1728" s="15">
        <f t="shared" si="2869"/>
        <v>100000</v>
      </c>
      <c r="H1728" s="15">
        <f t="shared" si="2870"/>
        <v>100000</v>
      </c>
      <c r="I1728" s="15">
        <f t="shared" si="2871"/>
        <v>0</v>
      </c>
      <c r="J1728" s="15">
        <f t="shared" si="2872"/>
        <v>0</v>
      </c>
      <c r="K1728" s="15">
        <f t="shared" si="2873"/>
        <v>0</v>
      </c>
      <c r="L1728" s="15">
        <f t="shared" si="2852"/>
        <v>100000</v>
      </c>
      <c r="M1728" s="15">
        <f t="shared" si="2853"/>
        <v>100000</v>
      </c>
      <c r="N1728" s="15">
        <f t="shared" si="2854"/>
        <v>100000</v>
      </c>
      <c r="O1728" s="15">
        <f t="shared" si="2874"/>
        <v>103000</v>
      </c>
      <c r="P1728" s="15">
        <f t="shared" si="2875"/>
        <v>-23000</v>
      </c>
      <c r="Q1728" s="15">
        <f t="shared" si="2876"/>
        <v>0</v>
      </c>
      <c r="R1728" s="15">
        <f t="shared" si="2806"/>
        <v>203000</v>
      </c>
      <c r="S1728" s="15">
        <f t="shared" si="2807"/>
        <v>77000</v>
      </c>
      <c r="T1728" s="15">
        <f t="shared" si="2808"/>
        <v>100000</v>
      </c>
      <c r="U1728" s="15">
        <f t="shared" si="2877"/>
        <v>7724.8050000000003</v>
      </c>
      <c r="V1728" s="15">
        <f t="shared" si="2781"/>
        <v>210724.80499999999</v>
      </c>
      <c r="W1728" s="15">
        <f t="shared" si="2782"/>
        <v>77000</v>
      </c>
      <c r="X1728" s="15">
        <f t="shared" si="2783"/>
        <v>100000</v>
      </c>
      <c r="Y1728" s="15">
        <f t="shared" si="2878"/>
        <v>50000</v>
      </c>
      <c r="Z1728" s="15">
        <f t="shared" si="2879"/>
        <v>0</v>
      </c>
      <c r="AA1728" s="15">
        <f t="shared" si="2880"/>
        <v>0</v>
      </c>
      <c r="AB1728" s="15">
        <f t="shared" si="2859"/>
        <v>260724.80499999999</v>
      </c>
      <c r="AC1728" s="15">
        <f t="shared" si="2860"/>
        <v>77000</v>
      </c>
      <c r="AD1728" s="15">
        <f t="shared" si="2861"/>
        <v>100000</v>
      </c>
      <c r="AE1728" s="15">
        <f t="shared" si="2881"/>
        <v>0</v>
      </c>
      <c r="AF1728" s="15">
        <f t="shared" si="2882"/>
        <v>0</v>
      </c>
      <c r="AG1728" s="15">
        <f t="shared" si="2883"/>
        <v>0</v>
      </c>
      <c r="AH1728" s="15">
        <f t="shared" si="2862"/>
        <v>260724.80499999999</v>
      </c>
      <c r="AI1728" s="15">
        <f t="shared" si="2863"/>
        <v>77000</v>
      </c>
      <c r="AJ1728" s="15">
        <f t="shared" si="2864"/>
        <v>100000</v>
      </c>
      <c r="AK1728" s="15">
        <f>AK1729+AK1730</f>
        <v>107269.595</v>
      </c>
      <c r="AL1728" s="15">
        <f>AL1729+AL1730</f>
        <v>-47000</v>
      </c>
      <c r="AM1728" s="15">
        <f>AM1729+AM1730</f>
        <v>-80000</v>
      </c>
      <c r="AN1728" s="15">
        <f t="shared" si="2846"/>
        <v>367994.4</v>
      </c>
      <c r="AO1728" s="15">
        <f>AO1729+AO1730</f>
        <v>0</v>
      </c>
      <c r="AP1728" s="70">
        <f t="shared" si="2865"/>
        <v>367994.4</v>
      </c>
      <c r="AQ1728" s="15">
        <f t="shared" si="2847"/>
        <v>30000</v>
      </c>
      <c r="AR1728" s="15">
        <f>AR1729+AR1730</f>
        <v>4232.6000000000004</v>
      </c>
      <c r="AS1728" s="70">
        <f t="shared" si="2866"/>
        <v>34232.6</v>
      </c>
      <c r="AT1728" s="73">
        <f t="shared" si="2848"/>
        <v>20000</v>
      </c>
      <c r="AU1728" s="15">
        <f>AU1729+AU1730</f>
        <v>0</v>
      </c>
      <c r="AV1728" s="24"/>
    </row>
    <row r="1729" spans="1:49" x14ac:dyDescent="0.3">
      <c r="A1729" s="61" t="s">
        <v>1098</v>
      </c>
      <c r="B1729" s="62">
        <v>800</v>
      </c>
      <c r="C1729" s="61" t="s">
        <v>31</v>
      </c>
      <c r="D1729" s="61" t="s">
        <v>264</v>
      </c>
      <c r="E1729" s="63" t="s">
        <v>1100</v>
      </c>
      <c r="F1729" s="15">
        <v>100000</v>
      </c>
      <c r="G1729" s="15">
        <v>100000</v>
      </c>
      <c r="H1729" s="15">
        <v>100000</v>
      </c>
      <c r="I1729" s="15"/>
      <c r="J1729" s="15"/>
      <c r="K1729" s="15"/>
      <c r="L1729" s="15">
        <f t="shared" si="2852"/>
        <v>100000</v>
      </c>
      <c r="M1729" s="15">
        <f t="shared" si="2853"/>
        <v>100000</v>
      </c>
      <c r="N1729" s="15">
        <f t="shared" si="2854"/>
        <v>100000</v>
      </c>
      <c r="O1729" s="15">
        <v>103000</v>
      </c>
      <c r="P1729" s="15">
        <v>-23000</v>
      </c>
      <c r="Q1729" s="15"/>
      <c r="R1729" s="15">
        <f t="shared" si="2806"/>
        <v>203000</v>
      </c>
      <c r="S1729" s="15">
        <f t="shared" si="2807"/>
        <v>77000</v>
      </c>
      <c r="T1729" s="15">
        <f t="shared" si="2808"/>
        <v>100000</v>
      </c>
      <c r="U1729" s="15">
        <v>7724.8050000000003</v>
      </c>
      <c r="V1729" s="15">
        <f t="shared" si="2781"/>
        <v>210724.80499999999</v>
      </c>
      <c r="W1729" s="15">
        <f t="shared" si="2782"/>
        <v>77000</v>
      </c>
      <c r="X1729" s="15">
        <f t="shared" si="2783"/>
        <v>100000</v>
      </c>
      <c r="Y1729" s="15">
        <v>50000</v>
      </c>
      <c r="Z1729" s="15"/>
      <c r="AA1729" s="15"/>
      <c r="AB1729" s="15">
        <f t="shared" si="2859"/>
        <v>260724.80499999999</v>
      </c>
      <c r="AC1729" s="15">
        <f t="shared" si="2860"/>
        <v>77000</v>
      </c>
      <c r="AD1729" s="15">
        <f t="shared" si="2861"/>
        <v>100000</v>
      </c>
      <c r="AE1729" s="15"/>
      <c r="AF1729" s="15"/>
      <c r="AG1729" s="15"/>
      <c r="AH1729" s="15">
        <f t="shared" si="2862"/>
        <v>260724.80499999999</v>
      </c>
      <c r="AI1729" s="15">
        <f t="shared" si="2863"/>
        <v>77000</v>
      </c>
      <c r="AJ1729" s="15">
        <f t="shared" si="2864"/>
        <v>100000</v>
      </c>
      <c r="AK1729" s="15">
        <v>107269.595</v>
      </c>
      <c r="AL1729" s="15">
        <v>-47000</v>
      </c>
      <c r="AM1729" s="15">
        <v>-80000</v>
      </c>
      <c r="AN1729" s="39">
        <f t="shared" si="2846"/>
        <v>367994.4</v>
      </c>
      <c r="AO1729" s="39"/>
      <c r="AP1729" s="70">
        <f t="shared" si="2865"/>
        <v>367994.4</v>
      </c>
      <c r="AQ1729" s="39">
        <f t="shared" si="2847"/>
        <v>30000</v>
      </c>
      <c r="AR1729" s="39">
        <v>4232.6000000000004</v>
      </c>
      <c r="AS1729" s="70">
        <f t="shared" si="2866"/>
        <v>34232.6</v>
      </c>
      <c r="AT1729" s="73">
        <f t="shared" si="2848"/>
        <v>20000</v>
      </c>
      <c r="AU1729" s="15"/>
      <c r="AV1729" s="41"/>
      <c r="AW1729" s="40">
        <v>1</v>
      </c>
    </row>
    <row r="1730" spans="1:49" s="1" customFormat="1" hidden="1" x14ac:dyDescent="0.3">
      <c r="A1730" s="10" t="s">
        <v>1098</v>
      </c>
      <c r="B1730" s="11">
        <v>800</v>
      </c>
      <c r="C1730" s="10" t="s">
        <v>50</v>
      </c>
      <c r="D1730" s="10" t="s">
        <v>31</v>
      </c>
      <c r="E1730" s="23" t="s">
        <v>727</v>
      </c>
      <c r="F1730" s="15"/>
      <c r="G1730" s="15"/>
      <c r="H1730" s="15"/>
      <c r="I1730" s="15"/>
      <c r="J1730" s="15"/>
      <c r="K1730" s="15"/>
      <c r="L1730" s="15"/>
      <c r="M1730" s="15"/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5"/>
      <c r="AG1730" s="15"/>
      <c r="AH1730" s="15"/>
      <c r="AI1730" s="15"/>
      <c r="AJ1730" s="15"/>
      <c r="AK1730" s="15"/>
      <c r="AL1730" s="15"/>
      <c r="AM1730" s="15"/>
      <c r="AN1730" s="15">
        <f t="shared" si="2846"/>
        <v>0</v>
      </c>
      <c r="AO1730" s="15"/>
      <c r="AP1730" s="15"/>
      <c r="AQ1730" s="15">
        <f t="shared" si="2847"/>
        <v>0</v>
      </c>
      <c r="AR1730" s="15"/>
      <c r="AS1730" s="15"/>
      <c r="AT1730" s="15">
        <f t="shared" si="2848"/>
        <v>0</v>
      </c>
      <c r="AU1730" s="15"/>
      <c r="AV1730" s="22">
        <v>0</v>
      </c>
    </row>
    <row r="1731" spans="1:49" s="74" customFormat="1" ht="62.4" x14ac:dyDescent="0.3">
      <c r="A1731" s="55" t="s">
        <v>1101</v>
      </c>
      <c r="B1731" s="56"/>
      <c r="C1731" s="55"/>
      <c r="D1731" s="55"/>
      <c r="E1731" s="57" t="s">
        <v>1102</v>
      </c>
      <c r="F1731" s="14">
        <f t="shared" si="2868"/>
        <v>88543.9</v>
      </c>
      <c r="G1731" s="14">
        <f t="shared" si="2869"/>
        <v>90798.400000000009</v>
      </c>
      <c r="H1731" s="14">
        <f t="shared" si="2870"/>
        <v>90798.400000000009</v>
      </c>
      <c r="I1731" s="14">
        <f t="shared" si="2871"/>
        <v>0</v>
      </c>
      <c r="J1731" s="14">
        <f t="shared" si="2872"/>
        <v>0</v>
      </c>
      <c r="K1731" s="14">
        <f t="shared" si="2873"/>
        <v>0</v>
      </c>
      <c r="L1731" s="14">
        <f t="shared" si="2852"/>
        <v>88543.9</v>
      </c>
      <c r="M1731" s="14">
        <f t="shared" si="2853"/>
        <v>90798.400000000009</v>
      </c>
      <c r="N1731" s="14">
        <f t="shared" si="2854"/>
        <v>90798.400000000009</v>
      </c>
      <c r="O1731" s="14">
        <f t="shared" si="2874"/>
        <v>0</v>
      </c>
      <c r="P1731" s="14">
        <f t="shared" si="2875"/>
        <v>0</v>
      </c>
      <c r="Q1731" s="14">
        <f t="shared" si="2876"/>
        <v>0</v>
      </c>
      <c r="R1731" s="14">
        <f t="shared" si="2806"/>
        <v>88543.9</v>
      </c>
      <c r="S1731" s="14">
        <f t="shared" si="2807"/>
        <v>90798.400000000009</v>
      </c>
      <c r="T1731" s="14">
        <f t="shared" si="2808"/>
        <v>90798.400000000009</v>
      </c>
      <c r="U1731" s="14">
        <f t="shared" si="2877"/>
        <v>0</v>
      </c>
      <c r="V1731" s="14">
        <f t="shared" si="2781"/>
        <v>88543.9</v>
      </c>
      <c r="W1731" s="14">
        <f t="shared" si="2782"/>
        <v>90798.400000000009</v>
      </c>
      <c r="X1731" s="14">
        <f t="shared" si="2783"/>
        <v>90798.400000000009</v>
      </c>
      <c r="Y1731" s="14">
        <f t="shared" si="2878"/>
        <v>-1045.4000000000001</v>
      </c>
      <c r="Z1731" s="14">
        <f t="shared" si="2879"/>
        <v>0</v>
      </c>
      <c r="AA1731" s="14">
        <f t="shared" si="2880"/>
        <v>0</v>
      </c>
      <c r="AB1731" s="14">
        <f t="shared" si="2859"/>
        <v>87498.5</v>
      </c>
      <c r="AC1731" s="14">
        <f t="shared" si="2860"/>
        <v>90798.400000000009</v>
      </c>
      <c r="AD1731" s="14">
        <f t="shared" si="2861"/>
        <v>90798.400000000009</v>
      </c>
      <c r="AE1731" s="14">
        <f t="shared" si="2881"/>
        <v>0</v>
      </c>
      <c r="AF1731" s="14">
        <f t="shared" si="2882"/>
        <v>0</v>
      </c>
      <c r="AG1731" s="14">
        <f t="shared" si="2883"/>
        <v>0</v>
      </c>
      <c r="AH1731" s="14">
        <f t="shared" si="2862"/>
        <v>87498.5</v>
      </c>
      <c r="AI1731" s="14">
        <f t="shared" si="2863"/>
        <v>90798.400000000009</v>
      </c>
      <c r="AJ1731" s="14">
        <f t="shared" si="2864"/>
        <v>90798.400000000009</v>
      </c>
      <c r="AK1731" s="14">
        <f t="shared" si="2884"/>
        <v>0</v>
      </c>
      <c r="AL1731" s="14">
        <f t="shared" si="2885"/>
        <v>0</v>
      </c>
      <c r="AM1731" s="14">
        <f t="shared" si="2886"/>
        <v>0</v>
      </c>
      <c r="AN1731" s="14">
        <f t="shared" si="2846"/>
        <v>87498.5</v>
      </c>
      <c r="AO1731" s="14">
        <f t="shared" si="2887"/>
        <v>0</v>
      </c>
      <c r="AP1731" s="68">
        <f t="shared" ref="AP1731:AP1741" si="2889">AN1731+AO1731</f>
        <v>87498.5</v>
      </c>
      <c r="AQ1731" s="14">
        <f t="shared" si="2847"/>
        <v>90798.400000000009</v>
      </c>
      <c r="AR1731" s="14">
        <f t="shared" si="2888"/>
        <v>0</v>
      </c>
      <c r="AS1731" s="68">
        <f t="shared" ref="AS1731:AS1741" si="2890">AQ1731+AR1731</f>
        <v>90798.400000000009</v>
      </c>
      <c r="AT1731" s="71">
        <f t="shared" si="2848"/>
        <v>90798.400000000009</v>
      </c>
      <c r="AU1731" s="14">
        <f t="shared" si="2888"/>
        <v>0</v>
      </c>
      <c r="AV1731" s="16"/>
      <c r="AW1731" s="13"/>
    </row>
    <row r="1732" spans="1:49" s="75" customFormat="1" ht="62.4" x14ac:dyDescent="0.3">
      <c r="A1732" s="58" t="s">
        <v>1103</v>
      </c>
      <c r="B1732" s="59"/>
      <c r="C1732" s="58"/>
      <c r="D1732" s="58"/>
      <c r="E1732" s="60" t="s">
        <v>1104</v>
      </c>
      <c r="F1732" s="21">
        <f t="shared" si="2868"/>
        <v>88543.9</v>
      </c>
      <c r="G1732" s="21">
        <f t="shared" si="2869"/>
        <v>90798.400000000009</v>
      </c>
      <c r="H1732" s="21">
        <f t="shared" si="2870"/>
        <v>90798.400000000009</v>
      </c>
      <c r="I1732" s="21">
        <f t="shared" si="2871"/>
        <v>0</v>
      </c>
      <c r="J1732" s="21">
        <f t="shared" si="2872"/>
        <v>0</v>
      </c>
      <c r="K1732" s="21">
        <f t="shared" si="2873"/>
        <v>0</v>
      </c>
      <c r="L1732" s="21">
        <f t="shared" si="2852"/>
        <v>88543.9</v>
      </c>
      <c r="M1732" s="21">
        <f t="shared" si="2853"/>
        <v>90798.400000000009</v>
      </c>
      <c r="N1732" s="21">
        <f t="shared" si="2854"/>
        <v>90798.400000000009</v>
      </c>
      <c r="O1732" s="21">
        <f t="shared" si="2874"/>
        <v>0</v>
      </c>
      <c r="P1732" s="21">
        <f t="shared" si="2875"/>
        <v>0</v>
      </c>
      <c r="Q1732" s="21">
        <f t="shared" si="2876"/>
        <v>0</v>
      </c>
      <c r="R1732" s="21">
        <f t="shared" si="2806"/>
        <v>88543.9</v>
      </c>
      <c r="S1732" s="21">
        <f t="shared" si="2807"/>
        <v>90798.400000000009</v>
      </c>
      <c r="T1732" s="21">
        <f t="shared" si="2808"/>
        <v>90798.400000000009</v>
      </c>
      <c r="U1732" s="21">
        <f t="shared" si="2877"/>
        <v>0</v>
      </c>
      <c r="V1732" s="21">
        <f t="shared" si="2781"/>
        <v>88543.9</v>
      </c>
      <c r="W1732" s="21">
        <f t="shared" si="2782"/>
        <v>90798.400000000009</v>
      </c>
      <c r="X1732" s="21">
        <f t="shared" si="2783"/>
        <v>90798.400000000009</v>
      </c>
      <c r="Y1732" s="21">
        <f t="shared" si="2878"/>
        <v>-1045.4000000000001</v>
      </c>
      <c r="Z1732" s="21">
        <f t="shared" si="2879"/>
        <v>0</v>
      </c>
      <c r="AA1732" s="21">
        <f t="shared" si="2880"/>
        <v>0</v>
      </c>
      <c r="AB1732" s="21">
        <f t="shared" si="2859"/>
        <v>87498.5</v>
      </c>
      <c r="AC1732" s="21">
        <f t="shared" si="2860"/>
        <v>90798.400000000009</v>
      </c>
      <c r="AD1732" s="21">
        <f t="shared" si="2861"/>
        <v>90798.400000000009</v>
      </c>
      <c r="AE1732" s="21">
        <f t="shared" si="2881"/>
        <v>0</v>
      </c>
      <c r="AF1732" s="21">
        <f t="shared" si="2882"/>
        <v>0</v>
      </c>
      <c r="AG1732" s="21">
        <f t="shared" si="2883"/>
        <v>0</v>
      </c>
      <c r="AH1732" s="21">
        <f t="shared" si="2862"/>
        <v>87498.5</v>
      </c>
      <c r="AI1732" s="21">
        <f t="shared" si="2863"/>
        <v>90798.400000000009</v>
      </c>
      <c r="AJ1732" s="21">
        <f t="shared" si="2864"/>
        <v>90798.400000000009</v>
      </c>
      <c r="AK1732" s="21">
        <f t="shared" si="2884"/>
        <v>0</v>
      </c>
      <c r="AL1732" s="21">
        <f t="shared" si="2885"/>
        <v>0</v>
      </c>
      <c r="AM1732" s="21">
        <f t="shared" si="2886"/>
        <v>0</v>
      </c>
      <c r="AN1732" s="21">
        <f t="shared" si="2846"/>
        <v>87498.5</v>
      </c>
      <c r="AO1732" s="21">
        <f t="shared" si="2887"/>
        <v>0</v>
      </c>
      <c r="AP1732" s="69">
        <f t="shared" si="2889"/>
        <v>87498.5</v>
      </c>
      <c r="AQ1732" s="21">
        <f t="shared" si="2847"/>
        <v>90798.400000000009</v>
      </c>
      <c r="AR1732" s="21">
        <f t="shared" si="2888"/>
        <v>0</v>
      </c>
      <c r="AS1732" s="69">
        <f t="shared" si="2890"/>
        <v>90798.400000000009</v>
      </c>
      <c r="AT1732" s="72">
        <f t="shared" si="2848"/>
        <v>90798.400000000009</v>
      </c>
      <c r="AU1732" s="21">
        <f t="shared" si="2888"/>
        <v>0</v>
      </c>
      <c r="AV1732" s="22"/>
      <c r="AW1732" s="17"/>
    </row>
    <row r="1733" spans="1:49" ht="46.8" x14ac:dyDescent="0.3">
      <c r="A1733" s="61" t="s">
        <v>1105</v>
      </c>
      <c r="B1733" s="62"/>
      <c r="C1733" s="61"/>
      <c r="D1733" s="61"/>
      <c r="E1733" s="63" t="s">
        <v>150</v>
      </c>
      <c r="F1733" s="15">
        <f t="shared" ref="F1733:K1733" si="2891">F1734+F1736+F1738</f>
        <v>88543.9</v>
      </c>
      <c r="G1733" s="15">
        <f t="shared" si="2891"/>
        <v>90798.400000000009</v>
      </c>
      <c r="H1733" s="15">
        <f t="shared" si="2891"/>
        <v>90798.400000000009</v>
      </c>
      <c r="I1733" s="15">
        <f t="shared" si="2891"/>
        <v>0</v>
      </c>
      <c r="J1733" s="15">
        <f t="shared" si="2891"/>
        <v>0</v>
      </c>
      <c r="K1733" s="15">
        <f t="shared" si="2891"/>
        <v>0</v>
      </c>
      <c r="L1733" s="15">
        <f t="shared" si="2852"/>
        <v>88543.9</v>
      </c>
      <c r="M1733" s="15">
        <f t="shared" si="2853"/>
        <v>90798.400000000009</v>
      </c>
      <c r="N1733" s="15">
        <f t="shared" si="2854"/>
        <v>90798.400000000009</v>
      </c>
      <c r="O1733" s="15">
        <f>O1734+O1736+O1738</f>
        <v>0</v>
      </c>
      <c r="P1733" s="15">
        <f>P1734+P1736+P1738</f>
        <v>0</v>
      </c>
      <c r="Q1733" s="15">
        <f>Q1734+Q1736+Q1738</f>
        <v>0</v>
      </c>
      <c r="R1733" s="15">
        <f t="shared" si="2806"/>
        <v>88543.9</v>
      </c>
      <c r="S1733" s="15">
        <f t="shared" si="2807"/>
        <v>90798.400000000009</v>
      </c>
      <c r="T1733" s="15">
        <f t="shared" si="2808"/>
        <v>90798.400000000009</v>
      </c>
      <c r="U1733" s="15">
        <f>U1734+U1736+U1738</f>
        <v>0</v>
      </c>
      <c r="V1733" s="15">
        <f t="shared" si="2781"/>
        <v>88543.9</v>
      </c>
      <c r="W1733" s="15">
        <f t="shared" si="2782"/>
        <v>90798.400000000009</v>
      </c>
      <c r="X1733" s="15">
        <f t="shared" si="2783"/>
        <v>90798.400000000009</v>
      </c>
      <c r="Y1733" s="15">
        <f>Y1734+Y1736+Y1738</f>
        <v>-1045.4000000000001</v>
      </c>
      <c r="Z1733" s="15">
        <f>Z1734+Z1736+Z1738</f>
        <v>0</v>
      </c>
      <c r="AA1733" s="15">
        <f>AA1734+AA1736+AA1738</f>
        <v>0</v>
      </c>
      <c r="AB1733" s="15">
        <f t="shared" si="2859"/>
        <v>87498.5</v>
      </c>
      <c r="AC1733" s="15">
        <f t="shared" si="2860"/>
        <v>90798.400000000009</v>
      </c>
      <c r="AD1733" s="15">
        <f t="shared" si="2861"/>
        <v>90798.400000000009</v>
      </c>
      <c r="AE1733" s="15">
        <f>AE1734+AE1736+AE1738</f>
        <v>0</v>
      </c>
      <c r="AF1733" s="15">
        <f>AF1734+AF1736+AF1738</f>
        <v>0</v>
      </c>
      <c r="AG1733" s="15">
        <f>AG1734+AG1736+AG1738</f>
        <v>0</v>
      </c>
      <c r="AH1733" s="15">
        <f t="shared" si="2862"/>
        <v>87498.5</v>
      </c>
      <c r="AI1733" s="15">
        <f t="shared" si="2863"/>
        <v>90798.400000000009</v>
      </c>
      <c r="AJ1733" s="15">
        <f t="shared" si="2864"/>
        <v>90798.400000000009</v>
      </c>
      <c r="AK1733" s="15">
        <f>AK1734+AK1736+AK1738</f>
        <v>0</v>
      </c>
      <c r="AL1733" s="15">
        <f>AL1734+AL1736+AL1738</f>
        <v>0</v>
      </c>
      <c r="AM1733" s="15">
        <f>AM1734+AM1736+AM1738</f>
        <v>0</v>
      </c>
      <c r="AN1733" s="15">
        <f t="shared" si="2846"/>
        <v>87498.5</v>
      </c>
      <c r="AO1733" s="15">
        <f>AO1734+AO1736+AO1738</f>
        <v>0</v>
      </c>
      <c r="AP1733" s="70">
        <f t="shared" si="2889"/>
        <v>87498.5</v>
      </c>
      <c r="AQ1733" s="15">
        <f t="shared" si="2847"/>
        <v>90798.400000000009</v>
      </c>
      <c r="AR1733" s="15">
        <f>AR1734+AR1736+AR1738</f>
        <v>0</v>
      </c>
      <c r="AS1733" s="70">
        <f t="shared" si="2890"/>
        <v>90798.400000000009</v>
      </c>
      <c r="AT1733" s="73">
        <f t="shared" si="2848"/>
        <v>90798.400000000009</v>
      </c>
      <c r="AU1733" s="15">
        <f>AU1734+AU1736+AU1738</f>
        <v>0</v>
      </c>
      <c r="AV1733" s="24"/>
    </row>
    <row r="1734" spans="1:49" ht="93.6" x14ac:dyDescent="0.3">
      <c r="A1734" s="61" t="s">
        <v>1105</v>
      </c>
      <c r="B1734" s="62" t="s">
        <v>151</v>
      </c>
      <c r="C1734" s="61"/>
      <c r="D1734" s="61"/>
      <c r="E1734" s="63" t="s">
        <v>152</v>
      </c>
      <c r="F1734" s="15">
        <f t="shared" ref="F1734:K1734" si="2892">F1735</f>
        <v>79999.199999999997</v>
      </c>
      <c r="G1734" s="15">
        <f t="shared" si="2892"/>
        <v>82253.700000000012</v>
      </c>
      <c r="H1734" s="15">
        <f t="shared" si="2892"/>
        <v>82253.700000000012</v>
      </c>
      <c r="I1734" s="15">
        <f t="shared" si="2892"/>
        <v>0</v>
      </c>
      <c r="J1734" s="15">
        <f t="shared" si="2892"/>
        <v>0</v>
      </c>
      <c r="K1734" s="15">
        <f t="shared" si="2892"/>
        <v>0</v>
      </c>
      <c r="L1734" s="15">
        <f t="shared" si="2852"/>
        <v>79999.199999999997</v>
      </c>
      <c r="M1734" s="15">
        <f t="shared" si="2853"/>
        <v>82253.700000000012</v>
      </c>
      <c r="N1734" s="15">
        <f t="shared" si="2854"/>
        <v>82253.700000000012</v>
      </c>
      <c r="O1734" s="15">
        <f>O1735</f>
        <v>0</v>
      </c>
      <c r="P1734" s="15">
        <f>P1735</f>
        <v>0</v>
      </c>
      <c r="Q1734" s="15">
        <f>Q1735</f>
        <v>0</v>
      </c>
      <c r="R1734" s="15">
        <f t="shared" si="2806"/>
        <v>79999.199999999997</v>
      </c>
      <c r="S1734" s="15">
        <f t="shared" si="2807"/>
        <v>82253.700000000012</v>
      </c>
      <c r="T1734" s="15">
        <f t="shared" si="2808"/>
        <v>82253.700000000012</v>
      </c>
      <c r="U1734" s="15">
        <f>U1735</f>
        <v>0</v>
      </c>
      <c r="V1734" s="15">
        <f t="shared" ref="V1734:V1741" si="2893">R1734+U1734</f>
        <v>79999.199999999997</v>
      </c>
      <c r="W1734" s="15">
        <f t="shared" ref="W1734:W1741" si="2894">S1734</f>
        <v>82253.700000000012</v>
      </c>
      <c r="X1734" s="15">
        <f t="shared" ref="X1734:X1741" si="2895">T1734</f>
        <v>82253.700000000012</v>
      </c>
      <c r="Y1734" s="15">
        <f>Y1735</f>
        <v>-1045.4000000000001</v>
      </c>
      <c r="Z1734" s="15">
        <f>Z1735</f>
        <v>0</v>
      </c>
      <c r="AA1734" s="15">
        <f>AA1735</f>
        <v>0</v>
      </c>
      <c r="AB1734" s="15">
        <f t="shared" si="2859"/>
        <v>78953.8</v>
      </c>
      <c r="AC1734" s="15">
        <f t="shared" si="2860"/>
        <v>82253.700000000012</v>
      </c>
      <c r="AD1734" s="15">
        <f t="shared" si="2861"/>
        <v>82253.700000000012</v>
      </c>
      <c r="AE1734" s="15">
        <f>AE1735</f>
        <v>0</v>
      </c>
      <c r="AF1734" s="15">
        <f>AF1735</f>
        <v>0</v>
      </c>
      <c r="AG1734" s="15">
        <f>AG1735</f>
        <v>0</v>
      </c>
      <c r="AH1734" s="15">
        <f t="shared" si="2862"/>
        <v>78953.8</v>
      </c>
      <c r="AI1734" s="15">
        <f t="shared" si="2863"/>
        <v>82253.700000000012</v>
      </c>
      <c r="AJ1734" s="15">
        <f t="shared" si="2864"/>
        <v>82253.700000000012</v>
      </c>
      <c r="AK1734" s="15">
        <f>AK1735</f>
        <v>0</v>
      </c>
      <c r="AL1734" s="15">
        <f>AL1735</f>
        <v>0</v>
      </c>
      <c r="AM1734" s="15">
        <f>AM1735</f>
        <v>0</v>
      </c>
      <c r="AN1734" s="15">
        <f t="shared" si="2846"/>
        <v>78953.8</v>
      </c>
      <c r="AO1734" s="15">
        <f>AO1735</f>
        <v>0</v>
      </c>
      <c r="AP1734" s="70">
        <f t="shared" si="2889"/>
        <v>78953.8</v>
      </c>
      <c r="AQ1734" s="15">
        <f t="shared" si="2847"/>
        <v>82253.700000000012</v>
      </c>
      <c r="AR1734" s="15">
        <f>AR1735</f>
        <v>0</v>
      </c>
      <c r="AS1734" s="70">
        <f t="shared" si="2890"/>
        <v>82253.700000000012</v>
      </c>
      <c r="AT1734" s="73">
        <f t="shared" si="2848"/>
        <v>82253.700000000012</v>
      </c>
      <c r="AU1734" s="15">
        <f>AU1735</f>
        <v>0</v>
      </c>
      <c r="AV1734" s="24"/>
    </row>
    <row r="1735" spans="1:49" x14ac:dyDescent="0.3">
      <c r="A1735" s="61" t="s">
        <v>1105</v>
      </c>
      <c r="B1735" s="62">
        <v>100</v>
      </c>
      <c r="C1735" s="61" t="s">
        <v>31</v>
      </c>
      <c r="D1735" s="61" t="s">
        <v>32</v>
      </c>
      <c r="E1735" s="63" t="s">
        <v>33</v>
      </c>
      <c r="F1735" s="15">
        <v>79999.199999999997</v>
      </c>
      <c r="G1735" s="15">
        <v>82253.700000000012</v>
      </c>
      <c r="H1735" s="15">
        <v>82253.700000000012</v>
      </c>
      <c r="I1735" s="15"/>
      <c r="J1735" s="15"/>
      <c r="K1735" s="15"/>
      <c r="L1735" s="15">
        <f t="shared" si="2852"/>
        <v>79999.199999999997</v>
      </c>
      <c r="M1735" s="15">
        <f t="shared" si="2853"/>
        <v>82253.700000000012</v>
      </c>
      <c r="N1735" s="15">
        <f t="shared" si="2854"/>
        <v>82253.700000000012</v>
      </c>
      <c r="O1735" s="15"/>
      <c r="P1735" s="15"/>
      <c r="Q1735" s="15"/>
      <c r="R1735" s="15">
        <f t="shared" si="2806"/>
        <v>79999.199999999997</v>
      </c>
      <c r="S1735" s="15">
        <f t="shared" si="2807"/>
        <v>82253.700000000012</v>
      </c>
      <c r="T1735" s="15">
        <f t="shared" si="2808"/>
        <v>82253.700000000012</v>
      </c>
      <c r="U1735" s="15"/>
      <c r="V1735" s="15">
        <f t="shared" si="2893"/>
        <v>79999.199999999997</v>
      </c>
      <c r="W1735" s="15">
        <f t="shared" si="2894"/>
        <v>82253.700000000012</v>
      </c>
      <c r="X1735" s="15">
        <f t="shared" si="2895"/>
        <v>82253.700000000012</v>
      </c>
      <c r="Y1735" s="15">
        <v>-1045.4000000000001</v>
      </c>
      <c r="Z1735" s="15"/>
      <c r="AA1735" s="15"/>
      <c r="AB1735" s="15">
        <f t="shared" si="2859"/>
        <v>78953.8</v>
      </c>
      <c r="AC1735" s="15">
        <f t="shared" si="2860"/>
        <v>82253.700000000012</v>
      </c>
      <c r="AD1735" s="15">
        <f t="shared" si="2861"/>
        <v>82253.700000000012</v>
      </c>
      <c r="AE1735" s="15"/>
      <c r="AF1735" s="15"/>
      <c r="AG1735" s="15"/>
      <c r="AH1735" s="15">
        <f t="shared" si="2862"/>
        <v>78953.8</v>
      </c>
      <c r="AI1735" s="15">
        <f t="shared" si="2863"/>
        <v>82253.700000000012</v>
      </c>
      <c r="AJ1735" s="15">
        <f t="shared" si="2864"/>
        <v>82253.700000000012</v>
      </c>
      <c r="AK1735" s="15"/>
      <c r="AL1735" s="15"/>
      <c r="AM1735" s="15"/>
      <c r="AN1735" s="15">
        <f t="shared" si="2846"/>
        <v>78953.8</v>
      </c>
      <c r="AO1735" s="15"/>
      <c r="AP1735" s="70">
        <f t="shared" si="2889"/>
        <v>78953.8</v>
      </c>
      <c r="AQ1735" s="15">
        <f t="shared" si="2847"/>
        <v>82253.700000000012</v>
      </c>
      <c r="AR1735" s="15"/>
      <c r="AS1735" s="70">
        <f t="shared" si="2890"/>
        <v>82253.700000000012</v>
      </c>
      <c r="AT1735" s="73">
        <f t="shared" si="2848"/>
        <v>82253.700000000012</v>
      </c>
      <c r="AU1735" s="15"/>
      <c r="AV1735" s="24"/>
    </row>
    <row r="1736" spans="1:49" ht="31.2" x14ac:dyDescent="0.3">
      <c r="A1736" s="61" t="s">
        <v>1105</v>
      </c>
      <c r="B1736" s="62" t="s">
        <v>48</v>
      </c>
      <c r="C1736" s="61"/>
      <c r="D1736" s="61"/>
      <c r="E1736" s="63" t="s">
        <v>49</v>
      </c>
      <c r="F1736" s="15">
        <f t="shared" ref="F1736:K1736" si="2896">F1737</f>
        <v>8307</v>
      </c>
      <c r="G1736" s="15">
        <f t="shared" si="2896"/>
        <v>8308</v>
      </c>
      <c r="H1736" s="15">
        <f t="shared" si="2896"/>
        <v>8309</v>
      </c>
      <c r="I1736" s="15">
        <f t="shared" si="2896"/>
        <v>0</v>
      </c>
      <c r="J1736" s="15">
        <f t="shared" si="2896"/>
        <v>0</v>
      </c>
      <c r="K1736" s="15">
        <f t="shared" si="2896"/>
        <v>0</v>
      </c>
      <c r="L1736" s="15">
        <f t="shared" si="2852"/>
        <v>8307</v>
      </c>
      <c r="M1736" s="15">
        <f t="shared" si="2853"/>
        <v>8308</v>
      </c>
      <c r="N1736" s="15">
        <f t="shared" si="2854"/>
        <v>8309</v>
      </c>
      <c r="O1736" s="15">
        <f>O1737</f>
        <v>0</v>
      </c>
      <c r="P1736" s="15">
        <f>P1737</f>
        <v>0</v>
      </c>
      <c r="Q1736" s="15">
        <f>Q1737</f>
        <v>0</v>
      </c>
      <c r="R1736" s="15">
        <f t="shared" si="2806"/>
        <v>8307</v>
      </c>
      <c r="S1736" s="15">
        <f t="shared" si="2807"/>
        <v>8308</v>
      </c>
      <c r="T1736" s="15">
        <f t="shared" si="2808"/>
        <v>8309</v>
      </c>
      <c r="U1736" s="15">
        <f>U1737</f>
        <v>0</v>
      </c>
      <c r="V1736" s="15">
        <f t="shared" si="2893"/>
        <v>8307</v>
      </c>
      <c r="W1736" s="15">
        <f t="shared" si="2894"/>
        <v>8308</v>
      </c>
      <c r="X1736" s="15">
        <f t="shared" si="2895"/>
        <v>8309</v>
      </c>
      <c r="Y1736" s="15">
        <f>Y1737</f>
        <v>0</v>
      </c>
      <c r="Z1736" s="15">
        <f>Z1737</f>
        <v>0</v>
      </c>
      <c r="AA1736" s="15">
        <f>AA1737</f>
        <v>0</v>
      </c>
      <c r="AB1736" s="15">
        <f t="shared" si="2859"/>
        <v>8307</v>
      </c>
      <c r="AC1736" s="15">
        <f t="shared" si="2860"/>
        <v>8308</v>
      </c>
      <c r="AD1736" s="15">
        <f t="shared" si="2861"/>
        <v>8309</v>
      </c>
      <c r="AE1736" s="15">
        <f>AE1737</f>
        <v>0</v>
      </c>
      <c r="AF1736" s="15">
        <f>AF1737</f>
        <v>0</v>
      </c>
      <c r="AG1736" s="15">
        <f>AG1737</f>
        <v>0</v>
      </c>
      <c r="AH1736" s="15">
        <f t="shared" si="2862"/>
        <v>8307</v>
      </c>
      <c r="AI1736" s="15">
        <f t="shared" si="2863"/>
        <v>8308</v>
      </c>
      <c r="AJ1736" s="15">
        <f t="shared" si="2864"/>
        <v>8309</v>
      </c>
      <c r="AK1736" s="15">
        <f>AK1737</f>
        <v>0</v>
      </c>
      <c r="AL1736" s="15">
        <f>AL1737</f>
        <v>0</v>
      </c>
      <c r="AM1736" s="15">
        <f>AM1737</f>
        <v>0</v>
      </c>
      <c r="AN1736" s="15">
        <f t="shared" si="2846"/>
        <v>8307</v>
      </c>
      <c r="AO1736" s="15">
        <f>AO1737</f>
        <v>0</v>
      </c>
      <c r="AP1736" s="70">
        <f t="shared" si="2889"/>
        <v>8307</v>
      </c>
      <c r="AQ1736" s="15">
        <f t="shared" si="2847"/>
        <v>8308</v>
      </c>
      <c r="AR1736" s="15">
        <f>AR1737</f>
        <v>0</v>
      </c>
      <c r="AS1736" s="70">
        <f t="shared" si="2890"/>
        <v>8308</v>
      </c>
      <c r="AT1736" s="73">
        <f t="shared" si="2848"/>
        <v>8309</v>
      </c>
      <c r="AU1736" s="15">
        <f>AU1737</f>
        <v>0</v>
      </c>
      <c r="AV1736" s="24"/>
    </row>
    <row r="1737" spans="1:49" x14ac:dyDescent="0.3">
      <c r="A1737" s="61" t="s">
        <v>1105</v>
      </c>
      <c r="B1737" s="62">
        <v>200</v>
      </c>
      <c r="C1737" s="61" t="s">
        <v>31</v>
      </c>
      <c r="D1737" s="61" t="s">
        <v>32</v>
      </c>
      <c r="E1737" s="63" t="s">
        <v>33</v>
      </c>
      <c r="F1737" s="15">
        <v>8307</v>
      </c>
      <c r="G1737" s="15">
        <v>8308</v>
      </c>
      <c r="H1737" s="15">
        <v>8309</v>
      </c>
      <c r="I1737" s="15"/>
      <c r="J1737" s="15"/>
      <c r="K1737" s="15"/>
      <c r="L1737" s="15">
        <f t="shared" si="2852"/>
        <v>8307</v>
      </c>
      <c r="M1737" s="15">
        <f t="shared" si="2853"/>
        <v>8308</v>
      </c>
      <c r="N1737" s="15">
        <f t="shared" si="2854"/>
        <v>8309</v>
      </c>
      <c r="O1737" s="15"/>
      <c r="P1737" s="15"/>
      <c r="Q1737" s="15"/>
      <c r="R1737" s="15">
        <f t="shared" si="2806"/>
        <v>8307</v>
      </c>
      <c r="S1737" s="15">
        <f t="shared" si="2807"/>
        <v>8308</v>
      </c>
      <c r="T1737" s="15">
        <f t="shared" si="2808"/>
        <v>8309</v>
      </c>
      <c r="U1737" s="15"/>
      <c r="V1737" s="15">
        <f t="shared" si="2893"/>
        <v>8307</v>
      </c>
      <c r="W1737" s="15">
        <f t="shared" si="2894"/>
        <v>8308</v>
      </c>
      <c r="X1737" s="15">
        <f t="shared" si="2895"/>
        <v>8309</v>
      </c>
      <c r="Y1737" s="15"/>
      <c r="Z1737" s="15"/>
      <c r="AA1737" s="15"/>
      <c r="AB1737" s="15">
        <f t="shared" si="2859"/>
        <v>8307</v>
      </c>
      <c r="AC1737" s="15">
        <f t="shared" si="2860"/>
        <v>8308</v>
      </c>
      <c r="AD1737" s="15">
        <f t="shared" si="2861"/>
        <v>8309</v>
      </c>
      <c r="AE1737" s="15"/>
      <c r="AF1737" s="15"/>
      <c r="AG1737" s="15"/>
      <c r="AH1737" s="15">
        <f t="shared" si="2862"/>
        <v>8307</v>
      </c>
      <c r="AI1737" s="15">
        <f t="shared" si="2863"/>
        <v>8308</v>
      </c>
      <c r="AJ1737" s="15">
        <f t="shared" si="2864"/>
        <v>8309</v>
      </c>
      <c r="AK1737" s="15"/>
      <c r="AL1737" s="15"/>
      <c r="AM1737" s="15"/>
      <c r="AN1737" s="15">
        <f t="shared" si="2846"/>
        <v>8307</v>
      </c>
      <c r="AO1737" s="15"/>
      <c r="AP1737" s="70">
        <f t="shared" si="2889"/>
        <v>8307</v>
      </c>
      <c r="AQ1737" s="15">
        <f t="shared" si="2847"/>
        <v>8308</v>
      </c>
      <c r="AR1737" s="15"/>
      <c r="AS1737" s="70">
        <f t="shared" si="2890"/>
        <v>8308</v>
      </c>
      <c r="AT1737" s="73">
        <f t="shared" si="2848"/>
        <v>8309</v>
      </c>
      <c r="AU1737" s="15"/>
      <c r="AV1737" s="24"/>
    </row>
    <row r="1738" spans="1:49" x14ac:dyDescent="0.3">
      <c r="A1738" s="61" t="s">
        <v>1105</v>
      </c>
      <c r="B1738" s="62" t="s">
        <v>44</v>
      </c>
      <c r="C1738" s="61"/>
      <c r="D1738" s="61"/>
      <c r="E1738" s="63" t="s">
        <v>45</v>
      </c>
      <c r="F1738" s="15">
        <f t="shared" ref="F1738:K1738" si="2897">F1739</f>
        <v>237.7</v>
      </c>
      <c r="G1738" s="15">
        <f t="shared" si="2897"/>
        <v>236.70000000000002</v>
      </c>
      <c r="H1738" s="15">
        <f t="shared" si="2897"/>
        <v>235.7</v>
      </c>
      <c r="I1738" s="15">
        <f t="shared" si="2897"/>
        <v>0</v>
      </c>
      <c r="J1738" s="15">
        <f t="shared" si="2897"/>
        <v>0</v>
      </c>
      <c r="K1738" s="15">
        <f t="shared" si="2897"/>
        <v>0</v>
      </c>
      <c r="L1738" s="15">
        <f t="shared" si="2852"/>
        <v>237.7</v>
      </c>
      <c r="M1738" s="15">
        <f t="shared" si="2853"/>
        <v>236.70000000000002</v>
      </c>
      <c r="N1738" s="15">
        <f t="shared" si="2854"/>
        <v>235.7</v>
      </c>
      <c r="O1738" s="15">
        <f>O1739</f>
        <v>0</v>
      </c>
      <c r="P1738" s="15">
        <f>P1739</f>
        <v>0</v>
      </c>
      <c r="Q1738" s="15">
        <f>Q1739</f>
        <v>0</v>
      </c>
      <c r="R1738" s="15">
        <f t="shared" si="2806"/>
        <v>237.7</v>
      </c>
      <c r="S1738" s="15">
        <f t="shared" si="2807"/>
        <v>236.70000000000002</v>
      </c>
      <c r="T1738" s="15">
        <f t="shared" si="2808"/>
        <v>235.7</v>
      </c>
      <c r="U1738" s="15">
        <f>U1739</f>
        <v>0</v>
      </c>
      <c r="V1738" s="15">
        <f t="shared" si="2893"/>
        <v>237.7</v>
      </c>
      <c r="W1738" s="15">
        <f t="shared" si="2894"/>
        <v>236.70000000000002</v>
      </c>
      <c r="X1738" s="15">
        <f t="shared" si="2895"/>
        <v>235.7</v>
      </c>
      <c r="Y1738" s="15">
        <f>Y1739</f>
        <v>0</v>
      </c>
      <c r="Z1738" s="15">
        <f>Z1739</f>
        <v>0</v>
      </c>
      <c r="AA1738" s="15">
        <f>AA1739</f>
        <v>0</v>
      </c>
      <c r="AB1738" s="15">
        <f t="shared" si="2859"/>
        <v>237.7</v>
      </c>
      <c r="AC1738" s="15">
        <f t="shared" si="2860"/>
        <v>236.70000000000002</v>
      </c>
      <c r="AD1738" s="15">
        <f t="shared" si="2861"/>
        <v>235.7</v>
      </c>
      <c r="AE1738" s="15">
        <f>AE1739</f>
        <v>0</v>
      </c>
      <c r="AF1738" s="15">
        <f>AF1739</f>
        <v>0</v>
      </c>
      <c r="AG1738" s="15">
        <f>AG1739</f>
        <v>0</v>
      </c>
      <c r="AH1738" s="15">
        <f t="shared" si="2862"/>
        <v>237.7</v>
      </c>
      <c r="AI1738" s="15">
        <f t="shared" si="2863"/>
        <v>236.70000000000002</v>
      </c>
      <c r="AJ1738" s="15">
        <f t="shared" si="2864"/>
        <v>235.7</v>
      </c>
      <c r="AK1738" s="15">
        <f>AK1739</f>
        <v>0</v>
      </c>
      <c r="AL1738" s="15">
        <f>AL1739</f>
        <v>0</v>
      </c>
      <c r="AM1738" s="15">
        <f>AM1739</f>
        <v>0</v>
      </c>
      <c r="AN1738" s="15">
        <f t="shared" si="2846"/>
        <v>237.7</v>
      </c>
      <c r="AO1738" s="15">
        <f>AO1739</f>
        <v>0</v>
      </c>
      <c r="AP1738" s="70">
        <f t="shared" si="2889"/>
        <v>237.7</v>
      </c>
      <c r="AQ1738" s="15">
        <f t="shared" si="2847"/>
        <v>236.70000000000002</v>
      </c>
      <c r="AR1738" s="15">
        <f>AR1739</f>
        <v>0</v>
      </c>
      <c r="AS1738" s="70">
        <f t="shared" si="2890"/>
        <v>236.70000000000002</v>
      </c>
      <c r="AT1738" s="73">
        <f t="shared" si="2848"/>
        <v>235.7</v>
      </c>
      <c r="AU1738" s="15">
        <f>AU1739</f>
        <v>0</v>
      </c>
      <c r="AV1738" s="24"/>
    </row>
    <row r="1739" spans="1:49" x14ac:dyDescent="0.3">
      <c r="A1739" s="61" t="s">
        <v>1105</v>
      </c>
      <c r="B1739" s="62">
        <v>800</v>
      </c>
      <c r="C1739" s="61" t="s">
        <v>31</v>
      </c>
      <c r="D1739" s="61" t="s">
        <v>32</v>
      </c>
      <c r="E1739" s="63" t="s">
        <v>33</v>
      </c>
      <c r="F1739" s="15">
        <v>237.7</v>
      </c>
      <c r="G1739" s="15">
        <v>236.70000000000002</v>
      </c>
      <c r="H1739" s="15">
        <v>235.7</v>
      </c>
      <c r="I1739" s="15"/>
      <c r="J1739" s="15"/>
      <c r="K1739" s="15"/>
      <c r="L1739" s="15">
        <f t="shared" si="2852"/>
        <v>237.7</v>
      </c>
      <c r="M1739" s="15">
        <f t="shared" si="2853"/>
        <v>236.70000000000002</v>
      </c>
      <c r="N1739" s="15">
        <f t="shared" si="2854"/>
        <v>235.7</v>
      </c>
      <c r="O1739" s="15"/>
      <c r="P1739" s="15"/>
      <c r="Q1739" s="15"/>
      <c r="R1739" s="15">
        <f t="shared" ref="R1739:R1741" si="2898">L1739+O1739</f>
        <v>237.7</v>
      </c>
      <c r="S1739" s="15">
        <f t="shared" ref="S1739:S1741" si="2899">M1739+P1739</f>
        <v>236.70000000000002</v>
      </c>
      <c r="T1739" s="15">
        <f t="shared" ref="T1739:T1741" si="2900">N1739+Q1739</f>
        <v>235.7</v>
      </c>
      <c r="U1739" s="15"/>
      <c r="V1739" s="15">
        <f t="shared" si="2893"/>
        <v>237.7</v>
      </c>
      <c r="W1739" s="15">
        <f t="shared" si="2894"/>
        <v>236.70000000000002</v>
      </c>
      <c r="X1739" s="15">
        <f t="shared" si="2895"/>
        <v>235.7</v>
      </c>
      <c r="Y1739" s="15"/>
      <c r="Z1739" s="15"/>
      <c r="AA1739" s="15"/>
      <c r="AB1739" s="15">
        <f t="shared" si="2859"/>
        <v>237.7</v>
      </c>
      <c r="AC1739" s="15">
        <f t="shared" si="2860"/>
        <v>236.70000000000002</v>
      </c>
      <c r="AD1739" s="15">
        <f t="shared" si="2861"/>
        <v>235.7</v>
      </c>
      <c r="AE1739" s="15"/>
      <c r="AF1739" s="15"/>
      <c r="AG1739" s="15"/>
      <c r="AH1739" s="15">
        <f t="shared" si="2862"/>
        <v>237.7</v>
      </c>
      <c r="AI1739" s="15">
        <f t="shared" si="2863"/>
        <v>236.70000000000002</v>
      </c>
      <c r="AJ1739" s="15">
        <f t="shared" si="2864"/>
        <v>235.7</v>
      </c>
      <c r="AK1739" s="15"/>
      <c r="AL1739" s="15"/>
      <c r="AM1739" s="15"/>
      <c r="AN1739" s="15">
        <f t="shared" si="2846"/>
        <v>237.7</v>
      </c>
      <c r="AO1739" s="15"/>
      <c r="AP1739" s="70">
        <f t="shared" si="2889"/>
        <v>237.7</v>
      </c>
      <c r="AQ1739" s="15">
        <f t="shared" si="2847"/>
        <v>236.70000000000002</v>
      </c>
      <c r="AR1739" s="15"/>
      <c r="AS1739" s="70">
        <f t="shared" si="2890"/>
        <v>236.70000000000002</v>
      </c>
      <c r="AT1739" s="73">
        <f t="shared" si="2848"/>
        <v>235.7</v>
      </c>
      <c r="AU1739" s="15"/>
      <c r="AV1739" s="24"/>
    </row>
    <row r="1740" spans="1:49" x14ac:dyDescent="0.3">
      <c r="A1740" s="55" t="s">
        <v>1106</v>
      </c>
      <c r="B1740" s="55" t="s">
        <v>1107</v>
      </c>
      <c r="C1740" s="55" t="s">
        <v>1108</v>
      </c>
      <c r="D1740" s="55" t="s">
        <v>1108</v>
      </c>
      <c r="E1740" s="81" t="s">
        <v>1109</v>
      </c>
      <c r="F1740" s="14"/>
      <c r="G1740" s="14">
        <v>1160001.5</v>
      </c>
      <c r="H1740" s="14">
        <f>2114318.8+2700+0.9</f>
        <v>2117019.6999999997</v>
      </c>
      <c r="I1740" s="14"/>
      <c r="J1740" s="14"/>
      <c r="K1740" s="14"/>
      <c r="L1740" s="14">
        <f t="shared" si="2852"/>
        <v>0</v>
      </c>
      <c r="M1740" s="14">
        <f t="shared" si="2853"/>
        <v>1160001.5</v>
      </c>
      <c r="N1740" s="14">
        <f t="shared" si="2854"/>
        <v>2117019.6999999997</v>
      </c>
      <c r="O1740" s="14"/>
      <c r="P1740" s="14">
        <v>-52547.21</v>
      </c>
      <c r="Q1740" s="14">
        <v>100135.72</v>
      </c>
      <c r="R1740" s="14">
        <f t="shared" si="2898"/>
        <v>0</v>
      </c>
      <c r="S1740" s="14">
        <f t="shared" si="2899"/>
        <v>1107454.29</v>
      </c>
      <c r="T1740" s="14">
        <f t="shared" si="2900"/>
        <v>2217155.42</v>
      </c>
      <c r="U1740" s="14"/>
      <c r="V1740" s="14">
        <f t="shared" si="2893"/>
        <v>0</v>
      </c>
      <c r="W1740" s="14">
        <f t="shared" si="2894"/>
        <v>1107454.29</v>
      </c>
      <c r="X1740" s="14">
        <f t="shared" si="2895"/>
        <v>2217155.42</v>
      </c>
      <c r="Y1740" s="14"/>
      <c r="Z1740" s="14">
        <v>2764.4580000000001</v>
      </c>
      <c r="AA1740" s="14">
        <v>79835.376000000004</v>
      </c>
      <c r="AB1740" s="14">
        <f t="shared" si="2859"/>
        <v>0</v>
      </c>
      <c r="AC1740" s="14">
        <f t="shared" si="2860"/>
        <v>1110218.7480000001</v>
      </c>
      <c r="AD1740" s="14">
        <f t="shared" si="2861"/>
        <v>2296990.7960000001</v>
      </c>
      <c r="AE1740" s="14"/>
      <c r="AF1740" s="14">
        <v>26829.656999999999</v>
      </c>
      <c r="AG1740" s="14">
        <v>-41639.83</v>
      </c>
      <c r="AH1740" s="14">
        <f t="shared" si="2862"/>
        <v>0</v>
      </c>
      <c r="AI1740" s="14">
        <f t="shared" si="2863"/>
        <v>1137048.405</v>
      </c>
      <c r="AJ1740" s="14">
        <f t="shared" si="2864"/>
        <v>2255350.966</v>
      </c>
      <c r="AK1740" s="14"/>
      <c r="AL1740" s="14">
        <v>-26828.617999999999</v>
      </c>
      <c r="AM1740" s="14">
        <v>-32592.745999999999</v>
      </c>
      <c r="AN1740" s="14">
        <f t="shared" si="2846"/>
        <v>0</v>
      </c>
      <c r="AO1740" s="14"/>
      <c r="AP1740" s="68">
        <f t="shared" si="2889"/>
        <v>0</v>
      </c>
      <c r="AQ1740" s="14">
        <f t="shared" si="2847"/>
        <v>1110219.787</v>
      </c>
      <c r="AR1740" s="14"/>
      <c r="AS1740" s="68">
        <f t="shared" si="2890"/>
        <v>1110219.787</v>
      </c>
      <c r="AT1740" s="71">
        <f t="shared" si="2848"/>
        <v>2222758.2200000002</v>
      </c>
      <c r="AU1740" s="14"/>
      <c r="AV1740" s="24"/>
    </row>
    <row r="1741" spans="1:49" s="83" customFormat="1" x14ac:dyDescent="0.3">
      <c r="A1741" s="92" t="s">
        <v>1110</v>
      </c>
      <c r="B1741" s="92"/>
      <c r="C1741" s="92"/>
      <c r="D1741" s="92"/>
      <c r="E1741" s="92"/>
      <c r="F1741" s="14">
        <f t="shared" ref="F1741:K1741" si="2901">F1740+F1731+F1717+F1685+F1672+F1661+F1495+F1400+F1323+F1128+F1084+F1067+F833+F801+F777+F521+F435+F345+F318+F211+F90+F16</f>
        <v>69819099.999999985</v>
      </c>
      <c r="G1741" s="14">
        <f t="shared" si="2901"/>
        <v>71585679.999999985</v>
      </c>
      <c r="H1741" s="14">
        <f t="shared" si="2901"/>
        <v>65040704.500000007</v>
      </c>
      <c r="I1741" s="14">
        <f t="shared" si="2901"/>
        <v>-7.2759576141834259E-12</v>
      </c>
      <c r="J1741" s="14">
        <f t="shared" si="2901"/>
        <v>1.4551915228366852E-11</v>
      </c>
      <c r="K1741" s="14">
        <f t="shared" si="2901"/>
        <v>-7.73070496506989E-12</v>
      </c>
      <c r="L1741" s="14">
        <f t="shared" si="2852"/>
        <v>69819099.999999985</v>
      </c>
      <c r="M1741" s="14">
        <f t="shared" si="2853"/>
        <v>71585679.999999985</v>
      </c>
      <c r="N1741" s="14">
        <f t="shared" si="2854"/>
        <v>65040704.500000007</v>
      </c>
      <c r="O1741" s="14">
        <f>O1740+O1731+O1717+O1685+O1672+O1661+O1495+O1400+O1323+O1128+O1084+O1067+O833+O801+O777+O521+O435+O345+O318+O211+O90+O16</f>
        <v>-777754.1270199999</v>
      </c>
      <c r="P1741" s="14">
        <f>P1740+P1731+P1717+P1685+P1672+P1661+P1495+P1400+P1323+P1128+P1084+P1067+P833+P801+P777+P521+P435+P345+P318+P211+P90+P16</f>
        <v>17746.000000000051</v>
      </c>
      <c r="Q1741" s="14">
        <f>Q1740+Q1731+Q1717+Q1685+Q1672+Q1661+Q1495+Q1400+Q1323+Q1128+Q1084+Q1067+Q833+Q801+Q777+Q521+Q435+Q345+Q318+Q211+Q90+Q16</f>
        <v>2002489.598</v>
      </c>
      <c r="R1741" s="14">
        <f t="shared" si="2898"/>
        <v>69041345.872979984</v>
      </c>
      <c r="S1741" s="14">
        <f t="shared" si="2899"/>
        <v>71603425.999999985</v>
      </c>
      <c r="T1741" s="14">
        <f t="shared" si="2900"/>
        <v>67043194.098000005</v>
      </c>
      <c r="U1741" s="14">
        <f>U1740+U1731+U1717+U1685+U1672+U1661+U1495+U1400+U1323+U1128+U1084+U1067+U833+U801+U777+U521+U435+U345+U318+U211+U90+U16</f>
        <v>0</v>
      </c>
      <c r="V1741" s="14">
        <f t="shared" si="2893"/>
        <v>69041345.872979984</v>
      </c>
      <c r="W1741" s="14">
        <f t="shared" si="2894"/>
        <v>71603425.999999985</v>
      </c>
      <c r="X1741" s="14">
        <f t="shared" si="2895"/>
        <v>67043194.098000005</v>
      </c>
      <c r="Y1741" s="14">
        <f>Y1740+Y1731+Y1717+Y1685+Y1672+Y1661+Y1495+Y1400+Y1323+Y1128+Y1084+Y1067+Y833+Y801+Y777+Y521+Y435+Y345+Y318+Y211+Y90+Y16</f>
        <v>154084.39999999997</v>
      </c>
      <c r="Z1741" s="14">
        <f>Z1740+Z1731+Z1717+Z1685+Z1672+Z1661+Z1495+Z1400+Z1323+Z1128+Z1084+Z1067+Z833+Z801+Z777+Z521+Z435+Z345+Z318+Z211+Z90+Z16</f>
        <v>110578.30000000002</v>
      </c>
      <c r="AA1741" s="14">
        <f>AA1740+AA1731+AA1717+AA1685+AA1672+AA1661+AA1495+AA1400+AA1323+AA1128+AA1084+AA1067+AA833+AA801+AA777+AA521+AA435+AA345+AA318+AA211+AA90+AA16</f>
        <v>112056</v>
      </c>
      <c r="AB1741" s="14">
        <f t="shared" si="2859"/>
        <v>69195430.27297999</v>
      </c>
      <c r="AC1741" s="14">
        <f t="shared" si="2860"/>
        <v>71714004.299999982</v>
      </c>
      <c r="AD1741" s="14">
        <f t="shared" si="2861"/>
        <v>67155250.098000005</v>
      </c>
      <c r="AE1741" s="14">
        <f>AE1740+AE1731+AE1717+AE1685+AE1672+AE1661+AE1495+AE1400+AE1323+AE1128+AE1084+AE1067+AE833+AE801+AE777+AE521+AE435+AE345+AE318+AE211+AE90+AE16</f>
        <v>0</v>
      </c>
      <c r="AF1741" s="14">
        <f>AF1740+AF1731+AF1717+AF1685+AF1672+AF1661+AF1495+AF1400+AF1323+AF1128+AF1084+AF1067+AF833+AF801+AF777+AF521+AF435+AF345+AF318+AF211+AF90+AF16</f>
        <v>7.2759576141834259E-12</v>
      </c>
      <c r="AG1741" s="14">
        <f>AG1740+AG1731+AG1717+AG1685+AG1672+AG1661+AG1495+AG1400+AG1323+AG1128+AG1084+AG1067+AG833+AG801+AG777+AG521+AG435+AG345+AG318+AG211+AG90+AG16</f>
        <v>0</v>
      </c>
      <c r="AH1741" s="14">
        <f t="shared" si="2862"/>
        <v>69195430.27297999</v>
      </c>
      <c r="AI1741" s="14">
        <f t="shared" si="2863"/>
        <v>71714004.299999982</v>
      </c>
      <c r="AJ1741" s="14">
        <f t="shared" si="2864"/>
        <v>67155250.098000005</v>
      </c>
      <c r="AK1741" s="14">
        <f>AK1740+AK1731+AK1717+AK1685+AK1672+AK1661+AK1495+AK1400+AK1323+AK1128+AK1084+AK1067+AK833+AK801+AK777+AK521+AK435+AK345+AK318+AK211+AK90+AK16</f>
        <v>47075.600000000035</v>
      </c>
      <c r="AL1741" s="14">
        <f>AL1740+AL1731+AL1717+AL1685+AL1672+AL1661+AL1495+AL1400+AL1323+AL1128+AL1084+AL1067+AL833+AL801+AL777+AL521+AL435+AL345+AL318+AL211+AL90+AL16</f>
        <v>-1.0186340659856796E-10</v>
      </c>
      <c r="AM1741" s="14">
        <f>AM1740+AM1731+AM1717+AM1685+AM1672+AM1661+AM1495+AM1400+AM1323+AM1128+AM1084+AM1067+AM833+AM801+AM777+AM521+AM435+AM345+AM318+AM211+AM90+AM16</f>
        <v>-2.5465851649641991E-11</v>
      </c>
      <c r="AN1741" s="35">
        <f t="shared" si="2846"/>
        <v>69242505.872979984</v>
      </c>
      <c r="AO1741" s="35">
        <f>AO1740+AO1731+AO1717+AO1685+AO1672+AO1661+AO1495+AO1400+AO1323+AO1128+AO1084+AO1067+AO833+AO801+AO777+AO521+AO435+AO345+AO318+AO211+AO90+AO16</f>
        <v>0</v>
      </c>
      <c r="AP1741" s="68">
        <f t="shared" si="2889"/>
        <v>69242505.872979984</v>
      </c>
      <c r="AQ1741" s="35">
        <f t="shared" si="2847"/>
        <v>71714004.299999982</v>
      </c>
      <c r="AR1741" s="35">
        <f>AR1740+AR1731+AR1717+AR1685+AR1672+AR1661+AR1495+AR1400+AR1323+AR1128+AR1084+AR1067+AR833+AR801+AR777+AR521+AR435+AR345+AR318+AR211+AR90+AR16</f>
        <v>0</v>
      </c>
      <c r="AS1741" s="68">
        <f t="shared" si="2890"/>
        <v>71714004.299999982</v>
      </c>
      <c r="AT1741" s="68">
        <f t="shared" si="2848"/>
        <v>67155250.098000005</v>
      </c>
      <c r="AU1741" s="14">
        <f>AU1740+AU1731+AU1717+AU1685+AU1672+AU1661+AU1495+AU1400+AU1323+AU1128+AU1084+AU1067+AU833+AU801+AU777+AU521+AU435+AU345+AU318+AU211+AU90+AU16</f>
        <v>0</v>
      </c>
      <c r="AV1741" s="47"/>
      <c r="AW1741" s="48"/>
    </row>
    <row r="1743" spans="1:49" x14ac:dyDescent="0.3">
      <c r="L1743" s="32"/>
      <c r="M1743" s="32"/>
      <c r="N1743" s="33"/>
    </row>
    <row r="1744" spans="1:49" x14ac:dyDescent="0.3">
      <c r="L1744" s="34"/>
      <c r="M1744" s="34"/>
      <c r="N1744" s="34"/>
      <c r="R1744" s="32"/>
      <c r="S1744" s="32"/>
      <c r="T1744" s="33"/>
      <c r="U1744" s="33"/>
      <c r="V1744" s="33"/>
      <c r="W1744" s="33"/>
      <c r="X1744" s="33"/>
      <c r="Y1744" s="33"/>
      <c r="Z1744" s="33"/>
      <c r="AA1744" s="33"/>
      <c r="AB1744" s="33"/>
      <c r="AC1744" s="33"/>
      <c r="AD1744" s="33"/>
      <c r="AE1744" s="33"/>
      <c r="AF1744" s="33"/>
      <c r="AG1744" s="33"/>
      <c r="AH1744" s="33"/>
      <c r="AI1744" s="33"/>
      <c r="AJ1744" s="33"/>
      <c r="AK1744" s="33"/>
      <c r="AL1744" s="33"/>
      <c r="AM1744" s="33"/>
      <c r="AN1744" s="33"/>
      <c r="AQ1744" s="33"/>
      <c r="AT1744" s="82"/>
    </row>
  </sheetData>
  <sheetProtection password="CF5C" sheet="1" objects="1" scenarios="1"/>
  <autoFilter ref="A15:AV1741">
    <filterColumn colId="47">
      <filters blank="1"/>
    </filterColumn>
  </autoFilter>
  <mergeCells count="66">
    <mergeCell ref="AT14:AT15"/>
    <mergeCell ref="AU14:AU15"/>
    <mergeCell ref="A1741:E1741"/>
    <mergeCell ref="AO14:AO15"/>
    <mergeCell ref="AR14:AR15"/>
    <mergeCell ref="AP14:AP15"/>
    <mergeCell ref="AS14:AS15"/>
    <mergeCell ref="AI14:AI15"/>
    <mergeCell ref="AJ14:AJ15"/>
    <mergeCell ref="AK14:AM14"/>
    <mergeCell ref="AN14:AN15"/>
    <mergeCell ref="AQ14:AQ15"/>
    <mergeCell ref="AB14:AB15"/>
    <mergeCell ref="AC14:AC15"/>
    <mergeCell ref="AD14:AD15"/>
    <mergeCell ref="AE14:AG14"/>
    <mergeCell ref="AH14:AH15"/>
    <mergeCell ref="T14:T15"/>
    <mergeCell ref="V14:V15"/>
    <mergeCell ref="W14:W15"/>
    <mergeCell ref="X14:X15"/>
    <mergeCell ref="Y14:AA14"/>
    <mergeCell ref="A10:AT11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L14:L15"/>
    <mergeCell ref="M14:M15"/>
    <mergeCell ref="N14:N15"/>
    <mergeCell ref="O14:Q14"/>
    <mergeCell ref="R14:R15"/>
    <mergeCell ref="S14:S15"/>
    <mergeCell ref="B9:C9"/>
    <mergeCell ref="G9:H9"/>
    <mergeCell ref="S9:T9"/>
    <mergeCell ref="AC9:AD9"/>
    <mergeCell ref="AQ9:AT9"/>
    <mergeCell ref="B8:C8"/>
    <mergeCell ref="G8:H8"/>
    <mergeCell ref="S8:T8"/>
    <mergeCell ref="AC8:AD8"/>
    <mergeCell ref="AQ8:AT8"/>
    <mergeCell ref="B7:C7"/>
    <mergeCell ref="G7:H7"/>
    <mergeCell ref="S7:T7"/>
    <mergeCell ref="AC7:AD7"/>
    <mergeCell ref="AQ7:AT7"/>
    <mergeCell ref="S3:T3"/>
    <mergeCell ref="AC3:AD3"/>
    <mergeCell ref="AQ3:AT3"/>
    <mergeCell ref="S6:T6"/>
    <mergeCell ref="AC6:AD6"/>
    <mergeCell ref="AQ6:AT6"/>
    <mergeCell ref="AS4:AT4"/>
    <mergeCell ref="S1:T1"/>
    <mergeCell ref="AC1:AD1"/>
    <mergeCell ref="AQ1:AT1"/>
    <mergeCell ref="S2:T2"/>
    <mergeCell ref="AC2:AD2"/>
    <mergeCell ref="AQ2:AT2"/>
  </mergeCells>
  <pageMargins left="0.70866141732283472" right="0.39370078740157483" top="0.54" bottom="0.74803149606299213" header="0.31496062992125984" footer="0.31496062992125984"/>
  <pageSetup paperSize="9" scale="62" fitToHeight="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1</vt:lpstr>
      <vt:lpstr>'приложение 1'!Print_Titles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Колышкина Елена Владимировна</cp:lastModifiedBy>
  <cp:revision>1</cp:revision>
  <cp:lastPrinted>2026-08-25T05:59:03Z</cp:lastPrinted>
  <dcterms:modified xsi:type="dcterms:W3CDTF">2026-08-25T05:59:13Z</dcterms:modified>
</cp:coreProperties>
</file>