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Калькуляция №1" sheetId="1" r:id="rId1"/>
  </sheets>
  <definedNames>
    <definedName name="_xlnm.Print_Titles" localSheetId="0">'Калькуляция №1'!$24:$24</definedName>
  </definedNames>
  <calcPr calcId="145621"/>
</workbook>
</file>

<file path=xl/calcChain.xml><?xml version="1.0" encoding="utf-8"?>
<calcChain xmlns="http://schemas.openxmlformats.org/spreadsheetml/2006/main">
  <c r="I41" i="1" l="1"/>
  <c r="I35" i="1"/>
  <c r="I37" i="1" s="1"/>
  <c r="I40" i="1"/>
  <c r="I45" i="1" l="1"/>
  <c r="I29" i="1"/>
  <c r="I46" i="1" l="1"/>
  <c r="I47" i="1"/>
  <c r="I48" i="1" s="1"/>
</calcChain>
</file>

<file path=xl/sharedStrings.xml><?xml version="1.0" encoding="utf-8"?>
<sst xmlns="http://schemas.openxmlformats.org/spreadsheetml/2006/main" count="84" uniqueCount="74">
  <si>
    <t>Наименование</t>
  </si>
  <si>
    <t>Ед. изм.</t>
  </si>
  <si>
    <t>Общее кол-во</t>
  </si>
  <si>
    <t>Цена</t>
  </si>
  <si>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</si>
  <si>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</si>
  <si>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</si>
  <si>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</si>
  <si>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>Стоимость, руб. в базисных ценах</t>
  </si>
  <si>
    <t>Всего</t>
  </si>
  <si>
    <t>в тч ЗП на единицу/ всего</t>
  </si>
  <si>
    <t>Обосно-
вание</t>
  </si>
  <si>
    <t>Обосн.</t>
  </si>
  <si>
    <t xml:space="preserve">          Ресурсы подрядчика</t>
  </si>
  <si>
    <t xml:space="preserve">                  Трудозатраты</t>
  </si>
  <si>
    <t>1-4-0</t>
  </si>
  <si>
    <t>Затраты труда рабочих (ср 4)</t>
  </si>
  <si>
    <t>чел.час</t>
  </si>
  <si>
    <t>Затраты труда машинистов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</si>
  <si>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</si>
  <si>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</si>
  <si>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</si>
  <si>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</si>
  <si>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13,5
6,75</t>
  </si>
  <si>
    <t>030404</t>
  </si>
  <si>
    <t>Лебедки электрические тяговым усилием: до 31,39 кН (3,2 т)</t>
  </si>
  <si>
    <t>040504</t>
  </si>
  <si>
    <t>Аппарат для газовой сварки и резки</t>
  </si>
  <si>
    <t>Машины шлифовальные: электрические</t>
  </si>
  <si>
    <t>Автомобили бортовые, грузоподъемность: до 8 т</t>
  </si>
  <si>
    <t xml:space="preserve">                  Материалы</t>
  </si>
  <si>
    <t>101-0324</t>
  </si>
  <si>
    <t>Кислород технический: газообразный</t>
  </si>
  <si>
    <t>м3</t>
  </si>
  <si>
    <t>101-2278</t>
  </si>
  <si>
    <t>Пропан-бутан, смесь техническая</t>
  </si>
  <si>
    <t>кг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</si>
  <si>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</si>
  <si>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</si>
  <si>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</si>
  <si>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</si>
  <si>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</si>
  <si>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</si>
  <si>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</si>
  <si>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</si>
  <si>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</si>
  <si>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В.Н. Артемова</t>
  </si>
  <si>
    <t xml:space="preserve">                                       (должность, подпись, расшифровка)</t>
  </si>
  <si>
    <t>Итого по машинам и механизмам</t>
  </si>
  <si>
    <t>Итого по трудозатратам</t>
  </si>
  <si>
    <t>УТВЕРЖДАЮ:</t>
  </si>
  <si>
    <t>________________________М.Л. Кис</t>
  </si>
  <si>
    <t>"________ " _________________2012 г.</t>
  </si>
  <si>
    <t>Калькуляция № 1</t>
  </si>
  <si>
    <t>по состоянию на 01.01.2001г.</t>
  </si>
  <si>
    <t>м</t>
  </si>
  <si>
    <t>103-0144</t>
  </si>
  <si>
    <t>103-0154</t>
  </si>
  <si>
    <t>т</t>
  </si>
  <si>
    <t>изготовление опор дорожных знаков (на 1т)</t>
  </si>
  <si>
    <t>040502</t>
  </si>
  <si>
    <t>Установки для сварки: ручной дуговой (постоянного тока)</t>
  </si>
  <si>
    <t>101-1521</t>
  </si>
  <si>
    <t>Электроды диаметром: 5 мм Э42</t>
  </si>
  <si>
    <t>Труба Д.76х3,5, масса 1п.м- 6,25кг/м</t>
  </si>
  <si>
    <t>Труба Д.89х3,5, масса 1п.м- 7,38кг/м</t>
  </si>
  <si>
    <t xml:space="preserve">Проверилл: </t>
  </si>
  <si>
    <t>Начальник</t>
  </si>
  <si>
    <t>Искусственные неровности</t>
  </si>
  <si>
    <t>Приложение к локальному сметному расчету (Приложение №2</t>
  </si>
  <si>
    <t>к документации об открытом аукционе в электронной форме</t>
  </si>
  <si>
    <t>от "26" июля 2012 года №0856300000212000044</t>
  </si>
  <si>
    <t>"Пермская дирекция дорожного движения"</t>
  </si>
  <si>
    <t>муниципального казенного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</si>
</sst>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/>
    </xf>
    <xf numFmtId="0" fontId="8" fillId="0" borderId="0" xfId="0" applyFont="1"/>
    <xf numFmtId="2" fontId="2" fillId="0" borderId="3" xfId="0" applyNumberFormat="1" applyFont="1" applyBorder="1" applyAlignment="1">
      <alignment horizontal="right" vertical="top" wrapText="1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8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2" fontId="2" fillId="0" borderId="3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164" fontId="2" fillId="0" borderId="3" xfId="0" applyNumberFormat="1" applyFont="1" applyBorder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8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9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8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55"/>
  <sheetViews>
    <sheetView showGridLines="0" tabSelected="1" zoomScaleNormal="100" zoomScaleSheetLayoutView="75" workbookViewId="0">
      <selection activeCell="K7" sqref="K7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6" width="8.28515625" style="5" customWidth="1"/>
    <col min="7" max="7" width="10.28515625" style="5" customWidth="1"/>
    <col min="8" max="8" width="9.42578125" style="5" customWidth="1"/>
    <col min="9" max="9" width="8.7109375" style="6" customWidth="1"/>
    <col min="10" max="16384" width="9.140625" style="7"/>
  </cols>
  <sheetData>
    <row r="1" spans="1:9" x14ac:dyDescent="0.2">
      <c r="I1" s="51" t="s">
        <v>69</v>
      </c>
    </row>
    <row r="2" spans="1:9" x14ac:dyDescent="0.2">
      <c r="I2" s="5" t="s">
        <v>70</v>
      </c>
    </row>
    <row r="3" spans="1:9" x14ac:dyDescent="0.2">
      <c r="I3" s="5" t="s">
        <v>71</v>
      </c>
    </row>
    <row r="4" spans="1:9" x14ac:dyDescent="0.2">
      <c r="I4" s="5"/>
    </row>
    <row r="5" spans="1:9" x14ac:dyDescent="0.2">
      <c r="F5" s="40" t="s">
        <v>50</v>
      </c>
    </row>
    <row r="6" spans="1:9" x14ac:dyDescent="0.2">
      <c r="F6" s="41" t="s">
        <v>67</v>
      </c>
    </row>
    <row r="7" spans="1:9" x14ac:dyDescent="0.2">
      <c r="F7" s="41" t="s">
        <v>73</v>
      </c>
    </row>
    <row r="8" spans="1:9" x14ac:dyDescent="0.2">
      <c r="F8" s="41" t="s">
        <v>72</v>
      </c>
    </row>
    <row r="9" spans="1:9" x14ac:dyDescent="0.2">
      <c r="F9" s="41" t="s">
        <v>51</v>
      </c>
    </row>
    <row r="10" spans="1:9" x14ac:dyDescent="0.2">
      <c r="A10" s="1"/>
      <c r="F10" s="42" t="s">
        <v>52</v>
      </c>
    </row>
    <row r="11" spans="1:9" x14ac:dyDescent="0.2">
      <c r="A11" s="1"/>
      <c r="F11" s="42"/>
    </row>
    <row r="12" spans="1:9" x14ac:dyDescent="0.2">
      <c r="A12" s="1"/>
      <c r="F12" s="42"/>
    </row>
    <row r="13" spans="1:9" x14ac:dyDescent="0.2">
      <c r="B13" s="8"/>
      <c r="C13" s="56" t="s">
        <v>68</v>
      </c>
      <c r="D13" s="57"/>
      <c r="E13" s="57"/>
      <c r="F13" s="57"/>
      <c r="G13" s="57"/>
      <c r="H13" s="57"/>
    </row>
    <row r="14" spans="1:9" s="10" customFormat="1" ht="13.5" customHeight="1" x14ac:dyDescent="0.2">
      <c r="B14" s="8"/>
      <c r="D14" s="11" t="s">
        <v>4</v>
      </c>
    </row>
    <row r="15" spans="1:9" x14ac:dyDescent="0.2">
      <c r="B15" s="8"/>
      <c r="D15" s="12"/>
    </row>
    <row r="16" spans="1:9" ht="15.75" x14ac:dyDescent="0.2">
      <c r="B16" s="8"/>
      <c r="C16" s="58" t="s">
        <v>53</v>
      </c>
      <c r="D16" s="59"/>
      <c r="E16" s="59"/>
      <c r="F16" s="59"/>
      <c r="G16" s="59"/>
      <c r="H16" s="59"/>
    </row>
    <row r="17" spans="1:9" ht="14.25" x14ac:dyDescent="0.2">
      <c r="B17" s="8"/>
      <c r="D17" s="13" t="s">
        <v>54</v>
      </c>
    </row>
    <row r="18" spans="1:9" x14ac:dyDescent="0.2">
      <c r="B18" s="8"/>
      <c r="D18" s="14"/>
    </row>
    <row r="19" spans="1:9" ht="14.25" x14ac:dyDescent="0.2">
      <c r="B19" s="15" t="s">
        <v>5</v>
      </c>
      <c r="C19" s="44" t="s">
        <v>59</v>
      </c>
      <c r="D19" s="3"/>
      <c r="E19" s="16"/>
      <c r="F19" s="16"/>
      <c r="G19" s="16"/>
      <c r="H19" s="9"/>
    </row>
    <row r="20" spans="1:9" ht="14.25" x14ac:dyDescent="0.2">
      <c r="B20" s="8"/>
      <c r="D20" s="17" t="s">
        <v>6</v>
      </c>
    </row>
    <row r="21" spans="1:9" ht="16.5" customHeight="1" x14ac:dyDescent="0.2">
      <c r="B21" s="8"/>
      <c r="C21" s="18"/>
      <c r="E21" s="19"/>
    </row>
    <row r="22" spans="1:9" ht="20.25" customHeight="1" x14ac:dyDescent="0.2">
      <c r="A22" s="71" t="s">
        <v>7</v>
      </c>
      <c r="B22" s="73" t="s">
        <v>11</v>
      </c>
      <c r="C22" s="71" t="s">
        <v>0</v>
      </c>
      <c r="D22" s="71" t="s">
        <v>1</v>
      </c>
      <c r="E22" s="69" t="s">
        <v>2</v>
      </c>
      <c r="F22" s="75" t="s">
        <v>8</v>
      </c>
      <c r="G22" s="76"/>
      <c r="H22" s="76"/>
      <c r="I22" s="77"/>
    </row>
    <row r="23" spans="1:9" ht="53.25" customHeight="1" x14ac:dyDescent="0.2">
      <c r="A23" s="72"/>
      <c r="B23" s="74"/>
      <c r="C23" s="70"/>
      <c r="D23" s="70"/>
      <c r="E23" s="70"/>
      <c r="F23" s="20" t="s">
        <v>3</v>
      </c>
      <c r="G23" s="21" t="s">
        <v>10</v>
      </c>
      <c r="H23" s="20" t="s">
        <v>12</v>
      </c>
      <c r="I23" s="20" t="s">
        <v>9</v>
      </c>
    </row>
    <row r="24" spans="1:9" ht="15.75" customHeight="1" x14ac:dyDescent="0.2">
      <c r="A24" s="22">
        <v>1</v>
      </c>
      <c r="B24" s="23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</row>
    <row r="25" spans="1:9" ht="12.75" customHeight="1" x14ac:dyDescent="0.2">
      <c r="A25" s="66" t="s">
        <v>13</v>
      </c>
      <c r="B25" s="67"/>
      <c r="C25" s="67"/>
      <c r="D25" s="67"/>
      <c r="E25" s="67"/>
      <c r="F25" s="67"/>
      <c r="G25" s="67"/>
      <c r="H25" s="67"/>
      <c r="I25" s="67"/>
    </row>
    <row r="26" spans="1:9" ht="12.75" customHeight="1" x14ac:dyDescent="0.2">
      <c r="A26" s="68" t="s">
        <v>14</v>
      </c>
      <c r="B26" s="67"/>
      <c r="C26" s="67"/>
      <c r="D26" s="67"/>
      <c r="E26" s="67"/>
      <c r="F26" s="67"/>
      <c r="G26" s="67"/>
      <c r="H26" s="67"/>
      <c r="I26" s="67"/>
    </row>
    <row r="27" spans="1:9" x14ac:dyDescent="0.2">
      <c r="A27" s="24">
        <v>1</v>
      </c>
      <c r="B27" s="25" t="s">
        <v>15</v>
      </c>
      <c r="C27" s="26" t="s">
        <v>16</v>
      </c>
      <c r="D27" s="27" t="s">
        <v>17</v>
      </c>
      <c r="E27" s="28">
        <v>120</v>
      </c>
      <c r="F27" s="28">
        <v>9.6199999999999992</v>
      </c>
      <c r="G27" s="28"/>
      <c r="H27" s="28"/>
      <c r="I27" s="28">
        <v>1154.4000000000001</v>
      </c>
    </row>
    <row r="28" spans="1:9" x14ac:dyDescent="0.2">
      <c r="A28" s="24">
        <v>2</v>
      </c>
      <c r="B28" s="25">
        <v>2</v>
      </c>
      <c r="C28" s="26" t="s">
        <v>18</v>
      </c>
      <c r="D28" s="27" t="s">
        <v>17</v>
      </c>
      <c r="E28" s="28">
        <v>1.34</v>
      </c>
      <c r="F28" s="28"/>
      <c r="G28" s="28"/>
      <c r="H28" s="28"/>
      <c r="I28" s="28"/>
    </row>
    <row r="29" spans="1:9" s="32" customFormat="1" x14ac:dyDescent="0.2">
      <c r="A29" s="60" t="s">
        <v>49</v>
      </c>
      <c r="B29" s="61"/>
      <c r="C29" s="62"/>
      <c r="D29" s="30"/>
      <c r="E29" s="31"/>
      <c r="F29" s="31"/>
      <c r="G29" s="31"/>
      <c r="H29" s="31"/>
      <c r="I29" s="31">
        <f>I28+I27+I26</f>
        <v>1154.4000000000001</v>
      </c>
    </row>
    <row r="30" spans="1:9" x14ac:dyDescent="0.2">
      <c r="A30" s="68" t="s">
        <v>19</v>
      </c>
      <c r="B30" s="67"/>
      <c r="C30" s="67"/>
      <c r="D30" s="67"/>
      <c r="E30" s="67"/>
      <c r="F30" s="67"/>
      <c r="G30" s="67"/>
      <c r="H30" s="67"/>
      <c r="I30" s="67"/>
    </row>
    <row r="31" spans="1:9" ht="51" x14ac:dyDescent="0.2">
      <c r="A31" s="24">
        <v>3</v>
      </c>
      <c r="B31" s="25" t="s">
        <v>20</v>
      </c>
      <c r="C31" s="26" t="s">
        <v>21</v>
      </c>
      <c r="D31" s="27" t="s">
        <v>22</v>
      </c>
      <c r="E31" s="28">
        <v>0.5</v>
      </c>
      <c r="F31" s="28">
        <v>134.65</v>
      </c>
      <c r="G31" s="29" t="s">
        <v>23</v>
      </c>
      <c r="H31" s="28"/>
      <c r="I31" s="28">
        <v>67.33</v>
      </c>
    </row>
    <row r="32" spans="1:9" ht="25.5" x14ac:dyDescent="0.2">
      <c r="A32" s="24">
        <v>4</v>
      </c>
      <c r="B32" s="25" t="s">
        <v>24</v>
      </c>
      <c r="C32" s="26" t="s">
        <v>25</v>
      </c>
      <c r="D32" s="27" t="s">
        <v>22</v>
      </c>
      <c r="E32" s="28">
        <v>1.37</v>
      </c>
      <c r="F32" s="28">
        <v>6.9</v>
      </c>
      <c r="G32" s="28"/>
      <c r="H32" s="28"/>
      <c r="I32" s="28">
        <v>9.4499999999999993</v>
      </c>
    </row>
    <row r="33" spans="1:9" ht="25.5" x14ac:dyDescent="0.2">
      <c r="A33" s="45">
        <v>5</v>
      </c>
      <c r="B33" s="46" t="s">
        <v>60</v>
      </c>
      <c r="C33" s="47" t="s">
        <v>61</v>
      </c>
      <c r="D33" s="48" t="s">
        <v>22</v>
      </c>
      <c r="E33" s="49">
        <v>30.3</v>
      </c>
      <c r="F33" s="49">
        <v>8.1</v>
      </c>
      <c r="G33" s="49"/>
      <c r="H33" s="49"/>
      <c r="I33" s="49">
        <v>245.43</v>
      </c>
    </row>
    <row r="34" spans="1:9" x14ac:dyDescent="0.2">
      <c r="A34" s="24">
        <v>6</v>
      </c>
      <c r="B34" s="25" t="s">
        <v>26</v>
      </c>
      <c r="C34" s="26" t="s">
        <v>27</v>
      </c>
      <c r="D34" s="27" t="s">
        <v>22</v>
      </c>
      <c r="E34" s="28">
        <v>1</v>
      </c>
      <c r="F34" s="28">
        <v>1.2</v>
      </c>
      <c r="G34" s="28"/>
      <c r="H34" s="28"/>
      <c r="I34" s="28">
        <v>1.2</v>
      </c>
    </row>
    <row r="35" spans="1:9" ht="25.5" x14ac:dyDescent="0.2">
      <c r="A35" s="24">
        <v>7</v>
      </c>
      <c r="B35" s="25">
        <v>330301</v>
      </c>
      <c r="C35" s="26" t="s">
        <v>28</v>
      </c>
      <c r="D35" s="27" t="s">
        <v>22</v>
      </c>
      <c r="E35" s="28">
        <v>1.1000000000000001</v>
      </c>
      <c r="F35" s="28">
        <v>5.13</v>
      </c>
      <c r="G35" s="28"/>
      <c r="H35" s="28"/>
      <c r="I35" s="28">
        <f>F35*E35</f>
        <v>5.6430000000000007</v>
      </c>
    </row>
    <row r="36" spans="1:9" ht="25.5" x14ac:dyDescent="0.2">
      <c r="A36" s="24">
        <v>8</v>
      </c>
      <c r="B36" s="25">
        <v>400002</v>
      </c>
      <c r="C36" s="26" t="s">
        <v>29</v>
      </c>
      <c r="D36" s="27" t="s">
        <v>22</v>
      </c>
      <c r="E36" s="28">
        <v>0.5</v>
      </c>
      <c r="F36" s="28">
        <v>107.3</v>
      </c>
      <c r="G36" s="28"/>
      <c r="H36" s="28"/>
      <c r="I36" s="28">
        <v>53.65</v>
      </c>
    </row>
    <row r="37" spans="1:9" s="32" customFormat="1" x14ac:dyDescent="0.2">
      <c r="A37" s="60" t="s">
        <v>48</v>
      </c>
      <c r="B37" s="61"/>
      <c r="C37" s="62"/>
      <c r="D37" s="30"/>
      <c r="E37" s="31"/>
      <c r="F37" s="31"/>
      <c r="G37" s="31"/>
      <c r="H37" s="31"/>
      <c r="I37" s="31">
        <f>SUM(I31:I36)</f>
        <v>382.70299999999997</v>
      </c>
    </row>
    <row r="38" spans="1:9" x14ac:dyDescent="0.2">
      <c r="A38" s="68" t="s">
        <v>30</v>
      </c>
      <c r="B38" s="67"/>
      <c r="C38" s="67"/>
      <c r="D38" s="67"/>
      <c r="E38" s="67"/>
      <c r="F38" s="67"/>
      <c r="G38" s="67"/>
      <c r="H38" s="67"/>
      <c r="I38" s="67"/>
    </row>
    <row r="39" spans="1:9" ht="25.5" x14ac:dyDescent="0.2">
      <c r="A39" s="24">
        <v>9</v>
      </c>
      <c r="B39" s="25" t="s">
        <v>31</v>
      </c>
      <c r="C39" s="26" t="s">
        <v>32</v>
      </c>
      <c r="D39" s="27" t="s">
        <v>33</v>
      </c>
      <c r="E39" s="28">
        <v>2.6</v>
      </c>
      <c r="F39" s="28">
        <v>6.22</v>
      </c>
      <c r="G39" s="28"/>
      <c r="H39" s="28"/>
      <c r="I39" s="28">
        <v>16.170000000000002</v>
      </c>
    </row>
    <row r="40" spans="1:9" ht="20.25" customHeight="1" x14ac:dyDescent="0.2">
      <c r="A40" s="24">
        <v>10</v>
      </c>
      <c r="B40" s="25" t="s">
        <v>56</v>
      </c>
      <c r="C40" s="47" t="s">
        <v>64</v>
      </c>
      <c r="D40" s="27" t="s">
        <v>55</v>
      </c>
      <c r="E40" s="50">
        <v>132</v>
      </c>
      <c r="F40" s="49">
        <v>43.88</v>
      </c>
      <c r="G40" s="28"/>
      <c r="H40" s="28"/>
      <c r="I40" s="43">
        <f>F40*E40</f>
        <v>5792.1600000000008</v>
      </c>
    </row>
    <row r="41" spans="1:9" ht="16.5" customHeight="1" x14ac:dyDescent="0.2">
      <c r="A41" s="45">
        <v>11</v>
      </c>
      <c r="B41" s="25" t="s">
        <v>57</v>
      </c>
      <c r="C41" s="47" t="s">
        <v>65</v>
      </c>
      <c r="D41" s="48" t="s">
        <v>55</v>
      </c>
      <c r="E41" s="49">
        <v>27.8</v>
      </c>
      <c r="F41" s="49">
        <v>53.29</v>
      </c>
      <c r="G41" s="49"/>
      <c r="H41" s="49"/>
      <c r="I41" s="43">
        <f>F41*E41</f>
        <v>1481.462</v>
      </c>
    </row>
    <row r="42" spans="1:9" x14ac:dyDescent="0.2">
      <c r="A42" s="45">
        <v>12</v>
      </c>
      <c r="B42" s="46" t="s">
        <v>62</v>
      </c>
      <c r="C42" s="47" t="s">
        <v>63</v>
      </c>
      <c r="D42" s="48" t="s">
        <v>58</v>
      </c>
      <c r="E42" s="49">
        <v>2.1499999999999998E-2</v>
      </c>
      <c r="F42" s="49">
        <v>9765</v>
      </c>
      <c r="G42" s="49"/>
      <c r="H42" s="49"/>
      <c r="I42" s="49">
        <v>209.95</v>
      </c>
    </row>
    <row r="43" spans="1:9" x14ac:dyDescent="0.2">
      <c r="A43" s="24">
        <v>13</v>
      </c>
      <c r="B43" s="25" t="s">
        <v>34</v>
      </c>
      <c r="C43" s="26" t="s">
        <v>35</v>
      </c>
      <c r="D43" s="27" t="s">
        <v>36</v>
      </c>
      <c r="E43" s="28">
        <v>0.5</v>
      </c>
      <c r="F43" s="28">
        <v>6.09</v>
      </c>
      <c r="G43" s="28"/>
      <c r="H43" s="28"/>
      <c r="I43" s="28">
        <v>3.05</v>
      </c>
    </row>
    <row r="44" spans="1:9" ht="38.25" x14ac:dyDescent="0.2">
      <c r="A44" s="24">
        <v>14</v>
      </c>
      <c r="B44" s="25" t="s">
        <v>37</v>
      </c>
      <c r="C44" s="26" t="s">
        <v>38</v>
      </c>
      <c r="D44" s="27" t="s">
        <v>39</v>
      </c>
      <c r="E44" s="28">
        <v>23.09</v>
      </c>
      <c r="F44" s="28">
        <v>1</v>
      </c>
      <c r="G44" s="28"/>
      <c r="H44" s="28"/>
      <c r="I44" s="28">
        <v>23.09</v>
      </c>
    </row>
    <row r="45" spans="1:9" s="32" customFormat="1" x14ac:dyDescent="0.2">
      <c r="A45" s="60" t="s">
        <v>40</v>
      </c>
      <c r="B45" s="61"/>
      <c r="C45" s="62"/>
      <c r="D45" s="30"/>
      <c r="E45" s="31"/>
      <c r="F45" s="31"/>
      <c r="G45" s="31"/>
      <c r="H45" s="31"/>
      <c r="I45" s="31">
        <f>SUM(I39:I44)</f>
        <v>7525.8820000000014</v>
      </c>
    </row>
    <row r="46" spans="1:9" ht="25.5" x14ac:dyDescent="0.2">
      <c r="A46" s="63" t="s">
        <v>41</v>
      </c>
      <c r="B46" s="64"/>
      <c r="C46" s="65"/>
      <c r="D46" s="21" t="s">
        <v>42</v>
      </c>
      <c r="E46" s="28"/>
      <c r="F46" s="28"/>
      <c r="G46" s="28"/>
      <c r="H46" s="28"/>
      <c r="I46" s="33">
        <f>66*I29/100</f>
        <v>761.90400000000011</v>
      </c>
    </row>
    <row r="47" spans="1:9" ht="25.5" x14ac:dyDescent="0.2">
      <c r="A47" s="63" t="s">
        <v>43</v>
      </c>
      <c r="B47" s="64"/>
      <c r="C47" s="65"/>
      <c r="D47" s="21" t="s">
        <v>44</v>
      </c>
      <c r="E47" s="28"/>
      <c r="F47" s="28"/>
      <c r="G47" s="28"/>
      <c r="H47" s="28"/>
      <c r="I47" s="33">
        <f>40*I29/100</f>
        <v>461.76</v>
      </c>
    </row>
    <row r="48" spans="1:9" s="32" customFormat="1" x14ac:dyDescent="0.2">
      <c r="A48" s="60" t="s">
        <v>9</v>
      </c>
      <c r="B48" s="61"/>
      <c r="C48" s="62"/>
      <c r="D48" s="34"/>
      <c r="E48" s="31"/>
      <c r="F48" s="31"/>
      <c r="G48" s="31"/>
      <c r="H48" s="31"/>
      <c r="I48" s="35">
        <f>I47+I46+I45+I37+I29</f>
        <v>10286.649000000001</v>
      </c>
    </row>
    <row r="50" spans="1:8" x14ac:dyDescent="0.2">
      <c r="A50" s="52" t="s">
        <v>45</v>
      </c>
      <c r="B50" s="53"/>
      <c r="C50" s="36"/>
      <c r="D50" s="36"/>
      <c r="E50" s="36"/>
      <c r="F50" s="36"/>
      <c r="G50" s="36"/>
      <c r="H50" s="36"/>
    </row>
    <row r="51" spans="1:8" x14ac:dyDescent="0.2">
      <c r="A51" s="37" t="s">
        <v>46</v>
      </c>
      <c r="B51" s="38"/>
      <c r="C51" s="38"/>
      <c r="D51" s="38"/>
      <c r="E51" s="39"/>
      <c r="F51" s="39"/>
      <c r="G51" s="39"/>
      <c r="H51" s="39"/>
    </row>
    <row r="52" spans="1:8" x14ac:dyDescent="0.2">
      <c r="A52" s="54" t="s">
        <v>47</v>
      </c>
      <c r="B52" s="55"/>
      <c r="C52" s="55"/>
      <c r="D52" s="55"/>
      <c r="E52" s="55"/>
      <c r="F52" s="55"/>
      <c r="G52" s="55"/>
      <c r="H52" s="55"/>
    </row>
    <row r="53" spans="1:8" x14ac:dyDescent="0.2">
      <c r="A53" s="52" t="s">
        <v>66</v>
      </c>
      <c r="B53" s="53"/>
      <c r="C53" s="36"/>
      <c r="D53" s="36"/>
      <c r="E53" s="36"/>
      <c r="F53" s="36"/>
      <c r="G53" s="36"/>
      <c r="H53" s="36"/>
    </row>
    <row r="54" spans="1:8" x14ac:dyDescent="0.2">
      <c r="A54" s="37" t="s">
        <v>46</v>
      </c>
      <c r="B54" s="38"/>
      <c r="C54" s="38"/>
      <c r="D54" s="38"/>
      <c r="E54" s="39"/>
      <c r="F54" s="39"/>
      <c r="G54" s="39"/>
      <c r="H54" s="39"/>
    </row>
    <row r="55" spans="1:8" x14ac:dyDescent="0.2">
      <c r="A55" s="54" t="s">
        <v>47</v>
      </c>
      <c r="B55" s="55"/>
      <c r="C55" s="55"/>
      <c r="D55" s="55"/>
      <c r="E55" s="55"/>
      <c r="F55" s="55"/>
      <c r="G55" s="55"/>
      <c r="H55" s="55"/>
    </row>
  </sheetData>
  <mergeCells count="22">
    <mergeCell ref="F22:I22"/>
    <mergeCell ref="A52:H52"/>
    <mergeCell ref="A37:C37"/>
    <mergeCell ref="A29:C29"/>
    <mergeCell ref="A48:C48"/>
    <mergeCell ref="A50:B50"/>
    <mergeCell ref="A53:B53"/>
    <mergeCell ref="A55:H55"/>
    <mergeCell ref="C13:H13"/>
    <mergeCell ref="C16:H16"/>
    <mergeCell ref="A45:C45"/>
    <mergeCell ref="A46:C46"/>
    <mergeCell ref="A47:C47"/>
    <mergeCell ref="A25:I25"/>
    <mergeCell ref="A26:I26"/>
    <mergeCell ref="A30:I30"/>
    <mergeCell ref="A38:I38"/>
    <mergeCell ref="E22:E23"/>
    <mergeCell ref="A22:A23"/>
    <mergeCell ref="B22:B23"/>
    <mergeCell ref="D22:D23"/>
    <mergeCell ref="C22:C23"/>
  </mergeCells>
  <phoneticPr fontId="1" type="noConversion"/>
  <pageMargins left="0.47244094488188981" right="0" top="0.35433070866141736" bottom="0.23622047244094491" header="0" footer="0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 №1</vt:lpstr>
      <vt:lpstr>'Калькуляция №1'!Заголовки_для_печати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2012-04-11T06:54:06Z</cp:lastPrinted>
  <dcterms:created xsi:type="dcterms:W3CDTF">2002-03-15T05:20:46Z</dcterms:created>
  <dcterms:modified xsi:type="dcterms:W3CDTF">2012-07-26T04:59:00Z</dcterms:modified>
</cp:coreProperties>
</file>