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65" windowWidth="10560" windowHeight="7680"/>
  </bookViews>
  <sheets>
    <sheet name="ФВФ БГ АРМ" sheetId="1" r:id="rId1"/>
  </sheets>
  <definedNames>
    <definedName name="_xlnm.Print_Area" localSheetId="0">'ФВФ БГ АРМ'!$A$1:$J$17</definedName>
  </definedNames>
  <calcPr calcId="145621"/>
</workbook>
</file>

<file path=xl/calcChain.xml><?xml version="1.0" encoding="utf-8"?>
<calcChain xmlns="http://schemas.openxmlformats.org/spreadsheetml/2006/main">
  <c r="I9" i="1" l="1"/>
  <c r="I10" i="1" l="1"/>
  <c r="I8" i="1"/>
  <c r="J11" i="1"/>
  <c r="J9" i="1"/>
  <c r="J10" i="1"/>
  <c r="J8" i="1"/>
  <c r="F9" i="1"/>
  <c r="F10" i="1"/>
  <c r="F8" i="1"/>
  <c r="E9" i="1" l="1"/>
  <c r="E10" i="1"/>
  <c r="E8" i="1"/>
  <c r="I11" i="1" l="1"/>
</calcChain>
</file>

<file path=xl/sharedStrings.xml><?xml version="1.0" encoding="utf-8"?>
<sst xmlns="http://schemas.openxmlformats.org/spreadsheetml/2006/main" count="19" uniqueCount="19">
  <si>
    <t>Обоснование начальной (максимальной) цены контракта</t>
  </si>
  <si>
    <t>Показатель</t>
  </si>
  <si>
    <t>№ п/п</t>
  </si>
  <si>
    <t>Всего:</t>
  </si>
  <si>
    <t>Период содержания, год</t>
  </si>
  <si>
    <t>Количество, шт.</t>
  </si>
  <si>
    <t>Начальная (максимальная) цена контракта, руб.</t>
  </si>
  <si>
    <t>Стоимость работ по содержанию КТСВ с учетом ИРД, руб.</t>
  </si>
  <si>
    <t>Индекс раста доходов на 2013 год</t>
  </si>
  <si>
    <t>Стоимость работ по содержанию комплекса технических средств видеонаблюдения, руб. (год)</t>
  </si>
  <si>
    <t>Стоимость работ по содержанию КТСВ с учетом ИРД, руб. (месяц)</t>
  </si>
  <si>
    <t>Объем работ</t>
  </si>
  <si>
    <t>об открытом аукционе в электронной форме</t>
  </si>
  <si>
    <t xml:space="preserve">Приложение № 2 к документации </t>
  </si>
  <si>
    <t>* Стоимость определенна в соответствии с Методикой расчета и размера стоимости работ по содержанию на автомобильных дорогах местного значения дорожных знаков, светофорных объектов, дорожной разметки, комплекса технических средств видеонаблюдения и управления дорожным движением, разработке проектов и схем организации дорожного движения, утвержденной постановлением администрации г. Перми от 26.07.2012 № 412.</t>
  </si>
  <si>
    <t>Стоимость содержания одного комплекса системы "Безопасный город"*</t>
  </si>
  <si>
    <t>Стоимость содержания одного комплекса системы фото-видеофиксации*</t>
  </si>
  <si>
    <t>Стоимость обслуживания одного автоматизированного места*</t>
  </si>
  <si>
    <t>от «10» октября 2012 года №0856300000212000076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</si>
</sst>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"/>
    <numFmt numFmtId="166" formatCode="#,##0.000"/>
  </numFmts>
  <fonts count="5" x14ac:knownFonts="1">
    <font>
      <sz val="11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/>
    <xf numFmtId="166" fontId="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view="pageBreakPreview" zoomScale="60" zoomScaleNormal="70" workbookViewId="0">
      <selection activeCell="H7" sqref="H7"/>
    </sheetView>
  </sheetViews>
  <sheetFormatPr defaultRowHeight="15" x14ac:dyDescent="0.25"/>
  <cols>
    <col min="2" max="2" width="24.140625" customWidth="1"/>
    <col min="3" max="3" width="23.5703125" customWidth="1"/>
    <col min="4" max="6" width="15.5703125" customWidth="1"/>
    <col min="7" max="7" width="15.85546875" customWidth="1"/>
    <col min="8" max="8" width="13.5703125" customWidth="1"/>
    <col min="9" max="9" width="18.28515625" customWidth="1"/>
  </cols>
  <sheetData>
    <row r="1" spans="1:10" x14ac:dyDescent="0.25">
      <c r="J1" s="10" t="s">
        <v>13</v>
      </c>
    </row>
    <row r="2" spans="1:10" x14ac:dyDescent="0.25">
      <c r="J2" s="10" t="s">
        <v>12</v>
      </c>
    </row>
    <row r="3" spans="1:10" x14ac:dyDescent="0.25">
      <c r="J3" s="10" t="s">
        <v>18</v>
      </c>
    </row>
    <row r="5" spans="1:10" ht="18.75" x14ac:dyDescent="0.3">
      <c r="A5" s="11" t="s">
        <v>0</v>
      </c>
      <c r="B5" s="11"/>
      <c r="C5" s="11"/>
      <c r="D5" s="11"/>
      <c r="E5" s="11"/>
      <c r="F5" s="11"/>
      <c r="G5" s="11"/>
      <c r="H5" s="11"/>
      <c r="I5" s="11"/>
    </row>
    <row r="7" spans="1:10" ht="94.5" x14ac:dyDescent="0.25">
      <c r="A7" s="1" t="s">
        <v>2</v>
      </c>
      <c r="B7" s="1" t="s">
        <v>1</v>
      </c>
      <c r="C7" s="1" t="s">
        <v>9</v>
      </c>
      <c r="D7" s="1" t="s">
        <v>8</v>
      </c>
      <c r="E7" s="1" t="s">
        <v>7</v>
      </c>
      <c r="F7" s="1" t="s">
        <v>10</v>
      </c>
      <c r="G7" s="1" t="s">
        <v>5</v>
      </c>
      <c r="H7" s="1" t="s">
        <v>4</v>
      </c>
      <c r="I7" s="1" t="s">
        <v>6</v>
      </c>
      <c r="J7" s="1" t="s">
        <v>11</v>
      </c>
    </row>
    <row r="8" spans="1:10" ht="62.25" customHeight="1" x14ac:dyDescent="0.25">
      <c r="A8" s="2">
        <v>1</v>
      </c>
      <c r="B8" s="3" t="s">
        <v>15</v>
      </c>
      <c r="C8" s="4">
        <v>9451.2199999999993</v>
      </c>
      <c r="D8" s="8">
        <v>0.97199999999999998</v>
      </c>
      <c r="E8" s="4">
        <f t="shared" ref="E8:E10" si="0">ROUND(C8*D8,2)</f>
        <v>9186.59</v>
      </c>
      <c r="F8" s="4">
        <f>ROUND(E8/12,2)</f>
        <v>765.55</v>
      </c>
      <c r="G8" s="5">
        <v>128</v>
      </c>
      <c r="H8" s="6">
        <v>12</v>
      </c>
      <c r="I8" s="4">
        <f>ROUND(F8*G8*H8,2)</f>
        <v>1175884.8</v>
      </c>
      <c r="J8" s="5">
        <f>G8*H8</f>
        <v>1536</v>
      </c>
    </row>
    <row r="9" spans="1:10" ht="63" x14ac:dyDescent="0.25">
      <c r="A9" s="2">
        <v>2</v>
      </c>
      <c r="B9" s="3" t="s">
        <v>16</v>
      </c>
      <c r="C9" s="4">
        <v>107342.61</v>
      </c>
      <c r="D9" s="8">
        <v>0.97199999999999998</v>
      </c>
      <c r="E9" s="4">
        <f t="shared" si="0"/>
        <v>104337.02</v>
      </c>
      <c r="F9" s="4">
        <f t="shared" ref="F9:F10" si="1">ROUND(E9/12,2)</f>
        <v>8694.75</v>
      </c>
      <c r="G9" s="5">
        <v>60</v>
      </c>
      <c r="H9" s="6">
        <v>12</v>
      </c>
      <c r="I9" s="4">
        <f>ROUND(F9*G9*H9,2)</f>
        <v>6260220</v>
      </c>
      <c r="J9" s="5">
        <f t="shared" ref="J9:J10" si="2">G9*H9</f>
        <v>720</v>
      </c>
    </row>
    <row r="10" spans="1:10" ht="63" x14ac:dyDescent="0.25">
      <c r="A10" s="2">
        <v>3</v>
      </c>
      <c r="B10" s="3" t="s">
        <v>17</v>
      </c>
      <c r="C10" s="4">
        <v>119787.97</v>
      </c>
      <c r="D10" s="8">
        <v>0.97199999999999998</v>
      </c>
      <c r="E10" s="4">
        <f t="shared" si="0"/>
        <v>116433.91</v>
      </c>
      <c r="F10" s="4">
        <f t="shared" si="1"/>
        <v>9702.83</v>
      </c>
      <c r="G10" s="5">
        <v>8</v>
      </c>
      <c r="H10" s="6">
        <v>12</v>
      </c>
      <c r="I10" s="4">
        <f t="shared" ref="I10" si="3">ROUND(F10*G10*H10,2)</f>
        <v>931471.68</v>
      </c>
      <c r="J10" s="5">
        <f t="shared" si="2"/>
        <v>96</v>
      </c>
    </row>
    <row r="11" spans="1:10" ht="15.75" x14ac:dyDescent="0.25">
      <c r="A11" s="12" t="s">
        <v>3</v>
      </c>
      <c r="B11" s="13"/>
      <c r="C11" s="13"/>
      <c r="D11" s="13"/>
      <c r="E11" s="13"/>
      <c r="F11" s="13"/>
      <c r="G11" s="13"/>
      <c r="H11" s="14"/>
      <c r="I11" s="7">
        <f>SUM(I8:I10)</f>
        <v>8367576.4799999995</v>
      </c>
      <c r="J11" s="9">
        <f>SUM(J8:J10)</f>
        <v>2352</v>
      </c>
    </row>
    <row r="13" spans="1:10" x14ac:dyDescent="0.25">
      <c r="A13" s="15" t="s">
        <v>14</v>
      </c>
      <c r="B13" s="15"/>
      <c r="C13" s="15"/>
      <c r="D13" s="15"/>
      <c r="E13" s="15"/>
      <c r="F13" s="15"/>
      <c r="G13" s="15"/>
      <c r="H13" s="15"/>
      <c r="I13" s="15"/>
      <c r="J13" s="15"/>
    </row>
    <row r="14" spans="1:1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</row>
  </sheetData>
  <mergeCells count="3">
    <mergeCell ref="A5:I5"/>
    <mergeCell ref="A11:H11"/>
    <mergeCell ref="A13:J16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ФВФ БГ АРМ</vt:lpstr>
      <vt:lpstr>'ФВФ БГ АРМ'!Область_печати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2012-10-10T10:59:07Z</cp:lastPrinted>
  <dcterms:created xsi:type="dcterms:W3CDTF">2012-09-27T04:51:43Z</dcterms:created>
  <dcterms:modified xsi:type="dcterms:W3CDTF">2012-10-10T11:02:35Z</dcterms:modified>
</cp:coreProperties>
</file>