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3"/>
  <c r="C17"/>
  <c r="C21"/>
  <c r="C20"/>
  <c r="C19"/>
  <c r="C28"/>
  <c r="C25"/>
  <c r="C24"/>
  <c r="C23"/>
  <c r="C22"/>
  <c r="C18"/>
  <c r="C16"/>
  <c r="C26" l="1"/>
  <c r="C31" s="1"/>
  <c r="C32" s="1"/>
</calcChain>
</file>

<file path=xl/sharedStrings.xml><?xml version="1.0" encoding="utf-8"?>
<sst xmlns="http://schemas.openxmlformats.org/spreadsheetml/2006/main" count="75" uniqueCount="55">
  <si>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</si>
  <si>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</si>
  <si>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</si>
  <si>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</si>
  <si>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</si>
  <si>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</si>
  <si>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14*1,47*21,02*1,07  стр 94</t>
  </si>
  <si>
    <t>Выдача технического задания на съемку земельного участка*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</si>
  <si>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</si>
  <si>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Изучение заявки</t>
  </si>
  <si>
    <t>объект</t>
  </si>
  <si>
    <t>дело</t>
  </si>
  <si>
    <t xml:space="preserve">Оформление каталога координат поворотных точек </t>
  </si>
  <si>
    <t>Обоснование</t>
  </si>
  <si>
    <t>Сборник 1989 г. том 1</t>
  </si>
  <si>
    <t>Сборник 1989 г. том 2</t>
  </si>
  <si>
    <t>Оценка точности определения площади земельного участка</t>
  </si>
  <si>
    <t>Оформление титульного листа</t>
  </si>
  <si>
    <t>Доведение замечаний до сведения заказчика</t>
  </si>
  <si>
    <t>Выдача документов заказчику</t>
  </si>
  <si>
    <t>Итого</t>
  </si>
  <si>
    <t>Сборник 1995 г. табл. 175</t>
  </si>
  <si>
    <t>Сборник 1995 г. табл. 126</t>
  </si>
  <si>
    <t>Сборник 1989 г. том 1 стр.111</t>
  </si>
  <si>
    <t>Формирование пакета документов</t>
  </si>
  <si>
    <t>план</t>
  </si>
  <si>
    <t>3 экз</t>
  </si>
  <si>
    <t>Согласование с  ДГА</t>
  </si>
  <si>
    <t>Всего с НДС 18%</t>
  </si>
  <si>
    <t>Составление пояснительной записки</t>
  </si>
  <si>
    <t>(0,895*1+0,693*0,67)*1,35*100/10*1,22*35,24*1,07</t>
  </si>
  <si>
    <t>(0,895*1,22*35,24)*0,5*1,35*100/10*1,07</t>
  </si>
  <si>
    <t>(0,895*1,22*35,24)*1*1,35*100/10*1,07</t>
  </si>
  <si>
    <t>(0,895*1)*1,35*100/10*1,22*35,24*1,07+(0,945+0,09*1)*1,22*35,24*1,07</t>
  </si>
  <si>
    <t>шт.</t>
  </si>
  <si>
    <t>Всего по проекту с НДС</t>
  </si>
  <si>
    <t>Приложение № 3 к документации об открытом</t>
  </si>
  <si>
    <t>аукционе в электронной форме</t>
  </si>
  <si>
    <t xml:space="preserve">                                                                                                                                                                                            Утверждаю</t>
  </si>
  <si>
    <t xml:space="preserve">Начальник департамента </t>
  </si>
  <si>
    <t>градостроительства и архитектуры</t>
  </si>
  <si>
    <t>администрации города Перми</t>
  </si>
  <si>
    <t>______________О.В.Горюнов</t>
  </si>
  <si>
    <t>____________________2012г.</t>
  </si>
  <si>
    <t>Обоснование начальной (максимальной) цены контракта</t>
  </si>
  <si>
    <t>Смета на составление карт-(планов) градостроительных зон по проекту приведения карты градостроительного зонирования в соответствие Генеральному плану г.Перми</t>
  </si>
  <si>
    <t>Расценка, руб.</t>
  </si>
  <si>
    <t xml:space="preserve">Начальник управления информационного обеспечения градостроительной деятельности                     </t>
  </si>
  <si>
    <t>Ю.В.Булатов</t>
  </si>
  <si>
    <t>Количество изменений                           (79 и смежные с ними)</t>
  </si>
  <si>
    <t>(17+20*0,8)*15*1*1,22*10,58*+</t>
  </si>
  <si>
    <t>(111*0,264+45*0,8*0,6*0,8*2,3)*1,22*10,58*+</t>
  </si>
  <si>
    <t>(111*0,28+45*0,6*0,95*1,95)*0,7*1,22*10,58*</t>
  </si>
  <si>
    <t>1. Подготовка карты-(плана)</t>
  </si>
  <si>
    <t>2.Оформление графической части карты-(плана)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</si>
</sst>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1" fontId="6" fillId="0" borderId="0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647700</xdr:colOff>
      <xdr:row>40</xdr:row>
      <xdr:rowOff>238125</xdr:rowOff>
    </xdr:from>
    <xdr:ext cx="184731" cy="264560"/>
    <xdr:sp macro="" textlink="">
      <xdr:nvSpPr>
        <xdr:cNvPr id="2" name="TextBox 1"/>
        <xdr:cNvSpPr txBox="1"/>
      </xdr:nvSpPr>
      <xdr:spPr>
        <a:xfrm>
          <a:off x="647700" y="1137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7"/>
  <sheetViews>
    <sheetView tabSelected="1" topLeftCell="A11" zoomScaleNormal="100" workbookViewId="0">
      <selection activeCell="D34" sqref="D33:D34"/>
    </sheetView>
  </sheetViews>
  <sheetFormatPr defaultRowHeight="12.75"/>
  <cols>
    <col min="1" max="1" width="36.5703125" style="3" customWidth="1"/>
    <col min="2" max="2" width="10.5703125" style="3" customWidth="1"/>
    <col min="3" max="3" width="10.140625" style="3" customWidth="1"/>
    <col min="4" max="4" width="50.28515625" style="3" customWidth="1"/>
    <col min="5" max="5" width="29" style="3" customWidth="1"/>
    <col min="6" max="16384" width="9.140625" style="3"/>
  </cols>
  <sheetData>
    <row r="1" spans="1:5" ht="15.75">
      <c r="A1" s="10"/>
      <c r="B1" s="10"/>
      <c r="C1" s="10"/>
      <c r="D1" s="25" t="s">
        <v>36</v>
      </c>
      <c r="E1" s="25"/>
    </row>
    <row r="2" spans="1:5" ht="15.75">
      <c r="A2" s="10"/>
      <c r="B2" s="10"/>
      <c r="C2" s="10"/>
      <c r="D2" s="25" t="s">
        <v>37</v>
      </c>
      <c r="E2" s="25"/>
    </row>
    <row r="3" spans="1:5" ht="15.75">
      <c r="A3" s="10"/>
      <c r="B3" s="10"/>
      <c r="C3" s="10"/>
      <c r="D3" s="10"/>
      <c r="E3" s="10"/>
    </row>
    <row r="4" spans="1:5" ht="15.75">
      <c r="A4" s="26" t="s">
        <v>38</v>
      </c>
      <c r="B4" s="26"/>
      <c r="C4" s="26"/>
      <c r="D4" s="26"/>
      <c r="E4" s="26"/>
    </row>
    <row r="5" spans="1:5" ht="15.75">
      <c r="A5" s="11"/>
      <c r="B5" s="11"/>
      <c r="C5" s="11"/>
      <c r="D5" s="23" t="s">
        <v>39</v>
      </c>
      <c r="E5" s="23"/>
    </row>
    <row r="6" spans="1:5" ht="15.75">
      <c r="A6" s="11"/>
      <c r="B6" s="11"/>
      <c r="C6" s="11"/>
      <c r="D6" s="23" t="s">
        <v>40</v>
      </c>
      <c r="E6" s="23"/>
    </row>
    <row r="7" spans="1:5" ht="15.75">
      <c r="A7" s="11"/>
      <c r="B7" s="11"/>
      <c r="C7" s="11"/>
      <c r="D7" s="23" t="s">
        <v>41</v>
      </c>
      <c r="E7" s="23"/>
    </row>
    <row r="8" spans="1:5" ht="15.75">
      <c r="A8" s="11"/>
      <c r="B8" s="11"/>
      <c r="C8" s="11"/>
      <c r="D8" s="23" t="s">
        <v>42</v>
      </c>
      <c r="E8" s="23"/>
    </row>
    <row r="9" spans="1:5" ht="15.75">
      <c r="A9" s="11"/>
      <c r="B9" s="11"/>
      <c r="C9" s="11"/>
      <c r="D9" s="23" t="s">
        <v>43</v>
      </c>
      <c r="E9" s="23"/>
    </row>
    <row r="10" spans="1:5" ht="15.75">
      <c r="A10" s="11"/>
      <c r="B10" s="11"/>
      <c r="C10" s="11"/>
      <c r="D10" s="12"/>
      <c r="E10" s="12"/>
    </row>
    <row r="11" spans="1:5" ht="15.75">
      <c r="A11" s="24" t="s">
        <v>44</v>
      </c>
      <c r="B11" s="24"/>
      <c r="C11" s="24"/>
      <c r="D11" s="24"/>
      <c r="E11" s="24"/>
    </row>
    <row r="12" spans="1:5" ht="15.75">
      <c r="A12" s="10"/>
      <c r="B12" s="10"/>
      <c r="C12" s="10"/>
      <c r="D12" s="10"/>
      <c r="E12" s="10"/>
    </row>
    <row r="13" spans="1:5" s="2" customFormat="1" ht="34.5" customHeight="1">
      <c r="A13" s="27" t="s">
        <v>45</v>
      </c>
      <c r="B13" s="27"/>
      <c r="C13" s="27"/>
      <c r="D13" s="27"/>
      <c r="E13" s="27"/>
    </row>
    <row r="14" spans="1:5" s="1" customFormat="1" ht="38.25" customHeight="1">
      <c r="A14" s="18" t="s">
        <v>0</v>
      </c>
      <c r="B14" s="18" t="s">
        <v>1</v>
      </c>
      <c r="C14" s="18" t="s">
        <v>46</v>
      </c>
      <c r="D14" s="18" t="s">
        <v>4</v>
      </c>
      <c r="E14" s="18" t="s">
        <v>13</v>
      </c>
    </row>
    <row r="15" spans="1:5" s="1" customFormat="1" ht="15" customHeight="1">
      <c r="A15" s="18" t="s">
        <v>53</v>
      </c>
      <c r="B15" s="18"/>
      <c r="C15" s="18"/>
      <c r="D15" s="18"/>
      <c r="E15" s="18"/>
    </row>
    <row r="16" spans="1:5" s="4" customFormat="1" ht="26.25" customHeight="1">
      <c r="A16" s="19" t="s">
        <v>24</v>
      </c>
      <c r="B16" s="19" t="s">
        <v>2</v>
      </c>
      <c r="C16" s="20">
        <f>(0.895*1+0.693*0.67)*1.35*100/10*1.22*35.24*1.07</f>
        <v>844.17364317276019</v>
      </c>
      <c r="D16" s="19" t="s">
        <v>30</v>
      </c>
      <c r="E16" s="19" t="s">
        <v>14</v>
      </c>
    </row>
    <row r="17" spans="1:5" s="1" customFormat="1" ht="19.5" customHeight="1">
      <c r="A17" s="19" t="s">
        <v>7</v>
      </c>
      <c r="B17" s="19" t="s">
        <v>2</v>
      </c>
      <c r="C17" s="20">
        <f>14*1.47*21.02*1.07</f>
        <v>462.87301200000002</v>
      </c>
      <c r="D17" s="19" t="s">
        <v>6</v>
      </c>
      <c r="E17" s="19" t="s">
        <v>15</v>
      </c>
    </row>
    <row r="18" spans="1:5" s="1" customFormat="1" ht="21" customHeight="1">
      <c r="A18" s="19" t="s">
        <v>9</v>
      </c>
      <c r="B18" s="19" t="s">
        <v>10</v>
      </c>
      <c r="C18" s="20">
        <f>(0.895*1.22*35.24)*0.5*1.35*100/10*1.07</f>
        <v>277.91137071000009</v>
      </c>
      <c r="D18" s="19" t="s">
        <v>31</v>
      </c>
      <c r="E18" s="19" t="s">
        <v>14</v>
      </c>
    </row>
    <row r="19" spans="1:5" s="1" customFormat="1" ht="36" customHeight="1">
      <c r="A19" s="19" t="s">
        <v>12</v>
      </c>
      <c r="B19" s="19" t="s">
        <v>26</v>
      </c>
      <c r="C19" s="20">
        <f>(0.895*1)*1.35*100/10*1.22*35.24*1.07+(0.945+0.09*1)*1.22*35.24*1.07</f>
        <v>603.43511778000004</v>
      </c>
      <c r="D19" s="19" t="s">
        <v>33</v>
      </c>
      <c r="E19" s="19" t="s">
        <v>23</v>
      </c>
    </row>
    <row r="20" spans="1:5" s="1" customFormat="1" ht="37.5" customHeight="1">
      <c r="A20" s="19" t="s">
        <v>16</v>
      </c>
      <c r="B20" s="19" t="s">
        <v>26</v>
      </c>
      <c r="C20" s="20">
        <f>(0.895*1)*1.35*100/10*1.22*35.24*1.07+(0.945+0.09*1)*1.22*35.24*1.07</f>
        <v>603.43511778000004</v>
      </c>
      <c r="D20" s="19" t="s">
        <v>33</v>
      </c>
      <c r="E20" s="19" t="s">
        <v>23</v>
      </c>
    </row>
    <row r="21" spans="1:5" s="1" customFormat="1" ht="35.25" customHeight="1">
      <c r="A21" s="19" t="s">
        <v>29</v>
      </c>
      <c r="B21" s="19" t="s">
        <v>26</v>
      </c>
      <c r="C21" s="20">
        <f>(0.895*1)*1.35*100/10*1.22*35.24*1.07+(0.945+0.09*1)*1.22*35.24*1.07</f>
        <v>603.43511778000004</v>
      </c>
      <c r="D21" s="19" t="s">
        <v>33</v>
      </c>
      <c r="E21" s="19" t="s">
        <v>23</v>
      </c>
    </row>
    <row r="22" spans="1:5" s="1" customFormat="1" ht="18" customHeight="1">
      <c r="A22" s="19" t="s">
        <v>17</v>
      </c>
      <c r="B22" s="19" t="s">
        <v>26</v>
      </c>
      <c r="C22" s="20">
        <f>(0.895*1.22*35.24)*0.5*1.35*100/10*1.07</f>
        <v>277.91137071000009</v>
      </c>
      <c r="D22" s="19" t="s">
        <v>31</v>
      </c>
      <c r="E22" s="19" t="s">
        <v>23</v>
      </c>
    </row>
    <row r="23" spans="1:5" s="1" customFormat="1" ht="38.25" customHeight="1">
      <c r="A23" s="19" t="s">
        <v>18</v>
      </c>
      <c r="B23" s="19" t="s">
        <v>10</v>
      </c>
      <c r="C23" s="20">
        <f>(0.895*1.22*35.24)*0.5*1.35*100/10*1.07</f>
        <v>277.91137071000009</v>
      </c>
      <c r="D23" s="19" t="s">
        <v>31</v>
      </c>
      <c r="E23" s="19" t="s">
        <v>14</v>
      </c>
    </row>
    <row r="24" spans="1:5" s="1" customFormat="1" ht="18" customHeight="1">
      <c r="A24" s="19" t="s">
        <v>27</v>
      </c>
      <c r="B24" s="19" t="s">
        <v>11</v>
      </c>
      <c r="C24" s="20">
        <f>(0.895*1.22*35.24)*1*1.35*100/10*1.07</f>
        <v>555.82274142000017</v>
      </c>
      <c r="D24" s="19" t="s">
        <v>32</v>
      </c>
      <c r="E24" s="19" t="s">
        <v>14</v>
      </c>
    </row>
    <row r="25" spans="1:5" s="1" customFormat="1" ht="22.5" customHeight="1">
      <c r="A25" s="19" t="s">
        <v>19</v>
      </c>
      <c r="B25" s="19" t="s">
        <v>11</v>
      </c>
      <c r="C25" s="20">
        <f>(0.895*1.22*35.24)*0.5*1.35*100/10*1.07</f>
        <v>277.91137071000009</v>
      </c>
      <c r="D25" s="19" t="s">
        <v>31</v>
      </c>
      <c r="E25" s="19" t="s">
        <v>14</v>
      </c>
    </row>
    <row r="26" spans="1:5" s="1" customFormat="1" ht="15.75" customHeight="1">
      <c r="A26" s="18" t="s">
        <v>20</v>
      </c>
      <c r="B26" s="19"/>
      <c r="C26" s="20">
        <f>SUM(C16:C25)</f>
        <v>4784.8202327727613</v>
      </c>
      <c r="D26" s="19"/>
      <c r="E26" s="19"/>
    </row>
    <row r="27" spans="1:5" s="1" customFormat="1" ht="35.25" customHeight="1">
      <c r="A27" s="18" t="s">
        <v>54</v>
      </c>
      <c r="B27" s="19"/>
      <c r="C27" s="20"/>
      <c r="D27" s="19"/>
      <c r="E27" s="19"/>
    </row>
    <row r="28" spans="1:5" s="1" customFormat="1" ht="18" customHeight="1">
      <c r="A28" s="19"/>
      <c r="B28" s="19" t="s">
        <v>25</v>
      </c>
      <c r="C28" s="20">
        <f>(17+20*0.8)*15*1*1.22*10.58+(111*0.264+45*0.8*0.6*0.8*2.3)*1.22*10.58+(111*0.28+45*0.6*0.95*1.95)*0.7*1.22*10.58</f>
        <v>8013.2478284999997</v>
      </c>
      <c r="D28" s="19" t="s">
        <v>50</v>
      </c>
      <c r="E28" s="19" t="s">
        <v>21</v>
      </c>
    </row>
    <row r="29" spans="1:5" s="1" customFormat="1" ht="18" customHeight="1">
      <c r="A29" s="19"/>
      <c r="B29" s="19"/>
      <c r="C29" s="20"/>
      <c r="D29" s="19" t="s">
        <v>51</v>
      </c>
      <c r="E29" s="19" t="s">
        <v>22</v>
      </c>
    </row>
    <row r="30" spans="1:5" s="1" customFormat="1" ht="18" customHeight="1">
      <c r="A30" s="19"/>
      <c r="B30" s="19"/>
      <c r="C30" s="20"/>
      <c r="D30" s="19" t="s">
        <v>52</v>
      </c>
      <c r="E30" s="19" t="s">
        <v>22</v>
      </c>
    </row>
    <row r="31" spans="1:5" s="1" customFormat="1" ht="18" customHeight="1">
      <c r="A31" s="18" t="s">
        <v>20</v>
      </c>
      <c r="B31" s="19"/>
      <c r="C31" s="20">
        <f>C26+C28</f>
        <v>12798.068061272761</v>
      </c>
      <c r="D31" s="19"/>
      <c r="E31" s="19"/>
    </row>
    <row r="32" spans="1:5" s="1" customFormat="1" ht="18" customHeight="1">
      <c r="A32" s="18" t="s">
        <v>28</v>
      </c>
      <c r="B32" s="19"/>
      <c r="C32" s="20">
        <f>C31*1.18</f>
        <v>15101.720312301857</v>
      </c>
      <c r="D32" s="19"/>
      <c r="E32" s="19"/>
    </row>
    <row r="33" spans="1:5" s="1" customFormat="1" ht="36.75" customHeight="1">
      <c r="A33" s="18" t="s">
        <v>49</v>
      </c>
      <c r="B33" s="19" t="s">
        <v>34</v>
      </c>
      <c r="C33" s="20">
        <v>158</v>
      </c>
      <c r="D33" s="19"/>
      <c r="E33" s="19"/>
    </row>
    <row r="34" spans="1:5" s="1" customFormat="1" ht="18" customHeight="1">
      <c r="A34" s="19" t="s">
        <v>35</v>
      </c>
      <c r="B34" s="19"/>
      <c r="C34" s="22">
        <f>C32*C33</f>
        <v>2386071.8093436933</v>
      </c>
      <c r="D34" s="19"/>
      <c r="E34" s="19"/>
    </row>
    <row r="35" spans="1:5" s="1" customFormat="1" ht="18" customHeight="1">
      <c r="A35" s="13"/>
      <c r="B35" s="14"/>
      <c r="C35" s="15"/>
      <c r="D35" s="16"/>
      <c r="E35" s="16"/>
    </row>
    <row r="36" spans="1:5" ht="15.75">
      <c r="A36" s="10"/>
      <c r="B36" s="10"/>
      <c r="C36" s="10"/>
      <c r="D36" s="10"/>
      <c r="E36" s="10"/>
    </row>
    <row r="37" spans="1:5" ht="12.75" customHeight="1">
      <c r="A37" s="29" t="s">
        <v>3</v>
      </c>
      <c r="B37" s="29"/>
      <c r="C37" s="29"/>
      <c r="D37" s="29"/>
      <c r="E37" s="10"/>
    </row>
    <row r="38" spans="1:5" ht="35.25" customHeight="1">
      <c r="A38" s="29" t="s">
        <v>8</v>
      </c>
      <c r="B38" s="29"/>
      <c r="C38" s="29"/>
      <c r="D38" s="29"/>
      <c r="E38" s="29"/>
    </row>
    <row r="39" spans="1:5" s="4" customFormat="1" ht="42" customHeight="1">
      <c r="A39" s="28" t="s">
        <v>5</v>
      </c>
      <c r="B39" s="28"/>
      <c r="C39" s="28"/>
      <c r="D39" s="28"/>
      <c r="E39" s="28"/>
    </row>
    <row r="40" spans="1:5" s="4" customFormat="1" ht="25.5" customHeight="1">
      <c r="A40" s="17"/>
      <c r="B40" s="17"/>
      <c r="C40" s="17"/>
      <c r="D40" s="17"/>
      <c r="E40" s="17"/>
    </row>
    <row r="41" spans="1:5" s="4" customFormat="1" ht="51.75" customHeight="1">
      <c r="A41" s="21" t="s">
        <v>47</v>
      </c>
      <c r="B41" s="21"/>
      <c r="C41" s="21"/>
      <c r="D41" s="21"/>
      <c r="E41" s="21" t="s">
        <v>48</v>
      </c>
    </row>
    <row r="42" spans="1:5" s="4" customFormat="1" ht="14.25">
      <c r="A42" s="8"/>
      <c r="B42" s="9"/>
      <c r="C42" s="9"/>
      <c r="D42" s="9"/>
    </row>
    <row r="43" spans="1:5" s="5" customFormat="1">
      <c r="D43" s="6"/>
      <c r="E43" s="7"/>
    </row>
    <row r="44" spans="1:5" s="1" customFormat="1"/>
    <row r="47" spans="1:5" s="1" customFormat="1"/>
  </sheetData>
  <mergeCells count="13">
    <mergeCell ref="A13:E13"/>
    <mergeCell ref="A39:E39"/>
    <mergeCell ref="A37:D37"/>
    <mergeCell ref="A38:E38"/>
    <mergeCell ref="D7:E7"/>
    <mergeCell ref="D8:E8"/>
    <mergeCell ref="D9:E9"/>
    <mergeCell ref="A11:E11"/>
    <mergeCell ref="D1:E1"/>
    <mergeCell ref="D2:E2"/>
    <mergeCell ref="A4:E4"/>
    <mergeCell ref="D5:E5"/>
    <mergeCell ref="D6:E6"/>
  </mergeCells>
  <phoneticPr fontId="0" type="noConversion"/>
  <pageMargins left="0.78740157480314965" right="0.78740157480314965" top="0.59055118110236227" bottom="0.39370078740157483" header="0.51181102362204722" footer="0.51181102362204722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2012-10-17T07:28:11Z</cp:lastPrinted>
  <dcterms:created xsi:type="dcterms:W3CDTF">1996-10-08T23:32:33Z</dcterms:created>
  <dcterms:modified xsi:type="dcterms:W3CDTF">2012-10-17T09:31:31Z</dcterms:modified>
</cp:coreProperties>
</file>