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45621" fullPrecision="0"/>
</workbook>
</file>

<file path=xl/calcChain.xml><?xml version="1.0" encoding="utf-8"?>
<calcChain xmlns="http://schemas.openxmlformats.org/spreadsheetml/2006/main">
  <c r="D48" i="1" l="1"/>
  <c r="D49" i="1" s="1"/>
  <c r="D50" i="1" s="1"/>
  <c r="D41" i="1"/>
  <c r="D43" i="1" s="1"/>
  <c r="D44" i="1" s="1"/>
</calcChain>
</file>

<file path=xl/sharedStrings.xml><?xml version="1.0" encoding="utf-8"?>
<sst xmlns="http://schemas.openxmlformats.org/spreadsheetml/2006/main" count="80" uniqueCount="76">
  <si>
    <t>Подготовительные работы</t>
  </si>
  <si>
    <t>Освещение</t>
  </si>
  <si>
    <t>Пешеходное ограждение</t>
  </si>
  <si>
    <t>Дорожная одежда</t>
  </si>
  <si>
    <t>Форма № 1</t>
  </si>
  <si>
    <t xml:space="preserve">Заказчик </t>
  </si>
  <si>
    <t>МКУ "Пермблагоустройство"</t>
  </si>
  <si>
    <t>(наименование организации)</t>
  </si>
  <si>
    <t>Согласовано:</t>
  </si>
  <si>
    <t>Утверждаю:</t>
  </si>
  <si>
    <t>Директор</t>
  </si>
  <si>
    <t>_______________Е.В. Масалев</t>
  </si>
  <si>
    <t>«    »________________2012 г.</t>
  </si>
  <si>
    <t xml:space="preserve">В том числе возвратных сумм </t>
  </si>
  <si>
    <t>СВОДНЫЙ СМЕТНЫЙ РАСЧЕТ СТОИМОСТИ СТРОИТЕЛЬСТВА</t>
  </si>
  <si>
    <t>(наименование стройки)</t>
  </si>
  <si>
    <t>№ пп</t>
  </si>
  <si>
    <t>Номера сметных расчетов и смет</t>
  </si>
  <si>
    <t>Наименование глав, объектов, работ и затрат</t>
  </si>
  <si>
    <t>Общая сметная стоимость, руб.</t>
  </si>
  <si>
    <t>ЛСР 1</t>
  </si>
  <si>
    <t>Обустройство и обстановка дороги</t>
  </si>
  <si>
    <t>ЛСР 7</t>
  </si>
  <si>
    <t>ЛСР 9</t>
  </si>
  <si>
    <t>Непредвиденные затраты</t>
  </si>
  <si>
    <t>МДС 81-35.2004 п.4.96</t>
  </si>
  <si>
    <t>Дополнительные затраты в текущих ценах</t>
  </si>
  <si>
    <t>Налоги и обязательные платежи</t>
  </si>
  <si>
    <t>МДС 81-35.2004 п.4.100</t>
  </si>
  <si>
    <t>НДС - 18%</t>
  </si>
  <si>
    <t>Итого Налоги</t>
  </si>
  <si>
    <t>Всего по сводному расчету</t>
  </si>
  <si>
    <t>Составил: __________________</t>
  </si>
  <si>
    <t>(должность, подпись, расшифровка)</t>
  </si>
  <si>
    <t>Проверил: ___________________________</t>
  </si>
  <si>
    <t>Капитальный ремонт улицы Маршала Рыбалко от ул.Сысольской до ул.Шишкина</t>
  </si>
  <si>
    <t>Сводный сметный расчет в сумме 53 842 316,39 руб.</t>
  </si>
  <si>
    <t>Составлена в ценах по состоянию на 2013 г.</t>
  </si>
  <si>
    <t>_______________</t>
  </si>
  <si>
    <t>Непредвиденные затраты - 2%</t>
  </si>
  <si>
    <t>Земляное полотно</t>
  </si>
  <si>
    <t>Ливневая канализация от ул.Сысольской до ул.Липатова</t>
  </si>
  <si>
    <t>Ливневая канализацияот. ул.Липатова до ул.Шишкина</t>
  </si>
  <si>
    <t>Пересечения и премыкания</t>
  </si>
  <si>
    <t>Реконструкция светофорного объекта ул.Маршала Рыбалко - ул.Липатова</t>
  </si>
  <si>
    <t>Реконструкция светофорного объекта ул.Маршала Рыбалко - ул.Сысольская</t>
  </si>
  <si>
    <t>Реконструкция светофорного объекта ул.Маршала Рыбалко - ул.Шишкина</t>
  </si>
  <si>
    <t>ЛСР 2</t>
  </si>
  <si>
    <t>ЛСР 3</t>
  </si>
  <si>
    <t>ЛСР 4</t>
  </si>
  <si>
    <t>Дорожная одежда. Верхний слой</t>
  </si>
  <si>
    <t>ЛСР 5</t>
  </si>
  <si>
    <t>ЛСР 8</t>
  </si>
  <si>
    <t>Установка футляров на газопроводе</t>
  </si>
  <si>
    <t>ЛСР 10</t>
  </si>
  <si>
    <t xml:space="preserve">Остановочный павильон </t>
  </si>
  <si>
    <t>ЛСР 11</t>
  </si>
  <si>
    <t>ЛСР 12</t>
  </si>
  <si>
    <t>ЛСР 13</t>
  </si>
  <si>
    <t>ЛСР 14</t>
  </si>
  <si>
    <t>ЛСР 15</t>
  </si>
  <si>
    <t>ЛСР 6</t>
  </si>
  <si>
    <t>ИТОГО</t>
  </si>
  <si>
    <t>Перевод в цены 2013 года (коэф-т = 1,1358)</t>
  </si>
  <si>
    <t>Итого с Непредвиденными затрами</t>
  </si>
  <si>
    <t>1кв. 2011</t>
  </si>
  <si>
    <t>2кв. 2011</t>
  </si>
  <si>
    <t>3кв. 2011</t>
  </si>
  <si>
    <t>4кв. 2011</t>
  </si>
  <si>
    <t>Коэф-ты НП Строители Урала</t>
  </si>
  <si>
    <t>1кв. 2012</t>
  </si>
  <si>
    <t>2кв. 2012</t>
  </si>
  <si>
    <t>3кв. 2012</t>
  </si>
  <si>
    <t>2013</t>
  </si>
  <si>
    <t>1,078/2=1,039</t>
  </si>
  <si>
    <t>всего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</si>
</sst>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7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i/>
      <sz val="9"/>
      <name val="Arial"/>
      <family val="2"/>
      <charset val="204"/>
    </font>
    <font>
      <sz val="9"/>
      <name val="Arial"/>
      <family val="2"/>
      <charset val="204"/>
    </font>
    <font>
      <sz val="10"/>
      <color theme="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 applyAlignment="1">
      <alignment horizontal="center" vertical="top"/>
    </xf>
    <xf numFmtId="49" fontId="1" fillId="0" borderId="0" xfId="0" applyNumberFormat="1" applyFont="1" applyAlignment="1">
      <alignment horizontal="left" vertical="top"/>
    </xf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right"/>
    </xf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top"/>
    </xf>
    <xf numFmtId="0" fontId="1" fillId="0" borderId="0" xfId="0" applyFont="1" applyBorder="1" applyAlignment="1">
      <alignment horizontal="left" vertical="top"/>
    </xf>
    <xf numFmtId="0" fontId="1" fillId="0" borderId="0" xfId="0" applyFont="1" applyAlignment="1">
      <alignment horizontal="left"/>
    </xf>
    <xf numFmtId="0" fontId="1" fillId="0" borderId="0" xfId="0" applyFont="1" applyBorder="1" applyAlignment="1">
      <alignment horizontal="left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4" fillId="0" borderId="0" xfId="0" applyFont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top" wrapText="1"/>
    </xf>
    <xf numFmtId="49" fontId="1" fillId="0" borderId="2" xfId="0" applyNumberFormat="1" applyFont="1" applyBorder="1" applyAlignment="1">
      <alignment horizontal="left" vertical="top" wrapText="1"/>
    </xf>
    <xf numFmtId="0" fontId="1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/>
    </xf>
    <xf numFmtId="49" fontId="1" fillId="0" borderId="2" xfId="0" applyNumberFormat="1" applyFont="1" applyBorder="1" applyAlignment="1">
      <alignment horizontal="left" vertical="top"/>
    </xf>
    <xf numFmtId="4" fontId="1" fillId="0" borderId="2" xfId="0" applyNumberFormat="1" applyFont="1" applyBorder="1" applyAlignment="1">
      <alignment horizontal="right" vertical="top" wrapText="1"/>
    </xf>
    <xf numFmtId="0" fontId="5" fillId="0" borderId="0" xfId="0" applyFont="1" applyAlignment="1">
      <alignment vertical="top"/>
    </xf>
    <xf numFmtId="0" fontId="4" fillId="0" borderId="0" xfId="0" applyFont="1" applyAlignment="1">
      <alignment vertical="top" wrapText="1"/>
    </xf>
    <xf numFmtId="49" fontId="5" fillId="0" borderId="0" xfId="0" applyNumberFormat="1" applyFont="1" applyAlignment="1">
      <alignment horizontal="left" vertical="top"/>
    </xf>
    <xf numFmtId="0" fontId="5" fillId="0" borderId="0" xfId="0" applyFont="1" applyAlignment="1">
      <alignment vertical="top" wrapText="1"/>
    </xf>
    <xf numFmtId="49" fontId="1" fillId="0" borderId="1" xfId="0" applyNumberFormat="1" applyFont="1" applyBorder="1" applyAlignment="1">
      <alignment horizontal="left" vertical="top"/>
    </xf>
    <xf numFmtId="0" fontId="1" fillId="0" borderId="0" xfId="0" applyFont="1" applyAlignment="1">
      <alignment horizontal="right"/>
    </xf>
    <xf numFmtId="0" fontId="1" fillId="0" borderId="0" xfId="0" applyFont="1" applyBorder="1" applyAlignment="1">
      <alignment horizontal="right"/>
    </xf>
    <xf numFmtId="49" fontId="6" fillId="0" borderId="0" xfId="0" applyNumberFormat="1" applyFont="1" applyAlignment="1">
      <alignment horizontal="left" vertical="top"/>
    </xf>
    <xf numFmtId="0" fontId="6" fillId="0" borderId="0" xfId="0" applyFont="1" applyAlignment="1">
      <alignment horizontal="left" vertical="top"/>
    </xf>
    <xf numFmtId="0" fontId="6" fillId="0" borderId="0" xfId="0" applyFont="1" applyAlignment="1">
      <alignment horizontal="right" vertical="top"/>
    </xf>
    <xf numFmtId="164" fontId="6" fillId="0" borderId="0" xfId="0" applyNumberFormat="1" applyFont="1" applyAlignment="1">
      <alignment horizontal="left" vertical="top"/>
    </xf>
    <xf numFmtId="0" fontId="1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top" wrapText="1"/>
    </xf>
    <xf numFmtId="49" fontId="1" fillId="0" borderId="2" xfId="0" applyNumberFormat="1" applyFont="1" applyBorder="1" applyAlignment="1">
      <alignment horizontal="left" vertical="top" wrapText="1"/>
    </xf>
    <xf numFmtId="0" fontId="1" fillId="0" borderId="2" xfId="0" applyFont="1" applyBorder="1" applyAlignment="1">
      <alignment horizontal="left" vertical="top" wrapText="1"/>
    </xf>
    <xf numFmtId="49" fontId="1" fillId="0" borderId="2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2"/>
  <sheetViews>
    <sheetView tabSelected="1" workbookViewId="0">
      <selection activeCell="C73" sqref="C73"/>
    </sheetView>
  </sheetViews>
  <sheetFormatPr defaultRowHeight="12.75" x14ac:dyDescent="0.2"/>
  <cols>
    <col min="1" max="1" width="5" style="1" customWidth="1"/>
    <col min="2" max="2" width="17.85546875" style="2" customWidth="1"/>
    <col min="3" max="3" width="47.42578125" style="3" customWidth="1"/>
    <col min="4" max="4" width="18.140625" style="9" customWidth="1"/>
    <col min="5" max="16384" width="9.140625" style="6"/>
  </cols>
  <sheetData>
    <row r="1" spans="2:4" x14ac:dyDescent="0.2">
      <c r="D1" s="5" t="s">
        <v>4</v>
      </c>
    </row>
    <row r="2" spans="2:4" x14ac:dyDescent="0.2">
      <c r="B2" s="2" t="s">
        <v>5</v>
      </c>
      <c r="C2" s="7" t="s">
        <v>6</v>
      </c>
      <c r="D2" s="6"/>
    </row>
    <row r="3" spans="2:4" x14ac:dyDescent="0.2">
      <c r="C3" s="8" t="s">
        <v>7</v>
      </c>
      <c r="D3" s="6"/>
    </row>
    <row r="4" spans="2:4" x14ac:dyDescent="0.2">
      <c r="C4" s="10"/>
      <c r="D4" s="4"/>
    </row>
    <row r="5" spans="2:4" x14ac:dyDescent="0.2">
      <c r="B5" s="2" t="s">
        <v>8</v>
      </c>
      <c r="D5" s="29" t="s">
        <v>9</v>
      </c>
    </row>
    <row r="6" spans="2:4" x14ac:dyDescent="0.2">
      <c r="B6" s="11"/>
      <c r="D6" s="29" t="s">
        <v>10</v>
      </c>
    </row>
    <row r="7" spans="2:4" x14ac:dyDescent="0.2">
      <c r="B7" s="11"/>
      <c r="C7" s="10"/>
      <c r="D7" s="29" t="s">
        <v>6</v>
      </c>
    </row>
    <row r="8" spans="2:4" x14ac:dyDescent="0.2">
      <c r="B8" s="12" t="s">
        <v>38</v>
      </c>
      <c r="D8" s="30" t="s">
        <v>11</v>
      </c>
    </row>
    <row r="9" spans="2:4" x14ac:dyDescent="0.2">
      <c r="B9" s="6" t="s">
        <v>12</v>
      </c>
      <c r="D9" s="29" t="s">
        <v>12</v>
      </c>
    </row>
    <row r="10" spans="2:4" x14ac:dyDescent="0.2">
      <c r="B10" s="2" t="s">
        <v>36</v>
      </c>
      <c r="D10" s="4"/>
    </row>
    <row r="11" spans="2:4" x14ac:dyDescent="0.2">
      <c r="B11" s="2" t="s">
        <v>13</v>
      </c>
    </row>
    <row r="13" spans="2:4" x14ac:dyDescent="0.2">
      <c r="C13" s="13" t="s">
        <v>14</v>
      </c>
      <c r="D13" s="6"/>
    </row>
    <row r="14" spans="2:4" x14ac:dyDescent="0.2">
      <c r="D14" s="14"/>
    </row>
    <row r="15" spans="2:4" x14ac:dyDescent="0.2">
      <c r="B15" s="28"/>
      <c r="C15" s="7" t="s">
        <v>35</v>
      </c>
      <c r="D15" s="7"/>
    </row>
    <row r="16" spans="2:4" x14ac:dyDescent="0.2">
      <c r="C16" s="15" t="s">
        <v>15</v>
      </c>
      <c r="D16" s="6"/>
    </row>
    <row r="18" spans="1:4" x14ac:dyDescent="0.2">
      <c r="B18" s="2" t="s">
        <v>37</v>
      </c>
      <c r="D18" s="14"/>
    </row>
    <row r="19" spans="1:4" x14ac:dyDescent="0.2">
      <c r="D19" s="14"/>
    </row>
    <row r="20" spans="1:4" x14ac:dyDescent="0.2">
      <c r="D20" s="4"/>
    </row>
    <row r="21" spans="1:4" ht="12.75" customHeight="1" x14ac:dyDescent="0.2">
      <c r="A21" s="35" t="s">
        <v>16</v>
      </c>
      <c r="B21" s="39" t="s">
        <v>17</v>
      </c>
      <c r="C21" s="35" t="s">
        <v>18</v>
      </c>
      <c r="D21" s="35" t="s">
        <v>19</v>
      </c>
    </row>
    <row r="22" spans="1:4" ht="12.75" customHeight="1" x14ac:dyDescent="0.2">
      <c r="A22" s="35"/>
      <c r="B22" s="39"/>
      <c r="C22" s="35"/>
      <c r="D22" s="35"/>
    </row>
    <row r="23" spans="1:4" x14ac:dyDescent="0.2">
      <c r="A23" s="35"/>
      <c r="B23" s="39"/>
      <c r="C23" s="35"/>
      <c r="D23" s="35"/>
    </row>
    <row r="24" spans="1:4" x14ac:dyDescent="0.2">
      <c r="A24" s="35"/>
      <c r="B24" s="39"/>
      <c r="C24" s="35"/>
      <c r="D24" s="35"/>
    </row>
    <row r="25" spans="1:4" x14ac:dyDescent="0.2">
      <c r="A25" s="16">
        <v>1</v>
      </c>
      <c r="B25" s="17">
        <v>2</v>
      </c>
      <c r="C25" s="16">
        <v>3</v>
      </c>
      <c r="D25" s="16">
        <v>4</v>
      </c>
    </row>
    <row r="26" spans="1:4" x14ac:dyDescent="0.2">
      <c r="A26" s="18">
        <v>1</v>
      </c>
      <c r="B26" s="19" t="s">
        <v>20</v>
      </c>
      <c r="C26" s="20" t="s">
        <v>0</v>
      </c>
      <c r="D26" s="23">
        <v>1735366.2</v>
      </c>
    </row>
    <row r="27" spans="1:4" x14ac:dyDescent="0.2">
      <c r="A27" s="18">
        <v>2</v>
      </c>
      <c r="B27" s="19" t="s">
        <v>47</v>
      </c>
      <c r="C27" s="20" t="s">
        <v>40</v>
      </c>
      <c r="D27" s="23">
        <v>374710.91</v>
      </c>
    </row>
    <row r="28" spans="1:4" x14ac:dyDescent="0.2">
      <c r="A28" s="18">
        <v>3</v>
      </c>
      <c r="B28" s="19" t="s">
        <v>48</v>
      </c>
      <c r="C28" s="20" t="s">
        <v>3</v>
      </c>
      <c r="D28" s="23">
        <v>3368188.65</v>
      </c>
    </row>
    <row r="29" spans="1:4" x14ac:dyDescent="0.2">
      <c r="A29" s="18">
        <v>4</v>
      </c>
      <c r="B29" s="19" t="s">
        <v>49</v>
      </c>
      <c r="C29" s="20" t="s">
        <v>50</v>
      </c>
      <c r="D29" s="23">
        <v>14040183.300000001</v>
      </c>
    </row>
    <row r="30" spans="1:4" x14ac:dyDescent="0.2">
      <c r="A30" s="18">
        <v>5</v>
      </c>
      <c r="B30" s="19" t="s">
        <v>51</v>
      </c>
      <c r="C30" s="20" t="s">
        <v>21</v>
      </c>
      <c r="D30" s="23">
        <v>11053408.390000001</v>
      </c>
    </row>
    <row r="31" spans="1:4" ht="25.5" x14ac:dyDescent="0.2">
      <c r="A31" s="18">
        <v>6</v>
      </c>
      <c r="B31" s="19" t="s">
        <v>61</v>
      </c>
      <c r="C31" s="20" t="s">
        <v>41</v>
      </c>
      <c r="D31" s="23">
        <v>143386.91</v>
      </c>
    </row>
    <row r="32" spans="1:4" ht="25.5" x14ac:dyDescent="0.2">
      <c r="A32" s="18">
        <v>7</v>
      </c>
      <c r="B32" s="19" t="s">
        <v>22</v>
      </c>
      <c r="C32" s="20" t="s">
        <v>42</v>
      </c>
      <c r="D32" s="23">
        <v>143298.13</v>
      </c>
    </row>
    <row r="33" spans="1:4" x14ac:dyDescent="0.2">
      <c r="A33" s="18">
        <v>8</v>
      </c>
      <c r="B33" s="19" t="s">
        <v>52</v>
      </c>
      <c r="C33" s="20" t="s">
        <v>1</v>
      </c>
      <c r="D33" s="23">
        <v>44831.38</v>
      </c>
    </row>
    <row r="34" spans="1:4" ht="14.25" customHeight="1" x14ac:dyDescent="0.2">
      <c r="A34" s="18">
        <v>9</v>
      </c>
      <c r="B34" s="19" t="s">
        <v>23</v>
      </c>
      <c r="C34" s="20" t="s">
        <v>53</v>
      </c>
      <c r="D34" s="23">
        <v>153647.93</v>
      </c>
    </row>
    <row r="35" spans="1:4" x14ac:dyDescent="0.2">
      <c r="A35" s="18">
        <v>10</v>
      </c>
      <c r="B35" s="19" t="s">
        <v>54</v>
      </c>
      <c r="C35" s="20" t="s">
        <v>55</v>
      </c>
      <c r="D35" s="23">
        <v>1854152.52</v>
      </c>
    </row>
    <row r="36" spans="1:4" x14ac:dyDescent="0.2">
      <c r="A36" s="18">
        <v>11</v>
      </c>
      <c r="B36" s="19" t="s">
        <v>56</v>
      </c>
      <c r="C36" s="20" t="s">
        <v>43</v>
      </c>
      <c r="D36" s="23">
        <v>1166690.5</v>
      </c>
    </row>
    <row r="37" spans="1:4" ht="27.75" customHeight="1" x14ac:dyDescent="0.2">
      <c r="A37" s="18">
        <v>12</v>
      </c>
      <c r="B37" s="19" t="s">
        <v>57</v>
      </c>
      <c r="C37" s="20" t="s">
        <v>44</v>
      </c>
      <c r="D37" s="23">
        <v>720176.34</v>
      </c>
    </row>
    <row r="38" spans="1:4" ht="25.5" x14ac:dyDescent="0.2">
      <c r="A38" s="18">
        <v>13</v>
      </c>
      <c r="B38" s="19" t="s">
        <v>58</v>
      </c>
      <c r="C38" s="20" t="s">
        <v>45</v>
      </c>
      <c r="D38" s="23">
        <v>858722.35</v>
      </c>
    </row>
    <row r="39" spans="1:4" ht="25.5" x14ac:dyDescent="0.2">
      <c r="A39" s="18">
        <v>14</v>
      </c>
      <c r="B39" s="19" t="s">
        <v>59</v>
      </c>
      <c r="C39" s="20" t="s">
        <v>46</v>
      </c>
      <c r="D39" s="23">
        <v>827227.97</v>
      </c>
    </row>
    <row r="40" spans="1:4" x14ac:dyDescent="0.2">
      <c r="A40" s="18">
        <v>15</v>
      </c>
      <c r="B40" s="19" t="s">
        <v>60</v>
      </c>
      <c r="C40" s="20" t="s">
        <v>2</v>
      </c>
      <c r="D40" s="23">
        <v>2901810.52</v>
      </c>
    </row>
    <row r="41" spans="1:4" x14ac:dyDescent="0.2">
      <c r="A41" s="18"/>
      <c r="B41" s="19" t="s">
        <v>62</v>
      </c>
      <c r="C41" s="20"/>
      <c r="D41" s="23">
        <f>SUM(D26:D40)</f>
        <v>39385802</v>
      </c>
    </row>
    <row r="42" spans="1:4" x14ac:dyDescent="0.2">
      <c r="A42" s="36" t="s">
        <v>24</v>
      </c>
      <c r="B42" s="37"/>
      <c r="C42" s="38"/>
      <c r="D42" s="38"/>
    </row>
    <row r="43" spans="1:4" ht="25.5" x14ac:dyDescent="0.2">
      <c r="A43" s="18">
        <v>16</v>
      </c>
      <c r="B43" s="19" t="s">
        <v>25</v>
      </c>
      <c r="C43" s="20" t="s">
        <v>39</v>
      </c>
      <c r="D43" s="23">
        <f>D41/100*2</f>
        <v>787716.04</v>
      </c>
    </row>
    <row r="44" spans="1:4" x14ac:dyDescent="0.2">
      <c r="A44" s="21"/>
      <c r="B44" s="22"/>
      <c r="C44" s="20" t="s">
        <v>64</v>
      </c>
      <c r="D44" s="23">
        <f>D43+D41</f>
        <v>40173518.039999999</v>
      </c>
    </row>
    <row r="45" spans="1:4" x14ac:dyDescent="0.2">
      <c r="A45" s="36" t="s">
        <v>26</v>
      </c>
      <c r="B45" s="37"/>
      <c r="C45" s="38"/>
      <c r="D45" s="38"/>
    </row>
    <row r="46" spans="1:4" x14ac:dyDescent="0.2">
      <c r="A46" s="18">
        <v>17</v>
      </c>
      <c r="B46" s="22"/>
      <c r="C46" s="20" t="s">
        <v>63</v>
      </c>
      <c r="D46" s="23">
        <v>45629081.689999998</v>
      </c>
    </row>
    <row r="47" spans="1:4" x14ac:dyDescent="0.2">
      <c r="A47" s="36" t="s">
        <v>27</v>
      </c>
      <c r="B47" s="37"/>
      <c r="C47" s="38"/>
      <c r="D47" s="38"/>
    </row>
    <row r="48" spans="1:4" ht="25.5" x14ac:dyDescent="0.2">
      <c r="A48" s="18">
        <v>18</v>
      </c>
      <c r="B48" s="19" t="s">
        <v>28</v>
      </c>
      <c r="C48" s="20" t="s">
        <v>29</v>
      </c>
      <c r="D48" s="23">
        <f>D46/100*18</f>
        <v>8213234.7000000002</v>
      </c>
    </row>
    <row r="49" spans="1:4" x14ac:dyDescent="0.2">
      <c r="A49" s="21"/>
      <c r="B49" s="22"/>
      <c r="C49" s="20" t="s">
        <v>30</v>
      </c>
      <c r="D49" s="23">
        <f>D48</f>
        <v>8213234.7000000002</v>
      </c>
    </row>
    <row r="50" spans="1:4" x14ac:dyDescent="0.2">
      <c r="A50" s="21"/>
      <c r="B50" s="22"/>
      <c r="C50" s="20" t="s">
        <v>31</v>
      </c>
      <c r="D50" s="23">
        <f>D49+D46</f>
        <v>53842316.390000001</v>
      </c>
    </row>
    <row r="53" spans="1:4" x14ac:dyDescent="0.2">
      <c r="C53" s="24" t="s">
        <v>32</v>
      </c>
    </row>
    <row r="54" spans="1:4" x14ac:dyDescent="0.2">
      <c r="C54" s="25" t="s">
        <v>33</v>
      </c>
    </row>
    <row r="55" spans="1:4" x14ac:dyDescent="0.2">
      <c r="C55" s="26"/>
    </row>
    <row r="56" spans="1:4" x14ac:dyDescent="0.2">
      <c r="C56" s="27" t="s">
        <v>34</v>
      </c>
    </row>
    <row r="57" spans="1:4" x14ac:dyDescent="0.2">
      <c r="C57" s="25" t="s">
        <v>33</v>
      </c>
    </row>
    <row r="62" spans="1:4" x14ac:dyDescent="0.2">
      <c r="B62" s="31"/>
      <c r="C62" s="32" t="s">
        <v>69</v>
      </c>
      <c r="D62" s="33"/>
    </row>
    <row r="63" spans="1:4" x14ac:dyDescent="0.2">
      <c r="B63" s="31" t="s">
        <v>65</v>
      </c>
      <c r="C63" s="32">
        <v>1.032</v>
      </c>
      <c r="D63" s="33"/>
    </row>
    <row r="64" spans="1:4" x14ac:dyDescent="0.2">
      <c r="B64" s="31" t="s">
        <v>66</v>
      </c>
      <c r="C64" s="32">
        <v>0.995</v>
      </c>
      <c r="D64" s="33"/>
    </row>
    <row r="65" spans="2:4" x14ac:dyDescent="0.2">
      <c r="B65" s="31" t="s">
        <v>67</v>
      </c>
      <c r="C65" s="32">
        <v>1.0169999999999999</v>
      </c>
      <c r="D65" s="33"/>
    </row>
    <row r="66" spans="2:4" x14ac:dyDescent="0.2">
      <c r="B66" s="31" t="s">
        <v>68</v>
      </c>
      <c r="C66" s="32">
        <v>1.006</v>
      </c>
      <c r="D66" s="33"/>
    </row>
    <row r="67" spans="2:4" x14ac:dyDescent="0.2">
      <c r="B67" s="31" t="s">
        <v>70</v>
      </c>
      <c r="C67" s="32">
        <v>1.01</v>
      </c>
      <c r="D67" s="33"/>
    </row>
    <row r="68" spans="2:4" x14ac:dyDescent="0.2">
      <c r="B68" s="31" t="s">
        <v>71</v>
      </c>
      <c r="C68" s="32">
        <v>1.01</v>
      </c>
      <c r="D68" s="33"/>
    </row>
    <row r="69" spans="2:4" x14ac:dyDescent="0.2">
      <c r="B69" s="31" t="s">
        <v>72</v>
      </c>
      <c r="C69" s="32">
        <v>1.01</v>
      </c>
      <c r="D69" s="33"/>
    </row>
    <row r="70" spans="2:4" x14ac:dyDescent="0.2">
      <c r="B70" s="31" t="s">
        <v>70</v>
      </c>
      <c r="C70" s="32">
        <v>1.01</v>
      </c>
      <c r="D70" s="33"/>
    </row>
    <row r="71" spans="2:4" x14ac:dyDescent="0.2">
      <c r="B71" s="31" t="s">
        <v>73</v>
      </c>
      <c r="C71" s="32" t="s">
        <v>74</v>
      </c>
      <c r="D71" s="33">
        <v>1.0389999999999999</v>
      </c>
    </row>
    <row r="72" spans="2:4" x14ac:dyDescent="0.2">
      <c r="B72" s="31" t="s">
        <v>75</v>
      </c>
      <c r="C72" s="34">
        <v>1.1357999999999999</v>
      </c>
      <c r="D72" s="33"/>
    </row>
  </sheetData>
  <mergeCells count="7">
    <mergeCell ref="D21:D24"/>
    <mergeCell ref="A42:D42"/>
    <mergeCell ref="A45:D45"/>
    <mergeCell ref="A47:D47"/>
    <mergeCell ref="A21:A24"/>
    <mergeCell ref="B21:B24"/>
    <mergeCell ref="C21:C24"/>
  </mergeCells>
  <pageMargins left="0.70866141732283472" right="0.70866141732283472" top="0.74803149606299213" bottom="0.74803149606299213" header="0.31496062992125984" footer="0.31496062992125984"/>
  <pageSetup paperSize="9" scale="90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2012-11-21T05:36:25Z</dcterms:modified>
</cp:coreProperties>
</file>