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1340" windowHeight="8835"/>
  </bookViews>
  <sheets>
    <sheet name="Лист1" sheetId="1" r:id="rId1"/>
  </sheets>
  <definedNames>
    <definedName name="_xlnm.Print_Area" localSheetId="0">Лист1!$A$1:$P$31</definedName>
  </definedNames>
  <calcPr calcId="114210"/>
</workbook>
</file>

<file path=xl/calcChain.xml><?xml version="1.0" encoding="utf-8"?>
<calcChain xmlns="http://schemas.openxmlformats.org/spreadsheetml/2006/main">
  <c r="M13" i="1"/>
  <c r="N13"/>
  <c r="O13"/>
  <c r="M14"/>
  <c r="N14"/>
  <c r="O14"/>
  <c r="M15"/>
  <c r="N15"/>
  <c r="O15"/>
  <c r="M16"/>
  <c r="N16"/>
  <c r="O16"/>
  <c r="M17"/>
  <c r="N17"/>
  <c r="O17"/>
  <c r="M18"/>
  <c r="N18"/>
  <c r="O18"/>
  <c r="O12"/>
  <c r="N12"/>
  <c r="M12"/>
  <c r="I13"/>
  <c r="L13"/>
  <c r="I14"/>
  <c r="I15"/>
  <c r="L15"/>
  <c r="I16"/>
  <c r="L16"/>
  <c r="I17"/>
  <c r="L17"/>
  <c r="I18"/>
  <c r="L18"/>
  <c r="I12"/>
  <c r="L12"/>
  <c r="L14"/>
  <c r="O19"/>
  <c r="N19"/>
  <c r="M19"/>
  <c r="L19"/>
  <c r="H13"/>
  <c r="H14"/>
  <c r="H15"/>
  <c r="H16"/>
  <c r="H17"/>
  <c r="H18"/>
  <c r="H12"/>
  <c r="F16"/>
  <c r="F17"/>
  <c r="F18"/>
  <c r="F13"/>
  <c r="F14"/>
  <c r="F15"/>
  <c r="F12"/>
  <c r="D14"/>
  <c r="D15"/>
  <c r="D16"/>
  <c r="D17"/>
  <c r="D18"/>
  <c r="D13"/>
  <c r="D12"/>
  <c r="H19"/>
  <c r="D19"/>
  <c r="F19"/>
  <c r="D7"/>
</calcChain>
</file>

<file path=xl/sharedStrings.xml><?xml version="1.0" encoding="utf-8"?>
<sst xmlns="http://schemas.openxmlformats.org/spreadsheetml/2006/main" count="43" uniqueCount="33">
  <si>
    <r>
      <t xml:space="preserve">Способ размещения заказа: </t>
    </r>
    <r>
      <rPr>
        <b/>
        <u/>
        <sz val="11"/>
        <rFont val="Times New Roman"/>
        <family val="1"/>
        <charset val="204"/>
      </rPr>
      <t>открытый аукцион в электронной форме.</t>
    </r>
  </si>
  <si>
    <t>№</t>
  </si>
  <si>
    <t>Предложение о цене за ед., руб. с НДС</t>
  </si>
  <si>
    <t>Средняя цена за ед., руб. с НДС</t>
  </si>
  <si>
    <t xml:space="preserve">Кол-во </t>
  </si>
  <si>
    <r>
      <t>Источник информации:</t>
    </r>
    <r>
      <rPr>
        <sz val="11"/>
        <rFont val="Times New Roman"/>
        <family val="1"/>
        <charset val="204"/>
      </rPr>
      <t xml:space="preserve"> коммерческие предложения</t>
    </r>
  </si>
  <si>
    <t>Ед. измерения</t>
  </si>
  <si>
    <t>с кол.ом</t>
  </si>
  <si>
    <t>с кол-ом</t>
  </si>
  <si>
    <t>Участник рынка №1</t>
  </si>
  <si>
    <t>Участник рынка №2</t>
  </si>
  <si>
    <t>Участник рынка №3</t>
  </si>
  <si>
    <t>штук</t>
  </si>
  <si>
    <t>Приложение № 2</t>
  </si>
  <si>
    <t>к документации об открытом аукционе в электронной форме</t>
  </si>
  <si>
    <t>Таблица расчета начальной (максимальной) цены контракта на поставку тонеров, картриджей.</t>
  </si>
  <si>
    <t>x</t>
  </si>
  <si>
    <t>y</t>
  </si>
  <si>
    <t>z</t>
  </si>
  <si>
    <t>Картридж EPSON Stylus C67/87CX3700/4100/4700 magenta T06324A</t>
  </si>
  <si>
    <t>Картридж EPSON Stylus C67/87CX3700/4100/4700 cyan T06324A</t>
  </si>
  <si>
    <t>Картридж EPSON Stylus C67/87CX3700/4100/4700 yellow T06324A</t>
  </si>
  <si>
    <t>на поставку (приобретение)  расходных материалов для оргтехники для нужд отдела ЗАГС  администрации Ленинского района города Перми в 2013 году.</t>
  </si>
  <si>
    <t>Средняя стоимость руб.с НДС</t>
  </si>
  <si>
    <t>Дата составления таблицы: 15 февраля 2013</t>
  </si>
  <si>
    <t>* Средняя цена рассчитывается как среднее арифметическое цен, предложенных поставщиками.</t>
  </si>
  <si>
    <t>ИТОГО:</t>
  </si>
  <si>
    <r>
      <t>Средняя стоимость товаров:</t>
    </r>
    <r>
      <rPr>
        <sz val="11"/>
        <rFont val="Times New Roman"/>
        <family val="1"/>
        <charset val="204"/>
      </rPr>
      <t xml:space="preserve"> (175550,40+147166,00+157805,00) / 3 = 160173,80 рубля.</t>
    </r>
  </si>
  <si>
    <r>
      <t>Начальная (максимальная) цена контракта:</t>
    </r>
    <r>
      <rPr>
        <sz val="11"/>
        <rFont val="Times New Roman"/>
        <family val="1"/>
        <charset val="204"/>
      </rPr>
      <t xml:space="preserve">   160000,,00 (Сто шестьдесят тысяч  рублей) 00 копеек</t>
    </r>
  </si>
  <si>
    <t>Картридж EPSON Stylus C67/87CX3700/4100/4700 black T06324A</t>
  </si>
  <si>
    <t xml:space="preserve">Тонер-картридж HP 05A(CE505A черный) Оригинальный  (2300 стр.) для принтера Lazer Jet P2055 dn   </t>
  </si>
  <si>
    <t xml:space="preserve">Тонер-картридж HP 78A(CE278A черный) Оригинальный (2100 стр.) для многофункционального устройства HP Lazer Jet 1536 dnf MFP </t>
  </si>
  <si>
    <t xml:space="preserve">Тонер-картридж HP 12A (Q2612A черный) для принтера НР Lazer Jet 1022 Оригинальный (2000 стр.)
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</si>
</sst>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2" fontId="1" fillId="2" borderId="1" xfId="0" applyNumberFormat="1" applyFont="1" applyFill="1" applyBorder="1" applyAlignment="1">
      <alignment horizontal="center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right" wrapText="1"/>
    </xf>
    <xf numFmtId="1" fontId="1" fillId="2" borderId="1" xfId="0" applyNumberFormat="1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right"/>
    </xf>
    <xf numFmtId="2" fontId="1" fillId="2" borderId="2" xfId="0" applyNumberFormat="1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right" wrapText="1"/>
    </xf>
    <xf numFmtId="2" fontId="1" fillId="2" borderId="0" xfId="0" applyNumberFormat="1" applyFont="1" applyFill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2" fontId="1" fillId="2" borderId="0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1" fontId="1" fillId="2" borderId="0" xfId="0" applyNumberFormat="1" applyFont="1" applyFill="1" applyBorder="1" applyAlignment="1">
      <alignment horizontal="center" wrapText="1"/>
    </xf>
    <xf numFmtId="2" fontId="1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right" wrapText="1"/>
    </xf>
    <xf numFmtId="0" fontId="1" fillId="2" borderId="0" xfId="0" applyFont="1" applyFill="1" applyBorder="1"/>
    <xf numFmtId="0" fontId="5" fillId="2" borderId="0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1" fillId="2" borderId="10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1"/>
  <sheetViews>
    <sheetView tabSelected="1" view="pageBreakPreview" topLeftCell="C1" zoomScale="90" zoomScaleNormal="75" zoomScaleSheetLayoutView="90" workbookViewId="0">
      <selection activeCell="A2" sqref="A2:O2"/>
    </sheetView>
  </sheetViews>
  <sheetFormatPr defaultRowHeight="15"/>
  <cols>
    <col min="1" max="1" width="6" style="2" customWidth="1"/>
    <col min="2" max="2" width="59.42578125" style="2" customWidth="1"/>
    <col min="3" max="3" width="10.85546875" style="2" customWidth="1"/>
    <col min="4" max="4" width="12" style="2" customWidth="1"/>
    <col min="5" max="5" width="10.42578125" style="2" customWidth="1"/>
    <col min="6" max="6" width="13.85546875" style="2" customWidth="1"/>
    <col min="7" max="8" width="10.5703125" style="2" customWidth="1"/>
    <col min="9" max="10" width="11.7109375" style="2" customWidth="1"/>
    <col min="11" max="11" width="9.85546875" style="2" bestFit="1" customWidth="1"/>
    <col min="12" max="12" width="15" style="2" customWidth="1"/>
    <col min="13" max="13" width="13.7109375" style="2" customWidth="1"/>
    <col min="14" max="14" width="14.140625" style="2" customWidth="1"/>
    <col min="15" max="15" width="12.42578125" style="2" customWidth="1"/>
    <col min="16" max="16384" width="9.140625" style="2"/>
  </cols>
  <sheetData>
    <row r="1" spans="1:16">
      <c r="A1" s="40" t="s">
        <v>13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6">
      <c r="A2" s="40" t="s">
        <v>14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6">
      <c r="A3" s="40" t="s">
        <v>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</row>
    <row r="4" spans="1:16">
      <c r="A4" s="27" t="s">
        <v>15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6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6">
      <c r="A6" s="26" t="s">
        <v>0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</row>
    <row r="7" spans="1:16">
      <c r="D7" s="2">
        <f ca="1">COUNT(С13:#REF!* H)</f>
        <v>0</v>
      </c>
    </row>
    <row r="8" spans="1:16" ht="16.5" customHeight="1">
      <c r="A8" s="29" t="s">
        <v>1</v>
      </c>
      <c r="B8" s="29"/>
      <c r="C8" s="34" t="s">
        <v>2</v>
      </c>
      <c r="D8" s="35"/>
      <c r="E8" s="35"/>
      <c r="F8" s="35"/>
      <c r="G8" s="35"/>
      <c r="H8" s="36"/>
      <c r="I8" s="29" t="s">
        <v>3</v>
      </c>
      <c r="J8" s="30" t="s">
        <v>6</v>
      </c>
      <c r="K8" s="29" t="s">
        <v>4</v>
      </c>
      <c r="L8" s="29" t="s">
        <v>23</v>
      </c>
      <c r="M8" s="33" t="s">
        <v>9</v>
      </c>
      <c r="N8" s="33" t="s">
        <v>10</v>
      </c>
      <c r="O8" s="33" t="s">
        <v>11</v>
      </c>
      <c r="P8" s="4"/>
    </row>
    <row r="9" spans="1:16">
      <c r="A9" s="29"/>
      <c r="B9" s="29"/>
      <c r="C9" s="37"/>
      <c r="D9" s="38"/>
      <c r="E9" s="38"/>
      <c r="F9" s="38"/>
      <c r="G9" s="38"/>
      <c r="H9" s="39"/>
      <c r="I9" s="29"/>
      <c r="J9" s="31"/>
      <c r="K9" s="29"/>
      <c r="L9" s="29"/>
      <c r="M9" s="33"/>
      <c r="N9" s="33"/>
      <c r="O9" s="33"/>
      <c r="P9" s="4"/>
    </row>
    <row r="10" spans="1:16" ht="42.75">
      <c r="A10" s="29"/>
      <c r="B10" s="29"/>
      <c r="C10" s="5" t="s">
        <v>9</v>
      </c>
      <c r="D10" s="5"/>
      <c r="E10" s="5" t="s">
        <v>10</v>
      </c>
      <c r="F10" s="5"/>
      <c r="G10" s="5" t="s">
        <v>11</v>
      </c>
      <c r="H10" s="5"/>
      <c r="I10" s="29"/>
      <c r="J10" s="31"/>
      <c r="K10" s="29"/>
      <c r="L10" s="29"/>
      <c r="M10" s="33"/>
      <c r="N10" s="33"/>
      <c r="O10" s="33"/>
      <c r="P10" s="41"/>
    </row>
    <row r="11" spans="1:16">
      <c r="A11" s="29"/>
      <c r="B11" s="29"/>
      <c r="C11" s="6" t="s">
        <v>16</v>
      </c>
      <c r="D11" s="6" t="s">
        <v>7</v>
      </c>
      <c r="E11" s="6" t="s">
        <v>17</v>
      </c>
      <c r="F11" s="6" t="s">
        <v>8</v>
      </c>
      <c r="G11" s="6" t="s">
        <v>18</v>
      </c>
      <c r="H11" s="6" t="s">
        <v>8</v>
      </c>
      <c r="I11" s="29"/>
      <c r="J11" s="32"/>
      <c r="K11" s="29"/>
      <c r="L11" s="29"/>
      <c r="M11" s="33"/>
      <c r="N11" s="33"/>
      <c r="O11" s="33"/>
      <c r="P11" s="41"/>
    </row>
    <row r="12" spans="1:16" ht="48" customHeight="1">
      <c r="A12" s="7">
        <v>1</v>
      </c>
      <c r="B12" s="24" t="s">
        <v>30</v>
      </c>
      <c r="C12" s="1">
        <v>3200</v>
      </c>
      <c r="D12" s="1">
        <f t="shared" ref="D12:D18" si="0">C12*K12</f>
        <v>108800</v>
      </c>
      <c r="E12" s="1">
        <v>2589</v>
      </c>
      <c r="F12" s="1">
        <f>E12*K12</f>
        <v>88026</v>
      </c>
      <c r="G12" s="12">
        <v>2890</v>
      </c>
      <c r="H12" s="1">
        <f>G12*K12</f>
        <v>98260</v>
      </c>
      <c r="I12" s="1">
        <f>(C12+E12+G12)/3</f>
        <v>2893</v>
      </c>
      <c r="J12" s="3" t="s">
        <v>12</v>
      </c>
      <c r="K12" s="8">
        <v>34</v>
      </c>
      <c r="L12" s="1">
        <f>K12*I12</f>
        <v>98362</v>
      </c>
      <c r="M12" s="9">
        <f>C12</f>
        <v>3200</v>
      </c>
      <c r="N12" s="9">
        <f>E12</f>
        <v>2589</v>
      </c>
      <c r="O12" s="9">
        <f>G12</f>
        <v>2890</v>
      </c>
      <c r="P12" s="4"/>
    </row>
    <row r="13" spans="1:16" ht="46.5" customHeight="1">
      <c r="A13" s="7">
        <v>2</v>
      </c>
      <c r="B13" s="23" t="s">
        <v>31</v>
      </c>
      <c r="C13" s="1">
        <v>2805</v>
      </c>
      <c r="D13" s="1">
        <f t="shared" si="0"/>
        <v>11220</v>
      </c>
      <c r="E13" s="1">
        <v>2419</v>
      </c>
      <c r="F13" s="1">
        <f t="shared" ref="F13:F18" si="1">E13*K13</f>
        <v>9676</v>
      </c>
      <c r="G13" s="1">
        <v>2550</v>
      </c>
      <c r="H13" s="1">
        <f t="shared" ref="H13:H18" si="2">G13*K13</f>
        <v>10200</v>
      </c>
      <c r="I13" s="1">
        <f t="shared" ref="I13:I18" si="3">(C13+E13+G13)/3</f>
        <v>2591.3333333333335</v>
      </c>
      <c r="J13" s="3" t="s">
        <v>12</v>
      </c>
      <c r="K13" s="8">
        <v>4</v>
      </c>
      <c r="L13" s="1">
        <f t="shared" ref="L13:L18" si="4">K13*I13</f>
        <v>10365.333333333334</v>
      </c>
      <c r="M13" s="9">
        <f t="shared" ref="M13:M18" si="5">C13</f>
        <v>2805</v>
      </c>
      <c r="N13" s="9">
        <f t="shared" ref="N13:N18" si="6">E13</f>
        <v>2419</v>
      </c>
      <c r="O13" s="9">
        <f t="shared" ref="O13:O18" si="7">G13</f>
        <v>2550</v>
      </c>
      <c r="P13" s="4"/>
    </row>
    <row r="14" spans="1:16" ht="34.5" customHeight="1">
      <c r="A14" s="11">
        <v>3</v>
      </c>
      <c r="B14" s="25" t="s">
        <v>32</v>
      </c>
      <c r="C14" s="1">
        <v>2804.4</v>
      </c>
      <c r="D14" s="1">
        <f t="shared" si="0"/>
        <v>44870.400000000001</v>
      </c>
      <c r="E14" s="1">
        <v>2448</v>
      </c>
      <c r="F14" s="1">
        <f t="shared" si="1"/>
        <v>39168</v>
      </c>
      <c r="G14" s="1">
        <v>2560</v>
      </c>
      <c r="H14" s="1">
        <f t="shared" si="2"/>
        <v>40960</v>
      </c>
      <c r="I14" s="1">
        <f t="shared" si="3"/>
        <v>2604.1333333333332</v>
      </c>
      <c r="J14" s="3" t="s">
        <v>12</v>
      </c>
      <c r="K14" s="8">
        <v>16</v>
      </c>
      <c r="L14" s="1">
        <f t="shared" si="4"/>
        <v>41666.133333333331</v>
      </c>
      <c r="M14" s="9">
        <f t="shared" si="5"/>
        <v>2804.4</v>
      </c>
      <c r="N14" s="9">
        <f t="shared" si="6"/>
        <v>2448</v>
      </c>
      <c r="O14" s="9">
        <f t="shared" si="7"/>
        <v>2560</v>
      </c>
      <c r="P14" s="4"/>
    </row>
    <row r="15" spans="1:16" ht="32.25" customHeight="1">
      <c r="A15" s="11">
        <v>4</v>
      </c>
      <c r="B15" s="25" t="s">
        <v>19</v>
      </c>
      <c r="C15" s="10">
        <v>410</v>
      </c>
      <c r="D15" s="1">
        <f t="shared" si="0"/>
        <v>2460</v>
      </c>
      <c r="E15" s="1">
        <v>396</v>
      </c>
      <c r="F15" s="1">
        <f t="shared" si="1"/>
        <v>2376</v>
      </c>
      <c r="G15" s="1">
        <v>322.5</v>
      </c>
      <c r="H15" s="1">
        <f t="shared" si="2"/>
        <v>1935</v>
      </c>
      <c r="I15" s="1">
        <f t="shared" si="3"/>
        <v>376.16666666666669</v>
      </c>
      <c r="J15" s="3" t="s">
        <v>12</v>
      </c>
      <c r="K15" s="8">
        <v>6</v>
      </c>
      <c r="L15" s="1">
        <f t="shared" si="4"/>
        <v>2257</v>
      </c>
      <c r="M15" s="9">
        <f t="shared" si="5"/>
        <v>410</v>
      </c>
      <c r="N15" s="9">
        <f t="shared" si="6"/>
        <v>396</v>
      </c>
      <c r="O15" s="9">
        <f t="shared" si="7"/>
        <v>322.5</v>
      </c>
      <c r="P15" s="4"/>
    </row>
    <row r="16" spans="1:16" ht="31.5">
      <c r="A16" s="7">
        <v>5</v>
      </c>
      <c r="B16" s="25" t="s">
        <v>20</v>
      </c>
      <c r="C16" s="1">
        <v>410</v>
      </c>
      <c r="D16" s="1">
        <f t="shared" si="0"/>
        <v>1640</v>
      </c>
      <c r="E16" s="1">
        <v>396</v>
      </c>
      <c r="F16" s="1">
        <f t="shared" si="1"/>
        <v>1584</v>
      </c>
      <c r="G16" s="1">
        <v>322.5</v>
      </c>
      <c r="H16" s="1">
        <f t="shared" si="2"/>
        <v>1290</v>
      </c>
      <c r="I16" s="1">
        <f t="shared" si="3"/>
        <v>376.16666666666669</v>
      </c>
      <c r="J16" s="3" t="s">
        <v>12</v>
      </c>
      <c r="K16" s="8">
        <v>4</v>
      </c>
      <c r="L16" s="1">
        <f t="shared" si="4"/>
        <v>1504.6666666666667</v>
      </c>
      <c r="M16" s="9">
        <f t="shared" si="5"/>
        <v>410</v>
      </c>
      <c r="N16" s="9">
        <f t="shared" si="6"/>
        <v>396</v>
      </c>
      <c r="O16" s="9">
        <f t="shared" si="7"/>
        <v>322.5</v>
      </c>
      <c r="P16" s="4"/>
    </row>
    <row r="17" spans="1:16" ht="31.5">
      <c r="A17" s="11">
        <v>6</v>
      </c>
      <c r="B17" s="25" t="s">
        <v>21</v>
      </c>
      <c r="C17" s="10">
        <v>410</v>
      </c>
      <c r="D17" s="1">
        <f t="shared" si="0"/>
        <v>1640</v>
      </c>
      <c r="E17" s="1">
        <v>396</v>
      </c>
      <c r="F17" s="1">
        <f t="shared" si="1"/>
        <v>1584</v>
      </c>
      <c r="G17" s="1">
        <v>322.5</v>
      </c>
      <c r="H17" s="1">
        <f t="shared" si="2"/>
        <v>1290</v>
      </c>
      <c r="I17" s="1">
        <f t="shared" si="3"/>
        <v>376.16666666666669</v>
      </c>
      <c r="J17" s="3" t="s">
        <v>12</v>
      </c>
      <c r="K17" s="8">
        <v>4</v>
      </c>
      <c r="L17" s="1">
        <f t="shared" si="4"/>
        <v>1504.6666666666667</v>
      </c>
      <c r="M17" s="9">
        <f t="shared" si="5"/>
        <v>410</v>
      </c>
      <c r="N17" s="9">
        <f t="shared" si="6"/>
        <v>396</v>
      </c>
      <c r="O17" s="9">
        <f t="shared" si="7"/>
        <v>322.5</v>
      </c>
      <c r="P17" s="4"/>
    </row>
    <row r="18" spans="1:16" ht="31.5">
      <c r="A18" s="7">
        <v>7</v>
      </c>
      <c r="B18" s="25" t="s">
        <v>29</v>
      </c>
      <c r="C18" s="1">
        <v>410</v>
      </c>
      <c r="D18" s="1">
        <f t="shared" si="0"/>
        <v>4920</v>
      </c>
      <c r="E18" s="1">
        <v>396</v>
      </c>
      <c r="F18" s="1">
        <f t="shared" si="1"/>
        <v>4752</v>
      </c>
      <c r="G18" s="1">
        <v>322.5</v>
      </c>
      <c r="H18" s="1">
        <f t="shared" si="2"/>
        <v>3870</v>
      </c>
      <c r="I18" s="1">
        <f t="shared" si="3"/>
        <v>376.16666666666669</v>
      </c>
      <c r="J18" s="3" t="s">
        <v>12</v>
      </c>
      <c r="K18" s="8">
        <v>12</v>
      </c>
      <c r="L18" s="1">
        <f t="shared" si="4"/>
        <v>4514</v>
      </c>
      <c r="M18" s="9">
        <f t="shared" si="5"/>
        <v>410</v>
      </c>
      <c r="N18" s="9">
        <f t="shared" si="6"/>
        <v>396</v>
      </c>
      <c r="O18" s="9">
        <f t="shared" si="7"/>
        <v>322.5</v>
      </c>
      <c r="P18" s="4"/>
    </row>
    <row r="19" spans="1:16" ht="15.75">
      <c r="A19" s="7"/>
      <c r="B19" s="14" t="s">
        <v>26</v>
      </c>
      <c r="C19" s="1"/>
      <c r="D19" s="1">
        <f>SUM(D12:D18)</f>
        <v>175550.4</v>
      </c>
      <c r="E19" s="1"/>
      <c r="F19" s="1">
        <f>SUM(F12:F18)</f>
        <v>147166</v>
      </c>
      <c r="G19" s="1"/>
      <c r="H19" s="1">
        <f>SUM(H12:H18)</f>
        <v>157805</v>
      </c>
      <c r="I19" s="1"/>
      <c r="J19" s="3"/>
      <c r="K19" s="8"/>
      <c r="L19" s="1">
        <f>SUM(L12:L18)</f>
        <v>160173.79999999999</v>
      </c>
      <c r="M19" s="9">
        <f>SUM(M12:M18)</f>
        <v>10449.4</v>
      </c>
      <c r="N19" s="9">
        <f>SUM(N12:N18)</f>
        <v>9040</v>
      </c>
      <c r="O19" s="9">
        <f>SUM(O12:O18)</f>
        <v>9290</v>
      </c>
      <c r="P19" s="4"/>
    </row>
    <row r="20" spans="1:16" ht="15.75">
      <c r="A20" s="7"/>
      <c r="B20" s="13"/>
      <c r="C20" s="1"/>
      <c r="D20" s="1"/>
      <c r="E20" s="1"/>
      <c r="F20" s="1"/>
      <c r="G20" s="1"/>
      <c r="H20" s="1"/>
      <c r="I20" s="1"/>
      <c r="J20" s="3"/>
      <c r="K20" s="8"/>
      <c r="L20" s="1"/>
      <c r="M20" s="9"/>
      <c r="N20" s="9"/>
      <c r="O20" s="9"/>
      <c r="P20" s="4"/>
    </row>
    <row r="21" spans="1:16" ht="24.75" customHeight="1">
      <c r="A21" s="20"/>
      <c r="B21" s="22"/>
      <c r="C21" s="16"/>
      <c r="D21" s="16"/>
      <c r="E21" s="16"/>
      <c r="F21" s="16"/>
      <c r="G21" s="16"/>
      <c r="H21" s="16"/>
      <c r="I21" s="16"/>
      <c r="J21" s="17"/>
      <c r="K21" s="18"/>
      <c r="L21" s="16"/>
      <c r="M21" s="19"/>
      <c r="N21" s="19"/>
      <c r="O21" s="19"/>
      <c r="P21" s="4"/>
    </row>
    <row r="22" spans="1:16" ht="15.75">
      <c r="A22" s="20"/>
      <c r="B22" s="22"/>
      <c r="C22" s="16"/>
      <c r="D22" s="16"/>
      <c r="E22" s="16"/>
      <c r="F22" s="16"/>
      <c r="G22" s="16"/>
      <c r="H22" s="16"/>
      <c r="I22" s="16"/>
      <c r="J22" s="17"/>
      <c r="K22" s="18"/>
      <c r="L22" s="16"/>
      <c r="M22" s="19"/>
      <c r="N22" s="19"/>
      <c r="O22" s="19"/>
      <c r="P22" s="4"/>
    </row>
    <row r="23" spans="1:16" ht="15.75">
      <c r="A23" s="20"/>
      <c r="B23" s="22"/>
      <c r="C23" s="16"/>
      <c r="D23" s="16"/>
      <c r="E23" s="16"/>
      <c r="F23" s="16"/>
      <c r="G23" s="16"/>
      <c r="H23" s="16"/>
      <c r="I23" s="16"/>
      <c r="J23" s="17"/>
      <c r="K23" s="18"/>
      <c r="L23" s="16"/>
      <c r="M23" s="19"/>
      <c r="N23" s="19"/>
      <c r="O23" s="19"/>
      <c r="P23" s="4"/>
    </row>
    <row r="24" spans="1:16">
      <c r="A24" s="26" t="s">
        <v>5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4"/>
    </row>
    <row r="25" spans="1:16">
      <c r="A25" s="26" t="s">
        <v>27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4"/>
    </row>
    <row r="26" spans="1:16">
      <c r="A26" s="20"/>
      <c r="B26" s="17"/>
      <c r="C26" s="16"/>
      <c r="D26" s="16"/>
      <c r="E26" s="16"/>
      <c r="F26" s="16"/>
      <c r="G26" s="16"/>
      <c r="H26" s="16"/>
      <c r="I26" s="16"/>
      <c r="J26" s="17"/>
      <c r="K26" s="18"/>
      <c r="L26" s="16"/>
      <c r="M26" s="19"/>
      <c r="N26" s="19"/>
      <c r="O26" s="19"/>
      <c r="P26" s="4"/>
    </row>
    <row r="27" spans="1:16">
      <c r="A27" s="28" t="s">
        <v>28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4"/>
    </row>
    <row r="28" spans="1:16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4"/>
    </row>
    <row r="29" spans="1:16">
      <c r="A29" s="21" t="s">
        <v>24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6">
      <c r="A30" s="21" t="s">
        <v>25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6">
      <c r="A31" s="20"/>
      <c r="B31" s="15"/>
      <c r="C31" s="16"/>
      <c r="D31" s="16"/>
      <c r="E31" s="16"/>
      <c r="F31" s="16"/>
      <c r="G31" s="16"/>
      <c r="H31" s="16"/>
      <c r="I31" s="16"/>
      <c r="J31" s="17"/>
      <c r="K31" s="18"/>
      <c r="L31" s="16"/>
      <c r="M31" s="19"/>
      <c r="N31" s="19"/>
      <c r="O31" s="19"/>
      <c r="P31" s="4"/>
    </row>
  </sheetData>
  <mergeCells count="20">
    <mergeCell ref="C8:H9"/>
    <mergeCell ref="A1:O1"/>
    <mergeCell ref="A2:O2"/>
    <mergeCell ref="A3:O3"/>
    <mergeCell ref="A4:O4"/>
    <mergeCell ref="P10:P11"/>
    <mergeCell ref="K8:K11"/>
    <mergeCell ref="L8:L11"/>
    <mergeCell ref="M8:M11"/>
    <mergeCell ref="N8:N11"/>
    <mergeCell ref="A25:O25"/>
    <mergeCell ref="A24:O24"/>
    <mergeCell ref="A6:O6"/>
    <mergeCell ref="A5:O5"/>
    <mergeCell ref="A27:O28"/>
    <mergeCell ref="A8:A11"/>
    <mergeCell ref="B8:B11"/>
    <mergeCell ref="J8:J11"/>
    <mergeCell ref="I8:I11"/>
    <mergeCell ref="O8:O11"/>
  </mergeCells>
  <phoneticPr fontId="4" type="noConversion"/>
  <pageMargins left="0.39370078740157483" right="0.19685039370078741" top="0.39370078740157483" bottom="0.39370078740157483" header="0.51181102362204722" footer="0.51181102362204722"/>
  <pageSetup paperSize="9" scale="65" orientation="landscape" r:id="rId1"/>
  <headerFooter alignWithMargins="0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УФК по Пермскому краю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</dc:creator>
  <cp:lastModifiedBy>40user021</cp:lastModifiedBy>
  <cp:lastPrinted>2013-01-29T05:27:15Z</cp:lastPrinted>
  <dcterms:created xsi:type="dcterms:W3CDTF">2012-08-08T02:41:36Z</dcterms:created>
  <dcterms:modified xsi:type="dcterms:W3CDTF">2013-02-27T10:07:51Z</dcterms:modified>
</cp:coreProperties>
</file>