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2" i="3"/>
  <c r="C13"/>
  <c r="C14"/>
  <c r="C15"/>
  <c r="C16"/>
  <c r="C17"/>
  <c r="C18"/>
  <c r="C20"/>
  <c r="C23"/>
  <c r="C24"/>
  <c r="C25"/>
  <c r="C26"/>
  <c r="C27"/>
</calcChain>
</file>

<file path=xl/sharedStrings.xml><?xml version="1.0" encoding="utf-8"?>
<sst xmlns="http://schemas.openxmlformats.org/spreadsheetml/2006/main" count="60" uniqueCount="47">
  <si>
    <t xml:space="preserve">Наименование вида работ </t>
  </si>
  <si>
    <t>ед. изм.</t>
  </si>
  <si>
    <t>Расценка</t>
  </si>
  <si>
    <t>участок</t>
  </si>
  <si>
    <t>Для расчета используются Сборники цен и расценок:</t>
  </si>
  <si>
    <t>Расчет</t>
  </si>
  <si>
    <t>**Сборник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</si>
  <si>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>*Сборник цен и расценок на виды работ, выполняемых хозрасчетными проектно-производственными архитектурно-планировочными бюро, 1989 г.том 1</t>
  </si>
  <si>
    <t>Изучение заявки</t>
  </si>
  <si>
    <t>объект</t>
  </si>
  <si>
    <t xml:space="preserve">Оформление каталога координат поворотных точек </t>
  </si>
  <si>
    <t>Обоснование</t>
  </si>
  <si>
    <t>Сборник 1989 г. том 1</t>
  </si>
  <si>
    <t>Оценка точности определения площади земельного участка</t>
  </si>
  <si>
    <t>Итого</t>
  </si>
  <si>
    <t>Сборник 1995 г. табл. 175</t>
  </si>
  <si>
    <t>Сборник 1995 г. табл. 126</t>
  </si>
  <si>
    <t>Сборник 1989 г. том 1 стр.111</t>
  </si>
  <si>
    <t>Формирование пакета документов</t>
  </si>
  <si>
    <t>план</t>
  </si>
  <si>
    <t>1. Подготовка карты-плана</t>
  </si>
  <si>
    <t>Согласование с  ДГА</t>
  </si>
  <si>
    <t>2.Оформление графической части карты-плана</t>
  </si>
  <si>
    <t>(111*0,264+45*0,8*0,6*0,8*2,3)*1,22*10,58*1,07+</t>
  </si>
  <si>
    <t>(111*0,28+45*0,6*0,95*1,95)*0,7*1,22*10,58*1,07</t>
  </si>
  <si>
    <t>(17+20*0,8)*15*1*1,22*10,58*1,07+</t>
  </si>
  <si>
    <t>Всего с НДС 18%</t>
  </si>
  <si>
    <t>Составление пояснительной записки</t>
  </si>
  <si>
    <t>Подготовка 35 карт-планов территориальных зон на всю территорию города Перми</t>
  </si>
  <si>
    <t>кол-во</t>
  </si>
  <si>
    <t>17148,35*35</t>
  </si>
  <si>
    <t>Подготовка 4 карт-планов зон ограничений в ХML</t>
  </si>
  <si>
    <t>17148,35*4</t>
  </si>
  <si>
    <t>(0,895*1+0,693*0,67)*1,35*50/10*1,22*36,12*1,07</t>
  </si>
  <si>
    <t>(0,895*1,22)*1*1,35*50/10*36,12*1,07</t>
  </si>
  <si>
    <t>(0,895*1,22)*1,35*50/10*1,22*36,12*1,07+(0,945+0,09*1)*1,22*36,12*1,07</t>
  </si>
  <si>
    <t>экз</t>
  </si>
  <si>
    <t>(0,895*1,22*36,12)*1*1,35*50/10*1,07*1,34</t>
  </si>
  <si>
    <t>Начальник УИОГД ДГА                                              Ю.В.Булатов</t>
  </si>
  <si>
    <t>Приложение № 3 к документации об открытом аукционе в электронной форме</t>
  </si>
  <si>
    <t>УТВЕРЖДАЮ</t>
  </si>
  <si>
    <t>Начальник департамента</t>
  </si>
  <si>
    <t>градостроительства и архитектуры</t>
  </si>
  <si>
    <t>администрации города Перми</t>
  </si>
  <si>
    <t>_________________О.В.Горюнов</t>
  </si>
  <si>
    <t>Обоснование начальной (максимальной) цены контракта</t>
  </si>
  <si>
    <t>СМЕТА на выполнение работ по подготовке карт (планов) территориальных зон Правил землепользования и застройки города Перми и карт (планов) зон ограничений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</si>
</sst>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Border="1"/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1" xfId="0" applyFont="1" applyBorder="1"/>
    <xf numFmtId="4" fontId="6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wrapText="1" shrinkToFit="1"/>
    </xf>
    <xf numFmtId="0" fontId="5" fillId="0" borderId="0" xfId="0" applyFont="1" applyBorder="1"/>
    <xf numFmtId="0" fontId="5" fillId="0" borderId="0" xfId="0" applyFont="1" applyBorder="1" applyAlignment="1">
      <alignment horizontal="center" wrapText="1"/>
    </xf>
    <xf numFmtId="1" fontId="6" fillId="0" borderId="0" xfId="0" applyNumberFormat="1" applyFont="1" applyBorder="1"/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tabSelected="1" zoomScaleNormal="100" workbookViewId="0">
      <selection activeCell="A30" sqref="A30:E30"/>
    </sheetView>
  </sheetViews>
  <sheetFormatPr defaultRowHeight="12.75"/>
  <cols>
    <col min="1" max="1" width="36.5703125" style="3" customWidth="1"/>
    <col min="2" max="2" width="10.5703125" style="3" customWidth="1"/>
    <col min="3" max="3" width="12.28515625" style="3" customWidth="1"/>
    <col min="4" max="4" width="50.28515625" style="3" customWidth="1"/>
    <col min="5" max="5" width="29" style="3" customWidth="1"/>
    <col min="6" max="16384" width="9.140625" style="3"/>
  </cols>
  <sheetData>
    <row r="1" spans="1:5" ht="15.75">
      <c r="A1" s="10"/>
      <c r="B1" s="10"/>
      <c r="C1" s="10"/>
      <c r="D1" s="11" t="s">
        <v>39</v>
      </c>
      <c r="E1" s="11"/>
    </row>
    <row r="2" spans="1:5" ht="15.75">
      <c r="A2" s="10"/>
      <c r="B2" s="10"/>
      <c r="C2" s="10"/>
      <c r="D2" s="11" t="s">
        <v>40</v>
      </c>
      <c r="E2" s="11"/>
    </row>
    <row r="3" spans="1:5" ht="15.75">
      <c r="A3" s="10"/>
      <c r="B3" s="10"/>
      <c r="C3" s="10"/>
      <c r="D3" s="11" t="s">
        <v>41</v>
      </c>
      <c r="E3" s="11"/>
    </row>
    <row r="4" spans="1:5" ht="15.75">
      <c r="A4" s="10"/>
      <c r="B4" s="10"/>
      <c r="C4" s="10"/>
      <c r="D4" s="11" t="s">
        <v>42</v>
      </c>
      <c r="E4" s="11"/>
    </row>
    <row r="5" spans="1:5" ht="15.75">
      <c r="A5" s="10"/>
      <c r="B5" s="10"/>
      <c r="C5" s="10"/>
      <c r="D5" s="11" t="s">
        <v>43</v>
      </c>
      <c r="E5" s="11"/>
    </row>
    <row r="6" spans="1:5" ht="15.75">
      <c r="A6" s="10"/>
      <c r="B6" s="10"/>
      <c r="C6" s="10"/>
      <c r="D6" s="11" t="s">
        <v>44</v>
      </c>
      <c r="E6" s="11"/>
    </row>
    <row r="7" spans="1:5" ht="15.75">
      <c r="A7" s="10"/>
      <c r="B7" s="10"/>
      <c r="C7" s="10"/>
      <c r="D7" s="12"/>
      <c r="E7" s="12"/>
    </row>
    <row r="8" spans="1:5" ht="14.25" customHeight="1">
      <c r="A8" s="33" t="s">
        <v>45</v>
      </c>
      <c r="B8" s="33"/>
      <c r="C8" s="33"/>
      <c r="D8" s="33"/>
      <c r="E8" s="33"/>
    </row>
    <row r="9" spans="1:5" s="2" customFormat="1" ht="34.5" customHeight="1">
      <c r="A9" s="13" t="s">
        <v>46</v>
      </c>
      <c r="B9" s="13"/>
      <c r="C9" s="13"/>
      <c r="D9" s="13"/>
      <c r="E9" s="13"/>
    </row>
    <row r="10" spans="1:5" s="1" customFormat="1" ht="14.25" customHeight="1">
      <c r="A10" s="15" t="s">
        <v>0</v>
      </c>
      <c r="B10" s="15" t="s">
        <v>1</v>
      </c>
      <c r="C10" s="16" t="s">
        <v>2</v>
      </c>
      <c r="D10" s="15" t="s">
        <v>5</v>
      </c>
      <c r="E10" s="15" t="s">
        <v>11</v>
      </c>
    </row>
    <row r="11" spans="1:5" s="1" customFormat="1" ht="15" customHeight="1">
      <c r="A11" s="17" t="s">
        <v>20</v>
      </c>
      <c r="B11" s="17"/>
      <c r="C11" s="16"/>
      <c r="D11" s="15"/>
      <c r="E11" s="15"/>
    </row>
    <row r="12" spans="1:5" s="4" customFormat="1" ht="15.75" customHeight="1">
      <c r="A12" s="18" t="s">
        <v>18</v>
      </c>
      <c r="B12" s="19" t="s">
        <v>3</v>
      </c>
      <c r="C12" s="20">
        <f>(0.895*1+0.693*0.67)*1.35*50/10*1.22*36.12*1.07</f>
        <v>432.62701463394006</v>
      </c>
      <c r="D12" s="18" t="s">
        <v>33</v>
      </c>
      <c r="E12" s="21" t="s">
        <v>12</v>
      </c>
    </row>
    <row r="13" spans="1:5" s="1" customFormat="1" ht="29.25" customHeight="1">
      <c r="A13" s="18" t="s">
        <v>8</v>
      </c>
      <c r="B13" s="19" t="s">
        <v>3</v>
      </c>
      <c r="C13" s="20">
        <f>(0.895*1.22)*1*1.35*50/10*36.12*1.07</f>
        <v>284.85126873000002</v>
      </c>
      <c r="D13" s="18" t="s">
        <v>34</v>
      </c>
      <c r="E13" s="21" t="s">
        <v>12</v>
      </c>
    </row>
    <row r="14" spans="1:5" s="1" customFormat="1" ht="31.5">
      <c r="A14" s="18" t="s">
        <v>10</v>
      </c>
      <c r="B14" s="19" t="s">
        <v>9</v>
      </c>
      <c r="C14" s="20">
        <f>(0.895*1.22)*1.35*50/10*1.22*36.12*1.07+(0.945+0.09*1)*1.22*36.12*1.07</f>
        <v>396.31988253060001</v>
      </c>
      <c r="D14" s="18" t="s">
        <v>35</v>
      </c>
      <c r="E14" s="21" t="s">
        <v>17</v>
      </c>
    </row>
    <row r="15" spans="1:5" s="1" customFormat="1" ht="38.25" customHeight="1">
      <c r="A15" s="18" t="s">
        <v>13</v>
      </c>
      <c r="B15" s="19" t="s">
        <v>36</v>
      </c>
      <c r="C15" s="20">
        <f>(0.895*1.22)*1.35*50/10*1.22*36.12*1.07+(0.945+0.09*1)*1.22*36.12*1.07</f>
        <v>396.31988253060001</v>
      </c>
      <c r="D15" s="18" t="s">
        <v>35</v>
      </c>
      <c r="E15" s="21" t="s">
        <v>17</v>
      </c>
    </row>
    <row r="16" spans="1:5" s="1" customFormat="1" ht="31.5" customHeight="1">
      <c r="A16" s="18" t="s">
        <v>27</v>
      </c>
      <c r="B16" s="19" t="s">
        <v>36</v>
      </c>
      <c r="C16" s="20">
        <f>(0.895*1.22)*1.35*50/10*1.22*36.12*1.07+(0.945+0.09*1)*1.22*36.12*1.07</f>
        <v>396.31988253060001</v>
      </c>
      <c r="D16" s="18" t="s">
        <v>35</v>
      </c>
      <c r="E16" s="21" t="s">
        <v>17</v>
      </c>
    </row>
    <row r="17" spans="1:5" s="1" customFormat="1" ht="25.5" customHeight="1">
      <c r="A17" s="18" t="s">
        <v>21</v>
      </c>
      <c r="B17" s="19" t="s">
        <v>9</v>
      </c>
      <c r="C17" s="20">
        <f>(0.895*1.22*36.12)*1*1.35*50/10*1.07*1.34</f>
        <v>381.70070009820006</v>
      </c>
      <c r="D17" s="18" t="s">
        <v>37</v>
      </c>
      <c r="E17" s="21" t="s">
        <v>12</v>
      </c>
    </row>
    <row r="18" spans="1:5" s="1" customFormat="1" ht="15.75" customHeight="1">
      <c r="A18" s="22" t="s">
        <v>14</v>
      </c>
      <c r="B18" s="19"/>
      <c r="C18" s="23">
        <f>SUM(C12:C17)</f>
        <v>2288.1386310539401</v>
      </c>
      <c r="D18" s="21"/>
      <c r="E18" s="21"/>
    </row>
    <row r="19" spans="1:5" s="1" customFormat="1" ht="18" customHeight="1">
      <c r="A19" s="22" t="s">
        <v>22</v>
      </c>
      <c r="B19" s="19"/>
      <c r="C19" s="23"/>
      <c r="D19" s="21"/>
      <c r="E19" s="21"/>
    </row>
    <row r="20" spans="1:5" s="1" customFormat="1" ht="18" customHeight="1">
      <c r="A20" s="24"/>
      <c r="B20" s="19" t="s">
        <v>19</v>
      </c>
      <c r="C20" s="23">
        <f>(17+20*0.8)*15*1*1.22*10.58*1.07+(111*0.264+45*0.8*0.6*0.8*2.3)*1.22*10.58*1.07+(111*0.28+45*0.6*0.95*1.95)*0.7*1.22*10.58*1.07</f>
        <v>8574.1751764950004</v>
      </c>
      <c r="D20" s="21" t="s">
        <v>25</v>
      </c>
      <c r="E20" s="21" t="s">
        <v>15</v>
      </c>
    </row>
    <row r="21" spans="1:5" s="1" customFormat="1" ht="18" customHeight="1">
      <c r="A21" s="24"/>
      <c r="B21" s="19"/>
      <c r="C21" s="23"/>
      <c r="D21" s="21" t="s">
        <v>23</v>
      </c>
      <c r="E21" s="21" t="s">
        <v>16</v>
      </c>
    </row>
    <row r="22" spans="1:5" s="1" customFormat="1" ht="18" customHeight="1">
      <c r="A22" s="24"/>
      <c r="B22" s="19"/>
      <c r="C22" s="23"/>
      <c r="D22" s="21" t="s">
        <v>24</v>
      </c>
      <c r="E22" s="21" t="s">
        <v>16</v>
      </c>
    </row>
    <row r="23" spans="1:5" s="1" customFormat="1" ht="18" customHeight="1">
      <c r="A23" s="22" t="s">
        <v>14</v>
      </c>
      <c r="B23" s="19"/>
      <c r="C23" s="23">
        <f>C18+C20</f>
        <v>10862.313807548941</v>
      </c>
      <c r="D23" s="21"/>
      <c r="E23" s="21"/>
    </row>
    <row r="24" spans="1:5" s="1" customFormat="1" ht="41.25" customHeight="1">
      <c r="A24" s="25" t="s">
        <v>28</v>
      </c>
      <c r="B24" s="19" t="s">
        <v>29</v>
      </c>
      <c r="C24" s="23">
        <f>C23*35</f>
        <v>380180.9832642129</v>
      </c>
      <c r="D24" s="21" t="s">
        <v>30</v>
      </c>
      <c r="E24" s="21"/>
    </row>
    <row r="25" spans="1:5" s="1" customFormat="1" ht="33" customHeight="1">
      <c r="A25" s="25" t="s">
        <v>31</v>
      </c>
      <c r="B25" s="19" t="s">
        <v>29</v>
      </c>
      <c r="C25" s="23">
        <f>C23*4</f>
        <v>43449.255230195762</v>
      </c>
      <c r="D25" s="21" t="s">
        <v>32</v>
      </c>
      <c r="E25" s="21"/>
    </row>
    <row r="26" spans="1:5" s="1" customFormat="1" ht="18" customHeight="1">
      <c r="A26" s="25" t="s">
        <v>14</v>
      </c>
      <c r="B26" s="19"/>
      <c r="C26" s="23">
        <f>C24+C25</f>
        <v>423630.23849440867</v>
      </c>
      <c r="D26" s="21"/>
      <c r="E26" s="21"/>
    </row>
    <row r="27" spans="1:5" s="1" customFormat="1" ht="18" customHeight="1">
      <c r="A27" s="22" t="s">
        <v>26</v>
      </c>
      <c r="B27" s="19"/>
      <c r="C27" s="23">
        <f>C26*1.18</f>
        <v>499883.68142340222</v>
      </c>
      <c r="D27" s="21"/>
      <c r="E27" s="21"/>
    </row>
    <row r="28" spans="1:5" s="1" customFormat="1" ht="18" customHeight="1">
      <c r="A28" s="26"/>
      <c r="B28" s="27"/>
      <c r="C28" s="28"/>
      <c r="D28" s="29"/>
      <c r="E28" s="29"/>
    </row>
    <row r="29" spans="1:5" ht="12.75" customHeight="1">
      <c r="A29" s="30" t="s">
        <v>4</v>
      </c>
      <c r="B29" s="30"/>
      <c r="C29" s="30"/>
      <c r="D29" s="30"/>
      <c r="E29" s="10"/>
    </row>
    <row r="30" spans="1:5" ht="33" customHeight="1">
      <c r="A30" s="30" t="s">
        <v>7</v>
      </c>
      <c r="B30" s="30"/>
      <c r="C30" s="30"/>
      <c r="D30" s="30"/>
      <c r="E30" s="30"/>
    </row>
    <row r="31" spans="1:5" s="4" customFormat="1" ht="36.75" customHeight="1">
      <c r="A31" s="31" t="s">
        <v>6</v>
      </c>
      <c r="B31" s="31"/>
      <c r="C31" s="31"/>
      <c r="D31" s="31"/>
      <c r="E31" s="31"/>
    </row>
    <row r="32" spans="1:5" s="4" customFormat="1" ht="25.5" customHeight="1">
      <c r="A32" s="14" t="s">
        <v>38</v>
      </c>
      <c r="B32" s="14"/>
      <c r="C32" s="14"/>
      <c r="D32" s="14"/>
      <c r="E32" s="32"/>
    </row>
    <row r="33" spans="1:5" s="4" customFormat="1" ht="14.25">
      <c r="A33" s="8"/>
      <c r="B33" s="9"/>
      <c r="C33" s="9"/>
      <c r="D33" s="9"/>
    </row>
    <row r="34" spans="1:5" s="5" customFormat="1">
      <c r="D34" s="6"/>
      <c r="E34" s="7"/>
    </row>
    <row r="35" spans="1:5" s="1" customFormat="1"/>
    <row r="38" spans="1:5" s="1" customFormat="1"/>
  </sheetData>
  <mergeCells count="12">
    <mergeCell ref="D1:E1"/>
    <mergeCell ref="D2:E2"/>
    <mergeCell ref="D3:E3"/>
    <mergeCell ref="D4:E4"/>
    <mergeCell ref="D5:E5"/>
    <mergeCell ref="D6:E6"/>
    <mergeCell ref="A32:D32"/>
    <mergeCell ref="A9:E9"/>
    <mergeCell ref="A31:E31"/>
    <mergeCell ref="A29:D29"/>
    <mergeCell ref="A30:E30"/>
    <mergeCell ref="A8:E8"/>
  </mergeCells>
  <phoneticPr fontId="0" type="noConversion"/>
  <printOptions horizontalCentered="1" verticalCentered="1"/>
  <pageMargins left="0.39370078740157483" right="0.39370078740157483" top="0.39370078740157483" bottom="0.19685039370078741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2013-04-05T05:17:33Z</cp:lastPrinted>
  <dcterms:created xsi:type="dcterms:W3CDTF">1996-10-08T23:32:33Z</dcterms:created>
  <dcterms:modified xsi:type="dcterms:W3CDTF">2013-04-05T05:18:16Z</dcterms:modified>
</cp:coreProperties>
</file>