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1" i="1"/>
  <c r="E10"/>
  <c r="A9"/>
  <c r="A10" s="1"/>
  <c r="A11" s="1"/>
  <c r="E9" l="1"/>
  <c r="E8"/>
  <c r="C19" l="1"/>
  <c r="C22" s="1"/>
  <c r="F11" s="1"/>
  <c r="F10" l="1"/>
  <c r="F9"/>
  <c r="F8"/>
  <c r="F12" s="1"/>
  <c r="F13" s="1"/>
  <c r="F14" l="1"/>
  <c r="F15" s="1"/>
</calcChain>
</file>

<file path=xl/sharedStrings.xml><?xml version="1.0" encoding="utf-8"?>
<sst xmlns="http://schemas.openxmlformats.org/spreadsheetml/2006/main" count="33" uniqueCount="32">
  <si>
    <t>№№ п/п</t>
  </si>
  <si>
    <t>Статьи затрат</t>
  </si>
  <si>
    <t xml:space="preserve">Обоснование начальной (максимальной) цены гражданско-правового договора 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</si>
  <si>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</si>
  <si>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</si>
  <si>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</si>
  <si>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</si>
  <si>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</si>
  <si>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</si>
  <si>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</si>
  <si>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Техник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</si>
  <si>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</si>
  <si>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</si>
  <si>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</si>
  <si>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</si>
  <si>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</si>
  <si>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</si>
  <si>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</si>
  <si>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</si>
  <si>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</si>
  <si>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</si>
  <si>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</si>
  <si>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Инженер-строитель по специальности "Теплоснабжение"</t>
  </si>
  <si>
    <t>Инженер-строитель по специальности "Газоснабжение"</t>
  </si>
  <si>
    <t>расчитано ресурсным методом</t>
  </si>
  <si>
    <t xml:space="preserve">Итого: </t>
  </si>
  <si>
    <t>Директор МБУ "БГП"</t>
  </si>
  <si>
    <t>А.В.Головин</t>
  </si>
  <si>
    <t>Накладные расходы*** (15 %), руб.</t>
  </si>
  <si>
    <t>Приложение № 6 к  документации об открытом аукционе в элекронной форме</t>
  </si>
  <si>
    <t>Итого, начальная (макисмальная) цена гражданско-правового договора: шестьсот тридцать шесть тысяч пятьдесят три рубля 04 копейки</t>
  </si>
  <si>
    <t xml:space="preserve"> огогоггроро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</si>
</sst>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3" borderId="0" xfId="0" applyFill="1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1" fontId="1" fillId="0" borderId="0" xfId="0" applyNumberFormat="1" applyFont="1"/>
    <xf numFmtId="0" fontId="7" fillId="0" borderId="0" xfId="0" applyFont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3" borderId="0" xfId="0" applyFill="1" applyAlignment="1">
      <alignment horizontal="right"/>
    </xf>
    <xf numFmtId="0" fontId="0" fillId="3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5"/>
  <sheetViews>
    <sheetView tabSelected="1" workbookViewId="0">
      <selection activeCell="H21" sqref="H21"/>
    </sheetView>
  </sheetViews>
  <sheetFormatPr defaultRowHeight="15"/>
  <cols>
    <col min="1" max="1" width="4.7109375" customWidth="1"/>
    <col min="2" max="2" width="36.42578125" customWidth="1"/>
    <col min="3" max="3" width="10.5703125" customWidth="1"/>
    <col min="5" max="5" width="10" customWidth="1"/>
    <col min="6" max="6" width="17.42578125" customWidth="1"/>
    <col min="7" max="7" width="10.7109375" customWidth="1"/>
  </cols>
  <sheetData>
    <row r="1" spans="1:15" s="14" customFormat="1">
      <c r="B1" s="29" t="s">
        <v>29</v>
      </c>
      <c r="C1" s="30"/>
      <c r="D1" s="30"/>
      <c r="E1" s="30"/>
      <c r="F1" s="30"/>
    </row>
    <row r="2" spans="1:15" ht="23.25" customHeight="1">
      <c r="B2" s="31" t="s">
        <v>2</v>
      </c>
      <c r="C2" s="31"/>
      <c r="D2" s="31"/>
      <c r="E2" s="31"/>
      <c r="F2" s="31"/>
    </row>
    <row r="3" spans="1:15">
      <c r="B3" s="32"/>
      <c r="C3" s="32"/>
      <c r="D3" s="32"/>
      <c r="E3" s="32"/>
      <c r="F3" s="32"/>
    </row>
    <row r="4" spans="1:15">
      <c r="B4" s="1"/>
    </row>
    <row r="5" spans="1:15" ht="45">
      <c r="A5" s="4" t="s">
        <v>0</v>
      </c>
      <c r="B5" s="12" t="s">
        <v>1</v>
      </c>
      <c r="C5" s="33" t="s">
        <v>5</v>
      </c>
      <c r="D5" s="33" t="s">
        <v>6</v>
      </c>
      <c r="E5" s="33" t="s">
        <v>7</v>
      </c>
      <c r="F5" s="33" t="s">
        <v>20</v>
      </c>
      <c r="G5" s="2"/>
      <c r="H5" s="2"/>
      <c r="I5" s="2"/>
      <c r="J5" s="2"/>
    </row>
    <row r="6" spans="1:15" ht="134.25" customHeight="1">
      <c r="A6" s="4" t="s">
        <v>9</v>
      </c>
      <c r="B6" s="9" t="s">
        <v>3</v>
      </c>
      <c r="C6" s="34"/>
      <c r="D6" s="34"/>
      <c r="E6" s="34"/>
      <c r="F6" s="34"/>
      <c r="G6" s="2"/>
      <c r="H6" s="2"/>
      <c r="I6" s="2"/>
      <c r="J6" s="2"/>
      <c r="K6" s="3"/>
      <c r="L6" s="2"/>
      <c r="M6" s="2"/>
      <c r="N6" s="2"/>
      <c r="O6" s="2"/>
    </row>
    <row r="7" spans="1:15">
      <c r="A7" s="4"/>
      <c r="B7" s="5" t="s">
        <v>8</v>
      </c>
      <c r="C7" s="5"/>
      <c r="D7" s="5"/>
      <c r="E7" s="5"/>
      <c r="F7" s="5"/>
      <c r="G7" s="6"/>
      <c r="H7" s="2"/>
      <c r="I7" s="2"/>
      <c r="J7" s="2"/>
      <c r="K7" s="3"/>
      <c r="L7" s="2"/>
      <c r="M7" s="2"/>
      <c r="N7" s="2"/>
      <c r="O7" s="2"/>
    </row>
    <row r="8" spans="1:15" ht="30">
      <c r="A8" s="4">
        <v>1</v>
      </c>
      <c r="B8" s="5" t="s">
        <v>22</v>
      </c>
      <c r="C8" s="11">
        <v>1500</v>
      </c>
      <c r="D8" s="11">
        <v>90</v>
      </c>
      <c r="E8" s="11">
        <f>C8*D8</f>
        <v>135000</v>
      </c>
      <c r="F8" s="25">
        <f>E8+(E8*C22/100)</f>
        <v>175770</v>
      </c>
      <c r="G8" s="6"/>
      <c r="H8" s="2"/>
      <c r="I8" s="2"/>
      <c r="J8" s="2"/>
      <c r="K8" s="3"/>
      <c r="L8" s="2"/>
      <c r="M8" s="2"/>
      <c r="N8" s="2"/>
      <c r="O8" s="2"/>
    </row>
    <row r="9" spans="1:15" ht="30">
      <c r="A9" s="4">
        <f>A8+1</f>
        <v>2</v>
      </c>
      <c r="B9" s="5" t="s">
        <v>23</v>
      </c>
      <c r="C9" s="11">
        <v>1500</v>
      </c>
      <c r="D9" s="11">
        <v>90</v>
      </c>
      <c r="E9" s="11">
        <f t="shared" ref="E9" si="0">C9*D9</f>
        <v>135000</v>
      </c>
      <c r="F9" s="25">
        <f>E9+(E9*C22/100)</f>
        <v>175770</v>
      </c>
      <c r="G9" s="6"/>
      <c r="H9" s="2"/>
      <c r="I9" s="2"/>
      <c r="J9" s="2"/>
      <c r="K9" s="3"/>
      <c r="L9" s="2"/>
      <c r="M9" s="2"/>
      <c r="N9" s="2"/>
      <c r="O9" s="2"/>
    </row>
    <row r="10" spans="1:15">
      <c r="A10" s="4">
        <f>A9+1</f>
        <v>3</v>
      </c>
      <c r="B10" s="5" t="s">
        <v>10</v>
      </c>
      <c r="C10" s="11">
        <v>500</v>
      </c>
      <c r="D10" s="11">
        <v>90</v>
      </c>
      <c r="E10" s="11">
        <f>C10*D10</f>
        <v>45000</v>
      </c>
      <c r="F10" s="25">
        <f>E10+(E10*C22/100)</f>
        <v>58590</v>
      </c>
      <c r="G10" s="6"/>
      <c r="H10" s="2"/>
      <c r="I10" s="2"/>
      <c r="J10" s="2"/>
      <c r="K10" s="2"/>
      <c r="L10" s="2"/>
      <c r="M10" s="2"/>
      <c r="N10" s="2"/>
      <c r="O10" s="2"/>
    </row>
    <row r="11" spans="1:15">
      <c r="A11" s="4">
        <f>A10+1</f>
        <v>4</v>
      </c>
      <c r="B11" s="5" t="s">
        <v>10</v>
      </c>
      <c r="C11" s="11">
        <v>500</v>
      </c>
      <c r="D11" s="11">
        <v>90</v>
      </c>
      <c r="E11" s="11">
        <f>C11*D11</f>
        <v>45000</v>
      </c>
      <c r="F11" s="25">
        <f>E11+(E11*C22/100)</f>
        <v>58590</v>
      </c>
      <c r="G11" s="6"/>
      <c r="H11" s="2"/>
      <c r="I11" s="2"/>
      <c r="J11" s="2"/>
      <c r="K11" s="2"/>
      <c r="L11" s="2"/>
      <c r="M11" s="2"/>
      <c r="N11" s="2"/>
      <c r="O11" s="2"/>
    </row>
    <row r="12" spans="1:15">
      <c r="A12" s="5"/>
      <c r="B12" s="5" t="s">
        <v>16</v>
      </c>
      <c r="C12" s="5"/>
      <c r="D12" s="5"/>
      <c r="E12" s="5"/>
      <c r="F12" s="25">
        <f>SUM(F8:F11)</f>
        <v>468720</v>
      </c>
      <c r="G12" s="6"/>
      <c r="H12" s="2"/>
      <c r="I12" s="2"/>
      <c r="J12" s="2"/>
      <c r="K12" s="2"/>
      <c r="L12" s="2"/>
      <c r="M12" s="2"/>
      <c r="N12" s="2"/>
      <c r="O12" s="2"/>
    </row>
    <row r="13" spans="1:15">
      <c r="A13" s="5"/>
      <c r="B13" s="5" t="s">
        <v>28</v>
      </c>
      <c r="C13" s="5"/>
      <c r="D13" s="5"/>
      <c r="E13" s="5"/>
      <c r="F13" s="25">
        <f>F12+(F12*15/100)</f>
        <v>539028</v>
      </c>
      <c r="G13" s="6"/>
      <c r="H13" s="2"/>
      <c r="I13" s="2"/>
      <c r="J13" s="2"/>
      <c r="M13" t="s">
        <v>21</v>
      </c>
    </row>
    <row r="14" spans="1:15">
      <c r="A14" s="5"/>
      <c r="B14" s="5" t="s">
        <v>17</v>
      </c>
      <c r="C14" s="5"/>
      <c r="D14" s="5"/>
      <c r="E14" s="5"/>
      <c r="F14" s="25">
        <f>F13+(F13*18/100)</f>
        <v>636053.04</v>
      </c>
      <c r="G14" s="6"/>
      <c r="H14" s="2"/>
      <c r="I14" s="2"/>
      <c r="J14" s="2"/>
    </row>
    <row r="15" spans="1:15">
      <c r="A15" s="8"/>
      <c r="B15" s="10" t="s">
        <v>18</v>
      </c>
      <c r="C15" s="9"/>
      <c r="D15" s="9"/>
      <c r="E15" s="9"/>
      <c r="F15" s="23">
        <f>F14</f>
        <v>636053.04</v>
      </c>
      <c r="G15" s="24"/>
      <c r="H15" s="2"/>
      <c r="I15" s="2"/>
      <c r="J15" s="2"/>
    </row>
    <row r="16" spans="1:15">
      <c r="A16" s="6"/>
      <c r="B16" s="2"/>
      <c r="C16" s="6"/>
      <c r="D16" s="6"/>
      <c r="E16" s="6"/>
      <c r="F16" s="6"/>
      <c r="G16" s="6"/>
      <c r="H16" s="2"/>
      <c r="I16" s="2"/>
      <c r="J16" s="2"/>
    </row>
    <row r="17" spans="1:18">
      <c r="A17" s="2"/>
      <c r="B17" s="7" t="s">
        <v>19</v>
      </c>
      <c r="C17" s="2"/>
      <c r="D17" s="2"/>
      <c r="E17" s="2"/>
      <c r="F17" s="2"/>
      <c r="G17" s="2"/>
      <c r="H17" s="2"/>
      <c r="I17" s="2"/>
      <c r="J17" s="2"/>
      <c r="K17" s="2"/>
    </row>
    <row r="18" spans="1:18" s="16" customFormat="1">
      <c r="A18" s="15" t="s">
        <v>4</v>
      </c>
      <c r="B18" s="16" t="s">
        <v>24</v>
      </c>
    </row>
    <row r="19" spans="1:18" s="16" customFormat="1">
      <c r="A19" s="17" t="s">
        <v>11</v>
      </c>
      <c r="B19" s="5" t="s">
        <v>13</v>
      </c>
      <c r="C19" s="11">
        <f>2.9+5.1</f>
        <v>8</v>
      </c>
      <c r="D19" s="18"/>
    </row>
    <row r="20" spans="1:18" s="16" customFormat="1">
      <c r="A20" s="18"/>
      <c r="B20" s="5" t="s">
        <v>14</v>
      </c>
      <c r="C20" s="11">
        <v>22</v>
      </c>
      <c r="D20" s="18"/>
    </row>
    <row r="21" spans="1:18" s="16" customFormat="1" ht="30">
      <c r="A21" s="18"/>
      <c r="B21" s="5" t="s">
        <v>15</v>
      </c>
      <c r="C21" s="11">
        <v>0.2</v>
      </c>
      <c r="D21" s="18"/>
      <c r="H21" s="16" t="s">
        <v>31</v>
      </c>
    </row>
    <row r="22" spans="1:18" s="16" customFormat="1">
      <c r="A22" s="18"/>
      <c r="B22" s="19" t="s">
        <v>12</v>
      </c>
      <c r="C22" s="20">
        <f>C19+C20+C21</f>
        <v>30.2</v>
      </c>
      <c r="D22" s="18"/>
      <c r="F22" s="21"/>
    </row>
    <row r="23" spans="1:18" ht="36" customHeight="1">
      <c r="A23" s="26" t="s">
        <v>30</v>
      </c>
      <c r="B23" s="27" t="s">
        <v>25</v>
      </c>
      <c r="C23" s="27"/>
      <c r="D23" s="27"/>
      <c r="E23" s="27"/>
      <c r="F23" s="27"/>
    </row>
    <row r="24" spans="1:18">
      <c r="A24" s="27"/>
      <c r="B24" s="27"/>
      <c r="C24" s="27"/>
      <c r="D24" s="27"/>
      <c r="E24" s="27"/>
      <c r="F24" s="27"/>
    </row>
    <row r="25" spans="1:18" ht="25.5" customHeight="1">
      <c r="B25" s="22" t="s">
        <v>26</v>
      </c>
      <c r="C25" s="22"/>
      <c r="D25" s="22"/>
      <c r="E25" s="28" t="s">
        <v>27</v>
      </c>
      <c r="F25" s="28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</sheetData>
  <mergeCells count="10">
    <mergeCell ref="A23:F23"/>
    <mergeCell ref="A24:F24"/>
    <mergeCell ref="E25:F25"/>
    <mergeCell ref="B1:F1"/>
    <mergeCell ref="B2:F2"/>
    <mergeCell ref="B3:F3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2013-04-23T06:37:03Z</cp:lastPrinted>
  <dcterms:created xsi:type="dcterms:W3CDTF">2012-10-19T05:12:03Z</dcterms:created>
  <dcterms:modified xsi:type="dcterms:W3CDTF">2013-04-23T08:35:57Z</dcterms:modified>
</cp:coreProperties>
</file>