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8070"/>
  </bookViews>
  <sheets>
    <sheet name="Сводный расчет" sheetId="1" r:id="rId1"/>
    <sheet name="Предложение 1" sheetId="2" r:id="rId2"/>
    <sheet name="Предложение 2" sheetId="3" r:id="rId3"/>
    <sheet name="Предложение 3" sheetId="4" r:id="rId4"/>
  </sheets>
  <calcPr calcId="125725"/>
</workbook>
</file>

<file path=xl/calcChain.xml><?xml version="1.0" encoding="utf-8"?>
<calcChain xmlns="http://schemas.openxmlformats.org/spreadsheetml/2006/main">
  <c r="E34" i="1"/>
  <c r="E33"/>
  <c r="E32"/>
  <c r="E31"/>
  <c r="E29"/>
  <c r="E28"/>
  <c r="E27"/>
  <c r="E26"/>
  <c r="E25"/>
  <c r="E24"/>
  <c r="E23"/>
  <c r="E22"/>
  <c r="E21"/>
  <c r="E20"/>
  <c r="E19"/>
  <c r="E18"/>
  <c r="E17"/>
  <c r="E16"/>
  <c r="E15"/>
  <c r="E14"/>
  <c r="E12"/>
  <c r="E11"/>
  <c r="E10"/>
  <c r="C33"/>
  <c r="C32"/>
  <c r="C31"/>
  <c r="C27"/>
  <c r="C26"/>
  <c r="C25"/>
  <c r="C24"/>
  <c r="C23"/>
  <c r="C22"/>
  <c r="C21"/>
  <c r="C20"/>
  <c r="C19"/>
  <c r="C18"/>
  <c r="C17"/>
  <c r="C16"/>
  <c r="C15"/>
  <c r="C14"/>
  <c r="C12"/>
  <c r="C11"/>
  <c r="C10"/>
  <c r="B33"/>
  <c r="B32"/>
  <c r="B27"/>
  <c r="B26"/>
  <c r="B25"/>
  <c r="B24"/>
  <c r="B23"/>
  <c r="B22"/>
  <c r="B21"/>
  <c r="B20"/>
  <c r="B19"/>
  <c r="B18"/>
  <c r="B17"/>
  <c r="B16"/>
  <c r="B15"/>
  <c r="B14"/>
  <c r="B13"/>
  <c r="B12"/>
  <c r="B10"/>
  <c r="D19"/>
  <c r="D18"/>
  <c r="D33"/>
  <c r="D32"/>
  <c r="D30"/>
  <c r="D28"/>
  <c r="D27"/>
  <c r="D26"/>
  <c r="D25"/>
  <c r="D24"/>
  <c r="D23"/>
  <c r="D22"/>
  <c r="D21"/>
  <c r="D20"/>
  <c r="D17"/>
  <c r="D16"/>
  <c r="D15"/>
  <c r="D14"/>
  <c r="D13"/>
  <c r="D12"/>
  <c r="D10"/>
  <c r="B35" l="1"/>
  <c r="D35"/>
  <c r="E35"/>
  <c r="C35"/>
  <c r="E36" l="1"/>
</calcChain>
</file>

<file path=xl/sharedStrings.xml><?xml version="1.0" encoding="utf-8"?>
<sst xmlns="http://schemas.openxmlformats.org/spreadsheetml/2006/main" count="201" uniqueCount="42">
  <si>
    <t>Наименование медицинских услуг</t>
  </si>
  <si>
    <t>Тарифы на платные медицинские услуги/ количество человек</t>
  </si>
  <si>
    <t>Прием врача-терапевта</t>
  </si>
  <si>
    <t>Прием врача акушера-гинеколога</t>
  </si>
  <si>
    <t>-</t>
  </si>
  <si>
    <t>Прием врача-невролога</t>
  </si>
  <si>
    <t>Прием врача-уролога (для мужчин)</t>
  </si>
  <si>
    <t>Прием врача-хирурга</t>
  </si>
  <si>
    <t>Прием врача-офтальмолога</t>
  </si>
  <si>
    <t>Прием врача-отоларинголога</t>
  </si>
  <si>
    <t>Прием врача-эндокринолога</t>
  </si>
  <si>
    <t>Клинический анализ крови</t>
  </si>
  <si>
    <t>Клинический анализ мочи</t>
  </si>
  <si>
    <t>Исследование уровня холестерина крови, липидный спектр</t>
  </si>
  <si>
    <t>Исследование уровня сахара крови</t>
  </si>
  <si>
    <t>Исследование уровня билирубина</t>
  </si>
  <si>
    <t>Исследование уровня общего белка сыворотки крови</t>
  </si>
  <si>
    <t>Исследование уровня амилазы сыворотки крови</t>
  </si>
  <si>
    <t>Исследование креатинина сыворотки крови</t>
  </si>
  <si>
    <t>Исследование мочевой кислоты сыворотки крови</t>
  </si>
  <si>
    <t>Онкомаркер специфический СА-125 (женщинам после 40 лет)</t>
  </si>
  <si>
    <t>Онкомаркер специфический PSA (мужчинам после 40 лет)</t>
  </si>
  <si>
    <t>Цитологическое исследование мазка из цервикального канала</t>
  </si>
  <si>
    <t>Электрокардиография</t>
  </si>
  <si>
    <t>Флюорография (1 раз в год)</t>
  </si>
  <si>
    <t>Маммография (женщинам после 40 лет, 1 раз в 2 года)</t>
  </si>
  <si>
    <t>итого:</t>
  </si>
  <si>
    <t>Всего по расчету:</t>
  </si>
  <si>
    <t>Расчет начальной (максимальной) цены контракта, на основании среднерыночной цены на оказание услуг</t>
  </si>
  <si>
    <t>мужчины до 40 лет</t>
  </si>
  <si>
    <t>мужчины после 40 лет</t>
  </si>
  <si>
    <t>женщины до 40 лет</t>
  </si>
  <si>
    <t>женщины после 40 лет</t>
  </si>
  <si>
    <t>Прием врача психиатра</t>
  </si>
  <si>
    <t>Прием врача психиатра-нарколога</t>
  </si>
  <si>
    <t>мужчины после 40 лет/8 чел. (Ср.рын.цена усл. * кол-во чел)</t>
  </si>
  <si>
    <t>185</t>
  </si>
  <si>
    <t>к Извещению о проведении запроса котировок</t>
  </si>
  <si>
    <t>Приложение №4</t>
  </si>
  <si>
    <t>мужчины до 40 лет/7 чел. (Ср.рын.цена усл. * кол-во чел)</t>
  </si>
  <si>
    <t>женщины до 40 лет/26 чел. (Ср.рын.цена усл. * кол-во чел)</t>
  </si>
  <si>
    <t>женщины после 40 лет/10 чел.(Ср.рын.цена усл. * кол-во чел)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</si>
</sst>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2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justify" vertical="top" wrapText="1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2" fontId="2" fillId="0" borderId="2" xfId="0" applyNumberFormat="1" applyFont="1" applyBorder="1"/>
    <xf numFmtId="2" fontId="1" fillId="0" borderId="2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topLeftCell="A28" zoomScaleNormal="100" workbookViewId="0">
      <selection activeCell="E36" sqref="E36"/>
    </sheetView>
  </sheetViews>
  <sheetFormatPr defaultRowHeight="15"/>
  <cols>
    <col min="1" max="1" width="33.140625" customWidth="1"/>
    <col min="2" max="2" width="15.28515625" customWidth="1"/>
    <col min="3" max="3" width="15.140625" customWidth="1"/>
    <col min="4" max="4" width="15.28515625" customWidth="1"/>
    <col min="5" max="5" width="17.140625" customWidth="1"/>
  </cols>
  <sheetData>
    <row r="1" spans="1:5">
      <c r="E1" s="8" t="s">
        <v>38</v>
      </c>
    </row>
    <row r="2" spans="1:5">
      <c r="E2" s="8" t="s">
        <v>37</v>
      </c>
    </row>
    <row r="3" spans="1:5">
      <c r="D3" s="8"/>
    </row>
    <row r="4" spans="1:5">
      <c r="D4" s="8"/>
    </row>
    <row r="5" spans="1:5">
      <c r="A5" s="14" t="s">
        <v>28</v>
      </c>
      <c r="B5" s="14"/>
      <c r="C5" s="14"/>
      <c r="D5" s="14"/>
      <c r="E5" s="14"/>
    </row>
    <row r="6" spans="1:5">
      <c r="A6" s="15"/>
      <c r="B6" s="15"/>
      <c r="C6" s="15"/>
      <c r="D6" s="15"/>
      <c r="E6" s="15"/>
    </row>
    <row r="7" spans="1:5" ht="16.5">
      <c r="A7" s="5"/>
      <c r="B7" s="5"/>
      <c r="C7" s="5"/>
      <c r="D7" s="5"/>
      <c r="E7" s="5"/>
    </row>
    <row r="8" spans="1:5" ht="31.5" customHeight="1">
      <c r="A8" s="12" t="s">
        <v>0</v>
      </c>
      <c r="B8" s="12" t="s">
        <v>1</v>
      </c>
      <c r="C8" s="12"/>
      <c r="D8" s="12"/>
      <c r="E8" s="12"/>
    </row>
    <row r="9" spans="1:5" ht="94.5">
      <c r="A9" s="12"/>
      <c r="B9" s="11" t="s">
        <v>39</v>
      </c>
      <c r="C9" s="11" t="s">
        <v>40</v>
      </c>
      <c r="D9" s="11" t="s">
        <v>35</v>
      </c>
      <c r="E9" s="11" t="s">
        <v>41</v>
      </c>
    </row>
    <row r="10" spans="1:5" ht="15.75">
      <c r="A10" s="9" t="s">
        <v>2</v>
      </c>
      <c r="B10" s="3">
        <f>('Предложение 1'!B5+'Предложение 2'!B5+'Предложение 3'!B5)/3*7</f>
        <v>735</v>
      </c>
      <c r="C10" s="3">
        <f>('Предложение 1'!C5+'Предложение 2'!C5+'Предложение 3'!C5)/3*26</f>
        <v>2730</v>
      </c>
      <c r="D10" s="3">
        <f>('Предложение 1'!D5+'Предложение 2'!D5+'Предложение 3'!D5)/3*8</f>
        <v>840</v>
      </c>
      <c r="E10" s="3">
        <f>('Предложение 1'!E5+'Предложение 2'!E5+'Предложение 3'!E5)/3*10</f>
        <v>1050</v>
      </c>
    </row>
    <row r="11" spans="1:5" ht="31.5">
      <c r="A11" s="9" t="s">
        <v>3</v>
      </c>
      <c r="B11" s="1" t="s">
        <v>4</v>
      </c>
      <c r="C11" s="3">
        <f>('Предложение 1'!C6+'Предложение 2'!C6+'Предложение 3'!C6)/3*26</f>
        <v>4030</v>
      </c>
      <c r="D11" s="1" t="s">
        <v>4</v>
      </c>
      <c r="E11" s="3">
        <f>('Предложение 1'!E6+'Предложение 2'!E6+'Предложение 3'!E6)/3*10</f>
        <v>1550</v>
      </c>
    </row>
    <row r="12" spans="1:5" ht="15.75">
      <c r="A12" s="9" t="s">
        <v>5</v>
      </c>
      <c r="B12" s="3">
        <f>('Предложение 1'!B7+'Предложение 2'!B7+'Предложение 3'!B7)/3*7</f>
        <v>641.66666666666674</v>
      </c>
      <c r="C12" s="3">
        <f>('Предложение 1'!C7+'Предложение 2'!C7+'Предложение 3'!C7)/3*26</f>
        <v>2383.3333333333335</v>
      </c>
      <c r="D12" s="3">
        <f>('Предложение 1'!D7+'Предложение 2'!D7+'Предложение 3'!D7)/3*8</f>
        <v>733.33333333333337</v>
      </c>
      <c r="E12" s="3">
        <f>('Предложение 1'!E7+'Предложение 2'!E7+'Предложение 3'!E7)/3*10</f>
        <v>916.66666666666674</v>
      </c>
    </row>
    <row r="13" spans="1:5" ht="31.5">
      <c r="A13" s="9" t="s">
        <v>6</v>
      </c>
      <c r="B13" s="3">
        <f>('Предложение 1'!B8+'Предложение 2'!B8+'Предложение 3'!B8)/3*7</f>
        <v>746.66666666666674</v>
      </c>
      <c r="C13" s="1" t="s">
        <v>4</v>
      </c>
      <c r="D13" s="3">
        <f>('Предложение 1'!D8+'Предложение 2'!D8+'Предложение 3'!D8)/3*8</f>
        <v>853.33333333333337</v>
      </c>
      <c r="E13" s="1" t="s">
        <v>4</v>
      </c>
    </row>
    <row r="14" spans="1:5" ht="15.75">
      <c r="A14" s="9" t="s">
        <v>7</v>
      </c>
      <c r="B14" s="3">
        <f>('Предложение 1'!B9+'Предложение 2'!B9+'Предложение 3'!B9)/3*7</f>
        <v>630</v>
      </c>
      <c r="C14" s="3">
        <f>('Предложение 1'!C9+'Предложение 2'!C9+'Предложение 3'!C9)/3*26</f>
        <v>2340</v>
      </c>
      <c r="D14" s="3">
        <f>('Предложение 1'!D9+'Предложение 2'!D9+'Предложение 3'!D9)/3*8</f>
        <v>720</v>
      </c>
      <c r="E14" s="3">
        <f>('Предложение 1'!E9+'Предложение 2'!E9+'Предложение 3'!E9)/3*10</f>
        <v>900</v>
      </c>
    </row>
    <row r="15" spans="1:5" ht="15.75">
      <c r="A15" s="9" t="s">
        <v>8</v>
      </c>
      <c r="B15" s="3">
        <f>('Предложение 1'!B10+'Предложение 2'!B10+'Предложение 3'!B10)/3*7</f>
        <v>630</v>
      </c>
      <c r="C15" s="3">
        <f>('Предложение 1'!C10+'Предложение 2'!C10+'Предложение 3'!C10)/3*26</f>
        <v>2340</v>
      </c>
      <c r="D15" s="3">
        <f>('Предложение 1'!D10+'Предложение 2'!D10+'Предложение 3'!D10)/3*8</f>
        <v>720</v>
      </c>
      <c r="E15" s="3">
        <f>('Предложение 1'!E10+'Предложение 2'!E10+'Предложение 3'!E10)/3*10</f>
        <v>900</v>
      </c>
    </row>
    <row r="16" spans="1:5" ht="15.75">
      <c r="A16" s="9" t="s">
        <v>9</v>
      </c>
      <c r="B16" s="3">
        <f>('Предложение 1'!B11+'Предложение 2'!B11+'Предложение 3'!B11)/3*7</f>
        <v>630</v>
      </c>
      <c r="C16" s="3">
        <f>('Предложение 1'!C11+'Предложение 2'!C11+'Предложение 3'!C11)/3*26</f>
        <v>2340</v>
      </c>
      <c r="D16" s="3">
        <f>('Предложение 1'!D11+'Предложение 2'!D11+'Предложение 3'!D11)/3*8</f>
        <v>720</v>
      </c>
      <c r="E16" s="3">
        <f>('Предложение 1'!E11+'Предложение 2'!E11+'Предложение 3'!E11)/3*10</f>
        <v>900</v>
      </c>
    </row>
    <row r="17" spans="1:5" ht="15.75">
      <c r="A17" s="9" t="s">
        <v>10</v>
      </c>
      <c r="B17" s="3">
        <f>('Предложение 1'!B12+'Предложение 2'!B12+'Предложение 3'!B12)/3*7</f>
        <v>723.33333333333326</v>
      </c>
      <c r="C17" s="3">
        <f>('Предложение 1'!C12+'Предложение 2'!C12+'Предложение 3'!C12)/3*26</f>
        <v>2686.6666666666665</v>
      </c>
      <c r="D17" s="3">
        <f>('Предложение 1'!D12+'Предложение 2'!D12+'Предложение 3'!D12)/3*8</f>
        <v>826.66666666666663</v>
      </c>
      <c r="E17" s="3">
        <f>('Предложение 1'!E12+'Предложение 2'!E12+'Предложение 3'!E12)/3*10</f>
        <v>1033.3333333333333</v>
      </c>
    </row>
    <row r="18" spans="1:5" ht="15.75">
      <c r="A18" s="9" t="s">
        <v>33</v>
      </c>
      <c r="B18" s="7">
        <f>'Предложение 2'!B13+'Предложение 3'!B13/2*7</f>
        <v>717.5</v>
      </c>
      <c r="C18" s="7">
        <f>'Предложение 2'!C13+'Предложение 3'!C13/2*26</f>
        <v>2475</v>
      </c>
      <c r="D18" s="7">
        <f>'Предложение 2'!D13+'Предложение 3'!D13/2*8</f>
        <v>810</v>
      </c>
      <c r="E18" s="7">
        <f>'Предложение 2'!E13+'Предложение 3'!E14/2*10</f>
        <v>570</v>
      </c>
    </row>
    <row r="19" spans="1:5" ht="31.5">
      <c r="A19" s="9" t="s">
        <v>34</v>
      </c>
      <c r="B19" s="7">
        <f>'Предложение 2'!B14+'Предложение 3'!B14/2*7</f>
        <v>420</v>
      </c>
      <c r="C19" s="7">
        <f>'Предложение 2'!C14+'Предложение 3'!C14/2*26</f>
        <v>1370</v>
      </c>
      <c r="D19" s="7">
        <f>'Предложение 2'!D14+'Предложение 3'!D14/2*8</f>
        <v>470</v>
      </c>
      <c r="E19" s="7">
        <f>'Предложение 2'!E14+'Предложение 3'!E14/2*10</f>
        <v>570</v>
      </c>
    </row>
    <row r="20" spans="1:5" ht="15.75">
      <c r="A20" s="9" t="s">
        <v>11</v>
      </c>
      <c r="B20" s="3">
        <f>('Предложение 1'!B15+'Предложение 2'!B15+'Предложение 3'!B15)/3*7</f>
        <v>688.33333333333326</v>
      </c>
      <c r="C20" s="3">
        <f>('Предложение 1'!C15+'Предложение 2'!C15+'Предложение 3'!C15)/3*26</f>
        <v>2556.6666666666665</v>
      </c>
      <c r="D20" s="3">
        <f>('Предложение 1'!D15+'Предложение 2'!D15+'Предложение 3'!D15)/3*8</f>
        <v>786.66666666666663</v>
      </c>
      <c r="E20" s="3">
        <f>('Предложение 1'!E15+'Предложение 2'!E15+'Предложение 3'!E15)/3*10</f>
        <v>983.33333333333326</v>
      </c>
    </row>
    <row r="21" spans="1:5" ht="15.75">
      <c r="A21" s="9" t="s">
        <v>12</v>
      </c>
      <c r="B21" s="3">
        <f>('Предложение 1'!B16+'Предложение 2'!B16+'Предложение 3'!B16)/3*7</f>
        <v>595</v>
      </c>
      <c r="C21" s="3">
        <f>('Предложение 1'!C16+'Предложение 2'!C16+'Предложение 3'!C16)/3*26</f>
        <v>2210</v>
      </c>
      <c r="D21" s="3">
        <f>('Предложение 1'!D16+'Предложение 2'!D16+'Предложение 3'!D16)/3*8</f>
        <v>680</v>
      </c>
      <c r="E21" s="3">
        <f>('Предложение 1'!E16+'Предложение 2'!E16+'Предложение 3'!E16)/3*10</f>
        <v>850</v>
      </c>
    </row>
    <row r="22" spans="1:5" ht="47.25">
      <c r="A22" s="9" t="s">
        <v>13</v>
      </c>
      <c r="B22" s="3">
        <f>('Предложение 1'!B17+'Предложение 2'!B17+'Предложение 3'!B17)/3*7</f>
        <v>949.66666666666663</v>
      </c>
      <c r="C22" s="3">
        <f>('Предложение 1'!C17+'Предложение 2'!C17+'Предложение 3'!C17)/3*26</f>
        <v>3527.333333333333</v>
      </c>
      <c r="D22" s="3">
        <f>('Предложение 1'!D17+'Предложение 2'!D17+'Предложение 3'!D17)/3*8</f>
        <v>1085.3333333333333</v>
      </c>
      <c r="E22" s="3">
        <f>('Предложение 1'!E17+'Предложение 2'!E17+'Предложение 3'!E17)/3*10</f>
        <v>1356.6666666666665</v>
      </c>
    </row>
    <row r="23" spans="1:5" ht="31.5">
      <c r="A23" s="9" t="s">
        <v>14</v>
      </c>
      <c r="B23" s="3">
        <f>('Предложение 1'!B18+'Предложение 2'!B18+'Предложение 3'!B18)/3*7</f>
        <v>406</v>
      </c>
      <c r="C23" s="3">
        <f>('Предложение 1'!C18+'Предложение 2'!C18+'Предложение 3'!C18)/3*26</f>
        <v>1508</v>
      </c>
      <c r="D23" s="3">
        <f>('Предложение 1'!D18+'Предложение 2'!D18+'Предложение 3'!D18)/3*8</f>
        <v>464</v>
      </c>
      <c r="E23" s="3">
        <f>('Предложение 1'!E18+'Предложение 2'!E18+'Предложение 3'!E18)/3*10</f>
        <v>580</v>
      </c>
    </row>
    <row r="24" spans="1:5" ht="31.5">
      <c r="A24" s="9" t="s">
        <v>15</v>
      </c>
      <c r="B24" s="3">
        <f>('Предложение 1'!B19+'Предложение 2'!B19+'Предложение 3'!B19)/3*7</f>
        <v>394.33333333333337</v>
      </c>
      <c r="C24" s="3">
        <f>('Предложение 1'!C19+'Предложение 2'!C19+'Предложение 3'!C19)/3*26</f>
        <v>1464.6666666666667</v>
      </c>
      <c r="D24" s="3">
        <f>('Предложение 1'!D19+'Предложение 2'!D19+'Предложение 3'!D19)/3*8</f>
        <v>450.66666666666669</v>
      </c>
      <c r="E24" s="3">
        <f>('Предложение 1'!E19+'Предложение 2'!E19+'Предложение 3'!E19)/3*10</f>
        <v>563.33333333333337</v>
      </c>
    </row>
    <row r="25" spans="1:5" ht="31.5">
      <c r="A25" s="9" t="s">
        <v>16</v>
      </c>
      <c r="B25" s="3">
        <f>('Предложение 1'!B20+'Предложение 2'!B20+'Предложение 3'!B20)/3*7</f>
        <v>371</v>
      </c>
      <c r="C25" s="3">
        <f>('Предложение 1'!C20+'Предложение 2'!C20+'Предложение 3'!C20)/3*26</f>
        <v>1378</v>
      </c>
      <c r="D25" s="3">
        <f>('Предложение 1'!D20+'Предложение 2'!D20+'Предложение 3'!D20)/3*8</f>
        <v>424</v>
      </c>
      <c r="E25" s="3">
        <f>('Предложение 1'!E20+'Предложение 2'!E20+'Предложение 3'!E20)/3*10</f>
        <v>530</v>
      </c>
    </row>
    <row r="26" spans="1:5" ht="31.5">
      <c r="A26" s="9" t="s">
        <v>17</v>
      </c>
      <c r="B26" s="3">
        <f>('Предложение 1'!B21+'Предложение 2'!B21+'Предложение 3'!B21)/3*7</f>
        <v>394.33333333333337</v>
      </c>
      <c r="C26" s="3">
        <f>('Предложение 1'!C21+'Предложение 2'!C21+'Предложение 3'!C21)/3*26</f>
        <v>1464.6666666666667</v>
      </c>
      <c r="D26" s="3">
        <f>('Предложение 1'!D21+'Предложение 2'!D21+'Предложение 3'!D21)/3*8</f>
        <v>450.66666666666669</v>
      </c>
      <c r="E26" s="3">
        <f>('Предложение 1'!E21+'Предложение 2'!E21+'Предложение 3'!E21)/3*10</f>
        <v>563.33333333333337</v>
      </c>
    </row>
    <row r="27" spans="1:5" ht="31.5">
      <c r="A27" s="9" t="s">
        <v>18</v>
      </c>
      <c r="B27" s="3">
        <f>('Предложение 1'!B22+'Предложение 2'!B22+'Предложение 3'!B22)/3*7</f>
        <v>399</v>
      </c>
      <c r="C27" s="3">
        <f>('Предложение 1'!C22+'Предложение 2'!C22+'Предложение 3'!C22)/3*26</f>
        <v>1482</v>
      </c>
      <c r="D27" s="3">
        <f>('Предложение 1'!D22+'Предложение 2'!D22+'Предложение 3'!D22)/3*8</f>
        <v>456</v>
      </c>
      <c r="E27" s="3">
        <f>('Предложение 1'!E22+'Предложение 2'!E22+'Предложение 3'!E22)/3*10</f>
        <v>570</v>
      </c>
    </row>
    <row r="28" spans="1:5" ht="31.5">
      <c r="A28" s="9" t="s">
        <v>19</v>
      </c>
      <c r="B28" s="1" t="s">
        <v>4</v>
      </c>
      <c r="C28" s="1" t="s">
        <v>4</v>
      </c>
      <c r="D28" s="3">
        <f>('Предложение 1'!D23+'Предложение 2'!D23+'Предложение 3'!D23)/3*8</f>
        <v>418.66666666666669</v>
      </c>
      <c r="E28" s="3">
        <f>('Предложение 1'!E23+'Предложение 2'!E23+'Предложение 3'!E23)/3*10</f>
        <v>523.33333333333337</v>
      </c>
    </row>
    <row r="29" spans="1:5" ht="31.5">
      <c r="A29" s="9" t="s">
        <v>20</v>
      </c>
      <c r="B29" s="1" t="s">
        <v>4</v>
      </c>
      <c r="C29" s="1" t="s">
        <v>4</v>
      </c>
      <c r="D29" s="1" t="s">
        <v>4</v>
      </c>
      <c r="E29" s="3">
        <f>('Предложение 1'!E24+'Предложение 2'!E24+'Предложение 3'!E24)/3*10</f>
        <v>2800</v>
      </c>
    </row>
    <row r="30" spans="1:5" ht="31.5">
      <c r="A30" s="9" t="s">
        <v>21</v>
      </c>
      <c r="B30" s="1" t="s">
        <v>4</v>
      </c>
      <c r="C30" s="1" t="s">
        <v>4</v>
      </c>
      <c r="D30" s="3">
        <f>('Предложение 1'!D25+'Предложение 2'!D25+'Предложение 3'!D25)/3*8</f>
        <v>1666.6666666666667</v>
      </c>
      <c r="E30" s="1" t="s">
        <v>4</v>
      </c>
    </row>
    <row r="31" spans="1:5" ht="31.5">
      <c r="A31" s="9" t="s">
        <v>22</v>
      </c>
      <c r="B31" s="1" t="s">
        <v>4</v>
      </c>
      <c r="C31" s="3">
        <f>('Предложение 1'!C26+'Предложение 2'!C26+'Предложение 3'!C26)/3*26</f>
        <v>3380</v>
      </c>
      <c r="D31" s="1" t="s">
        <v>4</v>
      </c>
      <c r="E31" s="3">
        <f>('Предложение 1'!E26+'Предложение 2'!E26+'Предложение 3'!E26)/3*10</f>
        <v>1300</v>
      </c>
    </row>
    <row r="32" spans="1:5" ht="15.75">
      <c r="A32" s="9" t="s">
        <v>23</v>
      </c>
      <c r="B32" s="3">
        <f>('Предложение 1'!B27+'Предложение 2'!B27+'Предложение 3'!B27)/3*7</f>
        <v>793.33333333333326</v>
      </c>
      <c r="C32" s="3">
        <f>('Предложение 1'!C27+'Предложение 2'!C27+'Предложение 3'!C27)/3*26</f>
        <v>2946.6666666666665</v>
      </c>
      <c r="D32" s="3">
        <f>('Предложение 1'!D27+'Предложение 2'!D27+'Предложение 3'!D27)/3*8</f>
        <v>906.66666666666663</v>
      </c>
      <c r="E32" s="3">
        <f>('Предложение 1'!E27+'Предложение 2'!E27+'Предложение 3'!E27)/3*10</f>
        <v>1133.3333333333333</v>
      </c>
    </row>
    <row r="33" spans="1:5" ht="15.75">
      <c r="A33" s="9" t="s">
        <v>24</v>
      </c>
      <c r="B33" s="3">
        <f>('Предложение 1'!B28+'Предложение 2'!B28+'Предложение 3'!B28)/3*7</f>
        <v>1131.6666666666665</v>
      </c>
      <c r="C33" s="3">
        <f>('Предложение 1'!C28+'Предложение 2'!C28+'Предложение 3'!C28)/3*26</f>
        <v>4203.333333333333</v>
      </c>
      <c r="D33" s="3">
        <f>('Предложение 1'!D28+'Предложение 2'!D28+'Предложение 3'!D28)/3*8</f>
        <v>1293.3333333333333</v>
      </c>
      <c r="E33" s="3">
        <f>('Предложение 1'!E28+'Предложение 2'!E28+'Предложение 3'!E28)/3*10</f>
        <v>1616.6666666666665</v>
      </c>
    </row>
    <row r="34" spans="1:5" ht="31.5">
      <c r="A34" s="9" t="s">
        <v>25</v>
      </c>
      <c r="B34" s="1" t="s">
        <v>4</v>
      </c>
      <c r="C34" s="1" t="s">
        <v>4</v>
      </c>
      <c r="D34" s="1" t="s">
        <v>4</v>
      </c>
      <c r="E34" s="3">
        <f>('Предложение 1'!E29+'Предложение 2'!E29+'Предложение 3'!E29)/3*10</f>
        <v>3750</v>
      </c>
    </row>
    <row r="35" spans="1:5" ht="18.75">
      <c r="A35" s="4" t="s">
        <v>26</v>
      </c>
      <c r="B35" s="6">
        <f>SUM(B10:B34)</f>
        <v>11996.833333333336</v>
      </c>
      <c r="C35" s="6">
        <f>SUM(C10:C34)</f>
        <v>48816.333333333328</v>
      </c>
      <c r="D35" s="6">
        <f t="shared" ref="D35:E35" si="0">SUM(D10:D34)</f>
        <v>15775.999999999998</v>
      </c>
      <c r="E35" s="6">
        <f t="shared" si="0"/>
        <v>25510</v>
      </c>
    </row>
    <row r="36" spans="1:5" ht="18.75">
      <c r="A36" s="13" t="s">
        <v>27</v>
      </c>
      <c r="B36" s="13"/>
      <c r="C36" s="13"/>
      <c r="D36" s="13"/>
      <c r="E36" s="6">
        <f>B35+C35+D35+E35</f>
        <v>102099.16666666666</v>
      </c>
    </row>
  </sheetData>
  <mergeCells count="4">
    <mergeCell ref="A8:A9"/>
    <mergeCell ref="B8:E8"/>
    <mergeCell ref="A36:D36"/>
    <mergeCell ref="A5:E6"/>
  </mergeCells>
  <pageMargins left="0.33" right="0.31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E29"/>
  <sheetViews>
    <sheetView topLeftCell="A19" workbookViewId="0">
      <selection activeCell="F29" sqref="F29"/>
    </sheetView>
  </sheetViews>
  <sheetFormatPr defaultRowHeight="15"/>
  <cols>
    <col min="1" max="1" width="35.140625" customWidth="1"/>
    <col min="2" max="2" width="11.42578125" customWidth="1"/>
    <col min="3" max="3" width="12" customWidth="1"/>
    <col min="4" max="4" width="11.140625" customWidth="1"/>
    <col min="5" max="5" width="12.140625" customWidth="1"/>
  </cols>
  <sheetData>
    <row r="3" spans="1:5" ht="31.5" customHeight="1">
      <c r="A3" s="12" t="s">
        <v>0</v>
      </c>
      <c r="B3" s="12" t="s">
        <v>1</v>
      </c>
      <c r="C3" s="12"/>
      <c r="D3" s="12"/>
      <c r="E3" s="12"/>
    </row>
    <row r="4" spans="1:5" ht="47.25">
      <c r="A4" s="12"/>
      <c r="B4" s="10" t="s">
        <v>29</v>
      </c>
      <c r="C4" s="10" t="s">
        <v>31</v>
      </c>
      <c r="D4" s="10" t="s">
        <v>30</v>
      </c>
      <c r="E4" s="10" t="s">
        <v>32</v>
      </c>
    </row>
    <row r="5" spans="1:5" ht="15.75">
      <c r="A5" s="1" t="s">
        <v>2</v>
      </c>
      <c r="B5" s="1">
        <v>95</v>
      </c>
      <c r="C5" s="1">
        <v>95</v>
      </c>
      <c r="D5" s="1">
        <v>95</v>
      </c>
      <c r="E5" s="1">
        <v>95</v>
      </c>
    </row>
    <row r="6" spans="1:5" ht="15.75">
      <c r="A6" s="1" t="s">
        <v>3</v>
      </c>
      <c r="B6" s="1" t="s">
        <v>4</v>
      </c>
      <c r="C6" s="1">
        <v>140</v>
      </c>
      <c r="D6" s="1" t="s">
        <v>4</v>
      </c>
      <c r="E6" s="1">
        <v>140</v>
      </c>
    </row>
    <row r="7" spans="1:5" ht="15.75">
      <c r="A7" s="1" t="s">
        <v>5</v>
      </c>
      <c r="B7" s="1">
        <v>85</v>
      </c>
      <c r="C7" s="1">
        <v>85</v>
      </c>
      <c r="D7" s="1">
        <v>85</v>
      </c>
      <c r="E7" s="1">
        <v>85</v>
      </c>
    </row>
    <row r="8" spans="1:5" ht="31.5">
      <c r="A8" s="1" t="s">
        <v>6</v>
      </c>
      <c r="B8" s="1">
        <v>130</v>
      </c>
      <c r="C8" s="1" t="s">
        <v>4</v>
      </c>
      <c r="D8" s="1">
        <v>130</v>
      </c>
      <c r="E8" s="1" t="s">
        <v>4</v>
      </c>
    </row>
    <row r="9" spans="1:5" ht="15.75">
      <c r="A9" s="1" t="s">
        <v>7</v>
      </c>
      <c r="B9" s="1">
        <v>80</v>
      </c>
      <c r="C9" s="1">
        <v>80</v>
      </c>
      <c r="D9" s="1">
        <v>80</v>
      </c>
      <c r="E9" s="1">
        <v>80</v>
      </c>
    </row>
    <row r="10" spans="1:5" ht="15.75">
      <c r="A10" s="1" t="s">
        <v>8</v>
      </c>
      <c r="B10" s="1">
        <v>80</v>
      </c>
      <c r="C10" s="1">
        <v>80</v>
      </c>
      <c r="D10" s="1">
        <v>80</v>
      </c>
      <c r="E10" s="1">
        <v>80</v>
      </c>
    </row>
    <row r="11" spans="1:5" ht="15.75">
      <c r="A11" s="1" t="s">
        <v>9</v>
      </c>
      <c r="B11" s="1">
        <v>80</v>
      </c>
      <c r="C11" s="1">
        <v>80</v>
      </c>
      <c r="D11" s="1">
        <v>80</v>
      </c>
      <c r="E11" s="1">
        <v>80</v>
      </c>
    </row>
    <row r="12" spans="1:5" ht="15.75">
      <c r="A12" s="1" t="s">
        <v>10</v>
      </c>
      <c r="B12" s="1">
        <v>120</v>
      </c>
      <c r="C12" s="1">
        <v>120</v>
      </c>
      <c r="D12" s="1">
        <v>120</v>
      </c>
      <c r="E12" s="1">
        <v>120</v>
      </c>
    </row>
    <row r="13" spans="1:5" ht="15.75">
      <c r="A13" s="1" t="s">
        <v>33</v>
      </c>
      <c r="B13" s="2"/>
      <c r="C13" s="2"/>
      <c r="D13" s="2"/>
      <c r="E13" s="2"/>
    </row>
    <row r="14" spans="1:5" ht="31.5">
      <c r="A14" s="1" t="s">
        <v>34</v>
      </c>
      <c r="B14" s="2"/>
      <c r="C14" s="2"/>
      <c r="D14" s="2"/>
      <c r="E14" s="2"/>
    </row>
    <row r="15" spans="1:5" ht="15.75">
      <c r="A15" s="1" t="s">
        <v>11</v>
      </c>
      <c r="B15" s="1">
        <v>80</v>
      </c>
      <c r="C15" s="1">
        <v>80</v>
      </c>
      <c r="D15" s="1">
        <v>80</v>
      </c>
      <c r="E15" s="1">
        <v>80</v>
      </c>
    </row>
    <row r="16" spans="1:5" ht="15.75">
      <c r="A16" s="1" t="s">
        <v>12</v>
      </c>
      <c r="B16" s="1">
        <v>100</v>
      </c>
      <c r="C16" s="1">
        <v>100</v>
      </c>
      <c r="D16" s="1">
        <v>100</v>
      </c>
      <c r="E16" s="1">
        <v>100</v>
      </c>
    </row>
    <row r="17" spans="1:5" ht="47.25">
      <c r="A17" s="1" t="s">
        <v>13</v>
      </c>
      <c r="B17" s="1">
        <v>80</v>
      </c>
      <c r="C17" s="1">
        <v>80</v>
      </c>
      <c r="D17" s="1">
        <v>80</v>
      </c>
      <c r="E17" s="1">
        <v>80</v>
      </c>
    </row>
    <row r="18" spans="1:5" ht="31.5">
      <c r="A18" s="1" t="s">
        <v>14</v>
      </c>
      <c r="B18" s="1">
        <v>80</v>
      </c>
      <c r="C18" s="1">
        <v>80</v>
      </c>
      <c r="D18" s="1">
        <v>80</v>
      </c>
      <c r="E18" s="1">
        <v>80</v>
      </c>
    </row>
    <row r="19" spans="1:5" ht="15.75">
      <c r="A19" s="1" t="s">
        <v>15</v>
      </c>
      <c r="B19" s="1">
        <v>85</v>
      </c>
      <c r="C19" s="1">
        <v>85</v>
      </c>
      <c r="D19" s="1">
        <v>85</v>
      </c>
      <c r="E19" s="1">
        <v>85</v>
      </c>
    </row>
    <row r="20" spans="1:5" ht="31.5">
      <c r="A20" s="1" t="s">
        <v>16</v>
      </c>
      <c r="B20" s="1">
        <v>70</v>
      </c>
      <c r="C20" s="1">
        <v>70</v>
      </c>
      <c r="D20" s="1">
        <v>70</v>
      </c>
      <c r="E20" s="1">
        <v>70</v>
      </c>
    </row>
    <row r="21" spans="1:5" ht="31.5">
      <c r="A21" s="1" t="s">
        <v>17</v>
      </c>
      <c r="B21" s="1">
        <v>70</v>
      </c>
      <c r="C21" s="1">
        <v>70</v>
      </c>
      <c r="D21" s="1">
        <v>70</v>
      </c>
      <c r="E21" s="1">
        <v>70</v>
      </c>
    </row>
    <row r="22" spans="1:5" ht="31.5">
      <c r="A22" s="1" t="s">
        <v>18</v>
      </c>
      <c r="B22" s="1">
        <v>72</v>
      </c>
      <c r="C22" s="1">
        <v>72</v>
      </c>
      <c r="D22" s="1">
        <v>72</v>
      </c>
      <c r="E22" s="1">
        <v>72</v>
      </c>
    </row>
    <row r="23" spans="1:5" ht="31.5">
      <c r="A23" s="1" t="s">
        <v>19</v>
      </c>
      <c r="B23" s="1" t="s">
        <v>4</v>
      </c>
      <c r="C23" s="1" t="s">
        <v>4</v>
      </c>
      <c r="D23" s="1">
        <v>68</v>
      </c>
      <c r="E23" s="1">
        <v>68</v>
      </c>
    </row>
    <row r="24" spans="1:5" ht="31.5">
      <c r="A24" s="1" t="s">
        <v>20</v>
      </c>
      <c r="B24" s="1" t="s">
        <v>4</v>
      </c>
      <c r="C24" s="1" t="s">
        <v>4</v>
      </c>
      <c r="D24" s="1" t="s">
        <v>4</v>
      </c>
      <c r="E24" s="1">
        <v>240</v>
      </c>
    </row>
    <row r="25" spans="1:5" ht="31.5">
      <c r="A25" s="1" t="s">
        <v>21</v>
      </c>
      <c r="B25" s="1" t="s">
        <v>4</v>
      </c>
      <c r="C25" s="1" t="s">
        <v>4</v>
      </c>
      <c r="D25" s="1">
        <v>215</v>
      </c>
      <c r="E25" s="1" t="s">
        <v>4</v>
      </c>
    </row>
    <row r="26" spans="1:5" ht="31.5">
      <c r="A26" s="1" t="s">
        <v>22</v>
      </c>
      <c r="B26" s="1" t="s">
        <v>4</v>
      </c>
      <c r="C26" s="1">
        <v>90</v>
      </c>
      <c r="D26" s="1" t="s">
        <v>4</v>
      </c>
      <c r="E26" s="1">
        <v>90</v>
      </c>
    </row>
    <row r="27" spans="1:5" ht="15.75">
      <c r="A27" s="1" t="s">
        <v>23</v>
      </c>
      <c r="B27" s="1">
        <v>80</v>
      </c>
      <c r="C27" s="1">
        <v>80</v>
      </c>
      <c r="D27" s="1">
        <v>80</v>
      </c>
      <c r="E27" s="1">
        <v>80</v>
      </c>
    </row>
    <row r="28" spans="1:5" ht="15.75">
      <c r="A28" s="1" t="s">
        <v>24</v>
      </c>
      <c r="B28" s="1">
        <v>110</v>
      </c>
      <c r="C28" s="1">
        <v>110</v>
      </c>
      <c r="D28" s="1">
        <v>110</v>
      </c>
      <c r="E28" s="1">
        <v>110</v>
      </c>
    </row>
    <row r="29" spans="1:5" ht="31.5">
      <c r="A29" s="1" t="s">
        <v>25</v>
      </c>
      <c r="B29" s="1" t="s">
        <v>4</v>
      </c>
      <c r="C29" s="1" t="s">
        <v>4</v>
      </c>
      <c r="D29" s="1" t="s">
        <v>4</v>
      </c>
      <c r="E29" s="1">
        <v>345</v>
      </c>
    </row>
  </sheetData>
  <mergeCells count="2">
    <mergeCell ref="A3:A4"/>
    <mergeCell ref="B3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29"/>
  <sheetViews>
    <sheetView topLeftCell="A22" workbookViewId="0">
      <selection activeCell="E29" sqref="E29"/>
    </sheetView>
  </sheetViews>
  <sheetFormatPr defaultRowHeight="15"/>
  <cols>
    <col min="1" max="1" width="35.140625" customWidth="1"/>
    <col min="2" max="3" width="13.140625" customWidth="1"/>
    <col min="4" max="4" width="11.7109375" customWidth="1"/>
    <col min="5" max="5" width="11.85546875" customWidth="1"/>
  </cols>
  <sheetData>
    <row r="3" spans="1:5" ht="31.5" customHeight="1">
      <c r="A3" s="12" t="s">
        <v>0</v>
      </c>
      <c r="B3" s="12" t="s">
        <v>1</v>
      </c>
      <c r="C3" s="12"/>
      <c r="D3" s="12"/>
      <c r="E3" s="12"/>
    </row>
    <row r="4" spans="1:5" ht="47.25">
      <c r="A4" s="12"/>
      <c r="B4" s="10" t="s">
        <v>29</v>
      </c>
      <c r="C4" s="10" t="s">
        <v>31</v>
      </c>
      <c r="D4" s="10" t="s">
        <v>30</v>
      </c>
      <c r="E4" s="10" t="s">
        <v>32</v>
      </c>
    </row>
    <row r="5" spans="1:5" ht="15.75">
      <c r="A5" s="1" t="s">
        <v>2</v>
      </c>
      <c r="B5" s="1">
        <v>100</v>
      </c>
      <c r="C5" s="1">
        <v>100</v>
      </c>
      <c r="D5" s="1">
        <v>100</v>
      </c>
      <c r="E5" s="1">
        <v>100</v>
      </c>
    </row>
    <row r="6" spans="1:5" ht="15.75">
      <c r="A6" s="1" t="s">
        <v>3</v>
      </c>
      <c r="B6" s="1" t="s">
        <v>4</v>
      </c>
      <c r="C6" s="1">
        <v>205</v>
      </c>
      <c r="D6" s="1" t="s">
        <v>4</v>
      </c>
      <c r="E6" s="1">
        <v>205</v>
      </c>
    </row>
    <row r="7" spans="1:5" ht="15.75">
      <c r="A7" s="1" t="s">
        <v>5</v>
      </c>
      <c r="B7" s="1">
        <v>70</v>
      </c>
      <c r="C7" s="1">
        <v>70</v>
      </c>
      <c r="D7" s="1">
        <v>70</v>
      </c>
      <c r="E7" s="1">
        <v>70</v>
      </c>
    </row>
    <row r="8" spans="1:5" ht="31.5">
      <c r="A8" s="1" t="s">
        <v>6</v>
      </c>
      <c r="B8" s="1">
        <v>70</v>
      </c>
      <c r="C8" s="1" t="s">
        <v>4</v>
      </c>
      <c r="D8" s="1">
        <v>70</v>
      </c>
      <c r="E8" s="1" t="s">
        <v>4</v>
      </c>
    </row>
    <row r="9" spans="1:5" ht="15.75">
      <c r="A9" s="1" t="s">
        <v>7</v>
      </c>
      <c r="B9" s="1">
        <v>70</v>
      </c>
      <c r="C9" s="1">
        <v>70</v>
      </c>
      <c r="D9" s="1">
        <v>70</v>
      </c>
      <c r="E9" s="1">
        <v>70</v>
      </c>
    </row>
    <row r="10" spans="1:5" ht="15.75">
      <c r="A10" s="1" t="s">
        <v>8</v>
      </c>
      <c r="B10" s="1">
        <v>70</v>
      </c>
      <c r="C10" s="1">
        <v>70</v>
      </c>
      <c r="D10" s="1">
        <v>70</v>
      </c>
      <c r="E10" s="1">
        <v>70</v>
      </c>
    </row>
    <row r="11" spans="1:5" ht="15.75">
      <c r="A11" s="1" t="s">
        <v>9</v>
      </c>
      <c r="B11" s="1">
        <v>70</v>
      </c>
      <c r="C11" s="1">
        <v>70</v>
      </c>
      <c r="D11" s="1">
        <v>70</v>
      </c>
      <c r="E11" s="1">
        <v>70</v>
      </c>
    </row>
    <row r="12" spans="1:5" ht="15.75">
      <c r="A12" s="1" t="s">
        <v>10</v>
      </c>
      <c r="B12" s="1">
        <v>70</v>
      </c>
      <c r="C12" s="1">
        <v>70</v>
      </c>
      <c r="D12" s="1">
        <v>70</v>
      </c>
      <c r="E12" s="1">
        <v>70</v>
      </c>
    </row>
    <row r="13" spans="1:5" ht="15.75">
      <c r="A13" s="1" t="s">
        <v>33</v>
      </c>
      <c r="B13" s="1">
        <v>70</v>
      </c>
      <c r="C13" s="1">
        <v>70</v>
      </c>
      <c r="D13" s="1">
        <v>70</v>
      </c>
      <c r="E13" s="1">
        <v>70</v>
      </c>
    </row>
    <row r="14" spans="1:5" ht="31.5">
      <c r="A14" s="1" t="s">
        <v>34</v>
      </c>
      <c r="B14" s="1">
        <v>70</v>
      </c>
      <c r="C14" s="1">
        <v>70</v>
      </c>
      <c r="D14" s="1">
        <v>70</v>
      </c>
      <c r="E14" s="1">
        <v>70</v>
      </c>
    </row>
    <row r="15" spans="1:5" ht="15.75">
      <c r="A15" s="1" t="s">
        <v>11</v>
      </c>
      <c r="B15" s="1">
        <v>140</v>
      </c>
      <c r="C15" s="1">
        <v>140</v>
      </c>
      <c r="D15" s="1">
        <v>140</v>
      </c>
      <c r="E15" s="1">
        <v>140</v>
      </c>
    </row>
    <row r="16" spans="1:5" ht="15.75">
      <c r="A16" s="1" t="s">
        <v>12</v>
      </c>
      <c r="B16" s="1">
        <v>100</v>
      </c>
      <c r="C16" s="1">
        <v>100</v>
      </c>
      <c r="D16" s="1">
        <v>100</v>
      </c>
      <c r="E16" s="1">
        <v>100</v>
      </c>
    </row>
    <row r="17" spans="1:5" ht="47.25">
      <c r="A17" s="1" t="s">
        <v>13</v>
      </c>
      <c r="B17" s="1">
        <v>282</v>
      </c>
      <c r="C17" s="1">
        <v>282</v>
      </c>
      <c r="D17" s="1">
        <v>282</v>
      </c>
      <c r="E17" s="1">
        <v>282</v>
      </c>
    </row>
    <row r="18" spans="1:5" ht="31.5">
      <c r="A18" s="1" t="s">
        <v>14</v>
      </c>
      <c r="B18" s="1">
        <v>44</v>
      </c>
      <c r="C18" s="1">
        <v>44</v>
      </c>
      <c r="D18" s="1">
        <v>44</v>
      </c>
      <c r="E18" s="1">
        <v>44</v>
      </c>
    </row>
    <row r="19" spans="1:5" ht="15.75">
      <c r="A19" s="1" t="s">
        <v>15</v>
      </c>
      <c r="B19" s="1">
        <v>44</v>
      </c>
      <c r="C19" s="1">
        <v>44</v>
      </c>
      <c r="D19" s="1">
        <v>44</v>
      </c>
      <c r="E19" s="1">
        <v>44</v>
      </c>
    </row>
    <row r="20" spans="1:5" ht="31.5">
      <c r="A20" s="1" t="s">
        <v>16</v>
      </c>
      <c r="B20" s="1">
        <v>44</v>
      </c>
      <c r="C20" s="1">
        <v>44</v>
      </c>
      <c r="D20" s="1">
        <v>44</v>
      </c>
      <c r="E20" s="1">
        <v>44</v>
      </c>
    </row>
    <row r="21" spans="1:5" ht="31.5">
      <c r="A21" s="1" t="s">
        <v>17</v>
      </c>
      <c r="B21" s="1">
        <v>44</v>
      </c>
      <c r="C21" s="1">
        <v>44</v>
      </c>
      <c r="D21" s="1">
        <v>44</v>
      </c>
      <c r="E21" s="1">
        <v>44</v>
      </c>
    </row>
    <row r="22" spans="1:5" ht="31.5">
      <c r="A22" s="1" t="s">
        <v>18</v>
      </c>
      <c r="B22" s="1">
        <v>44</v>
      </c>
      <c r="C22" s="1">
        <v>44</v>
      </c>
      <c r="D22" s="1">
        <v>44</v>
      </c>
      <c r="E22" s="1">
        <v>44</v>
      </c>
    </row>
    <row r="23" spans="1:5" ht="31.5">
      <c r="A23" s="1" t="s">
        <v>19</v>
      </c>
      <c r="B23" s="1" t="s">
        <v>4</v>
      </c>
      <c r="C23" s="1" t="s">
        <v>4</v>
      </c>
      <c r="D23" s="1">
        <v>44</v>
      </c>
      <c r="E23" s="1">
        <v>44</v>
      </c>
    </row>
    <row r="24" spans="1:5" ht="31.5">
      <c r="A24" s="1" t="s">
        <v>20</v>
      </c>
      <c r="B24" s="1" t="s">
        <v>4</v>
      </c>
      <c r="C24" s="1" t="s">
        <v>4</v>
      </c>
      <c r="D24" s="1" t="s">
        <v>4</v>
      </c>
      <c r="E24" s="1">
        <v>420</v>
      </c>
    </row>
    <row r="25" spans="1:5" ht="31.5">
      <c r="A25" s="1" t="s">
        <v>21</v>
      </c>
      <c r="B25" s="1" t="s">
        <v>4</v>
      </c>
      <c r="C25" s="1" t="s">
        <v>4</v>
      </c>
      <c r="D25" s="1">
        <v>300</v>
      </c>
      <c r="E25" s="1" t="s">
        <v>4</v>
      </c>
    </row>
    <row r="26" spans="1:5" ht="31.5">
      <c r="A26" s="1" t="s">
        <v>22</v>
      </c>
      <c r="B26" s="1" t="s">
        <v>4</v>
      </c>
      <c r="C26" s="1">
        <v>200</v>
      </c>
      <c r="D26" s="1" t="s">
        <v>4</v>
      </c>
      <c r="E26" s="1">
        <v>200</v>
      </c>
    </row>
    <row r="27" spans="1:5" ht="15.75">
      <c r="A27" s="1" t="s">
        <v>23</v>
      </c>
      <c r="B27" s="1">
        <v>150</v>
      </c>
      <c r="C27" s="1">
        <v>150</v>
      </c>
      <c r="D27" s="1">
        <v>150</v>
      </c>
      <c r="E27" s="1">
        <v>150</v>
      </c>
    </row>
    <row r="28" spans="1:5" ht="15.75">
      <c r="A28" s="1" t="s">
        <v>24</v>
      </c>
      <c r="B28" s="1">
        <v>160</v>
      </c>
      <c r="C28" s="1">
        <v>160</v>
      </c>
      <c r="D28" s="1">
        <v>160</v>
      </c>
      <c r="E28" s="1">
        <v>160</v>
      </c>
    </row>
    <row r="29" spans="1:5" ht="31.5">
      <c r="A29" s="1" t="s">
        <v>25</v>
      </c>
      <c r="B29" s="1" t="s">
        <v>4</v>
      </c>
      <c r="C29" s="1" t="s">
        <v>4</v>
      </c>
      <c r="D29" s="1" t="s">
        <v>4</v>
      </c>
      <c r="E29" s="1">
        <v>415</v>
      </c>
    </row>
  </sheetData>
  <mergeCells count="2">
    <mergeCell ref="A3:A4"/>
    <mergeCell ref="B3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E29"/>
  <sheetViews>
    <sheetView topLeftCell="A19" workbookViewId="0">
      <selection activeCell="F28" sqref="F28"/>
    </sheetView>
  </sheetViews>
  <sheetFormatPr defaultRowHeight="15"/>
  <cols>
    <col min="1" max="1" width="35.140625" customWidth="1"/>
    <col min="2" max="2" width="12.5703125" customWidth="1"/>
    <col min="3" max="3" width="13.140625" customWidth="1"/>
    <col min="4" max="4" width="12.28515625" customWidth="1"/>
    <col min="5" max="5" width="12.140625" customWidth="1"/>
  </cols>
  <sheetData>
    <row r="3" spans="1:5" ht="31.5" customHeight="1">
      <c r="A3" s="12" t="s">
        <v>0</v>
      </c>
      <c r="B3" s="12" t="s">
        <v>1</v>
      </c>
      <c r="C3" s="12"/>
      <c r="D3" s="12"/>
      <c r="E3" s="12"/>
    </row>
    <row r="4" spans="1:5" ht="47.25">
      <c r="A4" s="12"/>
      <c r="B4" s="10" t="s">
        <v>29</v>
      </c>
      <c r="C4" s="10" t="s">
        <v>31</v>
      </c>
      <c r="D4" s="10" t="s">
        <v>30</v>
      </c>
      <c r="E4" s="10" t="s">
        <v>32</v>
      </c>
    </row>
    <row r="5" spans="1:5" ht="15.75">
      <c r="A5" s="1" t="s">
        <v>2</v>
      </c>
      <c r="B5" s="1">
        <v>120</v>
      </c>
      <c r="C5" s="1">
        <v>120</v>
      </c>
      <c r="D5" s="1">
        <v>120</v>
      </c>
      <c r="E5" s="1">
        <v>120</v>
      </c>
    </row>
    <row r="6" spans="1:5" ht="15.75">
      <c r="A6" s="1" t="s">
        <v>3</v>
      </c>
      <c r="B6" s="1" t="s">
        <v>4</v>
      </c>
      <c r="C6" s="1">
        <v>120</v>
      </c>
      <c r="D6" s="1" t="s">
        <v>4</v>
      </c>
      <c r="E6" s="1">
        <v>120</v>
      </c>
    </row>
    <row r="7" spans="1:5" ht="15.75">
      <c r="A7" s="1" t="s">
        <v>5</v>
      </c>
      <c r="B7" s="1">
        <v>120</v>
      </c>
      <c r="C7" s="1">
        <v>120</v>
      </c>
      <c r="D7" s="1">
        <v>120</v>
      </c>
      <c r="E7" s="1">
        <v>120</v>
      </c>
    </row>
    <row r="8" spans="1:5" ht="31.5">
      <c r="A8" s="1" t="s">
        <v>6</v>
      </c>
      <c r="B8" s="1">
        <v>120</v>
      </c>
      <c r="C8" s="1" t="s">
        <v>4</v>
      </c>
      <c r="D8" s="1">
        <v>120</v>
      </c>
      <c r="E8" s="1" t="s">
        <v>4</v>
      </c>
    </row>
    <row r="9" spans="1:5" ht="15.75">
      <c r="A9" s="1" t="s">
        <v>7</v>
      </c>
      <c r="B9" s="1">
        <v>120</v>
      </c>
      <c r="C9" s="1">
        <v>120</v>
      </c>
      <c r="D9" s="1">
        <v>120</v>
      </c>
      <c r="E9" s="1">
        <v>120</v>
      </c>
    </row>
    <row r="10" spans="1:5" ht="15.75">
      <c r="A10" s="1" t="s">
        <v>8</v>
      </c>
      <c r="B10" s="1">
        <v>120</v>
      </c>
      <c r="C10" s="1">
        <v>120</v>
      </c>
      <c r="D10" s="1">
        <v>120</v>
      </c>
      <c r="E10" s="1">
        <v>120</v>
      </c>
    </row>
    <row r="11" spans="1:5" ht="15.75">
      <c r="A11" s="1" t="s">
        <v>9</v>
      </c>
      <c r="B11" s="1">
        <v>120</v>
      </c>
      <c r="C11" s="1">
        <v>120</v>
      </c>
      <c r="D11" s="1">
        <v>120</v>
      </c>
      <c r="E11" s="1">
        <v>120</v>
      </c>
    </row>
    <row r="12" spans="1:5" ht="15.75">
      <c r="A12" s="1" t="s">
        <v>10</v>
      </c>
      <c r="B12" s="1">
        <v>120</v>
      </c>
      <c r="C12" s="1">
        <v>120</v>
      </c>
      <c r="D12" s="1">
        <v>120</v>
      </c>
      <c r="E12" s="1">
        <v>120</v>
      </c>
    </row>
    <row r="13" spans="1:5" ht="15.75">
      <c r="A13" s="1" t="s">
        <v>33</v>
      </c>
      <c r="B13" s="2" t="s">
        <v>36</v>
      </c>
      <c r="C13" s="2" t="s">
        <v>36</v>
      </c>
      <c r="D13" s="2" t="s">
        <v>36</v>
      </c>
      <c r="E13" s="2" t="s">
        <v>36</v>
      </c>
    </row>
    <row r="14" spans="1:5" ht="31.5">
      <c r="A14" s="1" t="s">
        <v>34</v>
      </c>
      <c r="B14" s="1">
        <v>100</v>
      </c>
      <c r="C14" s="1">
        <v>100</v>
      </c>
      <c r="D14" s="1">
        <v>100</v>
      </c>
      <c r="E14" s="1">
        <v>100</v>
      </c>
    </row>
    <row r="15" spans="1:5" ht="15.75">
      <c r="A15" s="1" t="s">
        <v>11</v>
      </c>
      <c r="B15" s="1">
        <v>75</v>
      </c>
      <c r="C15" s="1">
        <v>75</v>
      </c>
      <c r="D15" s="1">
        <v>75</v>
      </c>
      <c r="E15" s="1">
        <v>75</v>
      </c>
    </row>
    <row r="16" spans="1:5" ht="15.75">
      <c r="A16" s="1" t="s">
        <v>12</v>
      </c>
      <c r="B16" s="1">
        <v>55</v>
      </c>
      <c r="C16" s="1">
        <v>55</v>
      </c>
      <c r="D16" s="1">
        <v>55</v>
      </c>
      <c r="E16" s="1">
        <v>55</v>
      </c>
    </row>
    <row r="17" spans="1:5" ht="47.25">
      <c r="A17" s="1" t="s">
        <v>13</v>
      </c>
      <c r="B17" s="1">
        <v>45</v>
      </c>
      <c r="C17" s="1">
        <v>45</v>
      </c>
      <c r="D17" s="1">
        <v>45</v>
      </c>
      <c r="E17" s="1">
        <v>45</v>
      </c>
    </row>
    <row r="18" spans="1:5" ht="31.5">
      <c r="A18" s="1" t="s">
        <v>14</v>
      </c>
      <c r="B18" s="1">
        <v>50</v>
      </c>
      <c r="C18" s="1">
        <v>50</v>
      </c>
      <c r="D18" s="1">
        <v>50</v>
      </c>
      <c r="E18" s="1">
        <v>50</v>
      </c>
    </row>
    <row r="19" spans="1:5" ht="15.75">
      <c r="A19" s="1" t="s">
        <v>15</v>
      </c>
      <c r="B19" s="1">
        <v>40</v>
      </c>
      <c r="C19" s="1">
        <v>40</v>
      </c>
      <c r="D19" s="1">
        <v>40</v>
      </c>
      <c r="E19" s="1">
        <v>40</v>
      </c>
    </row>
    <row r="20" spans="1:5" ht="31.5">
      <c r="A20" s="1" t="s">
        <v>16</v>
      </c>
      <c r="B20" s="1">
        <v>45</v>
      </c>
      <c r="C20" s="1">
        <v>45</v>
      </c>
      <c r="D20" s="1">
        <v>45</v>
      </c>
      <c r="E20" s="1">
        <v>45</v>
      </c>
    </row>
    <row r="21" spans="1:5" ht="31.5">
      <c r="A21" s="1" t="s">
        <v>17</v>
      </c>
      <c r="B21" s="1">
        <v>55</v>
      </c>
      <c r="C21" s="1">
        <v>55</v>
      </c>
      <c r="D21" s="1">
        <v>55</v>
      </c>
      <c r="E21" s="1">
        <v>55</v>
      </c>
    </row>
    <row r="22" spans="1:5" ht="31.5">
      <c r="A22" s="1" t="s">
        <v>18</v>
      </c>
      <c r="B22" s="1">
        <v>55</v>
      </c>
      <c r="C22" s="1">
        <v>55</v>
      </c>
      <c r="D22" s="1">
        <v>55</v>
      </c>
      <c r="E22" s="1">
        <v>55</v>
      </c>
    </row>
    <row r="23" spans="1:5" ht="31.5">
      <c r="A23" s="1" t="s">
        <v>19</v>
      </c>
      <c r="B23" s="1" t="s">
        <v>4</v>
      </c>
      <c r="C23" s="1" t="s">
        <v>4</v>
      </c>
      <c r="D23" s="1">
        <v>45</v>
      </c>
      <c r="E23" s="1">
        <v>45</v>
      </c>
    </row>
    <row r="24" spans="1:5" ht="31.5">
      <c r="A24" s="1" t="s">
        <v>20</v>
      </c>
      <c r="B24" s="1" t="s">
        <v>4</v>
      </c>
      <c r="C24" s="1" t="s">
        <v>4</v>
      </c>
      <c r="D24" s="1" t="s">
        <v>4</v>
      </c>
      <c r="E24" s="1">
        <v>180</v>
      </c>
    </row>
    <row r="25" spans="1:5" ht="31.5">
      <c r="A25" s="1" t="s">
        <v>21</v>
      </c>
      <c r="B25" s="1" t="s">
        <v>4</v>
      </c>
      <c r="C25" s="1" t="s">
        <v>4</v>
      </c>
      <c r="D25" s="1">
        <v>110</v>
      </c>
      <c r="E25" s="1" t="s">
        <v>4</v>
      </c>
    </row>
    <row r="26" spans="1:5" ht="31.5">
      <c r="A26" s="1" t="s">
        <v>22</v>
      </c>
      <c r="B26" s="1" t="s">
        <v>4</v>
      </c>
      <c r="C26" s="1">
        <v>100</v>
      </c>
      <c r="D26" s="1" t="s">
        <v>4</v>
      </c>
      <c r="E26" s="1">
        <v>100</v>
      </c>
    </row>
    <row r="27" spans="1:5" ht="15.75">
      <c r="A27" s="1" t="s">
        <v>23</v>
      </c>
      <c r="B27" s="1">
        <v>110</v>
      </c>
      <c r="C27" s="1">
        <v>110</v>
      </c>
      <c r="D27" s="1">
        <v>110</v>
      </c>
      <c r="E27" s="1">
        <v>110</v>
      </c>
    </row>
    <row r="28" spans="1:5" ht="15.75">
      <c r="A28" s="1" t="s">
        <v>24</v>
      </c>
      <c r="B28" s="1">
        <v>215</v>
      </c>
      <c r="C28" s="1">
        <v>215</v>
      </c>
      <c r="D28" s="1">
        <v>215</v>
      </c>
      <c r="E28" s="1">
        <v>215</v>
      </c>
    </row>
    <row r="29" spans="1:5" ht="31.5">
      <c r="A29" s="1" t="s">
        <v>25</v>
      </c>
      <c r="B29" s="1" t="s">
        <v>4</v>
      </c>
      <c r="C29" s="1" t="s">
        <v>4</v>
      </c>
      <c r="D29" s="1" t="s">
        <v>4</v>
      </c>
      <c r="E29" s="1">
        <v>365</v>
      </c>
    </row>
  </sheetData>
  <mergeCells count="2">
    <mergeCell ref="A3:A4"/>
    <mergeCell ref="B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Сводный расчет</vt:lpstr>
      <vt:lpstr>Предложение 1</vt:lpstr>
      <vt:lpstr>Предложение 2</vt:lpstr>
      <vt:lpstr>Предложение 3</vt:lpstr>
    </vt:vector>
  </TitlesOfParts>
  <Company>AKR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k0605</dc:creator>
  <cp:lastModifiedBy>k0605</cp:lastModifiedBy>
  <cp:lastPrinted>2012-04-16T07:17:50Z</cp:lastPrinted>
  <dcterms:created xsi:type="dcterms:W3CDTF">2012-04-12T04:17:02Z</dcterms:created>
  <dcterms:modified xsi:type="dcterms:W3CDTF">2013-04-30T06:50:58Z</dcterms:modified>
</cp:coreProperties>
</file>