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13395" windowHeight="116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3" i="1" l="1"/>
  <c r="J13" i="1"/>
  <c r="I13" i="1"/>
  <c r="G13" i="1"/>
  <c r="E13" i="1"/>
  <c r="I12" i="1" l="1"/>
  <c r="I14" i="1"/>
  <c r="I15" i="1"/>
  <c r="I16" i="1"/>
  <c r="I17" i="1"/>
  <c r="E17" i="1" l="1"/>
  <c r="G17" i="1" s="1"/>
  <c r="J17" i="1" s="1"/>
  <c r="L17" i="1" s="1"/>
  <c r="E14" i="1"/>
  <c r="G14" i="1" s="1"/>
  <c r="J14" i="1" s="1"/>
  <c r="L14" i="1" s="1"/>
  <c r="E15" i="1"/>
  <c r="G15" i="1" s="1"/>
  <c r="J15" i="1" s="1"/>
  <c r="L15" i="1" s="1"/>
  <c r="E16" i="1"/>
  <c r="G16" i="1" s="1"/>
  <c r="J16" i="1" s="1"/>
  <c r="L16" i="1" s="1"/>
  <c r="E12" i="1"/>
  <c r="G12" i="1" s="1"/>
  <c r="J12" i="1" l="1"/>
  <c r="L12" i="1" s="1"/>
  <c r="L18" i="1" s="1"/>
</calcChain>
</file>

<file path=xl/sharedStrings.xml><?xml version="1.0" encoding="utf-8"?>
<sst xmlns="http://schemas.openxmlformats.org/spreadsheetml/2006/main" count="36" uniqueCount="36">
  <si>
    <t>№ п/п</t>
  </si>
  <si>
    <t>Вид работ</t>
  </si>
  <si>
    <t>1.</t>
  </si>
  <si>
    <t>2.</t>
  </si>
  <si>
    <t>Изготовление и установка опор для дорожных знаков</t>
  </si>
  <si>
    <t>Средняя стоимость знака</t>
  </si>
  <si>
    <t>Всего стоимость с учетом средней стоимости знака</t>
  </si>
  <si>
    <t>Объем работ</t>
  </si>
  <si>
    <t>Стоимость</t>
  </si>
  <si>
    <t>Всего стоимость выполненных работ по контракту</t>
  </si>
  <si>
    <t>Приложение № 2 к документации</t>
  </si>
  <si>
    <t>о проведении открытого аукциона в электронной форме</t>
  </si>
  <si>
    <t>Обоснование начальной (максимальной) цены контракта на выполнение работ по изготовлению, установке и демонтажу дорожных знаков на улично-дорожной сети города Перми</t>
  </si>
  <si>
    <t xml:space="preserve">Муниципальный контракт № 26-028-2012/ЭА имеет реестровую запись № 0856300000212000032 в реестре контрактов общероссийского официального сайта http://zakupki.gov.ru  </t>
  </si>
  <si>
    <t xml:space="preserve">Муниципальный контракт № 77-074-2012/ЭА имеет реестровую запись № 0856300000212000098 в реестре контрактов общероссийского официального сайта http://zakupki.gov.ru  </t>
  </si>
  <si>
    <t>Стоимость знака по муниципальному контракту № 77-074-2012/ЭА</t>
  </si>
  <si>
    <t>Средняя стоимость дорожного знака исходя из прайс-листов</t>
  </si>
  <si>
    <t>3-4</t>
  </si>
  <si>
    <t>Стоимость по муниципальному контракту № 77-074-2012/ЭА с учетом стоимости дорожного знака с НДС</t>
  </si>
  <si>
    <t>Стоимость работ без учета стоимости дорожного знака, с НДС</t>
  </si>
  <si>
    <t>Средняя стоимость работ без учета стоимости дорожного знака, с НДС</t>
  </si>
  <si>
    <t>(5+6)/2</t>
  </si>
  <si>
    <t>(4+8)/2</t>
  </si>
  <si>
    <t>7+9</t>
  </si>
  <si>
    <t>Изготовление и установка дорожного знака на существующую опору (стойку), кронштейн без применения спецтехники</t>
  </si>
  <si>
    <t>Стоимость работ по муниципальному контракту № 26-028-2012/ЭА без учета стоимости дорожного знака, с НДС (стоимость изготовления и установки опор для дорожных знаков взята из обоснования начальной максимальной цены муниципального контракта № 77-074-2012/ЭА)</t>
  </si>
  <si>
    <t>10*11</t>
  </si>
  <si>
    <t>Изготовление и установка дорожного знака на существующую опору (стойку), с применением выносного кронштейна с применением спецтехники</t>
  </si>
  <si>
    <t>Изготовление и установка дорожного знака на существующую опору (стойку), с применением выносного кронштейна без применения спецтехники</t>
  </si>
  <si>
    <t>3.</t>
  </si>
  <si>
    <t>Демонтаж установленных в ненадлежащем порядке опор (стоек), дорожных знаков, информационных или рекламных табличек, щитов, растяжек без применения спецтехники</t>
  </si>
  <si>
    <t>Демонтаж опор (стоек) с обрезкой сваркой</t>
  </si>
  <si>
    <t>4.</t>
  </si>
  <si>
    <t>5.</t>
  </si>
  <si>
    <t>6.</t>
  </si>
  <si>
    <t>от "17" июня 2013 г.  № 0856300000213000030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</si>
</sst>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5" xfId="0" applyFont="1" applyBorder="1"/>
    <xf numFmtId="0" fontId="3" fillId="0" borderId="6" xfId="0" applyFont="1" applyBorder="1"/>
    <xf numFmtId="0" fontId="1" fillId="0" borderId="0" xfId="0" applyFont="1"/>
    <xf numFmtId="0" fontId="4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5" borderId="3" xfId="0" applyFont="1" applyFill="1" applyBorder="1" applyAlignment="1">
      <alignment horizontal="justify" vertical="center" wrapText="1"/>
    </xf>
    <xf numFmtId="0" fontId="2" fillId="5" borderId="4" xfId="0" applyFont="1" applyFill="1" applyBorder="1" applyAlignment="1">
      <alignment horizontal="center" vertical="center" wrapText="1"/>
    </xf>
    <xf numFmtId="49" fontId="2" fillId="5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justify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workbookViewId="0">
      <selection activeCell="B9" sqref="B9"/>
    </sheetView>
  </sheetViews>
  <sheetFormatPr defaultRowHeight="15" x14ac:dyDescent="0.25"/>
  <cols>
    <col min="1" max="1" width="8.7109375" customWidth="1"/>
    <col min="2" max="2" width="43.28515625" customWidth="1"/>
    <col min="3" max="3" width="19.7109375" customWidth="1"/>
    <col min="4" max="4" width="22.42578125" customWidth="1"/>
    <col min="5" max="5" width="18.85546875" customWidth="1"/>
    <col min="6" max="6" width="19.85546875" customWidth="1"/>
    <col min="7" max="7" width="18.85546875" customWidth="1"/>
    <col min="8" max="8" width="12.5703125" customWidth="1"/>
    <col min="9" max="9" width="12.28515625" customWidth="1"/>
    <col min="10" max="10" width="19.42578125" customWidth="1"/>
    <col min="11" max="11" width="13.85546875" customWidth="1"/>
    <col min="12" max="12" width="21.7109375" customWidth="1"/>
  </cols>
  <sheetData>
    <row r="1" spans="1:12" ht="15.75" x14ac:dyDescent="0.25">
      <c r="L1" s="5" t="s">
        <v>10</v>
      </c>
    </row>
    <row r="2" spans="1:12" ht="15.75" x14ac:dyDescent="0.25">
      <c r="L2" s="5" t="s">
        <v>11</v>
      </c>
    </row>
    <row r="3" spans="1:12" ht="15.75" x14ac:dyDescent="0.25">
      <c r="L3" s="5" t="s">
        <v>35</v>
      </c>
    </row>
    <row r="5" spans="1:12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5.75" x14ac:dyDescent="0.25">
      <c r="A7" s="28" t="s">
        <v>12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2" ht="15.75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ht="271.5" thickBot="1" x14ac:dyDescent="0.3">
      <c r="A9" s="1" t="s">
        <v>0</v>
      </c>
      <c r="B9" s="2" t="s">
        <v>1</v>
      </c>
      <c r="C9" s="11" t="s">
        <v>18</v>
      </c>
      <c r="D9" s="11" t="s">
        <v>15</v>
      </c>
      <c r="E9" s="11" t="s">
        <v>19</v>
      </c>
      <c r="F9" s="11" t="s">
        <v>25</v>
      </c>
      <c r="G9" s="15" t="s">
        <v>20</v>
      </c>
      <c r="H9" s="11" t="s">
        <v>16</v>
      </c>
      <c r="I9" s="15" t="s">
        <v>5</v>
      </c>
      <c r="J9" s="15" t="s">
        <v>6</v>
      </c>
      <c r="K9" s="2" t="s">
        <v>7</v>
      </c>
      <c r="L9" s="15" t="s">
        <v>8</v>
      </c>
    </row>
    <row r="10" spans="1:12" ht="15.75" thickBot="1" x14ac:dyDescent="0.3">
      <c r="A10" s="3">
        <v>1</v>
      </c>
      <c r="B10" s="3">
        <v>2</v>
      </c>
      <c r="C10" s="12">
        <v>3</v>
      </c>
      <c r="D10" s="12">
        <v>4</v>
      </c>
      <c r="E10" s="12">
        <v>5</v>
      </c>
      <c r="F10" s="12">
        <v>6</v>
      </c>
      <c r="G10" s="16">
        <v>7</v>
      </c>
      <c r="H10" s="12">
        <v>8</v>
      </c>
      <c r="I10" s="16">
        <v>9</v>
      </c>
      <c r="J10" s="16">
        <v>10</v>
      </c>
      <c r="K10" s="3">
        <v>11</v>
      </c>
      <c r="L10" s="16">
        <v>12</v>
      </c>
    </row>
    <row r="11" spans="1:12" ht="16.5" thickBot="1" x14ac:dyDescent="0.3">
      <c r="A11" s="20"/>
      <c r="B11" s="21"/>
      <c r="C11" s="22"/>
      <c r="D11" s="22"/>
      <c r="E11" s="13" t="s">
        <v>17</v>
      </c>
      <c r="F11" s="22"/>
      <c r="G11" s="17" t="s">
        <v>21</v>
      </c>
      <c r="H11" s="22"/>
      <c r="I11" s="17" t="s">
        <v>22</v>
      </c>
      <c r="J11" s="17" t="s">
        <v>23</v>
      </c>
      <c r="K11" s="22"/>
      <c r="L11" s="17" t="s">
        <v>26</v>
      </c>
    </row>
    <row r="12" spans="1:12" s="26" customFormat="1" ht="45.75" thickBot="1" x14ac:dyDescent="0.3">
      <c r="A12" s="23" t="s">
        <v>2</v>
      </c>
      <c r="B12" s="24" t="s">
        <v>24</v>
      </c>
      <c r="C12" s="14">
        <v>911.12896999999998</v>
      </c>
      <c r="D12" s="14">
        <v>677.35793000000001</v>
      </c>
      <c r="E12" s="14">
        <f>ROUND(C12-D12,2)</f>
        <v>233.77</v>
      </c>
      <c r="F12" s="14">
        <v>451.02</v>
      </c>
      <c r="G12" s="25">
        <f>ROUND((F12+E12)/2,2)</f>
        <v>342.4</v>
      </c>
      <c r="H12" s="14">
        <v>1368.4</v>
      </c>
      <c r="I12" s="25">
        <f>ROUND((H12+D12)/2,2)</f>
        <v>1022.88</v>
      </c>
      <c r="J12" s="25">
        <f>I12+G12</f>
        <v>1365.28</v>
      </c>
      <c r="K12" s="14">
        <v>500</v>
      </c>
      <c r="L12" s="25">
        <f t="shared" ref="L12:L17" si="0">J12*K12</f>
        <v>682640</v>
      </c>
    </row>
    <row r="13" spans="1:12" s="26" customFormat="1" ht="60.75" thickBot="1" x14ac:dyDescent="0.3">
      <c r="A13" s="23" t="s">
        <v>3</v>
      </c>
      <c r="B13" s="24" t="s">
        <v>28</v>
      </c>
      <c r="C13" s="14">
        <v>1420.55</v>
      </c>
      <c r="D13" s="14">
        <v>677.35793000000001</v>
      </c>
      <c r="E13" s="14">
        <f>ROUND(C13-D13,2)</f>
        <v>743.19</v>
      </c>
      <c r="F13" s="14">
        <v>1433.84</v>
      </c>
      <c r="G13" s="25">
        <f>ROUND((F13+E13)/2,2)</f>
        <v>1088.52</v>
      </c>
      <c r="H13" s="14">
        <v>1368.4</v>
      </c>
      <c r="I13" s="25">
        <f>ROUND((H13+D13)/2,2)</f>
        <v>1022.88</v>
      </c>
      <c r="J13" s="25">
        <f>I13+G13</f>
        <v>2111.4</v>
      </c>
      <c r="K13" s="14">
        <v>40</v>
      </c>
      <c r="L13" s="25">
        <f t="shared" si="0"/>
        <v>84456</v>
      </c>
    </row>
    <row r="14" spans="1:12" s="26" customFormat="1" ht="60.75" thickBot="1" x14ac:dyDescent="0.3">
      <c r="A14" s="23" t="s">
        <v>29</v>
      </c>
      <c r="B14" s="24" t="s">
        <v>27</v>
      </c>
      <c r="C14" s="14">
        <v>1665.87</v>
      </c>
      <c r="D14" s="14">
        <v>677.35793000000001</v>
      </c>
      <c r="E14" s="14">
        <f t="shared" ref="E14:E16" si="1">ROUND(C14-D14,2)</f>
        <v>988.51</v>
      </c>
      <c r="F14" s="14">
        <v>1907.13</v>
      </c>
      <c r="G14" s="25">
        <f t="shared" ref="G14:G17" si="2">ROUND((F14+E14)/2,2)</f>
        <v>1447.82</v>
      </c>
      <c r="H14" s="14">
        <v>1368.4</v>
      </c>
      <c r="I14" s="25">
        <f t="shared" ref="I14:I17" si="3">ROUND((H14+D14)/2,2)</f>
        <v>1022.88</v>
      </c>
      <c r="J14" s="25">
        <f t="shared" ref="J14:J17" si="4">I14+G14</f>
        <v>2470.6999999999998</v>
      </c>
      <c r="K14" s="14">
        <v>20</v>
      </c>
      <c r="L14" s="25">
        <f t="shared" si="0"/>
        <v>49414</v>
      </c>
    </row>
    <row r="15" spans="1:12" s="26" customFormat="1" ht="60.75" thickBot="1" x14ac:dyDescent="0.3">
      <c r="A15" s="23" t="s">
        <v>32</v>
      </c>
      <c r="B15" s="24" t="s">
        <v>30</v>
      </c>
      <c r="C15" s="14">
        <v>64.461299999999994</v>
      </c>
      <c r="D15" s="14">
        <v>0</v>
      </c>
      <c r="E15" s="14">
        <f t="shared" si="1"/>
        <v>64.459999999999994</v>
      </c>
      <c r="F15" s="14">
        <v>124.36</v>
      </c>
      <c r="G15" s="25">
        <f t="shared" si="2"/>
        <v>94.41</v>
      </c>
      <c r="H15" s="14">
        <v>0</v>
      </c>
      <c r="I15" s="25">
        <f t="shared" si="3"/>
        <v>0</v>
      </c>
      <c r="J15" s="25">
        <f t="shared" si="4"/>
        <v>94.41</v>
      </c>
      <c r="K15" s="14">
        <v>500</v>
      </c>
      <c r="L15" s="25">
        <f t="shared" si="0"/>
        <v>47205</v>
      </c>
    </row>
    <row r="16" spans="1:12" s="26" customFormat="1" ht="16.5" thickBot="1" x14ac:dyDescent="0.3">
      <c r="A16" s="23" t="s">
        <v>33</v>
      </c>
      <c r="B16" s="24" t="s">
        <v>31</v>
      </c>
      <c r="C16" s="14">
        <v>119.4</v>
      </c>
      <c r="D16" s="14">
        <v>0</v>
      </c>
      <c r="E16" s="14">
        <f t="shared" si="1"/>
        <v>119.4</v>
      </c>
      <c r="F16" s="14">
        <v>230.35</v>
      </c>
      <c r="G16" s="25">
        <f t="shared" si="2"/>
        <v>174.88</v>
      </c>
      <c r="H16" s="14">
        <v>0</v>
      </c>
      <c r="I16" s="25">
        <f t="shared" si="3"/>
        <v>0</v>
      </c>
      <c r="J16" s="25">
        <f t="shared" si="4"/>
        <v>174.88</v>
      </c>
      <c r="K16" s="14">
        <v>100</v>
      </c>
      <c r="L16" s="25">
        <f t="shared" si="0"/>
        <v>17488</v>
      </c>
    </row>
    <row r="17" spans="1:12" s="26" customFormat="1" ht="33" customHeight="1" thickBot="1" x14ac:dyDescent="0.3">
      <c r="A17" s="27" t="s">
        <v>34</v>
      </c>
      <c r="B17" s="24" t="s">
        <v>4</v>
      </c>
      <c r="C17" s="14">
        <v>2020.4426000000001</v>
      </c>
      <c r="D17" s="14">
        <v>0</v>
      </c>
      <c r="E17" s="14">
        <f>ROUND(C17-D17,2)</f>
        <v>2020.44</v>
      </c>
      <c r="F17" s="14">
        <v>4081.7</v>
      </c>
      <c r="G17" s="25">
        <f t="shared" si="2"/>
        <v>3051.07</v>
      </c>
      <c r="H17" s="14">
        <v>0</v>
      </c>
      <c r="I17" s="25">
        <f t="shared" si="3"/>
        <v>0</v>
      </c>
      <c r="J17" s="25">
        <f t="shared" si="4"/>
        <v>3051.07</v>
      </c>
      <c r="K17" s="14">
        <v>300</v>
      </c>
      <c r="L17" s="25">
        <f t="shared" si="0"/>
        <v>915321</v>
      </c>
    </row>
    <row r="18" spans="1:12" ht="29.25" thickBot="1" x14ac:dyDescent="0.3">
      <c r="A18" s="7"/>
      <c r="B18" s="4" t="s">
        <v>9</v>
      </c>
      <c r="C18" s="8"/>
      <c r="D18" s="8"/>
      <c r="E18" s="8"/>
      <c r="F18" s="8"/>
      <c r="G18" s="8"/>
      <c r="H18" s="8"/>
      <c r="I18" s="8"/>
      <c r="J18" s="8"/>
      <c r="K18" s="8"/>
      <c r="L18" s="18">
        <f>SUM(L12:L17)</f>
        <v>1796524</v>
      </c>
    </row>
    <row r="19" spans="1:12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1:12" ht="15.75" x14ac:dyDescent="0.25">
      <c r="A20" s="6"/>
      <c r="B20" s="19" t="s">
        <v>14</v>
      </c>
      <c r="C20" s="19"/>
      <c r="D20" s="19"/>
      <c r="E20" s="19"/>
      <c r="F20" s="19"/>
      <c r="G20" s="19"/>
      <c r="H20" s="19"/>
      <c r="I20" s="19"/>
      <c r="J20" s="6"/>
      <c r="K20" s="6"/>
      <c r="L20" s="6"/>
    </row>
    <row r="21" spans="1:12" ht="15.75" x14ac:dyDescent="0.25">
      <c r="A21" s="6"/>
      <c r="B21" s="19" t="s">
        <v>13</v>
      </c>
      <c r="C21" s="19"/>
      <c r="D21" s="19"/>
      <c r="E21" s="19"/>
      <c r="F21" s="19"/>
      <c r="G21" s="19"/>
      <c r="H21" s="19"/>
      <c r="I21" s="19"/>
      <c r="J21" s="6"/>
      <c r="K21" s="6"/>
      <c r="L21" s="6"/>
    </row>
    <row r="22" spans="1:12" ht="15.75" x14ac:dyDescent="0.25">
      <c r="A22" s="6"/>
      <c r="B22" s="9"/>
      <c r="C22" s="9"/>
      <c r="D22" s="9"/>
      <c r="E22" s="9"/>
      <c r="F22" s="9"/>
      <c r="G22" s="9"/>
      <c r="H22" s="9"/>
      <c r="I22" s="9"/>
      <c r="J22" s="6"/>
      <c r="K22" s="6"/>
      <c r="L22" s="6"/>
    </row>
    <row r="23" spans="1:12" ht="15.75" x14ac:dyDescent="0.25">
      <c r="B23" s="10"/>
      <c r="C23" s="10"/>
      <c r="D23" s="10"/>
      <c r="E23" s="10"/>
      <c r="F23" s="10"/>
      <c r="G23" s="10"/>
      <c r="H23" s="10"/>
      <c r="I23" s="10"/>
    </row>
    <row r="24" spans="1:12" ht="15.75" x14ac:dyDescent="0.25">
      <c r="B24" s="10"/>
      <c r="C24" s="10"/>
      <c r="D24" s="10"/>
      <c r="E24" s="10"/>
      <c r="F24" s="10"/>
      <c r="G24" s="10"/>
      <c r="H24" s="10"/>
      <c r="I24" s="10"/>
    </row>
  </sheetData>
  <mergeCells count="1">
    <mergeCell ref="A7:L7"/>
  </mergeCells>
  <pageMargins left="0.25" right="0.25" top="0.75" bottom="0.75" header="0.3" footer="0.3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kshirinkina</dc:creator>
  <cp:lastModifiedBy>kshirinkina</cp:lastModifiedBy>
  <cp:lastPrinted>2013-06-03T08:38:16Z</cp:lastPrinted>
  <dcterms:created xsi:type="dcterms:W3CDTF">2013-01-29T09:32:38Z</dcterms:created>
  <dcterms:modified xsi:type="dcterms:W3CDTF">2013-06-14T10:06:59Z</dcterms:modified>
</cp:coreProperties>
</file>