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585" yWindow="-15" windowWidth="9630" windowHeight="1120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Area" localSheetId="0">Лист1!$A$1:$K$216</definedName>
  </definedNames>
  <calcPr calcId="145621"/>
</workbook>
</file>

<file path=xl/calcChain.xml><?xml version="1.0" encoding="utf-8"?>
<calcChain xmlns="http://schemas.openxmlformats.org/spreadsheetml/2006/main">
  <c r="J214" i="1" l="1"/>
  <c r="K214" i="1"/>
  <c r="K212" i="1"/>
  <c r="C214" i="1"/>
  <c r="G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46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83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20" i="1"/>
  <c r="G125" i="1"/>
  <c r="G131" i="1"/>
  <c r="G132" i="1"/>
  <c r="G133" i="1"/>
  <c r="G138" i="1"/>
  <c r="G143" i="1"/>
  <c r="G144" i="1"/>
  <c r="G153" i="1"/>
  <c r="G158" i="1"/>
  <c r="G159" i="1"/>
  <c r="G160" i="1"/>
  <c r="G169" i="1"/>
  <c r="G174" i="1"/>
  <c r="G175" i="1"/>
  <c r="G176" i="1"/>
  <c r="G185" i="1"/>
  <c r="G190" i="1"/>
  <c r="G191" i="1"/>
  <c r="G192" i="1"/>
  <c r="G206" i="1"/>
  <c r="J206" i="1"/>
  <c r="J207" i="1" s="1"/>
  <c r="I207" i="1"/>
  <c r="H207" i="1"/>
  <c r="F207" i="1"/>
  <c r="E207" i="1"/>
  <c r="J196" i="1" l="1"/>
  <c r="J193" i="1"/>
  <c r="J180" i="1"/>
  <c r="J177" i="1"/>
  <c r="J164" i="1"/>
  <c r="J161" i="1"/>
  <c r="J147" i="1"/>
  <c r="J141" i="1"/>
  <c r="J129" i="1"/>
  <c r="J111" i="1"/>
  <c r="J113" i="1" s="1"/>
  <c r="J116" i="1" s="1"/>
  <c r="J76" i="1"/>
  <c r="J78" i="1" s="1"/>
  <c r="J80" i="1" s="1"/>
  <c r="J43" i="1"/>
  <c r="J165" i="1" l="1"/>
  <c r="J166" i="1" s="1"/>
  <c r="J181" i="1"/>
  <c r="J182" i="1" s="1"/>
  <c r="J197" i="1"/>
  <c r="J198" i="1"/>
  <c r="J148" i="1"/>
  <c r="J118" i="1"/>
  <c r="J149" i="1" l="1"/>
  <c r="J200" i="1"/>
  <c r="H187" i="1" l="1"/>
  <c r="I187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B37" i="1"/>
  <c r="A153" i="1"/>
  <c r="B153" i="1"/>
  <c r="C153" i="1"/>
  <c r="D153" i="1"/>
  <c r="E153" i="1"/>
  <c r="F153" i="1"/>
  <c r="H153" i="1"/>
  <c r="B156" i="1"/>
  <c r="H156" i="1"/>
  <c r="I156" i="1"/>
  <c r="B157" i="1"/>
  <c r="B158" i="1"/>
  <c r="C158" i="1"/>
  <c r="D158" i="1"/>
  <c r="E158" i="1"/>
  <c r="F158" i="1"/>
  <c r="H158" i="1"/>
  <c r="I158" i="1"/>
  <c r="B159" i="1"/>
  <c r="C159" i="1"/>
  <c r="D159" i="1"/>
  <c r="E159" i="1"/>
  <c r="F159" i="1"/>
  <c r="H159" i="1"/>
  <c r="I159" i="1"/>
  <c r="B160" i="1"/>
  <c r="C160" i="1"/>
  <c r="D160" i="1"/>
  <c r="E160" i="1"/>
  <c r="F160" i="1"/>
  <c r="H160" i="1"/>
  <c r="I160" i="1"/>
  <c r="B161" i="1"/>
  <c r="H161" i="1"/>
  <c r="I161" i="1"/>
  <c r="B162" i="1"/>
  <c r="B163" i="1"/>
  <c r="D163" i="1"/>
  <c r="E163" i="1"/>
  <c r="F163" i="1"/>
  <c r="H163" i="1"/>
  <c r="I163" i="1"/>
  <c r="B164" i="1"/>
  <c r="H164" i="1"/>
  <c r="I164" i="1"/>
  <c r="B165" i="1"/>
  <c r="H165" i="1"/>
  <c r="I165" i="1"/>
  <c r="B166" i="1"/>
  <c r="D166" i="1"/>
  <c r="E166" i="1"/>
  <c r="F166" i="1"/>
  <c r="H166" i="1"/>
  <c r="I166" i="1"/>
  <c r="A169" i="1"/>
  <c r="B169" i="1"/>
  <c r="C169" i="1"/>
  <c r="D169" i="1"/>
  <c r="E169" i="1"/>
  <c r="F169" i="1"/>
  <c r="A172" i="1"/>
  <c r="H172" i="1"/>
  <c r="I172" i="1"/>
  <c r="B173" i="1"/>
  <c r="B174" i="1"/>
  <c r="C174" i="1"/>
  <c r="D174" i="1"/>
  <c r="E174" i="1"/>
  <c r="F174" i="1"/>
  <c r="H174" i="1"/>
  <c r="I174" i="1"/>
  <c r="B175" i="1"/>
  <c r="C175" i="1"/>
  <c r="D175" i="1"/>
  <c r="E175" i="1"/>
  <c r="F175" i="1"/>
  <c r="H175" i="1"/>
  <c r="I175" i="1"/>
  <c r="B176" i="1"/>
  <c r="C176" i="1"/>
  <c r="D176" i="1"/>
  <c r="E176" i="1"/>
  <c r="F176" i="1"/>
  <c r="H176" i="1"/>
  <c r="I176" i="1"/>
  <c r="B177" i="1"/>
  <c r="H177" i="1"/>
  <c r="I177" i="1"/>
  <c r="B178" i="1"/>
  <c r="B179" i="1"/>
  <c r="D179" i="1"/>
  <c r="E179" i="1"/>
  <c r="F179" i="1"/>
  <c r="H179" i="1"/>
  <c r="I179" i="1"/>
  <c r="B180" i="1"/>
  <c r="H180" i="1"/>
  <c r="I180" i="1"/>
  <c r="B181" i="1"/>
  <c r="H181" i="1"/>
  <c r="I181" i="1"/>
  <c r="B182" i="1"/>
  <c r="D182" i="1"/>
  <c r="E182" i="1"/>
  <c r="F182" i="1"/>
  <c r="H182" i="1"/>
  <c r="I182" i="1"/>
  <c r="A185" i="1"/>
  <c r="B185" i="1"/>
  <c r="C185" i="1"/>
  <c r="D185" i="1"/>
  <c r="E185" i="1"/>
  <c r="F185" i="1"/>
  <c r="A188" i="1"/>
  <c r="H188" i="1"/>
  <c r="I188" i="1"/>
  <c r="B189" i="1"/>
  <c r="B190" i="1"/>
  <c r="C190" i="1"/>
  <c r="D190" i="1"/>
  <c r="E190" i="1"/>
  <c r="F190" i="1"/>
  <c r="H190" i="1"/>
  <c r="I190" i="1"/>
  <c r="B191" i="1"/>
  <c r="C191" i="1"/>
  <c r="D191" i="1"/>
  <c r="E191" i="1"/>
  <c r="F191" i="1"/>
  <c r="H191" i="1"/>
  <c r="I191" i="1"/>
  <c r="B192" i="1"/>
  <c r="C192" i="1"/>
  <c r="D192" i="1"/>
  <c r="E192" i="1"/>
  <c r="F192" i="1"/>
  <c r="H192" i="1"/>
  <c r="I192" i="1"/>
  <c r="B193" i="1"/>
  <c r="H193" i="1"/>
  <c r="I193" i="1"/>
  <c r="B194" i="1"/>
  <c r="B195" i="1"/>
  <c r="D195" i="1"/>
  <c r="E195" i="1"/>
  <c r="F195" i="1"/>
  <c r="H195" i="1"/>
  <c r="I195" i="1"/>
  <c r="B196" i="1"/>
  <c r="H196" i="1"/>
  <c r="I196" i="1"/>
  <c r="B197" i="1"/>
  <c r="H197" i="1"/>
  <c r="I197" i="1"/>
  <c r="B198" i="1"/>
  <c r="D198" i="1"/>
  <c r="E198" i="1"/>
  <c r="F198" i="1"/>
  <c r="H198" i="1"/>
  <c r="I198" i="1"/>
  <c r="B200" i="1"/>
  <c r="D200" i="1"/>
  <c r="E200" i="1"/>
  <c r="F200" i="1"/>
  <c r="H200" i="1"/>
  <c r="I200" i="1"/>
  <c r="A120" i="1" l="1"/>
  <c r="B120" i="1"/>
  <c r="C120" i="1"/>
  <c r="D120" i="1"/>
  <c r="E120" i="1"/>
  <c r="F120" i="1"/>
  <c r="H122" i="1"/>
  <c r="I122" i="1"/>
  <c r="J122" i="1"/>
  <c r="A123" i="1"/>
  <c r="H123" i="1"/>
  <c r="I123" i="1"/>
  <c r="A124" i="1"/>
  <c r="A125" i="1"/>
  <c r="B125" i="1"/>
  <c r="C125" i="1"/>
  <c r="D125" i="1"/>
  <c r="E125" i="1"/>
  <c r="F125" i="1"/>
  <c r="H125" i="1"/>
  <c r="I125" i="1"/>
  <c r="B127" i="1"/>
  <c r="A128" i="1"/>
  <c r="B128" i="1"/>
  <c r="D128" i="1"/>
  <c r="E128" i="1"/>
  <c r="F128" i="1"/>
  <c r="H128" i="1"/>
  <c r="I128" i="1"/>
  <c r="B129" i="1"/>
  <c r="H129" i="1"/>
  <c r="I129" i="1"/>
  <c r="A130" i="1"/>
  <c r="A131" i="1"/>
  <c r="B131" i="1"/>
  <c r="C131" i="1"/>
  <c r="D131" i="1"/>
  <c r="E131" i="1"/>
  <c r="F131" i="1"/>
  <c r="H131" i="1"/>
  <c r="I131" i="1"/>
  <c r="A132" i="1"/>
  <c r="B132" i="1"/>
  <c r="C132" i="1"/>
  <c r="D132" i="1"/>
  <c r="E132" i="1"/>
  <c r="F132" i="1"/>
  <c r="H132" i="1"/>
  <c r="I132" i="1"/>
  <c r="A133" i="1"/>
  <c r="B133" i="1"/>
  <c r="C133" i="1"/>
  <c r="D133" i="1"/>
  <c r="E133" i="1"/>
  <c r="F133" i="1"/>
  <c r="H133" i="1"/>
  <c r="I133" i="1"/>
  <c r="B134" i="1"/>
  <c r="A135" i="1"/>
  <c r="B135" i="1"/>
  <c r="D135" i="1"/>
  <c r="E135" i="1"/>
  <c r="F135" i="1"/>
  <c r="H135" i="1"/>
  <c r="I135" i="1"/>
  <c r="B136" i="1"/>
  <c r="H136" i="1"/>
  <c r="I136" i="1"/>
  <c r="A137" i="1"/>
  <c r="A138" i="1"/>
  <c r="B138" i="1"/>
  <c r="C138" i="1"/>
  <c r="D138" i="1"/>
  <c r="E138" i="1"/>
  <c r="F138" i="1"/>
  <c r="H138" i="1"/>
  <c r="I138" i="1"/>
  <c r="B139" i="1"/>
  <c r="H139" i="1"/>
  <c r="I139" i="1"/>
  <c r="A140" i="1"/>
  <c r="B140" i="1"/>
  <c r="D140" i="1"/>
  <c r="E140" i="1"/>
  <c r="F140" i="1"/>
  <c r="H140" i="1"/>
  <c r="I140" i="1"/>
  <c r="B141" i="1"/>
  <c r="E141" i="1"/>
  <c r="F141" i="1"/>
  <c r="H141" i="1"/>
  <c r="I141" i="1"/>
  <c r="A142" i="1"/>
  <c r="B143" i="1"/>
  <c r="D143" i="1"/>
  <c r="E143" i="1"/>
  <c r="F143" i="1"/>
  <c r="H143" i="1"/>
  <c r="I143" i="1"/>
  <c r="B144" i="1"/>
  <c r="C144" i="1"/>
  <c r="D144" i="1"/>
  <c r="E144" i="1"/>
  <c r="F144" i="1"/>
  <c r="H144" i="1"/>
  <c r="I144" i="1"/>
  <c r="B145" i="1"/>
  <c r="A146" i="1"/>
  <c r="B146" i="1"/>
  <c r="D146" i="1"/>
  <c r="E146" i="1"/>
  <c r="F146" i="1"/>
  <c r="H146" i="1"/>
  <c r="I146" i="1"/>
  <c r="B147" i="1"/>
  <c r="H147" i="1"/>
  <c r="I147" i="1"/>
  <c r="B148" i="1"/>
  <c r="H148" i="1"/>
  <c r="I148" i="1"/>
  <c r="B149" i="1"/>
  <c r="C149" i="1"/>
  <c r="D149" i="1"/>
  <c r="E149" i="1"/>
  <c r="F149" i="1"/>
  <c r="H149" i="1"/>
  <c r="I149" i="1"/>
  <c r="A6" i="1"/>
  <c r="A7" i="1"/>
  <c r="B7" i="1"/>
  <c r="C7" i="1"/>
  <c r="D7" i="1"/>
  <c r="E7" i="1"/>
  <c r="F7" i="1"/>
  <c r="H9" i="1"/>
  <c r="I9" i="1"/>
  <c r="J9" i="1"/>
  <c r="A10" i="1"/>
  <c r="H10" i="1"/>
  <c r="I10" i="1"/>
  <c r="B11" i="1"/>
  <c r="A12" i="1"/>
  <c r="B12" i="1"/>
  <c r="C12" i="1"/>
  <c r="D12" i="1"/>
  <c r="E12" i="1"/>
  <c r="F12" i="1"/>
  <c r="H12" i="1"/>
  <c r="I12" i="1"/>
  <c r="B13" i="1"/>
  <c r="C13" i="1"/>
  <c r="D13" i="1"/>
  <c r="E13" i="1"/>
  <c r="F13" i="1"/>
  <c r="H13" i="1"/>
  <c r="I13" i="1"/>
  <c r="B14" i="1"/>
  <c r="C14" i="1"/>
  <c r="D14" i="1"/>
  <c r="E14" i="1"/>
  <c r="F14" i="1"/>
  <c r="H14" i="1"/>
  <c r="I14" i="1"/>
  <c r="B15" i="1"/>
  <c r="C15" i="1"/>
  <c r="D15" i="1"/>
  <c r="E15" i="1"/>
  <c r="F15" i="1"/>
  <c r="H15" i="1"/>
  <c r="I15" i="1"/>
  <c r="B16" i="1"/>
  <c r="C16" i="1"/>
  <c r="D16" i="1"/>
  <c r="E16" i="1"/>
  <c r="F16" i="1"/>
  <c r="H16" i="1"/>
  <c r="I16" i="1"/>
  <c r="B17" i="1"/>
  <c r="C17" i="1"/>
  <c r="D17" i="1"/>
  <c r="E17" i="1"/>
  <c r="F17" i="1"/>
  <c r="H17" i="1"/>
  <c r="I17" i="1"/>
  <c r="B18" i="1"/>
  <c r="C18" i="1"/>
  <c r="D18" i="1"/>
  <c r="E18" i="1"/>
  <c r="F18" i="1"/>
  <c r="H18" i="1"/>
  <c r="I18" i="1"/>
  <c r="B19" i="1"/>
  <c r="C19" i="1"/>
  <c r="D19" i="1"/>
  <c r="E19" i="1"/>
  <c r="F19" i="1"/>
  <c r="H19" i="1"/>
  <c r="I19" i="1"/>
  <c r="B20" i="1"/>
  <c r="C20" i="1"/>
  <c r="D20" i="1"/>
  <c r="E20" i="1"/>
  <c r="F20" i="1"/>
  <c r="H20" i="1"/>
  <c r="I20" i="1"/>
  <c r="B21" i="1"/>
  <c r="C21" i="1"/>
  <c r="D21" i="1"/>
  <c r="E21" i="1"/>
  <c r="F21" i="1"/>
  <c r="H21" i="1"/>
  <c r="I21" i="1"/>
  <c r="B22" i="1"/>
  <c r="C22" i="1"/>
  <c r="D22" i="1"/>
  <c r="E22" i="1"/>
  <c r="F22" i="1"/>
  <c r="H22" i="1"/>
  <c r="I22" i="1"/>
  <c r="B23" i="1"/>
  <c r="C23" i="1"/>
  <c r="D23" i="1"/>
  <c r="E23" i="1"/>
  <c r="F23" i="1"/>
  <c r="H23" i="1"/>
  <c r="I23" i="1"/>
  <c r="B24" i="1"/>
  <c r="C24" i="1"/>
  <c r="D24" i="1"/>
  <c r="E24" i="1"/>
  <c r="F24" i="1"/>
  <c r="H24" i="1"/>
  <c r="I24" i="1"/>
  <c r="B25" i="1"/>
  <c r="C25" i="1"/>
  <c r="D25" i="1"/>
  <c r="E25" i="1"/>
  <c r="F25" i="1"/>
  <c r="H25" i="1"/>
  <c r="I25" i="1"/>
  <c r="B26" i="1"/>
  <c r="C26" i="1"/>
  <c r="D26" i="1"/>
  <c r="E26" i="1"/>
  <c r="F26" i="1"/>
  <c r="H26" i="1"/>
  <c r="I26" i="1"/>
  <c r="B27" i="1"/>
  <c r="C27" i="1"/>
  <c r="D27" i="1"/>
  <c r="E27" i="1"/>
  <c r="F27" i="1"/>
  <c r="H27" i="1"/>
  <c r="I27" i="1"/>
  <c r="B28" i="1"/>
  <c r="C28" i="1"/>
  <c r="D28" i="1"/>
  <c r="E28" i="1"/>
  <c r="F28" i="1"/>
  <c r="H28" i="1"/>
  <c r="I28" i="1"/>
  <c r="B29" i="1"/>
  <c r="C29" i="1"/>
  <c r="D29" i="1"/>
  <c r="E29" i="1"/>
  <c r="F29" i="1"/>
  <c r="H29" i="1"/>
  <c r="I29" i="1"/>
  <c r="B30" i="1"/>
  <c r="C30" i="1"/>
  <c r="D30" i="1"/>
  <c r="E30" i="1"/>
  <c r="F30" i="1"/>
  <c r="H30" i="1"/>
  <c r="I30" i="1"/>
  <c r="B32" i="1"/>
  <c r="E32" i="1"/>
  <c r="F32" i="1"/>
  <c r="H32" i="1"/>
  <c r="I32" i="1"/>
  <c r="B33" i="1"/>
  <c r="E33" i="1"/>
  <c r="F33" i="1"/>
  <c r="A34" i="1"/>
  <c r="B34" i="1"/>
  <c r="D34" i="1"/>
  <c r="E34" i="1"/>
  <c r="F34" i="1"/>
  <c r="H34" i="1"/>
  <c r="I34" i="1"/>
  <c r="B36" i="1"/>
  <c r="E36" i="1"/>
  <c r="F36" i="1"/>
  <c r="H36" i="1"/>
  <c r="I36" i="1"/>
  <c r="B38" i="1"/>
  <c r="D38" i="1"/>
  <c r="E38" i="1"/>
  <c r="F38" i="1"/>
  <c r="H38" i="1"/>
  <c r="I38" i="1"/>
  <c r="B39" i="1"/>
  <c r="D39" i="1"/>
  <c r="E39" i="1"/>
  <c r="F39" i="1"/>
  <c r="H39" i="1"/>
  <c r="I39" i="1"/>
  <c r="B40" i="1"/>
  <c r="E40" i="1"/>
  <c r="F40" i="1"/>
  <c r="H40" i="1"/>
  <c r="I40" i="1"/>
  <c r="B41" i="1"/>
  <c r="E41" i="1"/>
  <c r="F41" i="1"/>
  <c r="H41" i="1"/>
  <c r="I41" i="1"/>
  <c r="E42" i="1"/>
  <c r="F42" i="1"/>
  <c r="H42" i="1"/>
  <c r="I42" i="1"/>
  <c r="B43" i="1"/>
  <c r="D43" i="1"/>
  <c r="E43" i="1"/>
  <c r="F43" i="1"/>
  <c r="H43" i="1"/>
  <c r="I43" i="1"/>
  <c r="A45" i="1"/>
  <c r="A46" i="1"/>
  <c r="B46" i="1"/>
  <c r="C46" i="1"/>
  <c r="D46" i="1"/>
  <c r="E46" i="1"/>
  <c r="F46" i="1"/>
  <c r="H48" i="1"/>
  <c r="I48" i="1"/>
  <c r="J48" i="1"/>
  <c r="A49" i="1"/>
  <c r="H49" i="1"/>
  <c r="I49" i="1"/>
  <c r="B50" i="1"/>
  <c r="A51" i="1"/>
  <c r="B51" i="1"/>
  <c r="C51" i="1"/>
  <c r="D51" i="1"/>
  <c r="E51" i="1"/>
  <c r="F51" i="1"/>
  <c r="H51" i="1"/>
  <c r="I51" i="1"/>
  <c r="A52" i="1"/>
  <c r="B52" i="1"/>
  <c r="C52" i="1"/>
  <c r="D52" i="1"/>
  <c r="E52" i="1"/>
  <c r="F52" i="1"/>
  <c r="H52" i="1"/>
  <c r="I52" i="1"/>
  <c r="A53" i="1"/>
  <c r="B53" i="1"/>
  <c r="C53" i="1"/>
  <c r="D53" i="1"/>
  <c r="E53" i="1"/>
  <c r="F53" i="1"/>
  <c r="H53" i="1"/>
  <c r="I53" i="1"/>
  <c r="B54" i="1"/>
  <c r="C54" i="1"/>
  <c r="D54" i="1"/>
  <c r="E54" i="1"/>
  <c r="F54" i="1"/>
  <c r="H54" i="1"/>
  <c r="I54" i="1"/>
  <c r="B55" i="1"/>
  <c r="C55" i="1"/>
  <c r="D55" i="1"/>
  <c r="E55" i="1"/>
  <c r="F55" i="1"/>
  <c r="H55" i="1"/>
  <c r="I55" i="1"/>
  <c r="B56" i="1"/>
  <c r="C56" i="1"/>
  <c r="D56" i="1"/>
  <c r="E56" i="1"/>
  <c r="F56" i="1"/>
  <c r="H56" i="1"/>
  <c r="I56" i="1"/>
  <c r="B57" i="1"/>
  <c r="C57" i="1"/>
  <c r="D57" i="1"/>
  <c r="E57" i="1"/>
  <c r="F57" i="1"/>
  <c r="H57" i="1"/>
  <c r="I57" i="1"/>
  <c r="B58" i="1"/>
  <c r="C58" i="1"/>
  <c r="D58" i="1"/>
  <c r="E58" i="1"/>
  <c r="F58" i="1"/>
  <c r="H58" i="1"/>
  <c r="I58" i="1"/>
  <c r="B59" i="1"/>
  <c r="C59" i="1"/>
  <c r="D59" i="1"/>
  <c r="E59" i="1"/>
  <c r="F59" i="1"/>
  <c r="H59" i="1"/>
  <c r="I59" i="1"/>
  <c r="B60" i="1"/>
  <c r="C60" i="1"/>
  <c r="D60" i="1"/>
  <c r="E60" i="1"/>
  <c r="F60" i="1"/>
  <c r="H60" i="1"/>
  <c r="I60" i="1"/>
  <c r="B61" i="1"/>
  <c r="C61" i="1"/>
  <c r="D61" i="1"/>
  <c r="E61" i="1"/>
  <c r="F61" i="1"/>
  <c r="H61" i="1"/>
  <c r="I61" i="1"/>
  <c r="B62" i="1"/>
  <c r="C62" i="1"/>
  <c r="D62" i="1"/>
  <c r="E62" i="1"/>
  <c r="F62" i="1"/>
  <c r="H62" i="1"/>
  <c r="I62" i="1"/>
  <c r="B63" i="1"/>
  <c r="C63" i="1"/>
  <c r="D63" i="1"/>
  <c r="E63" i="1"/>
  <c r="F63" i="1"/>
  <c r="H63" i="1"/>
  <c r="I63" i="1"/>
  <c r="B64" i="1"/>
  <c r="C64" i="1"/>
  <c r="D64" i="1"/>
  <c r="E64" i="1"/>
  <c r="F64" i="1"/>
  <c r="H64" i="1"/>
  <c r="I64" i="1"/>
  <c r="B65" i="1"/>
  <c r="C65" i="1"/>
  <c r="D65" i="1"/>
  <c r="E65" i="1"/>
  <c r="F65" i="1"/>
  <c r="H65" i="1"/>
  <c r="I65" i="1"/>
  <c r="B66" i="1"/>
  <c r="C66" i="1"/>
  <c r="D66" i="1"/>
  <c r="E66" i="1"/>
  <c r="F66" i="1"/>
  <c r="H66" i="1"/>
  <c r="I66" i="1"/>
  <c r="B67" i="1"/>
  <c r="C67" i="1"/>
  <c r="D67" i="1"/>
  <c r="E67" i="1"/>
  <c r="F67" i="1"/>
  <c r="H67" i="1"/>
  <c r="I67" i="1"/>
  <c r="B68" i="1"/>
  <c r="C68" i="1"/>
  <c r="D68" i="1"/>
  <c r="E68" i="1"/>
  <c r="F68" i="1"/>
  <c r="H68" i="1"/>
  <c r="I68" i="1"/>
  <c r="B69" i="1"/>
  <c r="C69" i="1"/>
  <c r="D69" i="1"/>
  <c r="E69" i="1"/>
  <c r="F69" i="1"/>
  <c r="H69" i="1"/>
  <c r="I69" i="1"/>
  <c r="B71" i="1"/>
  <c r="H71" i="1"/>
  <c r="I71" i="1"/>
  <c r="H72" i="1"/>
  <c r="I72" i="1"/>
  <c r="A74" i="1"/>
  <c r="B74" i="1"/>
  <c r="D74" i="1"/>
  <c r="E74" i="1"/>
  <c r="F74" i="1"/>
  <c r="H74" i="1"/>
  <c r="I74" i="1"/>
  <c r="B76" i="1"/>
  <c r="E76" i="1"/>
  <c r="F76" i="1"/>
  <c r="H76" i="1"/>
  <c r="I76" i="1"/>
  <c r="E77" i="1"/>
  <c r="F77" i="1"/>
  <c r="H77" i="1"/>
  <c r="I77" i="1"/>
  <c r="B78" i="1"/>
  <c r="E78" i="1"/>
  <c r="F78" i="1"/>
  <c r="H78" i="1"/>
  <c r="I78" i="1"/>
  <c r="E79" i="1"/>
  <c r="F79" i="1"/>
  <c r="H79" i="1"/>
  <c r="I79" i="1"/>
  <c r="B80" i="1"/>
  <c r="D80" i="1"/>
  <c r="E80" i="1"/>
  <c r="F80" i="1"/>
  <c r="H80" i="1"/>
  <c r="I80" i="1"/>
  <c r="A82" i="1"/>
  <c r="A83" i="1"/>
  <c r="B83" i="1"/>
  <c r="C83" i="1"/>
  <c r="D83" i="1"/>
  <c r="E83" i="1"/>
  <c r="F83" i="1"/>
  <c r="H85" i="1"/>
  <c r="I85" i="1"/>
  <c r="J85" i="1"/>
  <c r="A86" i="1"/>
  <c r="H86" i="1"/>
  <c r="I86" i="1"/>
  <c r="B87" i="1"/>
  <c r="A88" i="1"/>
  <c r="B88" i="1"/>
  <c r="C88" i="1"/>
  <c r="D88" i="1"/>
  <c r="E88" i="1"/>
  <c r="F88" i="1"/>
  <c r="H88" i="1"/>
  <c r="I88" i="1"/>
  <c r="A89" i="1"/>
  <c r="B89" i="1"/>
  <c r="C89" i="1"/>
  <c r="D89" i="1"/>
  <c r="E89" i="1"/>
  <c r="F89" i="1"/>
  <c r="H89" i="1"/>
  <c r="I89" i="1"/>
  <c r="A90" i="1"/>
  <c r="B90" i="1"/>
  <c r="C90" i="1"/>
  <c r="D90" i="1"/>
  <c r="E90" i="1"/>
  <c r="F90" i="1"/>
  <c r="H90" i="1"/>
  <c r="I90" i="1"/>
  <c r="B91" i="1"/>
  <c r="C91" i="1"/>
  <c r="D91" i="1"/>
  <c r="E91" i="1"/>
  <c r="F91" i="1"/>
  <c r="H91" i="1"/>
  <c r="I91" i="1"/>
  <c r="B92" i="1"/>
  <c r="C92" i="1"/>
  <c r="D92" i="1"/>
  <c r="E92" i="1"/>
  <c r="F92" i="1"/>
  <c r="H92" i="1"/>
  <c r="I92" i="1"/>
  <c r="B93" i="1"/>
  <c r="C93" i="1"/>
  <c r="D93" i="1"/>
  <c r="E93" i="1"/>
  <c r="F93" i="1"/>
  <c r="H93" i="1"/>
  <c r="I93" i="1"/>
  <c r="B94" i="1"/>
  <c r="C94" i="1"/>
  <c r="D94" i="1"/>
  <c r="E94" i="1"/>
  <c r="F94" i="1"/>
  <c r="H94" i="1"/>
  <c r="I94" i="1"/>
  <c r="B95" i="1"/>
  <c r="C95" i="1"/>
  <c r="D95" i="1"/>
  <c r="E95" i="1"/>
  <c r="F95" i="1"/>
  <c r="H95" i="1"/>
  <c r="I95" i="1"/>
  <c r="B96" i="1"/>
  <c r="C96" i="1"/>
  <c r="D96" i="1"/>
  <c r="E96" i="1"/>
  <c r="F96" i="1"/>
  <c r="H96" i="1"/>
  <c r="I96" i="1"/>
  <c r="B97" i="1"/>
  <c r="C97" i="1"/>
  <c r="D97" i="1"/>
  <c r="E97" i="1"/>
  <c r="F97" i="1"/>
  <c r="H97" i="1"/>
  <c r="I97" i="1"/>
  <c r="B98" i="1"/>
  <c r="C98" i="1"/>
  <c r="D98" i="1"/>
  <c r="E98" i="1"/>
  <c r="F98" i="1"/>
  <c r="H98" i="1"/>
  <c r="I98" i="1"/>
  <c r="B99" i="1"/>
  <c r="C99" i="1"/>
  <c r="D99" i="1"/>
  <c r="E99" i="1"/>
  <c r="F99" i="1"/>
  <c r="H99" i="1"/>
  <c r="I99" i="1"/>
  <c r="B100" i="1"/>
  <c r="C100" i="1"/>
  <c r="D100" i="1"/>
  <c r="E100" i="1"/>
  <c r="F100" i="1"/>
  <c r="H100" i="1"/>
  <c r="I100" i="1"/>
  <c r="B101" i="1"/>
  <c r="C101" i="1"/>
  <c r="D101" i="1"/>
  <c r="E101" i="1"/>
  <c r="F101" i="1"/>
  <c r="H101" i="1"/>
  <c r="I101" i="1"/>
  <c r="B102" i="1"/>
  <c r="C102" i="1"/>
  <c r="D102" i="1"/>
  <c r="E102" i="1"/>
  <c r="F102" i="1"/>
  <c r="H102" i="1"/>
  <c r="I102" i="1"/>
  <c r="B103" i="1"/>
  <c r="C103" i="1"/>
  <c r="D103" i="1"/>
  <c r="E103" i="1"/>
  <c r="F103" i="1"/>
  <c r="H103" i="1"/>
  <c r="I103" i="1"/>
  <c r="B104" i="1"/>
  <c r="C104" i="1"/>
  <c r="D104" i="1"/>
  <c r="E104" i="1"/>
  <c r="F104" i="1"/>
  <c r="H104" i="1"/>
  <c r="I104" i="1"/>
  <c r="B105" i="1"/>
  <c r="C105" i="1"/>
  <c r="D105" i="1"/>
  <c r="E105" i="1"/>
  <c r="F105" i="1"/>
  <c r="H105" i="1"/>
  <c r="I105" i="1"/>
  <c r="B107" i="1"/>
  <c r="E107" i="1"/>
  <c r="F107" i="1"/>
  <c r="H107" i="1"/>
  <c r="I107" i="1"/>
  <c r="B108" i="1"/>
  <c r="E108" i="1"/>
  <c r="F108" i="1"/>
  <c r="H108" i="1"/>
  <c r="I108" i="1"/>
  <c r="A109" i="1"/>
  <c r="B109" i="1"/>
  <c r="C109" i="1"/>
  <c r="D109" i="1"/>
  <c r="E109" i="1"/>
  <c r="F109" i="1"/>
  <c r="H109" i="1"/>
  <c r="I109" i="1"/>
  <c r="B111" i="1"/>
  <c r="H111" i="1"/>
  <c r="I111" i="1"/>
  <c r="H112" i="1"/>
  <c r="I112" i="1"/>
  <c r="B113" i="1"/>
  <c r="E113" i="1"/>
  <c r="F113" i="1"/>
  <c r="H113" i="1"/>
  <c r="I113" i="1"/>
  <c r="E115" i="1"/>
  <c r="F115" i="1"/>
  <c r="H115" i="1"/>
  <c r="I115" i="1"/>
  <c r="J115" i="1"/>
  <c r="B116" i="1"/>
  <c r="D116" i="1"/>
  <c r="E116" i="1"/>
  <c r="F116" i="1"/>
  <c r="H116" i="1"/>
  <c r="I116" i="1"/>
  <c r="H117" i="1"/>
  <c r="I117" i="1"/>
  <c r="J117" i="1"/>
  <c r="B118" i="1"/>
  <c r="D118" i="1"/>
  <c r="E118" i="1"/>
  <c r="F118" i="1"/>
  <c r="H118" i="1"/>
  <c r="I118" i="1"/>
</calcChain>
</file>

<file path=xl/sharedStrings.xml><?xml version="1.0" encoding="utf-8"?>
<sst xmlns="http://schemas.openxmlformats.org/spreadsheetml/2006/main" count="38" uniqueCount="33">
  <si>
    <t>Стоимость работ, руб</t>
  </si>
  <si>
    <t>ВЫВОЗКА СМЕТА, МУСОРА</t>
  </si>
  <si>
    <t>РАСЧЕТ СТОИМОСТИ ВЫПОЛНЕНИЯ РАБОТ НА 2013год</t>
  </si>
  <si>
    <t>ЛОТ№1</t>
  </si>
  <si>
    <t>Для дорог 1-3категорий</t>
  </si>
  <si>
    <t>руб.</t>
  </si>
  <si>
    <t>Содержание автомобильных дорог в г. Перми (Орджоникидзевский район). Дороги частного сектора,внутриквартальные проезды.</t>
  </si>
  <si>
    <t>Содержание автомобильных дорог в г. Перми (Орджоникидзевский район). Содержание остановочных пунктов.</t>
  </si>
  <si>
    <t>Содержание остановочных пунктов- 1категория улиц</t>
  </si>
  <si>
    <t>Содержание остановочных пунктов- 2категория улиц</t>
  </si>
  <si>
    <t>Содержание остановочных пунктов- 3категория улиц</t>
  </si>
  <si>
    <t>Наименование</t>
  </si>
  <si>
    <t>Летний период</t>
  </si>
  <si>
    <t>Прочие работы</t>
  </si>
  <si>
    <t>Итого содержание автомобильных дорог общего пользования</t>
  </si>
  <si>
    <t>Итого Содержание остановочных пунктов</t>
  </si>
  <si>
    <t>Всего по ОРДЖОНИКИДЗЕВСКОМУ РАЙОНУ- ЛОТ №1</t>
  </si>
  <si>
    <t>Текущий ремонт автомобильных дорог 1-3 категорий,ВКП в г. Перми (Орджоникидзевский район).</t>
  </si>
  <si>
    <t>№</t>
  </si>
  <si>
    <t>Наименование видов работ</t>
  </si>
  <si>
    <t>Ед.изм.</t>
  </si>
  <si>
    <t>Объем</t>
  </si>
  <si>
    <t>Стоимость всего,руб.</t>
  </si>
  <si>
    <t>Ремонт горячим асфальтом до 5м2</t>
  </si>
  <si>
    <t>м2</t>
  </si>
  <si>
    <t>Итого</t>
  </si>
  <si>
    <t>ВСЕГО по ОРДЖОНИКИДЗЕВСКОМУ РАЙОНУ -лот№1</t>
  </si>
  <si>
    <t>год</t>
  </si>
  <si>
    <t>Итого ремонт автомобильных дорог 1-3 категорий,ВКП</t>
  </si>
  <si>
    <t xml:space="preserve">ИТОГО СОДЕРЖАНИЕ И РЕМОНТ ГОРОДСКИХ УЛИЦ И ДОРОГ </t>
  </si>
  <si>
    <t>Всего , руб.</t>
  </si>
  <si>
    <t>Летний период   с 21.07.2013г. по 20.08.2013г.</t>
  </si>
  <si>
    <t>Приложение 3 к аукционной документации №___"___"________2013г.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</si>
</sst>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  <numFmt numFmtId="166" formatCode="_-* #,##0.0_р_._-;\-* #,##0.0_р_._-;_-* &quot;-&quot;??_р_._-;_-@_-"/>
    <numFmt numFmtId="167" formatCode="_-* #,##0.00000_р_._-;\-* #,##0.000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53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43" fontId="5" fillId="0" borderId="7" xfId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4" fontId="5" fillId="0" borderId="7" xfId="1" applyNumberFormat="1" applyFont="1" applyBorder="1" applyAlignment="1">
      <alignment vertical="center" wrapText="1"/>
    </xf>
    <xf numFmtId="0" fontId="5" fillId="0" borderId="7" xfId="0" applyFont="1" applyBorder="1" applyAlignment="1">
      <alignment horizontal="justify" vertical="center" wrapText="1"/>
    </xf>
    <xf numFmtId="0" fontId="4" fillId="2" borderId="7" xfId="0" applyFont="1" applyFill="1" applyBorder="1" applyAlignment="1">
      <alignment vertical="center" wrapText="1"/>
    </xf>
    <xf numFmtId="43" fontId="4" fillId="2" borderId="7" xfId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3" fontId="4" fillId="0" borderId="7" xfId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vertical="center" wrapText="1"/>
    </xf>
    <xf numFmtId="43" fontId="5" fillId="0" borderId="7" xfId="1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1" fontId="8" fillId="0" borderId="7" xfId="0" applyNumberFormat="1" applyFont="1" applyFill="1" applyBorder="1" applyAlignment="1">
      <alignment vertical="center" wrapText="1"/>
    </xf>
    <xf numFmtId="1" fontId="5" fillId="0" borderId="7" xfId="1" applyNumberFormat="1" applyFont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43" fontId="4" fillId="4" borderId="7" xfId="1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3" fontId="4" fillId="0" borderId="7" xfId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3" fontId="5" fillId="0" borderId="0" xfId="1" applyFont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3" fontId="10" fillId="0" borderId="9" xfId="1" applyFont="1" applyBorder="1" applyAlignment="1">
      <alignment vertical="center" wrapText="1"/>
    </xf>
    <xf numFmtId="43" fontId="10" fillId="0" borderId="10" xfId="1" applyFont="1" applyBorder="1" applyAlignment="1">
      <alignment vertical="center" wrapText="1"/>
    </xf>
    <xf numFmtId="43" fontId="5" fillId="0" borderId="7" xfId="3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6" fontId="5" fillId="0" borderId="7" xfId="3" applyNumberFormat="1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3" fontId="5" fillId="0" borderId="7" xfId="3" applyNumberFormat="1" applyFont="1" applyBorder="1" applyAlignment="1">
      <alignment vertical="center" wrapText="1"/>
    </xf>
    <xf numFmtId="43" fontId="4" fillId="5" borderId="7" xfId="3" applyFont="1" applyFill="1" applyBorder="1" applyAlignment="1">
      <alignment vertical="center" wrapText="1"/>
    </xf>
    <xf numFmtId="165" fontId="5" fillId="0" borderId="7" xfId="3" applyNumberFormat="1" applyFont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43" fontId="4" fillId="6" borderId="7" xfId="3" applyFont="1" applyFill="1" applyBorder="1" applyAlignment="1">
      <alignment vertical="center" wrapText="1"/>
    </xf>
    <xf numFmtId="0" fontId="5" fillId="7" borderId="7" xfId="0" applyFont="1" applyFill="1" applyBorder="1" applyAlignment="1">
      <alignment vertical="center" wrapText="1"/>
    </xf>
    <xf numFmtId="164" fontId="5" fillId="0" borderId="7" xfId="3" applyNumberFormat="1" applyFont="1" applyBorder="1" applyAlignment="1">
      <alignment vertical="center" wrapText="1"/>
    </xf>
    <xf numFmtId="43" fontId="4" fillId="5" borderId="7" xfId="3" applyNumberFormat="1" applyFont="1" applyFill="1" applyBorder="1" applyAlignment="1">
      <alignment vertical="center" wrapText="1"/>
    </xf>
    <xf numFmtId="43" fontId="4" fillId="0" borderId="7" xfId="3" applyFont="1" applyBorder="1" applyAlignment="1">
      <alignment vertical="center" wrapText="1"/>
    </xf>
    <xf numFmtId="2" fontId="5" fillId="0" borderId="7" xfId="0" applyNumberFormat="1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43" fontId="5" fillId="6" borderId="7" xfId="3" applyFont="1" applyFill="1" applyBorder="1" applyAlignment="1">
      <alignment vertical="center" wrapText="1"/>
    </xf>
    <xf numFmtId="43" fontId="4" fillId="4" borderId="7" xfId="3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7" xfId="2" applyNumberFormat="1" applyFont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0" fontId="5" fillId="0" borderId="7" xfId="1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3" fontId="5" fillId="0" borderId="13" xfId="1" applyFont="1" applyBorder="1" applyAlignment="1">
      <alignment vertical="center" wrapText="1"/>
    </xf>
    <xf numFmtId="0" fontId="0" fillId="0" borderId="0" xfId="0" applyAlignment="1">
      <alignment horizontal="justify" vertical="justify" wrapText="1"/>
    </xf>
    <xf numFmtId="0" fontId="7" fillId="0" borderId="13" xfId="0" applyFont="1" applyBorder="1" applyAlignment="1">
      <alignment vertical="center" wrapText="1"/>
    </xf>
    <xf numFmtId="0" fontId="3" fillId="0" borderId="7" xfId="0" applyFont="1" applyBorder="1"/>
    <xf numFmtId="0" fontId="5" fillId="0" borderId="19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3" fontId="5" fillId="0" borderId="24" xfId="1" applyFont="1" applyBorder="1" applyAlignment="1">
      <alignment horizontal="center" vertical="center"/>
    </xf>
    <xf numFmtId="167" fontId="5" fillId="0" borderId="7" xfId="1" applyNumberFormat="1" applyFont="1" applyBorder="1" applyAlignment="1">
      <alignment vertical="center" wrapText="1"/>
    </xf>
    <xf numFmtId="167" fontId="5" fillId="0" borderId="7" xfId="3" applyNumberFormat="1" applyFont="1" applyBorder="1" applyAlignment="1">
      <alignment vertical="center" wrapText="1"/>
    </xf>
    <xf numFmtId="0" fontId="14" fillId="0" borderId="0" xfId="0" applyFont="1"/>
    <xf numFmtId="0" fontId="3" fillId="0" borderId="7" xfId="0" applyFont="1" applyBorder="1" applyAlignment="1">
      <alignment vertical="justify"/>
    </xf>
    <xf numFmtId="43" fontId="3" fillId="0" borderId="7" xfId="0" applyNumberFormat="1" applyFont="1" applyBorder="1"/>
    <xf numFmtId="0" fontId="15" fillId="0" borderId="7" xfId="0" applyFont="1" applyBorder="1" applyAlignment="1">
      <alignment vertical="justify"/>
    </xf>
    <xf numFmtId="0" fontId="14" fillId="0" borderId="7" xfId="0" applyFont="1" applyBorder="1"/>
    <xf numFmtId="43" fontId="14" fillId="0" borderId="7" xfId="0" applyNumberFormat="1" applyFont="1" applyBorder="1"/>
    <xf numFmtId="0" fontId="16" fillId="0" borderId="0" xfId="0" applyFont="1"/>
    <xf numFmtId="0" fontId="3" fillId="0" borderId="0" xfId="0" applyFont="1" applyAlignment="1">
      <alignment vertical="justify"/>
    </xf>
    <xf numFmtId="2" fontId="5" fillId="0" borderId="7" xfId="1" applyNumberFormat="1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43" fontId="3" fillId="0" borderId="7" xfId="1" applyFont="1" applyBorder="1"/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43" fontId="10" fillId="0" borderId="29" xfId="1" applyFont="1" applyBorder="1" applyAlignment="1">
      <alignment vertical="center" wrapText="1"/>
    </xf>
    <xf numFmtId="43" fontId="10" fillId="0" borderId="30" xfId="1" applyFont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3" fontId="3" fillId="0" borderId="3" xfId="0" applyNumberFormat="1" applyFont="1" applyBorder="1" applyAlignment="1">
      <alignment horizontal="right"/>
    </xf>
    <xf numFmtId="43" fontId="3" fillId="0" borderId="4" xfId="0" applyNumberFormat="1" applyFont="1" applyBorder="1" applyAlignment="1">
      <alignment horizontal="right"/>
    </xf>
    <xf numFmtId="43" fontId="3" fillId="0" borderId="5" xfId="0" applyNumberFormat="1" applyFont="1" applyBorder="1" applyAlignment="1">
      <alignment horizontal="right"/>
    </xf>
    <xf numFmtId="43" fontId="3" fillId="0" borderId="3" xfId="0" applyNumberFormat="1" applyFont="1" applyBorder="1" applyAlignment="1">
      <alignment horizontal="center"/>
    </xf>
    <xf numFmtId="43" fontId="3" fillId="0" borderId="4" xfId="0" applyNumberFormat="1" applyFont="1" applyBorder="1" applyAlignment="1">
      <alignment horizontal="center"/>
    </xf>
    <xf numFmtId="43" fontId="3" fillId="0" borderId="5" xfId="0" applyNumberFormat="1" applyFont="1" applyBorder="1" applyAlignment="1">
      <alignment horizontal="center"/>
    </xf>
    <xf numFmtId="43" fontId="14" fillId="0" borderId="3" xfId="0" applyNumberFormat="1" applyFont="1" applyBorder="1" applyAlignment="1">
      <alignment horizontal="center"/>
    </xf>
    <xf numFmtId="43" fontId="14" fillId="0" borderId="4" xfId="0" applyNumberFormat="1" applyFont="1" applyBorder="1" applyAlignment="1">
      <alignment horizontal="center"/>
    </xf>
    <xf numFmtId="43" fontId="1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vertical="justify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3" fontId="5" fillId="0" borderId="7" xfId="1" applyFont="1" applyBorder="1" applyAlignment="1">
      <alignment horizontal="center" vertical="center" wrapText="1"/>
    </xf>
    <xf numFmtId="43" fontId="5" fillId="0" borderId="11" xfId="1" applyFont="1" applyBorder="1" applyAlignment="1">
      <alignment horizontal="center" vertical="center" wrapText="1"/>
    </xf>
    <xf numFmtId="43" fontId="5" fillId="0" borderId="19" xfId="1" applyFont="1" applyBorder="1" applyAlignment="1">
      <alignment horizontal="center" vertical="center" wrapText="1"/>
    </xf>
    <xf numFmtId="43" fontId="5" fillId="0" borderId="13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3" fontId="5" fillId="0" borderId="7" xfId="3" applyFont="1" applyBorder="1" applyAlignment="1">
      <alignment horizontal="center" vertical="center" wrapText="1"/>
    </xf>
    <xf numFmtId="43" fontId="5" fillId="0" borderId="11" xfId="3" applyFont="1" applyBorder="1" applyAlignment="1">
      <alignment horizontal="center" vertical="center" wrapText="1"/>
    </xf>
    <xf numFmtId="43" fontId="5" fillId="0" borderId="19" xfId="3" applyFont="1" applyBorder="1" applyAlignment="1">
      <alignment horizontal="center" vertical="center" wrapText="1"/>
    </xf>
    <xf numFmtId="43" fontId="5" fillId="0" borderId="13" xfId="3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3" fontId="5" fillId="0" borderId="18" xfId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4">
    <cellStyle name="Денежный" xfId="2" builtinId="4"/>
    <cellStyle name="Обычный" xfId="0" builtinId="0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8;&#1076;&#1078;.&#1088;&#1072;&#1081;&#1086;&#1085;%20&#1051;&#1077;&#1074;&#1099;&#1081;%20&#1073;&#1077;&#1088;&#1077;&#1075;2013-16&#1075;&#1075;/&#1054;&#1088;&#1076;&#1078;.&#1088;&#1072;&#1081;&#1086;&#1085;%20&#1051;&#1054;&#1058;&#8470;1%202013-16&#1075;&#1075;&#1051;&#1077;&#1074;&#1099;&#1081;%20&#1073;&#1077;&#1088;&#1077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8;&#1076;&#1078;.&#1088;&#1072;&#1081;&#1086;&#1085;%20&#1051;&#1077;&#1074;&#1099;&#1081;%20&#1073;&#1077;&#1088;&#1077;&#1075;2013-16&#1075;&#1075;/&#1054;&#1088;&#1076;&#1078;.&#1088;&#1072;&#1081;&#1086;&#1085;%20&#1051;&#1086;&#1090;&#8470;1%20&#1054;&#1089;&#1090;&#1072;&#1085;&#1086;&#1074;&#1082;&#1080;%20&#1083;&#1077;&#1074;&#1099;&#1081;%20&#1073;&#1077;&#1088;&#1077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2;&#1083;&#1072;&#1076;&#1077;&#1083;&#1077;&#1094;/&#1056;&#1072;&#1073;&#1086;&#1095;&#1080;&#1081;%20&#1089;&#1090;&#1086;&#1083;/25.02.13&#1056;&#1072;&#1089;&#1095;&#1077;&#1090;&#1099;%20&#1085;&#1072;%2013-16&#1075;&#1075;/&#1051;&#1054;&#1058;1%20&#1055;&#1088;&#1080;&#1083;&#1086;&#1078;&#1077;&#1085;&#1080;&#1077;%202;2.1;2.2%20&#1056;&#1072;&#1089;&#1095;&#1077;&#1090;&#1099;%20&#1089;&#1090;&#1086;&#1080;&#1084;&#1086;&#1089;&#1090;&#1080;%20&#1085;&#1072;%202013,2014,2015,2016/&#1054;&#1088;&#1076;&#1078;.&#1088;&#1072;&#1081;&#1086;&#1085;%20&#1051;&#1077;&#1074;&#1099;&#1081;%20&#1073;&#1077;&#1088;&#1077;&#1075;2013-16&#1075;&#1075;/&#1054;&#1088;&#1076;&#1078;.&#1088;&#1072;&#1081;&#1086;&#1085;%20&#1051;&#1054;&#1058;&#8470;1%202013-16&#1075;&#1075;&#1051;&#1077;&#1074;&#1099;&#1081;%20&#1073;&#1077;&#1088;&#1077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УДС ЛОТ1"/>
      <sheetName val="2013ГОД"/>
      <sheetName val="2014ГОД"/>
      <sheetName val="2015ГОД"/>
      <sheetName val="2016ГОД"/>
      <sheetName val="вкп,чс"/>
      <sheetName val="остановки"/>
      <sheetName val="Ремонт УДС,ВКП"/>
      <sheetName val="Ремонт 1-3кат,ВКП"/>
      <sheetName val="Свод расчет стоимости"/>
    </sheetNames>
    <sheetDataSet>
      <sheetData sheetId="0"/>
      <sheetData sheetId="1">
        <row r="2">
          <cell r="A2" t="str">
            <v>зимний период:  15.10.2013-20.12.2013 ; летний период: 21.07.2013-14.10.2013.</v>
          </cell>
        </row>
        <row r="11">
          <cell r="A11" t="str">
            <v>Содержание автомобильных дорог в г. Перми (Орджоникидзевский район). Дороги 1 категории.</v>
          </cell>
        </row>
        <row r="12">
          <cell r="A12" t="str">
            <v>№ п/п</v>
          </cell>
          <cell r="B12" t="str">
            <v>Наименование операции</v>
          </cell>
          <cell r="C12" t="str">
            <v>Вид уборки</v>
          </cell>
          <cell r="D12" t="str">
            <v>Ед. изм.</v>
          </cell>
          <cell r="E12" t="str">
            <v xml:space="preserve">Расценка на ед. изм, руб/раз </v>
          </cell>
          <cell r="F12" t="str">
            <v>Фактический объем</v>
          </cell>
          <cell r="G12" t="str">
            <v>Объем в ед. изм.</v>
          </cell>
        </row>
        <row r="14">
          <cell r="H14" t="str">
            <v>Количество раз уборки в сутки</v>
          </cell>
          <cell r="I14" t="str">
            <v>Расчетная периодичность</v>
          </cell>
          <cell r="J14" t="str">
            <v>Всего стоимость работ за сезон</v>
          </cell>
        </row>
        <row r="15">
          <cell r="A15" t="str">
            <v xml:space="preserve">ЛЕТНЕЕ СОДЕРЖАНИЕ </v>
          </cell>
          <cell r="H15" t="str">
            <v>суток</v>
          </cell>
          <cell r="I15">
            <v>86</v>
          </cell>
        </row>
        <row r="16">
          <cell r="B16" t="str">
            <v>ОСНОВНЫЕ ОПЕРАЦИИ</v>
          </cell>
        </row>
        <row r="17">
          <cell r="A17">
            <v>1</v>
          </cell>
          <cell r="B17" t="str">
            <v>Мойка проезжей части (дороги)</v>
          </cell>
          <cell r="C17" t="str">
            <v>механ</v>
          </cell>
          <cell r="D17" t="str">
            <v>1000м2</v>
          </cell>
          <cell r="E17">
            <v>53.82</v>
          </cell>
          <cell r="F17">
            <v>45451.672469999998</v>
          </cell>
          <cell r="G17">
            <v>45.451672469999998</v>
          </cell>
          <cell r="H17">
            <v>1</v>
          </cell>
          <cell r="I17">
            <v>86</v>
          </cell>
        </row>
        <row r="18">
          <cell r="A18">
            <v>2</v>
          </cell>
          <cell r="B18" t="str">
            <v>Подметание проезжей части (дороги)</v>
          </cell>
          <cell r="C18" t="str">
            <v>механ</v>
          </cell>
          <cell r="D18" t="str">
            <v>1000м2</v>
          </cell>
          <cell r="E18">
            <v>60.67</v>
          </cell>
          <cell r="F18">
            <v>45451.672469999998</v>
          </cell>
          <cell r="G18">
            <v>45.451672469999998</v>
          </cell>
          <cell r="H18">
            <v>1</v>
          </cell>
          <cell r="I18">
            <v>86</v>
          </cell>
        </row>
        <row r="19">
          <cell r="A19">
            <v>3</v>
          </cell>
          <cell r="B19" t="str">
            <v>Подметание лотковых зон (дороги)</v>
          </cell>
          <cell r="C19" t="str">
            <v>механ</v>
          </cell>
          <cell r="D19" t="str">
            <v>1000м2</v>
          </cell>
          <cell r="E19">
            <v>86.69</v>
          </cell>
          <cell r="F19">
            <v>22722.427530000001</v>
          </cell>
          <cell r="G19">
            <v>22.722427530000001</v>
          </cell>
          <cell r="H19">
            <v>1</v>
          </cell>
          <cell r="I19">
            <v>86</v>
          </cell>
        </row>
        <row r="20">
          <cell r="A20">
            <v>4</v>
          </cell>
          <cell r="B20" t="str">
            <v>Мойка лотковых зон (дороги)</v>
          </cell>
          <cell r="C20" t="str">
            <v>механ</v>
          </cell>
          <cell r="D20" t="str">
            <v>1000м2</v>
          </cell>
          <cell r="E20">
            <v>200</v>
          </cell>
          <cell r="F20">
            <v>22722.427530000001</v>
          </cell>
          <cell r="G20">
            <v>22.722427530000001</v>
          </cell>
          <cell r="H20">
            <v>1</v>
          </cell>
          <cell r="I20">
            <v>86</v>
          </cell>
        </row>
        <row r="21">
          <cell r="A21">
            <v>5</v>
          </cell>
          <cell r="B21" t="str">
            <v>Уборка крупного мусора с дорог</v>
          </cell>
          <cell r="C21" t="str">
            <v>ручн</v>
          </cell>
          <cell r="D21" t="str">
            <v>1000м2</v>
          </cell>
          <cell r="E21">
            <v>12.27</v>
          </cell>
          <cell r="F21">
            <v>68174.100000000006</v>
          </cell>
          <cell r="G21">
            <v>68.17410000000001</v>
          </cell>
          <cell r="H21">
            <v>1</v>
          </cell>
          <cell r="I21">
            <v>86</v>
          </cell>
        </row>
        <row r="22">
          <cell r="A22">
            <v>6</v>
          </cell>
        </row>
        <row r="23">
          <cell r="A23">
            <v>7</v>
          </cell>
          <cell r="B23" t="str">
            <v>Мойка проезжей части (заездные карманы)</v>
          </cell>
          <cell r="C23" t="str">
            <v>механ</v>
          </cell>
          <cell r="D23" t="str">
            <v>1000м2</v>
          </cell>
          <cell r="E23">
            <v>53.82</v>
          </cell>
          <cell r="F23">
            <v>4321.0827099999997</v>
          </cell>
          <cell r="G23">
            <v>4.3210827099999998</v>
          </cell>
          <cell r="H23">
            <v>1</v>
          </cell>
          <cell r="I23">
            <v>86</v>
          </cell>
        </row>
        <row r="24">
          <cell r="A24">
            <v>8</v>
          </cell>
          <cell r="B24" t="str">
            <v>Подметание проезжей части (заездные карманы)</v>
          </cell>
          <cell r="C24" t="str">
            <v>механ</v>
          </cell>
          <cell r="D24" t="str">
            <v>1000м2</v>
          </cell>
          <cell r="E24">
            <v>60.67</v>
          </cell>
          <cell r="F24">
            <v>4321.0827099999997</v>
          </cell>
          <cell r="G24">
            <v>4.3210827099999998</v>
          </cell>
          <cell r="H24">
            <v>1</v>
          </cell>
          <cell r="I24">
            <v>86</v>
          </cell>
        </row>
        <row r="25">
          <cell r="A25">
            <v>9</v>
          </cell>
          <cell r="B25" t="str">
            <v>Подметание лотковых зон (заездные карманы)</v>
          </cell>
          <cell r="C25" t="str">
            <v>механ</v>
          </cell>
          <cell r="D25" t="str">
            <v>1000м2</v>
          </cell>
          <cell r="E25">
            <v>86.69</v>
          </cell>
          <cell r="F25">
            <v>2160.21729</v>
          </cell>
          <cell r="G25">
            <v>2.1602172899999998</v>
          </cell>
          <cell r="H25">
            <v>1</v>
          </cell>
          <cell r="I25">
            <v>86</v>
          </cell>
        </row>
        <row r="26">
          <cell r="A26">
            <v>10</v>
          </cell>
          <cell r="B26" t="str">
            <v>Мойка лотковых зон (заездные карманы)</v>
          </cell>
          <cell r="C26" t="str">
            <v>механ</v>
          </cell>
          <cell r="D26" t="str">
            <v>1000м2</v>
          </cell>
          <cell r="E26">
            <v>200</v>
          </cell>
          <cell r="F26">
            <v>2160.21729</v>
          </cell>
          <cell r="G26">
            <v>2.1602172899999998</v>
          </cell>
          <cell r="H26">
            <v>1</v>
          </cell>
          <cell r="I26">
            <v>86</v>
          </cell>
        </row>
        <row r="27">
          <cell r="A27">
            <v>11</v>
          </cell>
          <cell r="B27" t="str">
            <v>Уборка крупного мусора с заездных карманов</v>
          </cell>
          <cell r="C27" t="str">
            <v>ручн</v>
          </cell>
          <cell r="D27" t="str">
            <v>1000м2</v>
          </cell>
          <cell r="E27">
            <v>12.27</v>
          </cell>
          <cell r="F27">
            <v>6481.2999999999993</v>
          </cell>
          <cell r="G27">
            <v>6.4812999999999992</v>
          </cell>
          <cell r="H27">
            <v>1</v>
          </cell>
          <cell r="I27">
            <v>86</v>
          </cell>
        </row>
        <row r="28">
          <cell r="A28">
            <v>12</v>
          </cell>
        </row>
        <row r="29">
          <cell r="A29">
            <v>13</v>
          </cell>
          <cell r="B29" t="str">
            <v>Уборка заездных карманов</v>
          </cell>
          <cell r="C29" t="str">
            <v>ручн</v>
          </cell>
          <cell r="D29" t="str">
            <v>1000м2</v>
          </cell>
          <cell r="E29">
            <v>285.41000000000003</v>
          </cell>
          <cell r="F29">
            <v>967</v>
          </cell>
          <cell r="G29">
            <v>0.96699999999999997</v>
          </cell>
          <cell r="H29">
            <v>1</v>
          </cell>
          <cell r="I29">
            <v>86</v>
          </cell>
        </row>
        <row r="30">
          <cell r="A30">
            <v>14</v>
          </cell>
          <cell r="B30" t="str">
            <v>Уборка съездов</v>
          </cell>
          <cell r="C30" t="str">
            <v>механ</v>
          </cell>
          <cell r="D30" t="str">
            <v>1000м2</v>
          </cell>
          <cell r="E30">
            <v>75.28</v>
          </cell>
          <cell r="F30">
            <v>4500.8</v>
          </cell>
          <cell r="G30">
            <v>4.5007999999999999</v>
          </cell>
          <cell r="H30">
            <v>1</v>
          </cell>
          <cell r="I30">
            <v>86</v>
          </cell>
        </row>
        <row r="31">
          <cell r="A31">
            <v>15</v>
          </cell>
          <cell r="B31" t="str">
            <v>Планировка обочин</v>
          </cell>
          <cell r="C31" t="str">
            <v>механ</v>
          </cell>
          <cell r="D31" t="str">
            <v>1000м2</v>
          </cell>
          <cell r="E31">
            <v>234.63</v>
          </cell>
          <cell r="F31">
            <v>429.9</v>
          </cell>
          <cell r="G31">
            <v>0.4299</v>
          </cell>
          <cell r="I31">
            <v>3</v>
          </cell>
        </row>
        <row r="32">
          <cell r="A32">
            <v>16</v>
          </cell>
          <cell r="B32" t="str">
            <v>Уборка обочин от мусора</v>
          </cell>
          <cell r="C32" t="str">
            <v>ручн</v>
          </cell>
          <cell r="D32" t="str">
            <v>1000м2</v>
          </cell>
          <cell r="E32">
            <v>40.880000000000003</v>
          </cell>
          <cell r="F32">
            <v>429.9</v>
          </cell>
          <cell r="G32">
            <v>0.4299</v>
          </cell>
          <cell r="H32">
            <v>1</v>
          </cell>
          <cell r="I32">
            <v>86</v>
          </cell>
        </row>
        <row r="33">
          <cell r="A33">
            <v>17</v>
          </cell>
        </row>
        <row r="34">
          <cell r="A34">
            <v>18</v>
          </cell>
          <cell r="B34" t="str">
            <v>Уборка газонов от мусора</v>
          </cell>
          <cell r="C34" t="str">
            <v>ручн</v>
          </cell>
          <cell r="D34" t="str">
            <v>1000м2</v>
          </cell>
          <cell r="E34">
            <v>40.880000000000003</v>
          </cell>
          <cell r="F34">
            <v>35655</v>
          </cell>
          <cell r="G34">
            <v>35.655000000000001</v>
          </cell>
          <cell r="H34">
            <v>1</v>
          </cell>
          <cell r="I34">
            <v>86</v>
          </cell>
        </row>
        <row r="35">
          <cell r="A35">
            <v>19</v>
          </cell>
          <cell r="B35" t="str">
            <v>Очистка урн от мусора</v>
          </cell>
          <cell r="C35" t="str">
            <v>ручн</v>
          </cell>
          <cell r="D35" t="str">
            <v>1 урна</v>
          </cell>
          <cell r="E35">
            <v>10.83</v>
          </cell>
          <cell r="F35">
            <v>54</v>
          </cell>
          <cell r="G35">
            <v>54</v>
          </cell>
          <cell r="H35">
            <v>2</v>
          </cell>
          <cell r="I35">
            <v>172</v>
          </cell>
        </row>
        <row r="38">
          <cell r="B38" t="str">
            <v>Очистка тротуаров</v>
          </cell>
          <cell r="C38" t="str">
            <v>ручн</v>
          </cell>
          <cell r="D38" t="str">
            <v>1000м2</v>
          </cell>
          <cell r="E38">
            <v>259.45999999999998</v>
          </cell>
          <cell r="F38">
            <v>6309.6</v>
          </cell>
          <cell r="G38">
            <v>6.3096000000000005</v>
          </cell>
          <cell r="H38">
            <v>1</v>
          </cell>
          <cell r="I38">
            <v>86</v>
          </cell>
        </row>
        <row r="39">
          <cell r="B39" t="str">
            <v>Очистка тротуаров</v>
          </cell>
          <cell r="C39" t="str">
            <v>механ</v>
          </cell>
          <cell r="D39" t="str">
            <v>1000м2</v>
          </cell>
          <cell r="E39">
            <v>38.43</v>
          </cell>
          <cell r="F39">
            <v>18243.8</v>
          </cell>
          <cell r="G39">
            <v>18.2438</v>
          </cell>
          <cell r="H39">
            <v>1</v>
          </cell>
          <cell r="I39">
            <v>86</v>
          </cell>
        </row>
        <row r="41">
          <cell r="B41" t="str">
            <v>Кошение газонов</v>
          </cell>
          <cell r="C41" t="str">
            <v>ручн</v>
          </cell>
          <cell r="D41" t="str">
            <v>1000м2</v>
          </cell>
          <cell r="E41">
            <v>3622.08</v>
          </cell>
          <cell r="F41">
            <v>35655</v>
          </cell>
          <cell r="G41">
            <v>35.655000000000001</v>
          </cell>
          <cell r="I41">
            <v>2</v>
          </cell>
        </row>
        <row r="49">
          <cell r="B49" t="str">
            <v>Итого по основным операциям</v>
          </cell>
        </row>
        <row r="51">
          <cell r="B51" t="str">
            <v>ВЫВОЗКА СМЕТА, МУСОРА</v>
          </cell>
        </row>
        <row r="52">
          <cell r="A52">
            <v>1</v>
          </cell>
          <cell r="B52" t="str">
            <v xml:space="preserve">Вывозка при постоянной уборке </v>
          </cell>
          <cell r="D52" t="str">
            <v>тн/сезон</v>
          </cell>
          <cell r="E52">
            <v>310.43</v>
          </cell>
          <cell r="F52">
            <v>565</v>
          </cell>
        </row>
        <row r="54">
          <cell r="B54" t="str">
            <v>Итого по вывозке смета</v>
          </cell>
        </row>
        <row r="56">
          <cell r="B56" t="str">
            <v>ПРОЧИЕ РАБОТЫ</v>
          </cell>
        </row>
        <row r="81">
          <cell r="B81" t="str">
            <v>Очистка водопропускных труб</v>
          </cell>
          <cell r="D81" t="str">
            <v>п.м.</v>
          </cell>
          <cell r="E81">
            <v>161.69999999999999</v>
          </cell>
          <cell r="F81">
            <v>868</v>
          </cell>
          <cell r="I81">
            <v>1</v>
          </cell>
        </row>
        <row r="84">
          <cell r="B84" t="str">
            <v>Ликвидация аварийных деревьев</v>
          </cell>
          <cell r="D84" t="str">
            <v>1 дерево</v>
          </cell>
          <cell r="E84">
            <v>4459.54</v>
          </cell>
          <cell r="F84">
            <v>30</v>
          </cell>
          <cell r="I84">
            <v>1</v>
          </cell>
        </row>
        <row r="85">
          <cell r="B85" t="str">
            <v>Итого по прочим работам</v>
          </cell>
        </row>
        <row r="87">
          <cell r="B87" t="str">
            <v>Всего по летнему содержанию</v>
          </cell>
        </row>
        <row r="133">
          <cell r="B133" t="str">
            <v>ВСЕГО по 1 категории дорог Орджоникидзевский район</v>
          </cell>
          <cell r="D133" t="str">
            <v>год</v>
          </cell>
          <cell r="E133">
            <v>2013</v>
          </cell>
        </row>
        <row r="135">
          <cell r="A135" t="str">
            <v>Содержание автомобильных дорог в г. Перми (Орджоникидзевский район). Дороги 2 категории.</v>
          </cell>
        </row>
        <row r="136">
          <cell r="A136" t="str">
            <v>№ п/п</v>
          </cell>
          <cell r="B136" t="str">
            <v>Наименование операции</v>
          </cell>
          <cell r="C136" t="str">
            <v>Вид уборки</v>
          </cell>
          <cell r="D136" t="str">
            <v>Ед. изм.</v>
          </cell>
          <cell r="E136" t="str">
            <v xml:space="preserve">Расценка на ед. изм, руб/раз </v>
          </cell>
          <cell r="F136" t="str">
            <v>Фактический объем</v>
          </cell>
          <cell r="G136" t="str">
            <v>Объем в ед. изм.</v>
          </cell>
        </row>
        <row r="138">
          <cell r="H138" t="str">
            <v>Количество раз уборки в сутки</v>
          </cell>
          <cell r="I138" t="str">
            <v>Расчетная периодичность</v>
          </cell>
          <cell r="J138" t="str">
            <v>Всего стоимость работ за сезон</v>
          </cell>
        </row>
        <row r="139">
          <cell r="A139" t="str">
            <v xml:space="preserve">ЛЕТНЕЕ СОДЕРЖАНИЕ </v>
          </cell>
          <cell r="H139" t="str">
            <v>суток</v>
          </cell>
          <cell r="I139">
            <v>86</v>
          </cell>
        </row>
        <row r="140">
          <cell r="B140" t="str">
            <v>ОСНОВНЫЕ ОПЕРАЦИИ</v>
          </cell>
        </row>
        <row r="141">
          <cell r="A141">
            <v>1</v>
          </cell>
          <cell r="B141" t="str">
            <v>Мойка проезжей части (дороги)</v>
          </cell>
          <cell r="C141" t="str">
            <v>механ</v>
          </cell>
          <cell r="D141" t="str">
            <v>1000м2</v>
          </cell>
          <cell r="E141">
            <v>53.82</v>
          </cell>
          <cell r="F141">
            <v>59882.860659999998</v>
          </cell>
          <cell r="G141">
            <v>59.882860659999999</v>
          </cell>
          <cell r="H141">
            <v>0.33</v>
          </cell>
          <cell r="I141">
            <v>28</v>
          </cell>
        </row>
        <row r="142">
          <cell r="A142">
            <v>2</v>
          </cell>
          <cell r="B142" t="str">
            <v>Подметание проезжей части (дороги)</v>
          </cell>
          <cell r="C142" t="str">
            <v>механ</v>
          </cell>
          <cell r="D142" t="str">
            <v>1000м2</v>
          </cell>
          <cell r="E142">
            <v>60.67</v>
          </cell>
          <cell r="F142">
            <v>59882.860659999998</v>
          </cell>
          <cell r="G142">
            <v>59.882860659999999</v>
          </cell>
          <cell r="H142">
            <v>0.5</v>
          </cell>
          <cell r="I142">
            <v>43</v>
          </cell>
        </row>
        <row r="143">
          <cell r="A143">
            <v>3</v>
          </cell>
          <cell r="B143" t="str">
            <v>Подметание лотковых зон (дороги)</v>
          </cell>
          <cell r="C143" t="str">
            <v>механ</v>
          </cell>
          <cell r="D143" t="str">
            <v>1000м2</v>
          </cell>
          <cell r="E143">
            <v>86.69</v>
          </cell>
          <cell r="F143">
            <v>29936.939340000001</v>
          </cell>
          <cell r="G143">
            <v>29.936939340000002</v>
          </cell>
          <cell r="H143">
            <v>0.5</v>
          </cell>
          <cell r="I143">
            <v>43</v>
          </cell>
        </row>
        <row r="144">
          <cell r="A144">
            <v>4</v>
          </cell>
          <cell r="B144" t="str">
            <v>Мойка лотковых зон (дороги)</v>
          </cell>
          <cell r="C144" t="str">
            <v>механ</v>
          </cell>
          <cell r="D144" t="str">
            <v>1000м2</v>
          </cell>
          <cell r="E144">
            <v>200</v>
          </cell>
          <cell r="F144">
            <v>29936.939340000001</v>
          </cell>
          <cell r="G144">
            <v>29.936939340000002</v>
          </cell>
          <cell r="H144">
            <v>0.5</v>
          </cell>
          <cell r="I144">
            <v>43</v>
          </cell>
        </row>
        <row r="145">
          <cell r="A145">
            <v>5</v>
          </cell>
          <cell r="B145" t="str">
            <v>Уборка крупного мусора с дорог</v>
          </cell>
          <cell r="C145" t="str">
            <v>ручн</v>
          </cell>
          <cell r="D145" t="str">
            <v>1000м2</v>
          </cell>
          <cell r="E145">
            <v>12.27</v>
          </cell>
          <cell r="F145">
            <v>89819.8</v>
          </cell>
          <cell r="G145">
            <v>89.819800000000001</v>
          </cell>
          <cell r="H145">
            <v>0.33</v>
          </cell>
          <cell r="I145">
            <v>28</v>
          </cell>
        </row>
        <row r="146">
          <cell r="A146">
            <v>6</v>
          </cell>
        </row>
        <row r="147">
          <cell r="A147">
            <v>7</v>
          </cell>
          <cell r="B147" t="str">
            <v>Мойка проезжей части (заездные карманы)</v>
          </cell>
          <cell r="C147" t="str">
            <v>механ</v>
          </cell>
          <cell r="D147" t="str">
            <v>1000м2</v>
          </cell>
          <cell r="E147">
            <v>53.82</v>
          </cell>
          <cell r="F147">
            <v>4254.1460299999999</v>
          </cell>
          <cell r="G147">
            <v>4.2541460300000002</v>
          </cell>
          <cell r="H147">
            <v>0.33</v>
          </cell>
          <cell r="I147">
            <v>28</v>
          </cell>
        </row>
        <row r="148">
          <cell r="A148">
            <v>8</v>
          </cell>
          <cell r="B148" t="str">
            <v>Подметание проезжей части (заездные карманы)</v>
          </cell>
          <cell r="C148" t="str">
            <v>механ</v>
          </cell>
          <cell r="D148" t="str">
            <v>1000м2</v>
          </cell>
          <cell r="E148">
            <v>60.67</v>
          </cell>
          <cell r="F148">
            <v>4254.1460299999999</v>
          </cell>
          <cell r="G148">
            <v>4.2541460300000002</v>
          </cell>
          <cell r="H148">
            <v>0.5</v>
          </cell>
          <cell r="I148">
            <v>43</v>
          </cell>
        </row>
        <row r="149">
          <cell r="A149">
            <v>9</v>
          </cell>
          <cell r="B149" t="str">
            <v>Подметание лотковых зон (заездные карманы)</v>
          </cell>
          <cell r="C149" t="str">
            <v>механ</v>
          </cell>
          <cell r="D149" t="str">
            <v>1000м2</v>
          </cell>
          <cell r="E149">
            <v>86.69</v>
          </cell>
          <cell r="F149">
            <v>2126.7539700000002</v>
          </cell>
          <cell r="G149">
            <v>2.1267539700000002</v>
          </cell>
          <cell r="H149">
            <v>0.5</v>
          </cell>
          <cell r="I149">
            <v>43</v>
          </cell>
        </row>
        <row r="150">
          <cell r="A150">
            <v>10</v>
          </cell>
          <cell r="B150" t="str">
            <v>Мойка лотковых зон (заездные карманы)</v>
          </cell>
          <cell r="C150" t="str">
            <v>механ</v>
          </cell>
          <cell r="D150" t="str">
            <v>1000м2</v>
          </cell>
          <cell r="E150">
            <v>200</v>
          </cell>
          <cell r="F150">
            <v>2126.7539700000002</v>
          </cell>
          <cell r="G150">
            <v>2.1267539700000002</v>
          </cell>
          <cell r="H150">
            <v>0.5</v>
          </cell>
          <cell r="I150">
            <v>43</v>
          </cell>
        </row>
        <row r="151">
          <cell r="A151">
            <v>11</v>
          </cell>
          <cell r="B151" t="str">
            <v>Уборка крупного мусора с заездных карманов</v>
          </cell>
          <cell r="C151" t="str">
            <v>ручн</v>
          </cell>
          <cell r="D151" t="str">
            <v>1000м2</v>
          </cell>
          <cell r="E151">
            <v>12.27</v>
          </cell>
          <cell r="F151">
            <v>6380.9</v>
          </cell>
          <cell r="G151">
            <v>6.3808999999999996</v>
          </cell>
          <cell r="H151">
            <v>0.33</v>
          </cell>
          <cell r="I151">
            <v>28</v>
          </cell>
        </row>
        <row r="152">
          <cell r="A152">
            <v>12</v>
          </cell>
        </row>
        <row r="153">
          <cell r="A153">
            <v>13</v>
          </cell>
          <cell r="B153" t="str">
            <v>Уборка заездных карманов</v>
          </cell>
          <cell r="C153" t="str">
            <v>ручн</v>
          </cell>
          <cell r="D153" t="str">
            <v>1000м2</v>
          </cell>
          <cell r="E153">
            <v>285.41000000000003</v>
          </cell>
          <cell r="F153">
            <v>190</v>
          </cell>
          <cell r="G153">
            <v>0.19</v>
          </cell>
          <cell r="H153">
            <v>0.33</v>
          </cell>
          <cell r="I153">
            <v>28</v>
          </cell>
        </row>
        <row r="154">
          <cell r="A154">
            <v>14</v>
          </cell>
          <cell r="B154" t="str">
            <v>Уборка съездов</v>
          </cell>
          <cell r="C154" t="str">
            <v>механ</v>
          </cell>
          <cell r="D154" t="str">
            <v>1000м2</v>
          </cell>
          <cell r="E154">
            <v>75.28</v>
          </cell>
          <cell r="F154">
            <v>8201</v>
          </cell>
          <cell r="G154">
            <v>8.2010000000000005</v>
          </cell>
          <cell r="H154">
            <v>1</v>
          </cell>
          <cell r="I154">
            <v>43</v>
          </cell>
        </row>
        <row r="155">
          <cell r="A155">
            <v>15</v>
          </cell>
          <cell r="B155" t="str">
            <v>Планировка обочин</v>
          </cell>
          <cell r="C155" t="str">
            <v>механ</v>
          </cell>
          <cell r="D155" t="str">
            <v>1000м2</v>
          </cell>
          <cell r="E155">
            <v>234.63</v>
          </cell>
          <cell r="F155">
            <v>18953.5</v>
          </cell>
          <cell r="G155">
            <v>18.953499999999998</v>
          </cell>
          <cell r="I155">
            <v>3</v>
          </cell>
        </row>
        <row r="156">
          <cell r="A156">
            <v>16</v>
          </cell>
          <cell r="B156" t="str">
            <v>Уборка обочин от мусора</v>
          </cell>
          <cell r="C156" t="str">
            <v>ручн</v>
          </cell>
          <cell r="D156" t="str">
            <v>1000м2</v>
          </cell>
          <cell r="E156">
            <v>40.880000000000003</v>
          </cell>
          <cell r="F156">
            <v>18953.5</v>
          </cell>
          <cell r="G156">
            <v>18.953499999999998</v>
          </cell>
          <cell r="H156">
            <v>0.33</v>
          </cell>
          <cell r="I156">
            <v>28</v>
          </cell>
        </row>
        <row r="157">
          <cell r="A157">
            <v>17</v>
          </cell>
        </row>
        <row r="158">
          <cell r="A158">
            <v>18</v>
          </cell>
          <cell r="B158" t="str">
            <v>Уборка газонов от мусора</v>
          </cell>
          <cell r="C158" t="str">
            <v>ручн</v>
          </cell>
          <cell r="D158" t="str">
            <v>1000м2</v>
          </cell>
          <cell r="E158">
            <v>40.880000000000003</v>
          </cell>
          <cell r="F158">
            <v>53570</v>
          </cell>
          <cell r="G158">
            <v>53.57</v>
          </cell>
          <cell r="H158">
            <v>0.33</v>
          </cell>
          <cell r="I158">
            <v>28</v>
          </cell>
        </row>
        <row r="159">
          <cell r="A159">
            <v>19</v>
          </cell>
          <cell r="B159" t="str">
            <v>Очистка урн от мусора</v>
          </cell>
          <cell r="C159" t="str">
            <v>ручн</v>
          </cell>
          <cell r="D159" t="str">
            <v>1 урна</v>
          </cell>
          <cell r="E159">
            <v>10.83</v>
          </cell>
          <cell r="F159">
            <v>60</v>
          </cell>
          <cell r="G159">
            <v>60</v>
          </cell>
          <cell r="H159">
            <v>0.5</v>
          </cell>
          <cell r="I159">
            <v>43</v>
          </cell>
        </row>
        <row r="162">
          <cell r="B162" t="str">
            <v>Очистка тротуаров</v>
          </cell>
          <cell r="C162" t="str">
            <v>ручн</v>
          </cell>
          <cell r="D162" t="str">
            <v>1000м2</v>
          </cell>
          <cell r="E162">
            <v>259.45999999999998</v>
          </cell>
          <cell r="F162">
            <v>1688</v>
          </cell>
          <cell r="G162">
            <v>1.6879999999999999</v>
          </cell>
          <cell r="H162">
            <v>0.33</v>
          </cell>
          <cell r="I162">
            <v>28</v>
          </cell>
        </row>
        <row r="163">
          <cell r="B163" t="str">
            <v>Очистка тротуаров</v>
          </cell>
          <cell r="C163" t="str">
            <v>механ</v>
          </cell>
          <cell r="D163" t="str">
            <v>1000м2</v>
          </cell>
          <cell r="E163">
            <v>38.43</v>
          </cell>
          <cell r="F163">
            <v>21284.1</v>
          </cell>
          <cell r="G163">
            <v>21.284099999999999</v>
          </cell>
          <cell r="H163">
            <v>0.33</v>
          </cell>
          <cell r="I163">
            <v>28</v>
          </cell>
        </row>
        <row r="165">
          <cell r="B165" t="str">
            <v>Кошение газонов</v>
          </cell>
          <cell r="C165" t="str">
            <v>ручн</v>
          </cell>
          <cell r="D165" t="str">
            <v>1000м2</v>
          </cell>
          <cell r="E165">
            <v>3622.08</v>
          </cell>
          <cell r="F165">
            <v>53570</v>
          </cell>
          <cell r="G165">
            <v>53.57</v>
          </cell>
          <cell r="I165">
            <v>2</v>
          </cell>
        </row>
        <row r="173">
          <cell r="B173" t="str">
            <v>Итого по основным операциям</v>
          </cell>
        </row>
        <row r="176">
          <cell r="A176">
            <v>1</v>
          </cell>
          <cell r="B176" t="str">
            <v xml:space="preserve">Вывозка при постоянной уборке </v>
          </cell>
          <cell r="D176" t="str">
            <v>тн/сезон</v>
          </cell>
          <cell r="E176">
            <v>310.43</v>
          </cell>
          <cell r="F176">
            <v>697</v>
          </cell>
        </row>
        <row r="178">
          <cell r="B178" t="str">
            <v>Итого по вывозке смета</v>
          </cell>
        </row>
        <row r="180">
          <cell r="B180" t="str">
            <v>Всего по летнему содержанию</v>
          </cell>
        </row>
        <row r="226">
          <cell r="B226" t="str">
            <v>ВСЕГО по 2 категории дорог Орджоникидзевский район</v>
          </cell>
          <cell r="D226" t="str">
            <v>год</v>
          </cell>
          <cell r="E226">
            <v>2013</v>
          </cell>
        </row>
        <row r="228">
          <cell r="A228" t="str">
            <v>Содержание автомобильных дорог в г. Перми (Орджоникидзевский район). Дороги 3 категории.</v>
          </cell>
        </row>
        <row r="229">
          <cell r="A229" t="str">
            <v>№ п/п</v>
          </cell>
          <cell r="B229" t="str">
            <v>Наименование операции</v>
          </cell>
          <cell r="C229" t="str">
            <v>Вид уборки</v>
          </cell>
          <cell r="D229" t="str">
            <v>Ед. изм.</v>
          </cell>
          <cell r="E229" t="str">
            <v xml:space="preserve">Расценка на ед. изм, руб/раз </v>
          </cell>
          <cell r="F229" t="str">
            <v>Фактический объем</v>
          </cell>
          <cell r="G229" t="str">
            <v>Объем в ед. изм.</v>
          </cell>
        </row>
        <row r="231">
          <cell r="H231" t="str">
            <v>Количество раз уборки в сутки</v>
          </cell>
          <cell r="I231" t="str">
            <v>Расчетная периодичность</v>
          </cell>
          <cell r="J231" t="str">
            <v>Всего стоимость работ за сезон</v>
          </cell>
        </row>
        <row r="232">
          <cell r="A232" t="str">
            <v xml:space="preserve">ЛЕТНЕЕ СОДЕРЖАНИЕ </v>
          </cell>
          <cell r="H232" t="str">
            <v>суток</v>
          </cell>
          <cell r="I232">
            <v>86</v>
          </cell>
        </row>
        <row r="233">
          <cell r="B233" t="str">
            <v>ОСНОВНЫЕ ОПЕРАЦИИ</v>
          </cell>
        </row>
        <row r="234">
          <cell r="A234">
            <v>1</v>
          </cell>
          <cell r="B234" t="str">
            <v>Мойка проезжей части (дороги)</v>
          </cell>
          <cell r="C234" t="str">
            <v>механ</v>
          </cell>
          <cell r="D234" t="str">
            <v>1000м2</v>
          </cell>
          <cell r="E234">
            <v>53.82</v>
          </cell>
          <cell r="F234">
            <v>300524.69214999996</v>
          </cell>
          <cell r="G234">
            <v>300.52469214999996</v>
          </cell>
          <cell r="H234">
            <v>0.2</v>
          </cell>
          <cell r="I234">
            <v>17</v>
          </cell>
        </row>
        <row r="235">
          <cell r="A235">
            <v>2</v>
          </cell>
          <cell r="B235" t="str">
            <v>Подметание проезжей части (дороги)</v>
          </cell>
          <cell r="C235" t="str">
            <v>механ</v>
          </cell>
          <cell r="D235" t="str">
            <v>1000м2</v>
          </cell>
          <cell r="E235">
            <v>60.67</v>
          </cell>
          <cell r="F235">
            <v>300524.69214999996</v>
          </cell>
          <cell r="G235">
            <v>300.52469214999996</v>
          </cell>
          <cell r="H235">
            <v>0.2</v>
          </cell>
          <cell r="I235">
            <v>17</v>
          </cell>
        </row>
        <row r="236">
          <cell r="A236">
            <v>3</v>
          </cell>
          <cell r="B236" t="str">
            <v>Подметание лотковых зон (дороги)</v>
          </cell>
          <cell r="C236" t="str">
            <v>механ</v>
          </cell>
          <cell r="D236" t="str">
            <v>1000м2</v>
          </cell>
          <cell r="E236">
            <v>86.69</v>
          </cell>
          <cell r="F236">
            <v>150239.80784999998</v>
          </cell>
          <cell r="G236">
            <v>150.23980784999998</v>
          </cell>
          <cell r="H236">
            <v>0.2</v>
          </cell>
          <cell r="I236">
            <v>17</v>
          </cell>
        </row>
        <row r="237">
          <cell r="A237">
            <v>4</v>
          </cell>
          <cell r="B237" t="str">
            <v>Мойка лотковых зон (дороги)</v>
          </cell>
          <cell r="C237" t="str">
            <v>механ</v>
          </cell>
          <cell r="D237" t="str">
            <v>1000м2</v>
          </cell>
          <cell r="E237">
            <v>200</v>
          </cell>
          <cell r="F237">
            <v>150239.80784999998</v>
          </cell>
          <cell r="G237">
            <v>150.23980784999998</v>
          </cell>
          <cell r="H237">
            <v>0.2</v>
          </cell>
          <cell r="I237">
            <v>17</v>
          </cell>
        </row>
        <row r="238">
          <cell r="A238">
            <v>5</v>
          </cell>
          <cell r="B238" t="str">
            <v>Уборка крупного мусора с дорог</v>
          </cell>
          <cell r="C238" t="str">
            <v>ручн</v>
          </cell>
          <cell r="D238" t="str">
            <v>1000м2</v>
          </cell>
          <cell r="E238">
            <v>12.27</v>
          </cell>
          <cell r="F238">
            <v>450764.49999999994</v>
          </cell>
          <cell r="G238">
            <v>450.76449999999994</v>
          </cell>
          <cell r="H238">
            <v>0.33</v>
          </cell>
          <cell r="I238">
            <v>28</v>
          </cell>
        </row>
        <row r="239">
          <cell r="A239">
            <v>6</v>
          </cell>
        </row>
        <row r="240">
          <cell r="A240">
            <v>7</v>
          </cell>
          <cell r="B240" t="str">
            <v>Мойка проезжей части (заездные карманы)</v>
          </cell>
          <cell r="C240" t="str">
            <v>механ</v>
          </cell>
          <cell r="D240" t="str">
            <v>1000м2</v>
          </cell>
          <cell r="E240">
            <v>53.82</v>
          </cell>
          <cell r="F240">
            <v>12342.150409999998</v>
          </cell>
          <cell r="G240">
            <v>12.342150409999999</v>
          </cell>
          <cell r="H240">
            <v>0.2</v>
          </cell>
          <cell r="I240">
            <v>17</v>
          </cell>
        </row>
        <row r="241">
          <cell r="A241">
            <v>8</v>
          </cell>
          <cell r="B241" t="str">
            <v>Подметание проезжей части (заездные карманы)</v>
          </cell>
          <cell r="C241" t="str">
            <v>механ</v>
          </cell>
          <cell r="D241" t="str">
            <v>1000м2</v>
          </cell>
          <cell r="E241">
            <v>60.67</v>
          </cell>
          <cell r="F241">
            <v>12342.150409999998</v>
          </cell>
          <cell r="G241">
            <v>12.342150409999999</v>
          </cell>
          <cell r="H241">
            <v>0.2</v>
          </cell>
          <cell r="I241">
            <v>17</v>
          </cell>
        </row>
        <row r="242">
          <cell r="A242">
            <v>9</v>
          </cell>
          <cell r="B242" t="str">
            <v>Подметание лотковых зон (заездные карманы)</v>
          </cell>
          <cell r="C242" t="str">
            <v>механ</v>
          </cell>
          <cell r="D242" t="str">
            <v>1000м2</v>
          </cell>
          <cell r="E242">
            <v>86.69</v>
          </cell>
          <cell r="F242">
            <v>6170.1495899999991</v>
          </cell>
          <cell r="G242">
            <v>6.1701495899999994</v>
          </cell>
          <cell r="H242">
            <v>0.2</v>
          </cell>
          <cell r="I242">
            <v>17</v>
          </cell>
        </row>
        <row r="243">
          <cell r="A243">
            <v>10</v>
          </cell>
          <cell r="B243" t="str">
            <v>Мойка лотковых зон (заездные карманы)</v>
          </cell>
          <cell r="C243" t="str">
            <v>механ</v>
          </cell>
          <cell r="D243" t="str">
            <v>1000м2</v>
          </cell>
          <cell r="E243">
            <v>200</v>
          </cell>
          <cell r="F243">
            <v>6170.1495899999991</v>
          </cell>
          <cell r="G243">
            <v>6.1701495899999994</v>
          </cell>
          <cell r="H243">
            <v>0.2</v>
          </cell>
          <cell r="I243">
            <v>17</v>
          </cell>
        </row>
        <row r="244">
          <cell r="A244">
            <v>11</v>
          </cell>
          <cell r="B244" t="str">
            <v>Уборка крупного мусора с заездных карманов</v>
          </cell>
          <cell r="C244" t="str">
            <v>ручн</v>
          </cell>
          <cell r="D244" t="str">
            <v>1000м2</v>
          </cell>
          <cell r="E244">
            <v>12.27</v>
          </cell>
          <cell r="F244">
            <v>18512.299999999996</v>
          </cell>
          <cell r="G244">
            <v>18.512299999999996</v>
          </cell>
          <cell r="H244">
            <v>0.33</v>
          </cell>
          <cell r="I244">
            <v>28</v>
          </cell>
        </row>
        <row r="245">
          <cell r="A245">
            <v>12</v>
          </cell>
        </row>
        <row r="246">
          <cell r="A246">
            <v>13</v>
          </cell>
          <cell r="B246" t="str">
            <v>Уборка заездных карманов</v>
          </cell>
          <cell r="C246" t="str">
            <v>ручн</v>
          </cell>
          <cell r="D246" t="str">
            <v>1000м2</v>
          </cell>
          <cell r="E246">
            <v>285.41000000000003</v>
          </cell>
          <cell r="F246">
            <v>699.30000000000007</v>
          </cell>
          <cell r="G246">
            <v>0.69930000000000003</v>
          </cell>
          <cell r="H246">
            <v>0.2</v>
          </cell>
          <cell r="I246">
            <v>17</v>
          </cell>
        </row>
        <row r="247">
          <cell r="A247">
            <v>14</v>
          </cell>
          <cell r="B247" t="str">
            <v>Уборка съездов</v>
          </cell>
          <cell r="C247" t="str">
            <v>механ</v>
          </cell>
          <cell r="D247" t="str">
            <v>1000м2</v>
          </cell>
          <cell r="E247">
            <v>75.28</v>
          </cell>
          <cell r="F247">
            <v>29250.699999999997</v>
          </cell>
          <cell r="G247">
            <v>29.250699999999998</v>
          </cell>
          <cell r="H247">
            <v>1</v>
          </cell>
          <cell r="I247">
            <v>17</v>
          </cell>
        </row>
        <row r="248">
          <cell r="A248">
            <v>15</v>
          </cell>
          <cell r="B248" t="str">
            <v>Планировка обочин</v>
          </cell>
          <cell r="C248" t="str">
            <v>механ</v>
          </cell>
          <cell r="D248" t="str">
            <v>1000м2</v>
          </cell>
          <cell r="E248">
            <v>234.63</v>
          </cell>
          <cell r="F248">
            <v>73974.200000000012</v>
          </cell>
          <cell r="G248">
            <v>73.97420000000001</v>
          </cell>
          <cell r="I248">
            <v>3</v>
          </cell>
        </row>
        <row r="249">
          <cell r="A249">
            <v>16</v>
          </cell>
          <cell r="B249" t="str">
            <v>Уборка обочин от мусора</v>
          </cell>
          <cell r="C249" t="str">
            <v>ручн</v>
          </cell>
          <cell r="D249" t="str">
            <v>1000м2</v>
          </cell>
          <cell r="E249">
            <v>40.880000000000003</v>
          </cell>
          <cell r="F249">
            <v>73974.200000000012</v>
          </cell>
          <cell r="G249">
            <v>73.97420000000001</v>
          </cell>
          <cell r="H249">
            <v>0.33</v>
          </cell>
          <cell r="I249">
            <v>28</v>
          </cell>
        </row>
        <row r="250">
          <cell r="A250">
            <v>17</v>
          </cell>
        </row>
        <row r="251">
          <cell r="A251">
            <v>18</v>
          </cell>
          <cell r="B251" t="str">
            <v>Уборка газонов от мусора</v>
          </cell>
          <cell r="C251" t="str">
            <v>ручн</v>
          </cell>
          <cell r="D251" t="str">
            <v>1000м2</v>
          </cell>
          <cell r="E251">
            <v>40.880000000000003</v>
          </cell>
          <cell r="F251">
            <v>306498.90000000002</v>
          </cell>
          <cell r="G251">
            <v>306.49890000000005</v>
          </cell>
          <cell r="H251">
            <v>0.33</v>
          </cell>
          <cell r="I251">
            <v>28</v>
          </cell>
        </row>
        <row r="252">
          <cell r="B252" t="str">
            <v>Очистка урн от мусора</v>
          </cell>
          <cell r="C252" t="str">
            <v>ручн</v>
          </cell>
          <cell r="D252" t="str">
            <v>1 урна</v>
          </cell>
          <cell r="E252">
            <v>10.83</v>
          </cell>
          <cell r="F252">
            <v>93</v>
          </cell>
          <cell r="G252">
            <v>93</v>
          </cell>
          <cell r="H252">
            <v>0.5</v>
          </cell>
          <cell r="I252">
            <v>43</v>
          </cell>
        </row>
        <row r="255">
          <cell r="B255" t="str">
            <v>Очистка тротуаров</v>
          </cell>
          <cell r="C255" t="str">
            <v>ручн</v>
          </cell>
          <cell r="D255" t="str">
            <v>1000м2</v>
          </cell>
          <cell r="E255">
            <v>259.45999999999998</v>
          </cell>
          <cell r="F255">
            <v>3857.5</v>
          </cell>
          <cell r="G255">
            <v>3.8574999999999999</v>
          </cell>
          <cell r="H255">
            <v>0.33</v>
          </cell>
          <cell r="I255">
            <v>28</v>
          </cell>
        </row>
        <row r="256">
          <cell r="B256" t="str">
            <v>Очистка тротуаров</v>
          </cell>
          <cell r="C256" t="str">
            <v>механ</v>
          </cell>
          <cell r="D256" t="str">
            <v>1000м2</v>
          </cell>
          <cell r="E256">
            <v>38.43</v>
          </cell>
          <cell r="F256">
            <v>67932.7</v>
          </cell>
          <cell r="G256">
            <v>67.932699999999997</v>
          </cell>
          <cell r="H256">
            <v>0.33</v>
          </cell>
          <cell r="I256">
            <v>28</v>
          </cell>
        </row>
        <row r="266">
          <cell r="B266" t="str">
            <v>Итого по основным операциям</v>
          </cell>
        </row>
        <row r="268">
          <cell r="B268" t="str">
            <v>ВЫВОЗКА СМЕТА, МУСОРА</v>
          </cell>
        </row>
        <row r="269">
          <cell r="A269">
            <v>1</v>
          </cell>
          <cell r="B269" t="str">
            <v xml:space="preserve">Вывозка при постоянной уборке </v>
          </cell>
          <cell r="D269" t="str">
            <v>тн/сезон</v>
          </cell>
          <cell r="E269">
            <v>310.43</v>
          </cell>
          <cell r="F269">
            <v>3068</v>
          </cell>
        </row>
        <row r="271">
          <cell r="B271" t="str">
            <v>Итого по вывозке смета</v>
          </cell>
        </row>
        <row r="273">
          <cell r="B273" t="str">
            <v>Всего по летнему содержанию</v>
          </cell>
        </row>
        <row r="319">
          <cell r="B319" t="str">
            <v>ВСЕГО по 3 категории дорог Орджоникидзевский район</v>
          </cell>
          <cell r="D319" t="str">
            <v>год</v>
          </cell>
          <cell r="E319">
            <v>2013</v>
          </cell>
        </row>
        <row r="321">
          <cell r="B321" t="str">
            <v>ВСЕГО по ОРДЖОНИКИДЗЕВСКОМУ РАЙОНУ -лот№1</v>
          </cell>
          <cell r="D321" t="str">
            <v>год</v>
          </cell>
          <cell r="E321">
            <v>2013</v>
          </cell>
        </row>
      </sheetData>
      <sheetData sheetId="2">
        <row r="12">
          <cell r="A12" t="str">
            <v>№ п/п</v>
          </cell>
        </row>
      </sheetData>
      <sheetData sheetId="3">
        <row r="1">
          <cell r="A1" t="str">
            <v>Содержание автомобильных дорог на 2015 год с 21.12.2014 по 20.12.2015</v>
          </cell>
        </row>
      </sheetData>
      <sheetData sheetId="4"/>
      <sheetData sheetId="5">
        <row r="11">
          <cell r="A11" t="str">
            <v>№ п/п</v>
          </cell>
          <cell r="B11" t="str">
            <v>Наименование операции</v>
          </cell>
          <cell r="C11" t="str">
            <v>Вид уборки</v>
          </cell>
          <cell r="D11" t="str">
            <v>Ед. изм.</v>
          </cell>
          <cell r="E11" t="str">
            <v xml:space="preserve">Расценка на ед. изм, руб/раз </v>
          </cell>
          <cell r="F11" t="str">
            <v>Фактический объем</v>
          </cell>
          <cell r="G11" t="str">
            <v>Объем в ед. изм.</v>
          </cell>
        </row>
        <row r="13">
          <cell r="H13" t="str">
            <v>Количество раз уборки в сутки</v>
          </cell>
          <cell r="I13" t="str">
            <v>Расчетная периодичность</v>
          </cell>
          <cell r="J13" t="str">
            <v>Всего стоимость работ за сезон</v>
          </cell>
        </row>
        <row r="34">
          <cell r="A34" t="str">
            <v>Летнее содержание</v>
          </cell>
          <cell r="H34" t="str">
            <v>суток</v>
          </cell>
          <cell r="I34">
            <v>86</v>
          </cell>
        </row>
        <row r="35">
          <cell r="A35" t="str">
            <v>СОДЕРЖАНИЕ ДОРОГ ЧАСТНОГО СЕКТОРА</v>
          </cell>
        </row>
        <row r="36">
          <cell r="A36">
            <v>1</v>
          </cell>
          <cell r="B36" t="str">
            <v>Уборка проезжей части от крупного мусора</v>
          </cell>
          <cell r="C36" t="str">
            <v>механ</v>
          </cell>
          <cell r="D36" t="str">
            <v>1000м2</v>
          </cell>
          <cell r="E36">
            <v>40.880000000000003</v>
          </cell>
          <cell r="F36">
            <v>673265.2</v>
          </cell>
          <cell r="G36">
            <v>673.26519999999994</v>
          </cell>
          <cell r="I36">
            <v>3</v>
          </cell>
        </row>
        <row r="38">
          <cell r="B38" t="str">
            <v>Вывозка смета, мусора</v>
          </cell>
        </row>
        <row r="39">
          <cell r="A39">
            <v>1</v>
          </cell>
          <cell r="B39" t="str">
            <v>на расстояние 41 км</v>
          </cell>
          <cell r="D39" t="str">
            <v>тн/сезон</v>
          </cell>
          <cell r="E39">
            <v>310.43</v>
          </cell>
          <cell r="F39">
            <v>475</v>
          </cell>
        </row>
        <row r="40">
          <cell r="B40" t="str">
            <v>Итого</v>
          </cell>
        </row>
        <row r="41">
          <cell r="A41" t="str">
            <v>СОДЕРЖАНИЕ ВНУТРИКВАРТАЛЬНЫХ ПРОЕЗДОВ</v>
          </cell>
        </row>
        <row r="42">
          <cell r="A42">
            <v>1</v>
          </cell>
          <cell r="B42" t="str">
            <v>Подметание проезжей части</v>
          </cell>
          <cell r="C42" t="str">
            <v>механ</v>
          </cell>
          <cell r="D42" t="str">
            <v>1000м2</v>
          </cell>
          <cell r="E42">
            <v>59.87</v>
          </cell>
          <cell r="F42">
            <v>77152.5</v>
          </cell>
          <cell r="G42">
            <v>77.152500000000003</v>
          </cell>
          <cell r="H42">
            <v>0.1</v>
          </cell>
          <cell r="I42">
            <v>9</v>
          </cell>
        </row>
        <row r="43">
          <cell r="A43">
            <v>2</v>
          </cell>
          <cell r="B43" t="str">
            <v>Уборка смета у борта</v>
          </cell>
          <cell r="C43" t="str">
            <v>ручн</v>
          </cell>
          <cell r="D43" t="str">
            <v>1000м2</v>
          </cell>
          <cell r="E43">
            <v>33.94</v>
          </cell>
          <cell r="F43">
            <v>77152.5</v>
          </cell>
          <cell r="G43">
            <v>77.152500000000003</v>
          </cell>
          <cell r="H43">
            <v>0.1</v>
          </cell>
          <cell r="I43">
            <v>9</v>
          </cell>
        </row>
        <row r="44">
          <cell r="A44">
            <v>3</v>
          </cell>
          <cell r="B44" t="str">
            <v>Уборка проезжей части от крупного мусора</v>
          </cell>
          <cell r="C44" t="str">
            <v>ручн</v>
          </cell>
          <cell r="D44" t="str">
            <v>1000м2</v>
          </cell>
          <cell r="E44">
            <v>12.27</v>
          </cell>
          <cell r="F44">
            <v>77152.5</v>
          </cell>
          <cell r="G44">
            <v>77.152500000000003</v>
          </cell>
          <cell r="H44">
            <v>0.13</v>
          </cell>
          <cell r="I44">
            <v>11</v>
          </cell>
        </row>
        <row r="45">
          <cell r="B45" t="str">
            <v>Вывозка смета, мусора</v>
          </cell>
        </row>
        <row r="46">
          <cell r="A46">
            <v>1</v>
          </cell>
          <cell r="B46" t="str">
            <v>на расстояние 41 км</v>
          </cell>
          <cell r="D46" t="str">
            <v>тн/сезон</v>
          </cell>
          <cell r="E46">
            <v>310.43</v>
          </cell>
          <cell r="F46">
            <v>54</v>
          </cell>
        </row>
        <row r="47">
          <cell r="B47" t="str">
            <v>Итого</v>
          </cell>
        </row>
        <row r="54">
          <cell r="A54" t="str">
            <v xml:space="preserve">СОДЕРЖАНИЕ ТРОТУАРОВ </v>
          </cell>
        </row>
        <row r="55">
          <cell r="A55">
            <v>1</v>
          </cell>
          <cell r="B55" t="str">
            <v>Уборка от мусора</v>
          </cell>
          <cell r="C55" t="str">
            <v>ручн</v>
          </cell>
          <cell r="D55" t="str">
            <v>1000м2</v>
          </cell>
          <cell r="E55">
            <v>40.880000000000003</v>
          </cell>
          <cell r="F55">
            <v>11617.2</v>
          </cell>
          <cell r="G55">
            <v>11.6172</v>
          </cell>
          <cell r="H55">
            <v>0.33</v>
          </cell>
          <cell r="I55">
            <v>28</v>
          </cell>
        </row>
        <row r="56">
          <cell r="B56" t="str">
            <v>Вывозка смета, мусора</v>
          </cell>
        </row>
        <row r="57">
          <cell r="A57">
            <v>1</v>
          </cell>
          <cell r="B57" t="str">
            <v>на расстояние 41 км</v>
          </cell>
          <cell r="D57" t="str">
            <v>тн/сезон</v>
          </cell>
          <cell r="E57">
            <v>310.43</v>
          </cell>
          <cell r="F57">
            <v>8</v>
          </cell>
        </row>
        <row r="58">
          <cell r="B58" t="str">
            <v>Итого</v>
          </cell>
        </row>
        <row r="59">
          <cell r="A59" t="str">
            <v xml:space="preserve">СОДЕРЖАНИЕ ГАЗОНОВ </v>
          </cell>
        </row>
        <row r="61">
          <cell r="B61" t="str">
            <v>Кошение травы на газонах</v>
          </cell>
          <cell r="D61" t="str">
            <v>1000м2</v>
          </cell>
          <cell r="E61">
            <v>3622.08</v>
          </cell>
          <cell r="F61">
            <v>27265</v>
          </cell>
          <cell r="G61">
            <v>27.265000000000001</v>
          </cell>
          <cell r="I61">
            <v>2</v>
          </cell>
        </row>
        <row r="62">
          <cell r="B62" t="str">
            <v>Уборка от мусора</v>
          </cell>
          <cell r="C62" t="str">
            <v>ручн</v>
          </cell>
          <cell r="D62" t="str">
            <v>1000м2</v>
          </cell>
          <cell r="E62">
            <v>40.880000000000003</v>
          </cell>
          <cell r="F62">
            <v>27265</v>
          </cell>
          <cell r="G62">
            <v>27.265000000000001</v>
          </cell>
          <cell r="H62">
            <v>0.33</v>
          </cell>
          <cell r="I62">
            <v>28</v>
          </cell>
        </row>
        <row r="63">
          <cell r="B63" t="str">
            <v>Вывозка смета, мусора</v>
          </cell>
        </row>
        <row r="64">
          <cell r="A64">
            <v>1</v>
          </cell>
          <cell r="B64" t="str">
            <v>на расстояние 41 км</v>
          </cell>
          <cell r="D64" t="str">
            <v>тн/сезон</v>
          </cell>
          <cell r="E64">
            <v>310.43</v>
          </cell>
          <cell r="F64">
            <v>32</v>
          </cell>
        </row>
        <row r="65">
          <cell r="B65" t="str">
            <v>Итого</v>
          </cell>
        </row>
        <row r="66">
          <cell r="B66" t="str">
            <v>Всего по летнему содержанию</v>
          </cell>
        </row>
        <row r="67">
          <cell r="B67" t="str">
            <v>Всего по Орджоникидзевскому району-ЛОТ№1</v>
          </cell>
          <cell r="C67" t="str">
            <v>год</v>
          </cell>
          <cell r="D67">
            <v>2013</v>
          </cell>
        </row>
      </sheetData>
      <sheetData sheetId="6"/>
      <sheetData sheetId="7"/>
      <sheetData sheetId="8">
        <row r="10">
          <cell r="F10">
            <v>408857.38039999997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объемов "/>
      <sheetName val="Расчет"/>
      <sheetName val="Лист2"/>
      <sheetName val="Лист3"/>
    </sheetNames>
    <sheetDataSet>
      <sheetData sheetId="0" refreshError="1"/>
      <sheetData sheetId="1" refreshError="1">
        <row r="12">
          <cell r="A12" t="str">
            <v>№ п/п</v>
          </cell>
          <cell r="B12" t="str">
            <v>Наименование операции</v>
          </cell>
          <cell r="C12" t="str">
            <v>Вид уборки</v>
          </cell>
          <cell r="D12" t="str">
            <v>Ед. изм.</v>
          </cell>
          <cell r="E12" t="str">
            <v xml:space="preserve">Расценка на ед. изм, руб/раз </v>
          </cell>
          <cell r="F12" t="str">
            <v>Фактический объем</v>
          </cell>
          <cell r="G12" t="str">
            <v>Объем в ед. изм.</v>
          </cell>
          <cell r="H12" t="str">
            <v>Стоимость работ, руб</v>
          </cell>
        </row>
        <row r="15">
          <cell r="B15" t="str">
            <v>Летнее содержание</v>
          </cell>
          <cell r="H15" t="str">
            <v>суток</v>
          </cell>
          <cell r="I15">
            <v>86</v>
          </cell>
        </row>
        <row r="16">
          <cell r="B16" t="str">
            <v>ОСНОВНЫЕ ОПЕРАЦИИ</v>
          </cell>
        </row>
        <row r="17">
          <cell r="B17" t="str">
            <v>Очистка остановок</v>
          </cell>
          <cell r="C17" t="str">
            <v>ручн</v>
          </cell>
          <cell r="D17" t="str">
            <v>1000м2</v>
          </cell>
          <cell r="E17">
            <v>259.45999999999998</v>
          </cell>
          <cell r="F17">
            <v>667</v>
          </cell>
          <cell r="G17">
            <v>0.66700000000000004</v>
          </cell>
          <cell r="H17">
            <v>1</v>
          </cell>
          <cell r="I17">
            <v>86</v>
          </cell>
        </row>
        <row r="18">
          <cell r="B18" t="str">
            <v>Уборка крупного мусора</v>
          </cell>
          <cell r="C18" t="str">
            <v>ручн</v>
          </cell>
          <cell r="D18" t="str">
            <v>1000м2</v>
          </cell>
          <cell r="E18">
            <v>40.880000000000003</v>
          </cell>
          <cell r="F18">
            <v>1119</v>
          </cell>
          <cell r="G18">
            <v>1.119</v>
          </cell>
          <cell r="H18">
            <v>0.14000000000000001</v>
          </cell>
          <cell r="I18">
            <v>28</v>
          </cell>
        </row>
        <row r="19">
          <cell r="B19" t="str">
            <v>Очистка урн от мусора</v>
          </cell>
          <cell r="C19" t="str">
            <v>ручн</v>
          </cell>
          <cell r="D19" t="str">
            <v>1 урна</v>
          </cell>
          <cell r="E19">
            <v>10.83</v>
          </cell>
          <cell r="F19">
            <v>26</v>
          </cell>
          <cell r="G19">
            <v>26</v>
          </cell>
          <cell r="H19">
            <v>1</v>
          </cell>
          <cell r="I19">
            <v>86</v>
          </cell>
        </row>
        <row r="21">
          <cell r="B21" t="str">
            <v>Итого по основным операциям</v>
          </cell>
        </row>
        <row r="22">
          <cell r="B22" t="str">
            <v>ВЫВОЗКА СМЕТА, МУСОРА</v>
          </cell>
        </row>
        <row r="23">
          <cell r="B23" t="str">
            <v xml:space="preserve">Вывозка при постоянной уборке </v>
          </cell>
          <cell r="D23" t="str">
            <v>тн/сезон</v>
          </cell>
          <cell r="E23">
            <v>310.43</v>
          </cell>
          <cell r="F23">
            <v>14.991458907103825</v>
          </cell>
        </row>
        <row r="25">
          <cell r="B25" t="str">
            <v>Итого по вывозке смета</v>
          </cell>
        </row>
        <row r="30">
          <cell r="B30" t="str">
            <v>Всего по летнему содержанию</v>
          </cell>
        </row>
        <row r="43">
          <cell r="B43" t="str">
            <v>ВСЕГО по 1 категории  Орджоникидзевский район</v>
          </cell>
          <cell r="D43" t="str">
            <v>год</v>
          </cell>
          <cell r="E43">
            <v>2013</v>
          </cell>
        </row>
        <row r="46">
          <cell r="A46" t="str">
            <v>№ п/п</v>
          </cell>
          <cell r="B46" t="str">
            <v>Наименование операции</v>
          </cell>
          <cell r="C46" t="str">
            <v>Вид уборки</v>
          </cell>
          <cell r="D46" t="str">
            <v>Ед. изм.</v>
          </cell>
          <cell r="E46" t="str">
            <v xml:space="preserve">Расценка на ед. изм, руб/раз </v>
          </cell>
          <cell r="F46" t="str">
            <v>Фактический объем</v>
          </cell>
          <cell r="G46" t="str">
            <v>Объем в ед. изм.</v>
          </cell>
        </row>
        <row r="49">
          <cell r="A49" t="str">
            <v xml:space="preserve">ЛЕТНЕЕ СОДЕРЖАНИЕ </v>
          </cell>
          <cell r="H49" t="str">
            <v>суток</v>
          </cell>
          <cell r="I49">
            <v>86</v>
          </cell>
        </row>
        <row r="50">
          <cell r="B50" t="str">
            <v>ОСНОВНЫЕ ОПЕРАЦИИ</v>
          </cell>
        </row>
        <row r="51">
          <cell r="B51" t="str">
            <v>Очистка остановок</v>
          </cell>
          <cell r="C51" t="str">
            <v>ручн</v>
          </cell>
          <cell r="D51" t="str">
            <v>1000м2</v>
          </cell>
          <cell r="E51">
            <v>259.45999999999998</v>
          </cell>
          <cell r="F51">
            <v>1013</v>
          </cell>
          <cell r="G51">
            <v>1.0129999999999999</v>
          </cell>
          <cell r="H51">
            <v>1</v>
          </cell>
          <cell r="I51">
            <v>86</v>
          </cell>
        </row>
        <row r="52">
          <cell r="B52" t="str">
            <v>Уборка крупного мусора</v>
          </cell>
          <cell r="C52" t="str">
            <v>ручн</v>
          </cell>
          <cell r="D52" t="str">
            <v>1000м2</v>
          </cell>
          <cell r="E52">
            <v>40.880000000000003</v>
          </cell>
          <cell r="F52">
            <v>1551</v>
          </cell>
          <cell r="G52">
            <v>1.5509999999999999</v>
          </cell>
          <cell r="H52">
            <v>0.14000000000000001</v>
          </cell>
          <cell r="I52">
            <v>28</v>
          </cell>
        </row>
        <row r="53">
          <cell r="B53" t="str">
            <v>Очистка урн от мусора</v>
          </cell>
          <cell r="C53" t="str">
            <v>ручн</v>
          </cell>
          <cell r="D53" t="str">
            <v>1 урна</v>
          </cell>
          <cell r="E53">
            <v>10.83</v>
          </cell>
          <cell r="F53">
            <v>40</v>
          </cell>
          <cell r="G53">
            <v>40</v>
          </cell>
          <cell r="H53">
            <v>1</v>
          </cell>
          <cell r="I53">
            <v>86</v>
          </cell>
        </row>
        <row r="55">
          <cell r="B55" t="str">
            <v>Итого по основным операциям</v>
          </cell>
        </row>
        <row r="56">
          <cell r="B56" t="str">
            <v>ВЫВОЗКА СМЕТА, МУСОРА</v>
          </cell>
        </row>
        <row r="57">
          <cell r="B57" t="str">
            <v xml:space="preserve">Вывозка при постоянной уборке </v>
          </cell>
          <cell r="D57" t="str">
            <v>тн/сезон</v>
          </cell>
          <cell r="E57">
            <v>310.43</v>
          </cell>
          <cell r="F57">
            <v>22.927914863387979</v>
          </cell>
        </row>
        <row r="59">
          <cell r="B59" t="str">
            <v>Итого по вывозке смета</v>
          </cell>
        </row>
        <row r="60">
          <cell r="B60" t="str">
            <v>Всего по летнему содержанию</v>
          </cell>
        </row>
        <row r="74">
          <cell r="B74" t="str">
            <v>ВСЕГО по 2 категории дорог Орджоникидзевский район</v>
          </cell>
          <cell r="D74" t="str">
            <v>год</v>
          </cell>
          <cell r="E74">
            <v>2013</v>
          </cell>
        </row>
        <row r="77">
          <cell r="A77" t="str">
            <v>№ п/п</v>
          </cell>
          <cell r="B77" t="str">
            <v>Наименование операции</v>
          </cell>
          <cell r="C77" t="str">
            <v>Вид уборки</v>
          </cell>
          <cell r="D77" t="str">
            <v>Ед. изм.</v>
          </cell>
          <cell r="E77" t="str">
            <v xml:space="preserve">Расценка на ед. изм, руб/раз </v>
          </cell>
          <cell r="F77" t="str">
            <v>Фактический объем</v>
          </cell>
          <cell r="G77" t="str">
            <v>Объем в ед. изм.</v>
          </cell>
        </row>
        <row r="79">
          <cell r="H79" t="str">
            <v>Количество раз уборки в сутки</v>
          </cell>
          <cell r="I79" t="str">
            <v>Расчетная периодичность</v>
          </cell>
        </row>
        <row r="80">
          <cell r="A80" t="str">
            <v xml:space="preserve">ЛЕТНЕЕ СОДЕРЖАНИЕ </v>
          </cell>
          <cell r="H80" t="str">
            <v>суток</v>
          </cell>
          <cell r="I80">
            <v>86</v>
          </cell>
        </row>
        <row r="81">
          <cell r="B81" t="str">
            <v>ОСНОВНЫЕ ОПЕРАЦИИ</v>
          </cell>
        </row>
        <row r="82">
          <cell r="B82" t="str">
            <v>Очистка остановок</v>
          </cell>
          <cell r="C82" t="str">
            <v>ручн</v>
          </cell>
          <cell r="D82" t="str">
            <v>1000м2</v>
          </cell>
          <cell r="E82">
            <v>259.45999999999998</v>
          </cell>
          <cell r="F82">
            <v>2983</v>
          </cell>
          <cell r="G82">
            <v>2.9830000000000001</v>
          </cell>
          <cell r="H82">
            <v>0.5</v>
          </cell>
          <cell r="I82">
            <v>43</v>
          </cell>
        </row>
        <row r="83">
          <cell r="B83" t="str">
            <v>Уборка крупного мусора</v>
          </cell>
          <cell r="C83" t="str">
            <v>ручн</v>
          </cell>
          <cell r="D83" t="str">
            <v>1000м2</v>
          </cell>
          <cell r="E83">
            <v>40.880000000000003</v>
          </cell>
          <cell r="F83">
            <v>4385</v>
          </cell>
          <cell r="G83">
            <v>4.3849999999999998</v>
          </cell>
          <cell r="H83">
            <v>0.14000000000000001</v>
          </cell>
          <cell r="I83">
            <v>28</v>
          </cell>
        </row>
        <row r="84">
          <cell r="B84" t="str">
            <v>Очистка урн от мусора</v>
          </cell>
          <cell r="C84" t="str">
            <v>ручн</v>
          </cell>
          <cell r="D84" t="str">
            <v>1 урна</v>
          </cell>
          <cell r="E84">
            <v>10.83</v>
          </cell>
          <cell r="F84">
            <v>120</v>
          </cell>
          <cell r="G84">
            <v>120</v>
          </cell>
          <cell r="H84">
            <v>0.5</v>
          </cell>
          <cell r="I84">
            <v>43</v>
          </cell>
        </row>
        <row r="86">
          <cell r="B86" t="str">
            <v>Итого по основным операциям</v>
          </cell>
        </row>
        <row r="87">
          <cell r="B87" t="str">
            <v>ВЫВОЗКА СМЕТА, МУСОРА</v>
          </cell>
        </row>
        <row r="88">
          <cell r="B88" t="str">
            <v xml:space="preserve">Вывозка при постоянной уборке </v>
          </cell>
          <cell r="D88" t="str">
            <v>тн/сезон</v>
          </cell>
          <cell r="E88">
            <v>310.43</v>
          </cell>
          <cell r="F88">
            <v>68.392580874316948</v>
          </cell>
        </row>
        <row r="90">
          <cell r="B90" t="str">
            <v>Итого по вывозке смета</v>
          </cell>
        </row>
        <row r="91">
          <cell r="B91" t="str">
            <v>Всего по летнему содержанию</v>
          </cell>
        </row>
        <row r="105">
          <cell r="B105" t="str">
            <v>ВСЕГО по 3 категории дорог Орджоникидзевский район</v>
          </cell>
          <cell r="D105" t="str">
            <v>год</v>
          </cell>
          <cell r="E105">
            <v>2013</v>
          </cell>
        </row>
        <row r="107">
          <cell r="B107" t="str">
            <v>ВСЕГО по ОРДЖОНИКИДЗЕВСКОМУ РАЙОНУ -лот№1</v>
          </cell>
          <cell r="D107" t="str">
            <v>год</v>
          </cell>
          <cell r="E107">
            <v>2013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УДС ЛОТ1"/>
      <sheetName val="2013ГОД"/>
      <sheetName val="2014ГОД"/>
      <sheetName val="2015ГОД"/>
      <sheetName val="2016ГОД"/>
      <sheetName val="вкп,чс"/>
      <sheetName val="остановки"/>
      <sheetName val="Ремонт УДС,ВКП"/>
      <sheetName val="Ремонт 1-3кат,ВКП"/>
      <sheetName val="Свод расчет стоимости"/>
    </sheetNames>
    <sheetDataSet>
      <sheetData sheetId="0" refreshError="1"/>
      <sheetData sheetId="1" refreshError="1">
        <row r="2">
          <cell r="A2" t="str">
            <v>зимний период:  15.10.2013-20.12.2013 ; летний период: 21.07.2013-14.10.2013.</v>
          </cell>
        </row>
        <row r="309">
          <cell r="E309">
            <v>177.61</v>
          </cell>
          <cell r="F309">
            <v>7311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4"/>
  <sheetViews>
    <sheetView showGridLines="0" tabSelected="1" view="pageBreakPreview" topLeftCell="C1" zoomScale="60" zoomScaleNormal="100" workbookViewId="0">
      <selection activeCell="Q16" sqref="Q16"/>
    </sheetView>
  </sheetViews>
  <sheetFormatPr defaultRowHeight="15" x14ac:dyDescent="0.25"/>
  <cols>
    <col min="1" max="1" width="5.85546875" customWidth="1"/>
    <col min="2" max="2" width="26.42578125" customWidth="1"/>
    <col min="4" max="4" width="12" customWidth="1"/>
    <col min="5" max="5" width="0" hidden="1" customWidth="1"/>
    <col min="6" max="6" width="10.85546875" hidden="1" customWidth="1"/>
    <col min="7" max="7" width="20.28515625" customWidth="1"/>
    <col min="8" max="9" width="0" hidden="1" customWidth="1"/>
    <col min="10" max="10" width="24.85546875" customWidth="1"/>
    <col min="11" max="11" width="20.42578125" customWidth="1"/>
  </cols>
  <sheetData>
    <row r="1" spans="1:14" ht="36.75" customHeight="1" x14ac:dyDescent="0.25">
      <c r="A1" s="1"/>
      <c r="B1" s="1"/>
      <c r="C1" s="1"/>
      <c r="D1" s="1"/>
      <c r="E1" s="1"/>
      <c r="F1" s="1"/>
      <c r="G1" s="95" t="s">
        <v>32</v>
      </c>
      <c r="H1" s="95"/>
      <c r="I1" s="95"/>
      <c r="J1" s="95"/>
    </row>
    <row r="2" spans="1:14" ht="18" customHeight="1" x14ac:dyDescent="0.25">
      <c r="A2" s="1"/>
      <c r="B2" s="1"/>
      <c r="C2" s="1"/>
      <c r="D2" s="1"/>
      <c r="E2" s="1"/>
      <c r="F2" s="1"/>
      <c r="G2" s="73"/>
      <c r="H2" s="73"/>
      <c r="I2" s="73"/>
      <c r="J2" s="73"/>
    </row>
    <row r="3" spans="1:14" ht="15.75" customHeight="1" thickBot="1" x14ac:dyDescent="0.3">
      <c r="A3" s="96" t="s">
        <v>2</v>
      </c>
      <c r="B3" s="96"/>
      <c r="C3" s="96"/>
      <c r="D3" s="96"/>
      <c r="E3" s="96"/>
      <c r="F3" s="96"/>
      <c r="G3" s="96"/>
      <c r="H3" s="96"/>
      <c r="I3" s="96"/>
      <c r="J3" s="96"/>
    </row>
    <row r="4" spans="1:14" ht="15" customHeight="1" x14ac:dyDescent="0.25">
      <c r="A4" s="97" t="s">
        <v>31</v>
      </c>
      <c r="B4" s="97"/>
      <c r="C4" s="97"/>
      <c r="D4" s="97"/>
      <c r="E4" s="97"/>
      <c r="F4" s="97"/>
      <c r="G4" s="97"/>
      <c r="H4" s="97"/>
      <c r="I4" s="97"/>
      <c r="J4" s="97"/>
    </row>
    <row r="5" spans="1:14" ht="15" customHeight="1" x14ac:dyDescent="0.25">
      <c r="A5" s="2"/>
      <c r="B5" s="2"/>
      <c r="C5" s="2"/>
      <c r="D5" s="2" t="s">
        <v>3</v>
      </c>
      <c r="E5" s="2"/>
      <c r="F5" s="2"/>
      <c r="G5" s="2"/>
      <c r="H5" s="2"/>
      <c r="I5" s="2"/>
      <c r="J5" s="2"/>
    </row>
    <row r="6" spans="1:14" ht="29.25" customHeight="1" x14ac:dyDescent="0.25">
      <c r="A6" s="98" t="str">
        <f>'[1]2013ГОД'!A11</f>
        <v>Содержание автомобильных дорог в г. Перми (Орджоникидзевский район). Дороги 1 категории.</v>
      </c>
      <c r="B6" s="98"/>
      <c r="C6" s="98"/>
      <c r="D6" s="98"/>
      <c r="E6" s="98"/>
      <c r="F6" s="98"/>
      <c r="G6" s="98"/>
      <c r="H6" s="98"/>
      <c r="I6" s="98"/>
      <c r="J6" s="99"/>
    </row>
    <row r="7" spans="1:14" ht="15" customHeight="1" x14ac:dyDescent="0.25">
      <c r="A7" s="100" t="str">
        <f>'[1]2013ГОД'!A12</f>
        <v>№ п/п</v>
      </c>
      <c r="B7" s="100" t="str">
        <f>'[1]2013ГОД'!B12</f>
        <v>Наименование операции</v>
      </c>
      <c r="C7" s="100" t="str">
        <f>'[1]2013ГОД'!C12</f>
        <v>Вид уборки</v>
      </c>
      <c r="D7" s="100" t="str">
        <f>'[1]2013ГОД'!D12</f>
        <v>Ед. изм.</v>
      </c>
      <c r="E7" s="100" t="str">
        <f>'[1]2013ГОД'!E12</f>
        <v xml:space="preserve">Расценка на ед. изм, руб/раз </v>
      </c>
      <c r="F7" s="101" t="str">
        <f>'[1]2013ГОД'!F12</f>
        <v>Фактический объем</v>
      </c>
      <c r="G7" s="102" t="str">
        <f>'[1]2013ГОД'!G12</f>
        <v>Объем в ед. изм.</v>
      </c>
      <c r="H7" s="54"/>
      <c r="I7" s="55"/>
      <c r="J7" s="35"/>
    </row>
    <row r="8" spans="1:14" ht="15" customHeight="1" x14ac:dyDescent="0.25">
      <c r="A8" s="100"/>
      <c r="B8" s="100"/>
      <c r="C8" s="100"/>
      <c r="D8" s="100"/>
      <c r="E8" s="100"/>
      <c r="F8" s="101"/>
      <c r="G8" s="103"/>
      <c r="H8" s="54"/>
      <c r="I8" s="55"/>
      <c r="J8" s="60" t="s">
        <v>5</v>
      </c>
    </row>
    <row r="9" spans="1:14" ht="63" x14ac:dyDescent="0.25">
      <c r="A9" s="100"/>
      <c r="B9" s="100"/>
      <c r="C9" s="100"/>
      <c r="D9" s="100"/>
      <c r="E9" s="100"/>
      <c r="F9" s="101"/>
      <c r="G9" s="104"/>
      <c r="H9" s="3" t="str">
        <f>'[1]2013ГОД'!H14</f>
        <v>Количество раз уборки в сутки</v>
      </c>
      <c r="I9" s="54" t="str">
        <f>'[1]2013ГОД'!I14</f>
        <v>Расчетная периодичность</v>
      </c>
      <c r="J9" s="56" t="str">
        <f>'[1]2013ГОД'!J14</f>
        <v>Всего стоимость работ за сезон</v>
      </c>
    </row>
    <row r="10" spans="1:14" ht="15" customHeight="1" x14ac:dyDescent="0.25">
      <c r="A10" s="106" t="str">
        <f>'[1]2013ГОД'!A15</f>
        <v xml:space="preserve">ЛЕТНЕЕ СОДЕРЖАНИЕ </v>
      </c>
      <c r="B10" s="106"/>
      <c r="C10" s="106"/>
      <c r="D10" s="106"/>
      <c r="E10" s="106"/>
      <c r="F10" s="106"/>
      <c r="G10" s="106"/>
      <c r="H10" s="5" t="str">
        <f>'[1]2013ГОД'!H15</f>
        <v>суток</v>
      </c>
      <c r="I10" s="5">
        <f>'[1]2013ГОД'!I15</f>
        <v>86</v>
      </c>
      <c r="J10" s="5"/>
      <c r="N10" s="57"/>
    </row>
    <row r="11" spans="1:14" ht="31.5" customHeight="1" x14ac:dyDescent="0.25">
      <c r="A11" s="6"/>
      <c r="B11" s="113" t="str">
        <f>'[1]2013ГОД'!B16</f>
        <v>ОСНОВНЫЕ ОПЕРАЦИИ</v>
      </c>
      <c r="C11" s="115"/>
      <c r="D11" s="6"/>
      <c r="E11" s="6"/>
      <c r="F11" s="6"/>
      <c r="G11" s="6"/>
      <c r="H11" s="6"/>
      <c r="I11" s="6"/>
      <c r="J11" s="6"/>
    </row>
    <row r="12" spans="1:14" ht="31.5" x14ac:dyDescent="0.25">
      <c r="A12" s="3">
        <f>'[1]2013ГОД'!A17</f>
        <v>1</v>
      </c>
      <c r="B12" s="3" t="str">
        <f>'[1]2013ГОД'!B17</f>
        <v>Мойка проезжей части (дороги)</v>
      </c>
      <c r="C12" s="3" t="str">
        <f>'[1]2013ГОД'!C17</f>
        <v>механ</v>
      </c>
      <c r="D12" s="3" t="str">
        <f>'[1]2013ГОД'!D17</f>
        <v>1000м2</v>
      </c>
      <c r="E12" s="7">
        <f>'[1]2013ГОД'!E17</f>
        <v>53.82</v>
      </c>
      <c r="F12" s="4">
        <f>'[1]2013ГОД'!F17</f>
        <v>45451.672469999998</v>
      </c>
      <c r="G12" s="64">
        <f>'[1]2013ГОД'!G17</f>
        <v>45.451672469999998</v>
      </c>
      <c r="H12" s="8">
        <f>'[1]2013ГОД'!H17</f>
        <v>1</v>
      </c>
      <c r="I12" s="8">
        <f>'[1]2013ГОД'!I17</f>
        <v>86</v>
      </c>
      <c r="J12" s="4">
        <v>75832.479999999996</v>
      </c>
    </row>
    <row r="13" spans="1:14" ht="31.5" x14ac:dyDescent="0.25">
      <c r="A13" s="3">
        <f>'[1]2013ГОД'!A18</f>
        <v>2</v>
      </c>
      <c r="B13" s="9" t="str">
        <f>'[1]2013ГОД'!B18</f>
        <v>Подметание проезжей части (дороги)</v>
      </c>
      <c r="C13" s="3" t="str">
        <f>'[1]2013ГОД'!C18</f>
        <v>механ</v>
      </c>
      <c r="D13" s="3" t="str">
        <f>'[1]2013ГОД'!D18</f>
        <v>1000м2</v>
      </c>
      <c r="E13" s="7">
        <f>'[1]2013ГОД'!E18</f>
        <v>60.67</v>
      </c>
      <c r="F13" s="4">
        <f>'[1]2013ГОД'!F18</f>
        <v>45451.672469999998</v>
      </c>
      <c r="G13" s="64">
        <f>'[1]2013ГОД'!G18</f>
        <v>45.451672469999998</v>
      </c>
      <c r="H13" s="8">
        <f>'[1]2013ГОД'!H18</f>
        <v>1</v>
      </c>
      <c r="I13" s="8">
        <f>'[1]2013ГОД'!I18</f>
        <v>86</v>
      </c>
      <c r="J13" s="4">
        <v>85484.14</v>
      </c>
    </row>
    <row r="14" spans="1:14" ht="31.5" x14ac:dyDescent="0.25">
      <c r="A14" s="3">
        <f>'[1]2013ГОД'!A19</f>
        <v>3</v>
      </c>
      <c r="B14" s="3" t="str">
        <f>'[1]2013ГОД'!B19</f>
        <v>Подметание лотковых зон (дороги)</v>
      </c>
      <c r="C14" s="3" t="str">
        <f>'[1]2013ГОД'!C19</f>
        <v>механ</v>
      </c>
      <c r="D14" s="3" t="str">
        <f>'[1]2013ГОД'!D19</f>
        <v>1000м2</v>
      </c>
      <c r="E14" s="7">
        <f>'[1]2013ГОД'!E19</f>
        <v>86.69</v>
      </c>
      <c r="F14" s="4">
        <f>'[1]2013ГОД'!F19</f>
        <v>22722.427530000001</v>
      </c>
      <c r="G14" s="64">
        <f>'[1]2013ГОД'!G19</f>
        <v>22.722427530000001</v>
      </c>
      <c r="H14" s="8">
        <f>'[1]2013ГОД'!H19</f>
        <v>1</v>
      </c>
      <c r="I14" s="8">
        <f>'[1]2013ГОД'!I19</f>
        <v>86</v>
      </c>
      <c r="J14" s="4">
        <v>61064.02</v>
      </c>
    </row>
    <row r="15" spans="1:14" ht="31.5" x14ac:dyDescent="0.25">
      <c r="A15" s="3">
        <f>'[1]2013ГОД'!A20</f>
        <v>4</v>
      </c>
      <c r="B15" s="3" t="str">
        <f>'[1]2013ГОД'!B20</f>
        <v>Мойка лотковых зон (дороги)</v>
      </c>
      <c r="C15" s="3" t="str">
        <f>'[1]2013ГОД'!C20</f>
        <v>механ</v>
      </c>
      <c r="D15" s="3" t="str">
        <f>'[1]2013ГОД'!D20</f>
        <v>1000м2</v>
      </c>
      <c r="E15" s="7">
        <f>'[1]2013ГОД'!E20</f>
        <v>200</v>
      </c>
      <c r="F15" s="4">
        <f>'[1]2013ГОД'!F20</f>
        <v>22722.427530000001</v>
      </c>
      <c r="G15" s="64">
        <f>'[1]2013ГОД'!G20</f>
        <v>22.722427530000001</v>
      </c>
      <c r="H15" s="8">
        <f>'[1]2013ГОД'!H20</f>
        <v>1</v>
      </c>
      <c r="I15" s="8">
        <f>'[1]2013ГОД'!I20</f>
        <v>86</v>
      </c>
      <c r="J15" s="4">
        <v>140879.04999999999</v>
      </c>
    </row>
    <row r="16" spans="1:14" ht="27.75" customHeight="1" x14ac:dyDescent="0.25">
      <c r="A16" s="3">
        <f>'[1]2013ГОД'!A21</f>
        <v>5</v>
      </c>
      <c r="B16" s="3" t="str">
        <f>'[1]2013ГОД'!B21</f>
        <v>Уборка крупного мусора с дорог</v>
      </c>
      <c r="C16" s="3" t="str">
        <f>'[1]2013ГОД'!C21</f>
        <v>ручн</v>
      </c>
      <c r="D16" s="3" t="str">
        <f>'[1]2013ГОД'!D21</f>
        <v>1000м2</v>
      </c>
      <c r="E16" s="7">
        <f>'[1]2013ГОД'!E21</f>
        <v>12.27</v>
      </c>
      <c r="F16" s="4">
        <f>'[1]2013ГОД'!F21</f>
        <v>68174.100000000006</v>
      </c>
      <c r="G16" s="64">
        <f>'[1]2013ГОД'!G21</f>
        <v>68.17410000000001</v>
      </c>
      <c r="H16" s="8">
        <f>'[1]2013ГОД'!H21</f>
        <v>1</v>
      </c>
      <c r="I16" s="8">
        <f>'[1]2013ГОД'!I21</f>
        <v>86</v>
      </c>
      <c r="J16" s="4">
        <v>25931.38</v>
      </c>
    </row>
    <row r="17" spans="1:10" ht="31.5" x14ac:dyDescent="0.25">
      <c r="A17" s="3">
        <f>'[1]2013ГОД'!A22</f>
        <v>6</v>
      </c>
      <c r="B17" s="3" t="str">
        <f>'[1]2013ГОД'!B23</f>
        <v>Мойка проезжей части (заездные карманы)</v>
      </c>
      <c r="C17" s="3" t="str">
        <f>'[1]2013ГОД'!C23</f>
        <v>механ</v>
      </c>
      <c r="D17" s="3" t="str">
        <f>'[1]2013ГОД'!D23</f>
        <v>1000м2</v>
      </c>
      <c r="E17" s="7">
        <f>'[1]2013ГОД'!E23</f>
        <v>53.82</v>
      </c>
      <c r="F17" s="4">
        <f>'[1]2013ГОД'!F23</f>
        <v>4321.0827099999997</v>
      </c>
      <c r="G17" s="64">
        <f>'[1]2013ГОД'!G23</f>
        <v>4.3210827099999998</v>
      </c>
      <c r="H17" s="8">
        <f>'[1]2013ГОД'!H23</f>
        <v>1</v>
      </c>
      <c r="I17" s="8">
        <f>'[1]2013ГОД'!I23</f>
        <v>86</v>
      </c>
      <c r="J17" s="4">
        <v>7209.38</v>
      </c>
    </row>
    <row r="18" spans="1:10" ht="41.25" customHeight="1" x14ac:dyDescent="0.25">
      <c r="A18" s="3">
        <f>'[1]2013ГОД'!A23</f>
        <v>7</v>
      </c>
      <c r="B18" s="9" t="str">
        <f>'[1]2013ГОД'!B24</f>
        <v>Подметание проезжей части (заездные карманы)</v>
      </c>
      <c r="C18" s="3" t="str">
        <f>'[1]2013ГОД'!C24</f>
        <v>механ</v>
      </c>
      <c r="D18" s="3" t="str">
        <f>'[1]2013ГОД'!D24</f>
        <v>1000м2</v>
      </c>
      <c r="E18" s="7">
        <f>'[1]2013ГОД'!E24</f>
        <v>60.67</v>
      </c>
      <c r="F18" s="4">
        <f>'[1]2013ГОД'!F24</f>
        <v>4321.0827099999997</v>
      </c>
      <c r="G18" s="64">
        <f>'[1]2013ГОД'!G24</f>
        <v>4.3210827099999998</v>
      </c>
      <c r="H18" s="8">
        <f>'[1]2013ГОД'!H24</f>
        <v>1</v>
      </c>
      <c r="I18" s="8">
        <f>'[1]2013ГОД'!I24</f>
        <v>86</v>
      </c>
      <c r="J18" s="4">
        <v>8126.96</v>
      </c>
    </row>
    <row r="19" spans="1:10" ht="31.5" x14ac:dyDescent="0.25">
      <c r="A19" s="3">
        <f>'[1]2013ГОД'!A24</f>
        <v>8</v>
      </c>
      <c r="B19" s="3" t="str">
        <f>'[1]2013ГОД'!B25</f>
        <v>Подметание лотковых зон (заездные карманы)</v>
      </c>
      <c r="C19" s="3" t="str">
        <f>'[1]2013ГОД'!C25</f>
        <v>механ</v>
      </c>
      <c r="D19" s="3" t="str">
        <f>'[1]2013ГОД'!D25</f>
        <v>1000м2</v>
      </c>
      <c r="E19" s="7">
        <f>'[1]2013ГОД'!E25</f>
        <v>86.69</v>
      </c>
      <c r="F19" s="4">
        <f>'[1]2013ГОД'!F25</f>
        <v>2160.21729</v>
      </c>
      <c r="G19" s="64">
        <f>'[1]2013ГОД'!G25</f>
        <v>2.1602172899999998</v>
      </c>
      <c r="H19" s="8">
        <f>'[1]2013ГОД'!H25</f>
        <v>1</v>
      </c>
      <c r="I19" s="8">
        <f>'[1]2013ГОД'!I25</f>
        <v>86</v>
      </c>
      <c r="J19" s="4">
        <v>5805.35</v>
      </c>
    </row>
    <row r="20" spans="1:10" ht="31.5" x14ac:dyDescent="0.25">
      <c r="A20" s="3">
        <f>'[1]2013ГОД'!A25</f>
        <v>9</v>
      </c>
      <c r="B20" s="3" t="str">
        <f>'[1]2013ГОД'!B26</f>
        <v>Мойка лотковых зон (заездные карманы)</v>
      </c>
      <c r="C20" s="3" t="str">
        <f>'[1]2013ГОД'!C26</f>
        <v>механ</v>
      </c>
      <c r="D20" s="3" t="str">
        <f>'[1]2013ГОД'!D26</f>
        <v>1000м2</v>
      </c>
      <c r="E20" s="7">
        <f>'[1]2013ГОД'!E26</f>
        <v>200</v>
      </c>
      <c r="F20" s="4">
        <f>'[1]2013ГОД'!F26</f>
        <v>2160.21729</v>
      </c>
      <c r="G20" s="64">
        <f>'[1]2013ГОД'!G26</f>
        <v>2.1602172899999998</v>
      </c>
      <c r="H20" s="8">
        <f>'[1]2013ГОД'!H26</f>
        <v>1</v>
      </c>
      <c r="I20" s="8">
        <f>'[1]2013ГОД'!I26</f>
        <v>86</v>
      </c>
      <c r="J20" s="4">
        <v>13393.35</v>
      </c>
    </row>
    <row r="21" spans="1:10" ht="27" customHeight="1" x14ac:dyDescent="0.25">
      <c r="A21" s="3">
        <f>'[1]2013ГОД'!A26</f>
        <v>10</v>
      </c>
      <c r="B21" s="3" t="str">
        <f>'[1]2013ГОД'!B27</f>
        <v>Уборка крупного мусора с заездных карманов</v>
      </c>
      <c r="C21" s="3" t="str">
        <f>'[1]2013ГОД'!C27</f>
        <v>ручн</v>
      </c>
      <c r="D21" s="3" t="str">
        <f>'[1]2013ГОД'!D27</f>
        <v>1000м2</v>
      </c>
      <c r="E21" s="7">
        <f>'[1]2013ГОД'!E27</f>
        <v>12.27</v>
      </c>
      <c r="F21" s="4">
        <f>'[1]2013ГОД'!F27</f>
        <v>6481.2999999999993</v>
      </c>
      <c r="G21" s="64">
        <f>'[1]2013ГОД'!G27</f>
        <v>6.4812999999999992</v>
      </c>
      <c r="H21" s="8">
        <f>'[1]2013ГОД'!H27</f>
        <v>1</v>
      </c>
      <c r="I21" s="8">
        <f>'[1]2013ГОД'!I27</f>
        <v>86</v>
      </c>
      <c r="J21" s="4">
        <v>2465.29</v>
      </c>
    </row>
    <row r="22" spans="1:10" ht="32.25" customHeight="1" x14ac:dyDescent="0.25">
      <c r="A22" s="3">
        <f>'[1]2013ГОД'!A27</f>
        <v>11</v>
      </c>
      <c r="B22" s="3" t="str">
        <f>'[1]2013ГОД'!B29</f>
        <v>Уборка заездных карманов</v>
      </c>
      <c r="C22" s="3" t="str">
        <f>'[1]2013ГОД'!C29</f>
        <v>ручн</v>
      </c>
      <c r="D22" s="3" t="str">
        <f>'[1]2013ГОД'!D29</f>
        <v>1000м2</v>
      </c>
      <c r="E22" s="7">
        <f>'[1]2013ГОД'!E29</f>
        <v>285.41000000000003</v>
      </c>
      <c r="F22" s="4">
        <f>'[1]2013ГОД'!F29</f>
        <v>967</v>
      </c>
      <c r="G22" s="64">
        <f>'[1]2013ГОД'!G29</f>
        <v>0.96699999999999997</v>
      </c>
      <c r="H22" s="8">
        <f>'[1]2013ГОД'!H29</f>
        <v>1</v>
      </c>
      <c r="I22" s="8">
        <f>'[1]2013ГОД'!I29</f>
        <v>86</v>
      </c>
      <c r="J22" s="4">
        <v>8555.74</v>
      </c>
    </row>
    <row r="23" spans="1:10" ht="15.75" x14ac:dyDescent="0.25">
      <c r="A23" s="3">
        <f>'[1]2013ГОД'!A28</f>
        <v>12</v>
      </c>
      <c r="B23" s="3" t="str">
        <f>'[1]2013ГОД'!B30</f>
        <v>Уборка съездов</v>
      </c>
      <c r="C23" s="3" t="str">
        <f>'[1]2013ГОД'!C30</f>
        <v>механ</v>
      </c>
      <c r="D23" s="3" t="str">
        <f>'[1]2013ГОД'!D30</f>
        <v>1000м2</v>
      </c>
      <c r="E23" s="7">
        <f>'[1]2013ГОД'!E30</f>
        <v>75.28</v>
      </c>
      <c r="F23" s="4">
        <f>'[1]2013ГОД'!F30</f>
        <v>4500.8</v>
      </c>
      <c r="G23" s="64">
        <f>'[1]2013ГОД'!G30</f>
        <v>4.5007999999999999</v>
      </c>
      <c r="H23" s="8">
        <f>'[1]2013ГОД'!H30</f>
        <v>1</v>
      </c>
      <c r="I23" s="8">
        <f>'[1]2013ГОД'!I30</f>
        <v>86</v>
      </c>
      <c r="J23" s="4">
        <v>10503.43</v>
      </c>
    </row>
    <row r="24" spans="1:10" ht="15.75" x14ac:dyDescent="0.25">
      <c r="A24" s="3">
        <f>'[1]2013ГОД'!A29</f>
        <v>13</v>
      </c>
      <c r="B24" s="3" t="str">
        <f>'[1]2013ГОД'!B31</f>
        <v>Планировка обочин</v>
      </c>
      <c r="C24" s="3" t="str">
        <f>'[1]2013ГОД'!C31</f>
        <v>механ</v>
      </c>
      <c r="D24" s="3" t="str">
        <f>'[1]2013ГОД'!D31</f>
        <v>1000м2</v>
      </c>
      <c r="E24" s="7">
        <f>'[1]2013ГОД'!E31</f>
        <v>234.63</v>
      </c>
      <c r="F24" s="4">
        <f>'[1]2013ГОД'!F31</f>
        <v>429.9</v>
      </c>
      <c r="G24" s="64">
        <f>'[1]2013ГОД'!G31</f>
        <v>0.4299</v>
      </c>
      <c r="H24" s="8">
        <f>'[1]2013ГОД'!H31</f>
        <v>0</v>
      </c>
      <c r="I24" s="8">
        <f>'[1]2013ГОД'!I31</f>
        <v>3</v>
      </c>
      <c r="J24" s="4">
        <v>100.87</v>
      </c>
    </row>
    <row r="25" spans="1:10" ht="15.75" x14ac:dyDescent="0.25">
      <c r="A25" s="3">
        <f>'[1]2013ГОД'!A30</f>
        <v>14</v>
      </c>
      <c r="B25" s="3" t="str">
        <f>'[1]2013ГОД'!B32</f>
        <v>Уборка обочин от мусора</v>
      </c>
      <c r="C25" s="3" t="str">
        <f>'[1]2013ГОД'!C32</f>
        <v>ручн</v>
      </c>
      <c r="D25" s="3" t="str">
        <f>'[1]2013ГОД'!D32</f>
        <v>1000м2</v>
      </c>
      <c r="E25" s="7">
        <f>'[1]2013ГОД'!E32</f>
        <v>40.880000000000003</v>
      </c>
      <c r="F25" s="4">
        <f>'[1]2013ГОД'!F32</f>
        <v>429.9</v>
      </c>
      <c r="G25" s="64">
        <f>'[1]2013ГОД'!G32</f>
        <v>0.4299</v>
      </c>
      <c r="H25" s="8">
        <f>'[1]2013ГОД'!H32</f>
        <v>1</v>
      </c>
      <c r="I25" s="8">
        <f>'[1]2013ГОД'!I32</f>
        <v>86</v>
      </c>
      <c r="J25" s="4">
        <v>544.79999999999995</v>
      </c>
    </row>
    <row r="26" spans="1:10" ht="31.5" x14ac:dyDescent="0.25">
      <c r="A26" s="3">
        <f>'[1]2013ГОД'!A31</f>
        <v>15</v>
      </c>
      <c r="B26" s="3" t="str">
        <f>'[1]2013ГОД'!B34</f>
        <v>Уборка газонов от мусора</v>
      </c>
      <c r="C26" s="3" t="str">
        <f>'[1]2013ГОД'!C34</f>
        <v>ручн</v>
      </c>
      <c r="D26" s="3" t="str">
        <f>'[1]2013ГОД'!D34</f>
        <v>1000м2</v>
      </c>
      <c r="E26" s="7">
        <f>'[1]2013ГОД'!E34</f>
        <v>40.880000000000003</v>
      </c>
      <c r="F26" s="4">
        <f>'[1]2013ГОД'!F34</f>
        <v>35655</v>
      </c>
      <c r="G26" s="64">
        <f>'[1]2013ГОД'!G34</f>
        <v>35.655000000000001</v>
      </c>
      <c r="H26" s="8">
        <f>'[1]2013ГОД'!H34</f>
        <v>1</v>
      </c>
      <c r="I26" s="8">
        <f>'[1]2013ГОД'!I34</f>
        <v>86</v>
      </c>
      <c r="J26" s="4">
        <v>45184.87</v>
      </c>
    </row>
    <row r="27" spans="1:10" ht="15.75" x14ac:dyDescent="0.25">
      <c r="A27" s="3">
        <f>'[1]2013ГОД'!A32</f>
        <v>16</v>
      </c>
      <c r="B27" s="3" t="str">
        <f>'[1]2013ГОД'!B35</f>
        <v>Очистка урн от мусора</v>
      </c>
      <c r="C27" s="3" t="str">
        <f>'[1]2013ГОД'!C35</f>
        <v>ручн</v>
      </c>
      <c r="D27" s="3" t="str">
        <f>'[1]2013ГОД'!D35</f>
        <v>1 урна</v>
      </c>
      <c r="E27" s="7">
        <f>'[1]2013ГОД'!E35</f>
        <v>10.83</v>
      </c>
      <c r="F27" s="4">
        <f>'[1]2013ГОД'!F35</f>
        <v>54</v>
      </c>
      <c r="G27" s="64">
        <f>'[1]2013ГОД'!G35</f>
        <v>54</v>
      </c>
      <c r="H27" s="8">
        <f>'[1]2013ГОД'!H35</f>
        <v>2</v>
      </c>
      <c r="I27" s="8">
        <f>'[1]2013ГОД'!I35</f>
        <v>172</v>
      </c>
      <c r="J27" s="4">
        <v>36258.839999999997</v>
      </c>
    </row>
    <row r="28" spans="1:10" ht="15.75" x14ac:dyDescent="0.25">
      <c r="A28" s="3">
        <f>'[1]2013ГОД'!A33</f>
        <v>17</v>
      </c>
      <c r="B28" s="3" t="str">
        <f>'[1]2013ГОД'!B38</f>
        <v>Очистка тротуаров</v>
      </c>
      <c r="C28" s="3" t="str">
        <f>'[1]2013ГОД'!C38</f>
        <v>ручн</v>
      </c>
      <c r="D28" s="3" t="str">
        <f>'[1]2013ГОД'!D38</f>
        <v>1000м2</v>
      </c>
      <c r="E28" s="7">
        <f>'[1]2013ГОД'!E38</f>
        <v>259.45999999999998</v>
      </c>
      <c r="F28" s="4">
        <f>'[1]2013ГОД'!F38</f>
        <v>6309.6</v>
      </c>
      <c r="G28" s="64">
        <f>'[1]2013ГОД'!G38</f>
        <v>6.3096000000000005</v>
      </c>
      <c r="H28" s="8">
        <f>'[1]2013ГОД'!H38</f>
        <v>1</v>
      </c>
      <c r="I28" s="8">
        <f>'[1]2013ГОД'!I38</f>
        <v>86</v>
      </c>
      <c r="J28" s="4">
        <v>50749.75</v>
      </c>
    </row>
    <row r="29" spans="1:10" ht="15.75" x14ac:dyDescent="0.25">
      <c r="A29" s="3">
        <f>'[1]2013ГОД'!A34</f>
        <v>18</v>
      </c>
      <c r="B29" s="3" t="str">
        <f>'[1]2013ГОД'!B39</f>
        <v>Очистка тротуаров</v>
      </c>
      <c r="C29" s="3" t="str">
        <f>'[1]2013ГОД'!C39</f>
        <v>механ</v>
      </c>
      <c r="D29" s="3" t="str">
        <f>'[1]2013ГОД'!D39</f>
        <v>1000м2</v>
      </c>
      <c r="E29" s="7">
        <f>'[1]2013ГОД'!E39</f>
        <v>38.43</v>
      </c>
      <c r="F29" s="4">
        <f>'[1]2013ГОД'!F39</f>
        <v>18243.8</v>
      </c>
      <c r="G29" s="64">
        <f>'[1]2013ГОД'!G39</f>
        <v>18.2438</v>
      </c>
      <c r="H29" s="8">
        <f>'[1]2013ГОД'!H39</f>
        <v>1</v>
      </c>
      <c r="I29" s="8">
        <f>'[1]2013ГОД'!I39</f>
        <v>86</v>
      </c>
      <c r="J29" s="4">
        <v>21734.39</v>
      </c>
    </row>
    <row r="30" spans="1:10" ht="15.75" x14ac:dyDescent="0.25">
      <c r="A30" s="3">
        <f>'[1]2013ГОД'!A35</f>
        <v>19</v>
      </c>
      <c r="B30" s="3" t="str">
        <f>'[1]2013ГОД'!B41</f>
        <v>Кошение газонов</v>
      </c>
      <c r="C30" s="3" t="str">
        <f>'[1]2013ГОД'!C41</f>
        <v>ручн</v>
      </c>
      <c r="D30" s="3" t="str">
        <f>'[1]2013ГОД'!D41</f>
        <v>1000м2</v>
      </c>
      <c r="E30" s="7">
        <f>'[1]2013ГОД'!E41</f>
        <v>3622.08</v>
      </c>
      <c r="F30" s="4">
        <f>'[1]2013ГОД'!F41</f>
        <v>35655</v>
      </c>
      <c r="G30" s="64">
        <f>'[1]2013ГОД'!G41</f>
        <v>35.655000000000001</v>
      </c>
      <c r="H30" s="8">
        <f>'[1]2013ГОД'!H41</f>
        <v>0</v>
      </c>
      <c r="I30" s="8">
        <f>'[1]2013ГОД'!I41</f>
        <v>2</v>
      </c>
      <c r="J30" s="4">
        <v>129145.26</v>
      </c>
    </row>
    <row r="31" spans="1:10" ht="15.75" x14ac:dyDescent="0.25">
      <c r="A31" s="3"/>
      <c r="B31" s="3"/>
      <c r="C31" s="3"/>
      <c r="D31" s="3"/>
      <c r="E31" s="7"/>
      <c r="F31" s="4"/>
      <c r="G31" s="64"/>
      <c r="H31" s="8"/>
      <c r="I31" s="8"/>
      <c r="J31" s="4"/>
    </row>
    <row r="32" spans="1:10" ht="31.5" x14ac:dyDescent="0.25">
      <c r="A32" s="10"/>
      <c r="B32" s="10" t="str">
        <f>'[1]2013ГОД'!B49</f>
        <v>Итого по основным операциям</v>
      </c>
      <c r="C32" s="10"/>
      <c r="D32" s="10"/>
      <c r="E32" s="10">
        <f>'[1]2013ГОД'!E49</f>
        <v>0</v>
      </c>
      <c r="F32" s="11">
        <f>'[1]2013ГОД'!F49</f>
        <v>0</v>
      </c>
      <c r="G32" s="11"/>
      <c r="H32" s="11">
        <f>'[1]2013ГОД'!H49</f>
        <v>0</v>
      </c>
      <c r="I32" s="11">
        <f>'[1]2013ГОД'!I49</f>
        <v>0</v>
      </c>
      <c r="J32" s="11">
        <v>728969.35</v>
      </c>
    </row>
    <row r="33" spans="1:10" ht="31.5" customHeight="1" x14ac:dyDescent="0.25">
      <c r="A33" s="12"/>
      <c r="B33" s="116" t="str">
        <f>'[1]2013ГОД'!B51</f>
        <v>ВЫВОЗКА СМЕТА, МУСОРА</v>
      </c>
      <c r="C33" s="117"/>
      <c r="D33" s="12"/>
      <c r="E33" s="12">
        <f>'[1]2013ГОД'!E51</f>
        <v>0</v>
      </c>
      <c r="F33" s="13">
        <f>'[1]2013ГОД'!F51</f>
        <v>0</v>
      </c>
      <c r="G33" s="13"/>
      <c r="H33" s="13"/>
      <c r="I33" s="13"/>
      <c r="J33" s="13"/>
    </row>
    <row r="34" spans="1:10" ht="31.5" x14ac:dyDescent="0.25">
      <c r="A34" s="7">
        <f>'[1]2013ГОД'!A52</f>
        <v>1</v>
      </c>
      <c r="B34" s="14" t="str">
        <f>'[1]2013ГОД'!B52</f>
        <v xml:space="preserve">Вывозка при постоянной уборке </v>
      </c>
      <c r="C34" s="15"/>
      <c r="D34" s="7" t="str">
        <f>'[1]2013ГОД'!D52</f>
        <v>тн/сезон</v>
      </c>
      <c r="E34" s="7">
        <f>'[1]2013ГОД'!E52</f>
        <v>310.43</v>
      </c>
      <c r="F34" s="16">
        <f>'[1]2013ГОД'!F52</f>
        <v>565</v>
      </c>
      <c r="G34" s="16">
        <v>203.66</v>
      </c>
      <c r="H34" s="16">
        <f>'[1]2013ГОД'!H52</f>
        <v>0</v>
      </c>
      <c r="I34" s="16">
        <f>'[1]2013ГОД'!I52</f>
        <v>0</v>
      </c>
      <c r="J34" s="16">
        <v>63223.040000000001</v>
      </c>
    </row>
    <row r="35" spans="1:10" ht="15.75" x14ac:dyDescent="0.25">
      <c r="A35" s="7"/>
      <c r="B35" s="14"/>
      <c r="C35" s="15"/>
      <c r="D35" s="7"/>
      <c r="E35" s="7"/>
      <c r="F35" s="16"/>
      <c r="G35" s="16"/>
      <c r="H35" s="16"/>
      <c r="I35" s="16"/>
      <c r="J35" s="16"/>
    </row>
    <row r="36" spans="1:10" ht="31.5" x14ac:dyDescent="0.25">
      <c r="A36" s="10"/>
      <c r="B36" s="10" t="str">
        <f>'[1]2013ГОД'!B54</f>
        <v>Итого по вывозке смета</v>
      </c>
      <c r="C36" s="10"/>
      <c r="D36" s="10"/>
      <c r="E36" s="10">
        <f>'[1]2013ГОД'!E54</f>
        <v>0</v>
      </c>
      <c r="F36" s="11">
        <f>'[1]2013ГОД'!F54</f>
        <v>0</v>
      </c>
      <c r="G36" s="11"/>
      <c r="H36" s="11">
        <f>'[1]2013ГОД'!H54</f>
        <v>0</v>
      </c>
      <c r="I36" s="11">
        <f>'[1]2013ГОД'!I54</f>
        <v>0</v>
      </c>
      <c r="J36" s="11">
        <v>63223.040000000001</v>
      </c>
    </row>
    <row r="37" spans="1:10" ht="45" customHeight="1" x14ac:dyDescent="0.25">
      <c r="A37" s="3"/>
      <c r="B37" s="6" t="str">
        <f>'[1]2013ГОД'!B56</f>
        <v>ПРОЧИЕ РАБОТЫ</v>
      </c>
      <c r="C37" s="110" t="s">
        <v>4</v>
      </c>
      <c r="D37" s="111"/>
      <c r="E37" s="111"/>
      <c r="F37" s="111"/>
      <c r="G37" s="111"/>
      <c r="H37" s="111"/>
      <c r="I37" s="111"/>
      <c r="J37" s="112"/>
    </row>
    <row r="38" spans="1:10" ht="31.5" x14ac:dyDescent="0.25">
      <c r="A38" s="3">
        <v>1</v>
      </c>
      <c r="B38" s="3" t="str">
        <f>'[1]2013ГОД'!B81</f>
        <v>Очистка водопропускных труб</v>
      </c>
      <c r="C38" s="3"/>
      <c r="D38" s="3" t="str">
        <f>'[1]2013ГОД'!D81</f>
        <v>п.м.</v>
      </c>
      <c r="E38" s="17">
        <f>'[1]2013ГОД'!E81</f>
        <v>161.69999999999999</v>
      </c>
      <c r="F38" s="18">
        <f>'[1]2013ГОД'!F81</f>
        <v>868</v>
      </c>
      <c r="G38" s="74">
        <v>9.5</v>
      </c>
      <c r="H38" s="20">
        <f>'[1]2013ГОД'!H81</f>
        <v>0</v>
      </c>
      <c r="I38" s="3">
        <f>'[1]2013ГОД'!I81</f>
        <v>1</v>
      </c>
      <c r="J38" s="4">
        <v>1536.15</v>
      </c>
    </row>
    <row r="39" spans="1:10" ht="31.5" x14ac:dyDescent="0.25">
      <c r="A39" s="3">
        <v>2</v>
      </c>
      <c r="B39" s="3" t="str">
        <f>'[1]2013ГОД'!B84</f>
        <v>Ликвидация аварийных деревьев</v>
      </c>
      <c r="C39" s="3"/>
      <c r="D39" s="3" t="str">
        <f>'[1]2013ГОД'!D84</f>
        <v>1 дерево</v>
      </c>
      <c r="E39" s="17">
        <f>'[1]2013ГОД'!E84</f>
        <v>4459.54</v>
      </c>
      <c r="F39" s="18">
        <f>'[1]2013ГОД'!F84</f>
        <v>30</v>
      </c>
      <c r="G39" s="19">
        <v>10</v>
      </c>
      <c r="H39" s="20">
        <f>'[1]2013ГОД'!H84</f>
        <v>0</v>
      </c>
      <c r="I39" s="3">
        <f>'[1]2013ГОД'!I84</f>
        <v>1</v>
      </c>
      <c r="J39" s="4">
        <v>44595.4</v>
      </c>
    </row>
    <row r="40" spans="1:10" ht="31.5" x14ac:dyDescent="0.25">
      <c r="A40" s="10"/>
      <c r="B40" s="10" t="str">
        <f>'[1]2013ГОД'!B85</f>
        <v>Итого по прочим работам</v>
      </c>
      <c r="C40" s="10"/>
      <c r="D40" s="10"/>
      <c r="E40" s="10">
        <f>'[1]2013ГОД'!E85</f>
        <v>0</v>
      </c>
      <c r="F40" s="11">
        <f>'[1]2013ГОД'!F85</f>
        <v>0</v>
      </c>
      <c r="G40" s="11"/>
      <c r="H40" s="11">
        <f>'[1]2013ГОД'!H85</f>
        <v>0</v>
      </c>
      <c r="I40" s="11">
        <f>'[1]2013ГОД'!I85</f>
        <v>0</v>
      </c>
      <c r="J40" s="11">
        <v>46131.55</v>
      </c>
    </row>
    <row r="41" spans="1:10" ht="31.5" x14ac:dyDescent="0.25">
      <c r="A41" s="21"/>
      <c r="B41" s="21" t="str">
        <f>'[1]2013ГОД'!B87</f>
        <v>Всего по летнему содержанию</v>
      </c>
      <c r="C41" s="21"/>
      <c r="D41" s="21"/>
      <c r="E41" s="21">
        <f>'[1]2013ГОД'!E87</f>
        <v>0</v>
      </c>
      <c r="F41" s="22">
        <f>'[1]2013ГОД'!F87</f>
        <v>0</v>
      </c>
      <c r="G41" s="22"/>
      <c r="H41" s="22">
        <f>'[1]2013ГОД'!H87</f>
        <v>0</v>
      </c>
      <c r="I41" s="22">
        <f>'[1]2013ГОД'!I87</f>
        <v>0</v>
      </c>
      <c r="J41" s="22">
        <v>838323.94</v>
      </c>
    </row>
    <row r="42" spans="1:10" ht="15.75" x14ac:dyDescent="0.25">
      <c r="A42" s="3"/>
      <c r="B42" s="3"/>
      <c r="C42" s="3"/>
      <c r="D42" s="3"/>
      <c r="E42" s="3">
        <f>'[1]2013ГОД'!E88</f>
        <v>0</v>
      </c>
      <c r="F42" s="4">
        <f>'[1]2013ГОД'!F88</f>
        <v>0</v>
      </c>
      <c r="G42" s="4"/>
      <c r="H42" s="4">
        <f>'[1]2013ГОД'!H88</f>
        <v>0</v>
      </c>
      <c r="I42" s="4">
        <f>'[1]2013ГОД'!I88</f>
        <v>0</v>
      </c>
      <c r="J42" s="4"/>
    </row>
    <row r="43" spans="1:10" ht="63" x14ac:dyDescent="0.25">
      <c r="A43" s="23"/>
      <c r="B43" s="23" t="str">
        <f>'[1]2013ГОД'!B133</f>
        <v>ВСЕГО по 1 категории дорог Орджоникидзевский район</v>
      </c>
      <c r="C43" s="23">
        <v>2013</v>
      </c>
      <c r="D43" s="23" t="str">
        <f>'[1]2013ГОД'!D133</f>
        <v>год</v>
      </c>
      <c r="E43" s="23">
        <f>'[1]2013ГОД'!E133</f>
        <v>2013</v>
      </c>
      <c r="F43" s="24">
        <f>'[1]2013ГОД'!F133</f>
        <v>0</v>
      </c>
      <c r="G43" s="24"/>
      <c r="H43" s="24">
        <f>'[1]2013ГОД'!H133</f>
        <v>0</v>
      </c>
      <c r="I43" s="24">
        <f>'[1]2013ГОД'!I133</f>
        <v>0</v>
      </c>
      <c r="J43" s="24">
        <f>J41</f>
        <v>838323.94</v>
      </c>
    </row>
    <row r="44" spans="1:10" ht="15.75" x14ac:dyDescent="0.25">
      <c r="A44" s="25"/>
      <c r="B44" s="25"/>
      <c r="C44" s="25"/>
      <c r="D44" s="25"/>
      <c r="E44" s="25"/>
      <c r="F44" s="26"/>
      <c r="G44" s="26"/>
      <c r="H44" s="26"/>
      <c r="I44" s="26"/>
      <c r="J44" s="26"/>
    </row>
    <row r="45" spans="1:10" ht="30.75" customHeight="1" x14ac:dyDescent="0.25">
      <c r="A45" s="98" t="str">
        <f>'[1]2013ГОД'!A135</f>
        <v>Содержание автомобильных дорог в г. Перми (Орджоникидзевский район). Дороги 2 категории.</v>
      </c>
      <c r="B45" s="98"/>
      <c r="C45" s="98"/>
      <c r="D45" s="98"/>
      <c r="E45" s="98"/>
      <c r="F45" s="98"/>
      <c r="G45" s="98"/>
      <c r="H45" s="98"/>
      <c r="I45" s="98"/>
      <c r="J45" s="98"/>
    </row>
    <row r="46" spans="1:10" ht="15" customHeight="1" x14ac:dyDescent="0.25">
      <c r="A46" s="100" t="str">
        <f>'[1]2013ГОД'!A136</f>
        <v>№ п/п</v>
      </c>
      <c r="B46" s="100" t="str">
        <f>'[1]2013ГОД'!B136</f>
        <v>Наименование операции</v>
      </c>
      <c r="C46" s="100" t="str">
        <f>'[1]2013ГОД'!C136</f>
        <v>Вид уборки</v>
      </c>
      <c r="D46" s="100" t="str">
        <f>'[1]2013ГОД'!D136</f>
        <v>Ед. изм.</v>
      </c>
      <c r="E46" s="100" t="str">
        <f>'[1]2013ГОД'!E136</f>
        <v xml:space="preserve">Расценка на ед. изм, руб/раз </v>
      </c>
      <c r="F46" s="101" t="str">
        <f>'[1]2013ГОД'!F136</f>
        <v>Фактический объем</v>
      </c>
      <c r="G46" s="102" t="str">
        <f>'[1]2013ГОД'!G136</f>
        <v>Объем в ед. изм.</v>
      </c>
      <c r="H46" s="100"/>
      <c r="I46" s="100"/>
      <c r="J46" s="100"/>
    </row>
    <row r="47" spans="1:10" ht="15" customHeight="1" x14ac:dyDescent="0.25">
      <c r="A47" s="100"/>
      <c r="B47" s="100"/>
      <c r="C47" s="100"/>
      <c r="D47" s="100"/>
      <c r="E47" s="100"/>
      <c r="F47" s="101"/>
      <c r="G47" s="103"/>
      <c r="H47" s="107" t="s">
        <v>5</v>
      </c>
      <c r="I47" s="108"/>
      <c r="J47" s="109"/>
    </row>
    <row r="48" spans="1:10" ht="63" x14ac:dyDescent="0.25">
      <c r="A48" s="100"/>
      <c r="B48" s="100"/>
      <c r="C48" s="100"/>
      <c r="D48" s="100"/>
      <c r="E48" s="100"/>
      <c r="F48" s="101"/>
      <c r="G48" s="104"/>
      <c r="H48" s="3" t="str">
        <f>'[1]2013ГОД'!H138</f>
        <v>Количество раз уборки в сутки</v>
      </c>
      <c r="I48" s="3" t="str">
        <f>'[1]2013ГОД'!I138</f>
        <v>Расчетная периодичность</v>
      </c>
      <c r="J48" s="4" t="str">
        <f>'[1]2013ГОД'!J138</f>
        <v>Всего стоимость работ за сезон</v>
      </c>
    </row>
    <row r="49" spans="1:10" ht="15" customHeight="1" x14ac:dyDescent="0.25">
      <c r="A49" s="106" t="str">
        <f>'[1]2013ГОД'!A139</f>
        <v xml:space="preserve">ЛЕТНЕЕ СОДЕРЖАНИЕ </v>
      </c>
      <c r="B49" s="106"/>
      <c r="C49" s="106"/>
      <c r="D49" s="106"/>
      <c r="E49" s="106"/>
      <c r="F49" s="106"/>
      <c r="G49" s="106"/>
      <c r="H49" s="5" t="str">
        <f>'[1]2013ГОД'!H139</f>
        <v>суток</v>
      </c>
      <c r="I49" s="5">
        <f>'[1]2013ГОД'!I139</f>
        <v>86</v>
      </c>
      <c r="J49" s="5"/>
    </row>
    <row r="50" spans="1:10" ht="31.5" customHeight="1" x14ac:dyDescent="0.25">
      <c r="A50" s="6"/>
      <c r="B50" s="113" t="str">
        <f>'[1]2013ГОД'!B140</f>
        <v>ОСНОВНЫЕ ОПЕРАЦИИ</v>
      </c>
      <c r="C50" s="115"/>
      <c r="D50" s="6"/>
      <c r="E50" s="6"/>
      <c r="F50" s="6"/>
      <c r="G50" s="6"/>
      <c r="H50" s="6"/>
      <c r="I50" s="6"/>
      <c r="J50" s="6"/>
    </row>
    <row r="51" spans="1:10" ht="31.5" x14ac:dyDescent="0.25">
      <c r="A51" s="3">
        <f>'[1]2013ГОД'!A141</f>
        <v>1</v>
      </c>
      <c r="B51" s="3" t="str">
        <f>'[1]2013ГОД'!B141</f>
        <v>Мойка проезжей части (дороги)</v>
      </c>
      <c r="C51" s="3" t="str">
        <f>'[1]2013ГОД'!C141</f>
        <v>механ</v>
      </c>
      <c r="D51" s="3" t="str">
        <f>'[1]2013ГОД'!D141</f>
        <v>1000м2</v>
      </c>
      <c r="E51" s="7">
        <f>'[1]2013ГОД'!E141</f>
        <v>53.82</v>
      </c>
      <c r="F51" s="4">
        <f>'[1]2013ГОД'!F141</f>
        <v>59882.860659999998</v>
      </c>
      <c r="G51" s="64">
        <f>'[1]2013ГОД'!G141</f>
        <v>59.882860659999999</v>
      </c>
      <c r="H51" s="4">
        <f>'[1]2013ГОД'!H141</f>
        <v>0.33</v>
      </c>
      <c r="I51" s="8">
        <f>'[1]2013ГОД'!I141</f>
        <v>28</v>
      </c>
      <c r="J51" s="4">
        <v>32228.959999999999</v>
      </c>
    </row>
    <row r="52" spans="1:10" ht="31.5" x14ac:dyDescent="0.25">
      <c r="A52" s="3">
        <f>'[1]2013ГОД'!A142</f>
        <v>2</v>
      </c>
      <c r="B52" s="9" t="str">
        <f>'[1]2013ГОД'!B142</f>
        <v>Подметание проезжей части (дороги)</v>
      </c>
      <c r="C52" s="3" t="str">
        <f>'[1]2013ГОД'!C142</f>
        <v>механ</v>
      </c>
      <c r="D52" s="3" t="str">
        <f>'[1]2013ГОД'!D142</f>
        <v>1000м2</v>
      </c>
      <c r="E52" s="7">
        <f>'[1]2013ГОД'!E142</f>
        <v>60.67</v>
      </c>
      <c r="F52" s="4">
        <f>'[1]2013ГОД'!F142</f>
        <v>59882.860659999998</v>
      </c>
      <c r="G52" s="64">
        <f>'[1]2013ГОД'!G142</f>
        <v>59.882860659999999</v>
      </c>
      <c r="H52" s="4">
        <f>'[1]2013ГОД'!H142</f>
        <v>0.5</v>
      </c>
      <c r="I52" s="8">
        <f>'[1]2013ГОД'!I142</f>
        <v>43</v>
      </c>
      <c r="J52" s="4">
        <v>54496.4</v>
      </c>
    </row>
    <row r="53" spans="1:10" ht="31.5" x14ac:dyDescent="0.25">
      <c r="A53" s="3">
        <f>'[1]2013ГОД'!A143</f>
        <v>3</v>
      </c>
      <c r="B53" s="3" t="str">
        <f>'[1]2013ГОД'!B143</f>
        <v>Подметание лотковых зон (дороги)</v>
      </c>
      <c r="C53" s="3" t="str">
        <f>'[1]2013ГОД'!C143</f>
        <v>механ</v>
      </c>
      <c r="D53" s="3" t="str">
        <f>'[1]2013ГОД'!D143</f>
        <v>1000м2</v>
      </c>
      <c r="E53" s="7">
        <f>'[1]2013ГОД'!E143</f>
        <v>86.69</v>
      </c>
      <c r="F53" s="4">
        <f>'[1]2013ГОД'!F143</f>
        <v>29936.939340000001</v>
      </c>
      <c r="G53" s="64">
        <f>'[1]2013ГОД'!G143</f>
        <v>29.936939340000002</v>
      </c>
      <c r="H53" s="4">
        <f>'[1]2013ГОД'!H143</f>
        <v>0.5</v>
      </c>
      <c r="I53" s="8">
        <f>'[1]2013ГОД'!I143</f>
        <v>43</v>
      </c>
      <c r="J53" s="4">
        <v>38928.5</v>
      </c>
    </row>
    <row r="54" spans="1:10" ht="31.5" x14ac:dyDescent="0.25">
      <c r="A54" s="3">
        <f>'[1]2013ГОД'!A144</f>
        <v>4</v>
      </c>
      <c r="B54" s="3" t="str">
        <f>'[1]2013ГОД'!B144</f>
        <v>Мойка лотковых зон (дороги)</v>
      </c>
      <c r="C54" s="3" t="str">
        <f>'[1]2013ГОД'!C144</f>
        <v>механ</v>
      </c>
      <c r="D54" s="3" t="str">
        <f>'[1]2013ГОД'!D144</f>
        <v>1000м2</v>
      </c>
      <c r="E54" s="7">
        <f>'[1]2013ГОД'!E144</f>
        <v>200</v>
      </c>
      <c r="F54" s="4">
        <f>'[1]2013ГОД'!F144</f>
        <v>29936.939340000001</v>
      </c>
      <c r="G54" s="64">
        <f>'[1]2013ГОД'!G144</f>
        <v>29.936939340000002</v>
      </c>
      <c r="H54" s="4">
        <f>'[1]2013ГОД'!H144</f>
        <v>0.5</v>
      </c>
      <c r="I54" s="8">
        <f>'[1]2013ГОД'!I144</f>
        <v>43</v>
      </c>
      <c r="J54" s="4">
        <v>89810.82</v>
      </c>
    </row>
    <row r="55" spans="1:10" ht="31.5" x14ac:dyDescent="0.25">
      <c r="A55" s="3">
        <f>'[1]2013ГОД'!A145</f>
        <v>5</v>
      </c>
      <c r="B55" s="3" t="str">
        <f>'[1]2013ГОД'!B145</f>
        <v>Уборка крупного мусора с дорог</v>
      </c>
      <c r="C55" s="3" t="str">
        <f>'[1]2013ГОД'!C145</f>
        <v>ручн</v>
      </c>
      <c r="D55" s="3" t="str">
        <f>'[1]2013ГОД'!D145</f>
        <v>1000м2</v>
      </c>
      <c r="E55" s="7">
        <f>'[1]2013ГОД'!E145</f>
        <v>12.27</v>
      </c>
      <c r="F55" s="4">
        <f>'[1]2013ГОД'!F145</f>
        <v>89819.8</v>
      </c>
      <c r="G55" s="64">
        <f>'[1]2013ГОД'!G145</f>
        <v>89.819800000000001</v>
      </c>
      <c r="H55" s="4">
        <f>'[1]2013ГОД'!H145</f>
        <v>0.33</v>
      </c>
      <c r="I55" s="8">
        <f>'[1]2013ГОД'!I145</f>
        <v>28</v>
      </c>
      <c r="J55" s="4">
        <v>11020.89</v>
      </c>
    </row>
    <row r="56" spans="1:10" ht="31.5" x14ac:dyDescent="0.25">
      <c r="A56" s="3">
        <f>'[1]2013ГОД'!A146</f>
        <v>6</v>
      </c>
      <c r="B56" s="3" t="str">
        <f>'[1]2013ГОД'!B147</f>
        <v>Мойка проезжей части (заездные карманы)</v>
      </c>
      <c r="C56" s="3" t="str">
        <f>'[1]2013ГОД'!C147</f>
        <v>механ</v>
      </c>
      <c r="D56" s="3" t="str">
        <f>'[1]2013ГОД'!D147</f>
        <v>1000м2</v>
      </c>
      <c r="E56" s="7">
        <f>'[1]2013ГОД'!E147</f>
        <v>53.82</v>
      </c>
      <c r="F56" s="4">
        <f>'[1]2013ГОД'!F147</f>
        <v>4254.1460299999999</v>
      </c>
      <c r="G56" s="64">
        <f>'[1]2013ГОД'!G147</f>
        <v>4.2541460300000002</v>
      </c>
      <c r="H56" s="4">
        <f>'[1]2013ГОД'!H147</f>
        <v>0.33</v>
      </c>
      <c r="I56" s="8">
        <f>'[1]2013ГОД'!I147</f>
        <v>28</v>
      </c>
      <c r="J56" s="4">
        <v>2289.58</v>
      </c>
    </row>
    <row r="57" spans="1:10" ht="47.25" x14ac:dyDescent="0.25">
      <c r="A57" s="3">
        <f>'[1]2013ГОД'!A147</f>
        <v>7</v>
      </c>
      <c r="B57" s="9" t="str">
        <f>'[1]2013ГОД'!B148</f>
        <v>Подметание проезжей части (заездные карманы)</v>
      </c>
      <c r="C57" s="3" t="str">
        <f>'[1]2013ГОД'!C148</f>
        <v>механ</v>
      </c>
      <c r="D57" s="3" t="str">
        <f>'[1]2013ГОД'!D148</f>
        <v>1000м2</v>
      </c>
      <c r="E57" s="7">
        <f>'[1]2013ГОД'!E148</f>
        <v>60.67</v>
      </c>
      <c r="F57" s="4">
        <f>'[1]2013ГОД'!F148</f>
        <v>4254.1460299999999</v>
      </c>
      <c r="G57" s="64">
        <f>'[1]2013ГОД'!G148</f>
        <v>4.2541460300000002</v>
      </c>
      <c r="H57" s="4">
        <f>'[1]2013ГОД'!H148</f>
        <v>0.5</v>
      </c>
      <c r="I57" s="8">
        <f>'[1]2013ГОД'!I148</f>
        <v>43</v>
      </c>
      <c r="J57" s="4">
        <v>3871.49</v>
      </c>
    </row>
    <row r="58" spans="1:10" ht="31.5" x14ac:dyDescent="0.25">
      <c r="A58" s="3">
        <f>'[1]2013ГОД'!A148</f>
        <v>8</v>
      </c>
      <c r="B58" s="3" t="str">
        <f>'[1]2013ГОД'!B149</f>
        <v>Подметание лотковых зон (заездные карманы)</v>
      </c>
      <c r="C58" s="3" t="str">
        <f>'[1]2013ГОД'!C149</f>
        <v>механ</v>
      </c>
      <c r="D58" s="3" t="str">
        <f>'[1]2013ГОД'!D149</f>
        <v>1000м2</v>
      </c>
      <c r="E58" s="7">
        <f>'[1]2013ГОД'!E149</f>
        <v>86.69</v>
      </c>
      <c r="F58" s="4">
        <f>'[1]2013ГОД'!F149</f>
        <v>2126.7539700000002</v>
      </c>
      <c r="G58" s="64">
        <f>'[1]2013ГОД'!G149</f>
        <v>2.1267539700000002</v>
      </c>
      <c r="H58" s="4">
        <f>'[1]2013ГОД'!H149</f>
        <v>0.5</v>
      </c>
      <c r="I58" s="8">
        <f>'[1]2013ГОД'!I149</f>
        <v>43</v>
      </c>
      <c r="J58" s="4">
        <v>2765.52</v>
      </c>
    </row>
    <row r="59" spans="1:10" ht="31.5" x14ac:dyDescent="0.25">
      <c r="A59" s="3">
        <f>'[1]2013ГОД'!A149</f>
        <v>9</v>
      </c>
      <c r="B59" s="3" t="str">
        <f>'[1]2013ГОД'!B150</f>
        <v>Мойка лотковых зон (заездные карманы)</v>
      </c>
      <c r="C59" s="3" t="str">
        <f>'[1]2013ГОД'!C150</f>
        <v>механ</v>
      </c>
      <c r="D59" s="3" t="str">
        <f>'[1]2013ГОД'!D150</f>
        <v>1000м2</v>
      </c>
      <c r="E59" s="7">
        <f>'[1]2013ГОД'!E150</f>
        <v>200</v>
      </c>
      <c r="F59" s="4">
        <f>'[1]2013ГОД'!F150</f>
        <v>2126.7539700000002</v>
      </c>
      <c r="G59" s="64">
        <f>'[1]2013ГОД'!G150</f>
        <v>2.1267539700000002</v>
      </c>
      <c r="H59" s="4">
        <f>'[1]2013ГОД'!H150</f>
        <v>0.5</v>
      </c>
      <c r="I59" s="8">
        <f>'[1]2013ГОД'!I150</f>
        <v>43</v>
      </c>
      <c r="J59" s="4">
        <v>6380.26</v>
      </c>
    </row>
    <row r="60" spans="1:10" ht="31.5" x14ac:dyDescent="0.25">
      <c r="A60" s="3">
        <f>'[1]2013ГОД'!A150</f>
        <v>10</v>
      </c>
      <c r="B60" s="3" t="str">
        <f>'[1]2013ГОД'!B151</f>
        <v>Уборка крупного мусора с заездных карманов</v>
      </c>
      <c r="C60" s="3" t="str">
        <f>'[1]2013ГОД'!C151</f>
        <v>ручн</v>
      </c>
      <c r="D60" s="3" t="str">
        <f>'[1]2013ГОД'!D151</f>
        <v>1000м2</v>
      </c>
      <c r="E60" s="7">
        <f>'[1]2013ГОД'!E151</f>
        <v>12.27</v>
      </c>
      <c r="F60" s="4">
        <f>'[1]2013ГОД'!F151</f>
        <v>6380.9</v>
      </c>
      <c r="G60" s="64">
        <f>'[1]2013ГОД'!G151</f>
        <v>6.3808999999999996</v>
      </c>
      <c r="H60" s="4">
        <f>'[1]2013ГОД'!H151</f>
        <v>0.33</v>
      </c>
      <c r="I60" s="8">
        <f>'[1]2013ГОД'!I151</f>
        <v>28</v>
      </c>
      <c r="J60" s="4">
        <v>782.94</v>
      </c>
    </row>
    <row r="61" spans="1:10" ht="31.5" x14ac:dyDescent="0.25">
      <c r="A61" s="3">
        <f>'[1]2013ГОД'!A151</f>
        <v>11</v>
      </c>
      <c r="B61" s="3" t="str">
        <f>'[1]2013ГОД'!B153</f>
        <v>Уборка заездных карманов</v>
      </c>
      <c r="C61" s="3" t="str">
        <f>'[1]2013ГОД'!C153</f>
        <v>ручн</v>
      </c>
      <c r="D61" s="3" t="str">
        <f>'[1]2013ГОД'!D153</f>
        <v>1000м2</v>
      </c>
      <c r="E61" s="7">
        <f>'[1]2013ГОД'!E153</f>
        <v>285.41000000000003</v>
      </c>
      <c r="F61" s="4">
        <f>'[1]2013ГОД'!F153</f>
        <v>190</v>
      </c>
      <c r="G61" s="64">
        <f>'[1]2013ГОД'!G153</f>
        <v>0.19</v>
      </c>
      <c r="H61" s="4">
        <f>'[1]2013ГОД'!H153</f>
        <v>0.33</v>
      </c>
      <c r="I61" s="8">
        <f>'[1]2013ГОД'!I153</f>
        <v>28</v>
      </c>
      <c r="J61" s="4">
        <v>542.28</v>
      </c>
    </row>
    <row r="62" spans="1:10" ht="21.75" customHeight="1" x14ac:dyDescent="0.25">
      <c r="A62" s="3">
        <f>'[1]2013ГОД'!A152</f>
        <v>12</v>
      </c>
      <c r="B62" s="3" t="str">
        <f>'[1]2013ГОД'!B154</f>
        <v>Уборка съездов</v>
      </c>
      <c r="C62" s="3" t="str">
        <f>'[1]2013ГОД'!C154</f>
        <v>механ</v>
      </c>
      <c r="D62" s="3" t="str">
        <f>'[1]2013ГОД'!D154</f>
        <v>1000м2</v>
      </c>
      <c r="E62" s="7">
        <f>'[1]2013ГОД'!E154</f>
        <v>75.28</v>
      </c>
      <c r="F62" s="4">
        <f>'[1]2013ГОД'!F154</f>
        <v>8201</v>
      </c>
      <c r="G62" s="64">
        <f>'[1]2013ГОД'!G154</f>
        <v>8.2010000000000005</v>
      </c>
      <c r="H62" s="4">
        <f>'[1]2013ГОД'!H154</f>
        <v>1</v>
      </c>
      <c r="I62" s="8">
        <f>'[1]2013ГОД'!I154</f>
        <v>43</v>
      </c>
      <c r="J62" s="4">
        <v>9260.57</v>
      </c>
    </row>
    <row r="63" spans="1:10" ht="19.5" customHeight="1" x14ac:dyDescent="0.25">
      <c r="A63" s="3">
        <f>'[1]2013ГОД'!A153</f>
        <v>13</v>
      </c>
      <c r="B63" s="3" t="str">
        <f>'[1]2013ГОД'!B155</f>
        <v>Планировка обочин</v>
      </c>
      <c r="C63" s="3" t="str">
        <f>'[1]2013ГОД'!C155</f>
        <v>механ</v>
      </c>
      <c r="D63" s="3" t="str">
        <f>'[1]2013ГОД'!D155</f>
        <v>1000м2</v>
      </c>
      <c r="E63" s="7">
        <f>'[1]2013ГОД'!E155</f>
        <v>234.63</v>
      </c>
      <c r="F63" s="4">
        <f>'[1]2013ГОД'!F155</f>
        <v>18953.5</v>
      </c>
      <c r="G63" s="64">
        <f>'[1]2013ГОД'!G155</f>
        <v>18.953499999999998</v>
      </c>
      <c r="H63" s="4">
        <f>'[1]2013ГОД'!H155</f>
        <v>0</v>
      </c>
      <c r="I63" s="8">
        <f>'[1]2013ГОД'!I155</f>
        <v>3</v>
      </c>
      <c r="J63" s="4">
        <v>4447.0600000000004</v>
      </c>
    </row>
    <row r="64" spans="1:10" ht="15.75" x14ac:dyDescent="0.25">
      <c r="A64" s="3">
        <f>'[1]2013ГОД'!A154</f>
        <v>14</v>
      </c>
      <c r="B64" s="3" t="str">
        <f>'[1]2013ГОД'!B156</f>
        <v>Уборка обочин от мусора</v>
      </c>
      <c r="C64" s="3" t="str">
        <f>'[1]2013ГОД'!C156</f>
        <v>ручн</v>
      </c>
      <c r="D64" s="3" t="str">
        <f>'[1]2013ГОД'!D156</f>
        <v>1000м2</v>
      </c>
      <c r="E64" s="7">
        <f>'[1]2013ГОД'!E156</f>
        <v>40.880000000000003</v>
      </c>
      <c r="F64" s="4">
        <f>'[1]2013ГОД'!F156</f>
        <v>18953.5</v>
      </c>
      <c r="G64" s="64">
        <f>'[1]2013ГОД'!G156</f>
        <v>18.953499999999998</v>
      </c>
      <c r="H64" s="4">
        <f>'[1]2013ГОД'!H156</f>
        <v>0.33</v>
      </c>
      <c r="I64" s="8">
        <f>'[1]2013ГОД'!I156</f>
        <v>28</v>
      </c>
      <c r="J64" s="4">
        <v>7748.19</v>
      </c>
    </row>
    <row r="65" spans="1:10" ht="31.5" x14ac:dyDescent="0.25">
      <c r="A65" s="3">
        <f>'[1]2013ГОД'!A155</f>
        <v>15</v>
      </c>
      <c r="B65" s="3" t="str">
        <f>'[1]2013ГОД'!B158</f>
        <v>Уборка газонов от мусора</v>
      </c>
      <c r="C65" s="3" t="str">
        <f>'[1]2013ГОД'!C158</f>
        <v>ручн</v>
      </c>
      <c r="D65" s="3" t="str">
        <f>'[1]2013ГОД'!D158</f>
        <v>1000м2</v>
      </c>
      <c r="E65" s="7">
        <f>'[1]2013ГОД'!E158</f>
        <v>40.880000000000003</v>
      </c>
      <c r="F65" s="4">
        <f>'[1]2013ГОД'!F158</f>
        <v>53570</v>
      </c>
      <c r="G65" s="64">
        <f>'[1]2013ГОД'!G158</f>
        <v>53.57</v>
      </c>
      <c r="H65" s="4">
        <f>'[1]2013ГОД'!H158</f>
        <v>0.33</v>
      </c>
      <c r="I65" s="8">
        <f>'[1]2013ГОД'!I158</f>
        <v>28</v>
      </c>
      <c r="J65" s="4">
        <v>21899.42</v>
      </c>
    </row>
    <row r="66" spans="1:10" ht="15.75" x14ac:dyDescent="0.25">
      <c r="A66" s="3">
        <f>'[1]2013ГОД'!A156</f>
        <v>16</v>
      </c>
      <c r="B66" s="3" t="str">
        <f>'[1]2013ГОД'!B159</f>
        <v>Очистка урн от мусора</v>
      </c>
      <c r="C66" s="3" t="str">
        <f>'[1]2013ГОД'!C159</f>
        <v>ручн</v>
      </c>
      <c r="D66" s="3" t="str">
        <f>'[1]2013ГОД'!D159</f>
        <v>1 урна</v>
      </c>
      <c r="E66" s="7">
        <f>'[1]2013ГОД'!E159</f>
        <v>10.83</v>
      </c>
      <c r="F66" s="4">
        <f>'[1]2013ГОД'!F159</f>
        <v>60</v>
      </c>
      <c r="G66" s="64">
        <f>'[1]2013ГОД'!G159</f>
        <v>60</v>
      </c>
      <c r="H66" s="4">
        <f>'[1]2013ГОД'!H159</f>
        <v>0.5</v>
      </c>
      <c r="I66" s="8">
        <f>'[1]2013ГОД'!I159</f>
        <v>43</v>
      </c>
      <c r="J66" s="4">
        <v>9747</v>
      </c>
    </row>
    <row r="67" spans="1:10" ht="15.75" x14ac:dyDescent="0.25">
      <c r="A67" s="3">
        <f>'[1]2013ГОД'!A157</f>
        <v>17</v>
      </c>
      <c r="B67" s="3" t="str">
        <f>'[1]2013ГОД'!B162</f>
        <v>Очистка тротуаров</v>
      </c>
      <c r="C67" s="3" t="str">
        <f>'[1]2013ГОД'!C162</f>
        <v>ручн</v>
      </c>
      <c r="D67" s="3" t="str">
        <f>'[1]2013ГОД'!D162</f>
        <v>1000м2</v>
      </c>
      <c r="E67" s="7">
        <f>'[1]2013ГОД'!E162</f>
        <v>259.45999999999998</v>
      </c>
      <c r="F67" s="4">
        <f>'[1]2013ГОД'!F162</f>
        <v>1688</v>
      </c>
      <c r="G67" s="64">
        <f>'[1]2013ГОД'!G162</f>
        <v>1.6879999999999999</v>
      </c>
      <c r="H67" s="4">
        <f>'[1]2013ГОД'!H162</f>
        <v>0.33</v>
      </c>
      <c r="I67" s="8">
        <f>'[1]2013ГОД'!I162</f>
        <v>28</v>
      </c>
      <c r="J67" s="4">
        <v>4379.68</v>
      </c>
    </row>
    <row r="68" spans="1:10" ht="15.75" x14ac:dyDescent="0.25">
      <c r="A68" s="3">
        <f>'[1]2013ГОД'!A158</f>
        <v>18</v>
      </c>
      <c r="B68" s="3" t="str">
        <f>'[1]2013ГОД'!B163</f>
        <v>Очистка тротуаров</v>
      </c>
      <c r="C68" s="3" t="str">
        <f>'[1]2013ГОД'!C163</f>
        <v>механ</v>
      </c>
      <c r="D68" s="3" t="str">
        <f>'[1]2013ГОД'!D163</f>
        <v>1000м2</v>
      </c>
      <c r="E68" s="7">
        <f>'[1]2013ГОД'!E163</f>
        <v>38.43</v>
      </c>
      <c r="F68" s="4">
        <f>'[1]2013ГОД'!F163</f>
        <v>21284.1</v>
      </c>
      <c r="G68" s="64">
        <f>'[1]2013ГОД'!G163</f>
        <v>21.284099999999999</v>
      </c>
      <c r="H68" s="4">
        <f>'[1]2013ГОД'!H163</f>
        <v>0.33</v>
      </c>
      <c r="I68" s="8">
        <f>'[1]2013ГОД'!I163</f>
        <v>28</v>
      </c>
      <c r="J68" s="4">
        <v>8179.48</v>
      </c>
    </row>
    <row r="69" spans="1:10" ht="15.75" x14ac:dyDescent="0.25">
      <c r="A69" s="3">
        <f>'[1]2013ГОД'!A159</f>
        <v>19</v>
      </c>
      <c r="B69" s="3" t="str">
        <f>'[1]2013ГОД'!B165</f>
        <v>Кошение газонов</v>
      </c>
      <c r="C69" s="3" t="str">
        <f>'[1]2013ГОД'!C165</f>
        <v>ручн</v>
      </c>
      <c r="D69" s="3" t="str">
        <f>'[1]2013ГОД'!D165</f>
        <v>1000м2</v>
      </c>
      <c r="E69" s="7">
        <f>'[1]2013ГОД'!E165</f>
        <v>3622.08</v>
      </c>
      <c r="F69" s="4">
        <f>'[1]2013ГОД'!F165</f>
        <v>53570</v>
      </c>
      <c r="G69" s="64">
        <f>'[1]2013ГОД'!G165</f>
        <v>53.57</v>
      </c>
      <c r="H69" s="4">
        <f>'[1]2013ГОД'!H165</f>
        <v>0</v>
      </c>
      <c r="I69" s="8">
        <f>'[1]2013ГОД'!I165</f>
        <v>2</v>
      </c>
      <c r="J69" s="4">
        <v>194034.83</v>
      </c>
    </row>
    <row r="70" spans="1:10" ht="15.75" x14ac:dyDescent="0.25">
      <c r="A70" s="3"/>
      <c r="B70" s="3"/>
      <c r="C70" s="3"/>
      <c r="D70" s="3"/>
      <c r="E70" s="7"/>
      <c r="F70" s="4"/>
      <c r="G70" s="64"/>
      <c r="H70" s="4"/>
      <c r="I70" s="8"/>
      <c r="J70" s="4"/>
    </row>
    <row r="71" spans="1:10" ht="31.5" x14ac:dyDescent="0.25">
      <c r="A71" s="10"/>
      <c r="B71" s="10" t="str">
        <f>'[1]2013ГОД'!B173</f>
        <v>Итого по основным операциям</v>
      </c>
      <c r="C71" s="10"/>
      <c r="D71" s="10"/>
      <c r="E71" s="10"/>
      <c r="F71" s="11"/>
      <c r="G71" s="11"/>
      <c r="H71" s="11">
        <f>'[1]2013ГОД'!H173</f>
        <v>0</v>
      </c>
      <c r="I71" s="11">
        <f>'[1]2013ГОД'!I173</f>
        <v>0</v>
      </c>
      <c r="J71" s="11">
        <v>502813.87</v>
      </c>
    </row>
    <row r="72" spans="1:10" ht="15.75" x14ac:dyDescent="0.25">
      <c r="A72" s="3"/>
      <c r="B72" s="3"/>
      <c r="C72" s="3"/>
      <c r="D72" s="3"/>
      <c r="E72" s="3"/>
      <c r="F72" s="4"/>
      <c r="G72" s="4"/>
      <c r="H72" s="4">
        <f>'[1]2013ГОД'!H174</f>
        <v>0</v>
      </c>
      <c r="I72" s="4">
        <f>'[1]2013ГОД'!I174</f>
        <v>0</v>
      </c>
      <c r="J72" s="4"/>
    </row>
    <row r="73" spans="1:10" ht="31.5" x14ac:dyDescent="0.25">
      <c r="A73" s="3"/>
      <c r="B73" s="12" t="s">
        <v>1</v>
      </c>
      <c r="C73" s="3"/>
      <c r="D73" s="3"/>
      <c r="E73" s="3"/>
      <c r="F73" s="4"/>
      <c r="G73" s="4"/>
      <c r="H73" s="4"/>
      <c r="I73" s="4"/>
      <c r="J73" s="4"/>
    </row>
    <row r="74" spans="1:10" ht="31.5" x14ac:dyDescent="0.25">
      <c r="A74" s="7">
        <f>'[1]2013ГОД'!A176</f>
        <v>1</v>
      </c>
      <c r="B74" s="14" t="str">
        <f>'[1]2013ГОД'!B176</f>
        <v xml:space="preserve">Вывозка при постоянной уборке </v>
      </c>
      <c r="C74" s="15"/>
      <c r="D74" s="7" t="str">
        <f>'[1]2013ГОД'!D176</f>
        <v>тн/сезон</v>
      </c>
      <c r="E74" s="7">
        <f>'[1]2013ГОД'!E176</f>
        <v>310.43</v>
      </c>
      <c r="F74" s="16">
        <f>'[1]2013ГОД'!F176</f>
        <v>697</v>
      </c>
      <c r="G74" s="4">
        <v>251.24</v>
      </c>
      <c r="H74" s="4">
        <f>'[1]2013ГОД'!H176</f>
        <v>0</v>
      </c>
      <c r="I74" s="4">
        <f>'[1]2013ГОД'!I176</f>
        <v>0</v>
      </c>
      <c r="J74" s="4">
        <v>77993.73</v>
      </c>
    </row>
    <row r="75" spans="1:10" ht="15.75" x14ac:dyDescent="0.25">
      <c r="A75" s="7"/>
      <c r="B75" s="14"/>
      <c r="C75" s="15"/>
      <c r="D75" s="7"/>
      <c r="E75" s="7"/>
      <c r="F75" s="16"/>
      <c r="G75" s="4"/>
      <c r="H75" s="4"/>
      <c r="I75" s="4"/>
      <c r="J75" s="4"/>
    </row>
    <row r="76" spans="1:10" ht="31.5" x14ac:dyDescent="0.25">
      <c r="A76" s="10"/>
      <c r="B76" s="10" t="str">
        <f>'[1]2013ГОД'!B178</f>
        <v>Итого по вывозке смета</v>
      </c>
      <c r="C76" s="10"/>
      <c r="D76" s="10"/>
      <c r="E76" s="10">
        <f>'[1]2013ГОД'!E178</f>
        <v>0</v>
      </c>
      <c r="F76" s="11">
        <f>'[1]2013ГОД'!F178</f>
        <v>0</v>
      </c>
      <c r="G76" s="11"/>
      <c r="H76" s="11">
        <f>'[1]2013ГОД'!H178</f>
        <v>0</v>
      </c>
      <c r="I76" s="11">
        <f>'[1]2013ГОД'!I178</f>
        <v>0</v>
      </c>
      <c r="J76" s="11">
        <f>J74</f>
        <v>77993.73</v>
      </c>
    </row>
    <row r="77" spans="1:10" ht="15.75" x14ac:dyDescent="0.25">
      <c r="A77" s="3"/>
      <c r="B77" s="3"/>
      <c r="C77" s="3"/>
      <c r="D77" s="3"/>
      <c r="E77" s="3">
        <f>'[1]2013ГОД'!E179</f>
        <v>0</v>
      </c>
      <c r="F77" s="4">
        <f>'[1]2013ГОД'!F179</f>
        <v>0</v>
      </c>
      <c r="G77" s="4"/>
      <c r="H77" s="4">
        <f>'[1]2013ГОД'!H179</f>
        <v>0</v>
      </c>
      <c r="I77" s="4">
        <f>'[1]2013ГОД'!I179</f>
        <v>0</v>
      </c>
      <c r="J77" s="4"/>
    </row>
    <row r="78" spans="1:10" ht="31.5" x14ac:dyDescent="0.25">
      <c r="A78" s="21"/>
      <c r="B78" s="21" t="str">
        <f>'[1]2013ГОД'!B180</f>
        <v>Всего по летнему содержанию</v>
      </c>
      <c r="C78" s="21"/>
      <c r="D78" s="21"/>
      <c r="E78" s="21">
        <f>'[1]2013ГОД'!E180</f>
        <v>0</v>
      </c>
      <c r="F78" s="22">
        <f>'[1]2013ГОД'!F180</f>
        <v>0</v>
      </c>
      <c r="G78" s="22"/>
      <c r="H78" s="22">
        <f>'[1]2013ГОД'!H180</f>
        <v>0</v>
      </c>
      <c r="I78" s="22">
        <f>'[1]2013ГОД'!I180</f>
        <v>0</v>
      </c>
      <c r="J78" s="22">
        <f>J71+J76</f>
        <v>580807.6</v>
      </c>
    </row>
    <row r="79" spans="1:10" ht="15.75" x14ac:dyDescent="0.25">
      <c r="A79" s="3"/>
      <c r="B79" s="3"/>
      <c r="C79" s="3"/>
      <c r="D79" s="3"/>
      <c r="E79" s="3">
        <f>'[1]2013ГОД'!E181</f>
        <v>0</v>
      </c>
      <c r="F79" s="4">
        <f>'[1]2013ГОД'!F181</f>
        <v>0</v>
      </c>
      <c r="G79" s="4"/>
      <c r="H79" s="4">
        <f>'[1]2013ГОД'!H181</f>
        <v>0</v>
      </c>
      <c r="I79" s="4">
        <f>'[1]2013ГОД'!I181</f>
        <v>0</v>
      </c>
      <c r="J79" s="4"/>
    </row>
    <row r="80" spans="1:10" ht="63" x14ac:dyDescent="0.25">
      <c r="A80" s="23"/>
      <c r="B80" s="23" t="str">
        <f>'[1]2013ГОД'!B226</f>
        <v>ВСЕГО по 2 категории дорог Орджоникидзевский район</v>
      </c>
      <c r="C80" s="23">
        <v>2013</v>
      </c>
      <c r="D80" s="23" t="str">
        <f>'[1]2013ГОД'!D226</f>
        <v>год</v>
      </c>
      <c r="E80" s="23">
        <f>'[1]2013ГОД'!E226</f>
        <v>2013</v>
      </c>
      <c r="F80" s="24">
        <f>'[1]2013ГОД'!F226</f>
        <v>0</v>
      </c>
      <c r="G80" s="24"/>
      <c r="H80" s="24">
        <f>'[1]2013ГОД'!H226</f>
        <v>0</v>
      </c>
      <c r="I80" s="24">
        <f>'[1]2013ГОД'!I226</f>
        <v>0</v>
      </c>
      <c r="J80" s="24">
        <f>J78</f>
        <v>580807.6</v>
      </c>
    </row>
    <row r="81" spans="1:10" ht="15.75" x14ac:dyDescent="0.25">
      <c r="A81" s="25"/>
      <c r="B81" s="25"/>
      <c r="C81" s="25"/>
      <c r="D81" s="25"/>
      <c r="E81" s="25"/>
      <c r="F81" s="26"/>
      <c r="G81" s="26"/>
      <c r="H81" s="26"/>
      <c r="I81" s="26"/>
      <c r="J81" s="26"/>
    </row>
    <row r="82" spans="1:10" ht="31.5" customHeight="1" x14ac:dyDescent="0.25">
      <c r="A82" s="98" t="str">
        <f>'[1]2013ГОД'!A228</f>
        <v>Содержание автомобильных дорог в г. Перми (Орджоникидзевский район). Дороги 3 категории.</v>
      </c>
      <c r="B82" s="98"/>
      <c r="C82" s="98"/>
      <c r="D82" s="98"/>
      <c r="E82" s="98"/>
      <c r="F82" s="98"/>
      <c r="G82" s="98"/>
      <c r="H82" s="98"/>
      <c r="I82" s="98"/>
      <c r="J82" s="98"/>
    </row>
    <row r="83" spans="1:10" ht="24" customHeight="1" x14ac:dyDescent="0.25">
      <c r="A83" s="100" t="str">
        <f>'[1]2013ГОД'!A229</f>
        <v>№ п/п</v>
      </c>
      <c r="B83" s="100" t="str">
        <f>'[1]2013ГОД'!B229</f>
        <v>Наименование операции</v>
      </c>
      <c r="C83" s="100" t="str">
        <f>'[1]2013ГОД'!C229</f>
        <v>Вид уборки</v>
      </c>
      <c r="D83" s="100" t="str">
        <f>'[1]2013ГОД'!D229</f>
        <v>Ед. изм.</v>
      </c>
      <c r="E83" s="100" t="str">
        <f>'[1]2013ГОД'!E229</f>
        <v xml:space="preserve">Расценка на ед. изм, руб/раз </v>
      </c>
      <c r="F83" s="101" t="str">
        <f>'[1]2013ГОД'!F229</f>
        <v>Фактический объем</v>
      </c>
      <c r="G83" s="102" t="str">
        <f>'[1]2013ГОД'!G229</f>
        <v>Объем в ед. изм.</v>
      </c>
      <c r="H83" s="100"/>
      <c r="I83" s="100"/>
      <c r="J83" s="100"/>
    </row>
    <row r="84" spans="1:10" ht="15" customHeight="1" x14ac:dyDescent="0.25">
      <c r="A84" s="100"/>
      <c r="B84" s="100"/>
      <c r="C84" s="100"/>
      <c r="D84" s="100"/>
      <c r="E84" s="100"/>
      <c r="F84" s="101"/>
      <c r="G84" s="103"/>
      <c r="H84" s="107" t="s">
        <v>5</v>
      </c>
      <c r="I84" s="108"/>
      <c r="J84" s="109"/>
    </row>
    <row r="85" spans="1:10" ht="63" x14ac:dyDescent="0.25">
      <c r="A85" s="100"/>
      <c r="B85" s="100"/>
      <c r="C85" s="100"/>
      <c r="D85" s="100"/>
      <c r="E85" s="100"/>
      <c r="F85" s="101"/>
      <c r="G85" s="104"/>
      <c r="H85" s="3" t="str">
        <f>'[1]2013ГОД'!H231</f>
        <v>Количество раз уборки в сутки</v>
      </c>
      <c r="I85" s="3" t="str">
        <f>'[1]2013ГОД'!I231</f>
        <v>Расчетная периодичность</v>
      </c>
      <c r="J85" s="4" t="str">
        <f>'[1]2013ГОД'!J231</f>
        <v>Всего стоимость работ за сезон</v>
      </c>
    </row>
    <row r="86" spans="1:10" ht="15" customHeight="1" x14ac:dyDescent="0.25">
      <c r="A86" s="106" t="str">
        <f>'[1]2013ГОД'!A232</f>
        <v xml:space="preserve">ЛЕТНЕЕ СОДЕРЖАНИЕ </v>
      </c>
      <c r="B86" s="106"/>
      <c r="C86" s="106"/>
      <c r="D86" s="106"/>
      <c r="E86" s="106"/>
      <c r="F86" s="106"/>
      <c r="G86" s="106"/>
      <c r="H86" s="5" t="str">
        <f>'[1]2013ГОД'!H232</f>
        <v>суток</v>
      </c>
      <c r="I86" s="5">
        <f>'[1]2013ГОД'!I232</f>
        <v>86</v>
      </c>
      <c r="J86" s="5"/>
    </row>
    <row r="87" spans="1:10" ht="31.5" customHeight="1" x14ac:dyDescent="0.25">
      <c r="A87" s="6"/>
      <c r="B87" s="113" t="str">
        <f>'[1]2013ГОД'!B233</f>
        <v>ОСНОВНЫЕ ОПЕРАЦИИ</v>
      </c>
      <c r="C87" s="115"/>
      <c r="D87" s="6"/>
      <c r="E87" s="6"/>
      <c r="F87" s="6"/>
      <c r="G87" s="6"/>
      <c r="H87" s="6"/>
      <c r="I87" s="6"/>
      <c r="J87" s="6"/>
    </row>
    <row r="88" spans="1:10" ht="31.5" x14ac:dyDescent="0.25">
      <c r="A88" s="3">
        <f>'[1]2013ГОД'!A234</f>
        <v>1</v>
      </c>
      <c r="B88" s="3" t="str">
        <f>'[1]2013ГОД'!B234</f>
        <v>Мойка проезжей части (дороги)</v>
      </c>
      <c r="C88" s="3" t="str">
        <f>'[1]2013ГОД'!C234</f>
        <v>механ</v>
      </c>
      <c r="D88" s="3" t="str">
        <f>'[1]2013ГОД'!D234</f>
        <v>1000м2</v>
      </c>
      <c r="E88" s="7">
        <f>'[1]2013ГОД'!E234</f>
        <v>53.82</v>
      </c>
      <c r="F88" s="4">
        <f>'[1]2013ГОД'!F234</f>
        <v>300524.69214999996</v>
      </c>
      <c r="G88" s="64">
        <f>'[1]2013ГОД'!G234</f>
        <v>300.52469214999996</v>
      </c>
      <c r="H88" s="4">
        <f>'[1]2013ГОД'!H234</f>
        <v>0.2</v>
      </c>
      <c r="I88" s="8">
        <f>'[1]2013ГОД'!I234</f>
        <v>17</v>
      </c>
      <c r="J88" s="4">
        <v>97045.43</v>
      </c>
    </row>
    <row r="89" spans="1:10" ht="31.5" x14ac:dyDescent="0.25">
      <c r="A89" s="3">
        <f>'[1]2013ГОД'!A235</f>
        <v>2</v>
      </c>
      <c r="B89" s="9" t="str">
        <f>'[1]2013ГОД'!B235</f>
        <v>Подметание проезжей части (дороги)</v>
      </c>
      <c r="C89" s="3" t="str">
        <f>'[1]2013ГОД'!C235</f>
        <v>механ</v>
      </c>
      <c r="D89" s="3" t="str">
        <f>'[1]2013ГОД'!D235</f>
        <v>1000м2</v>
      </c>
      <c r="E89" s="7">
        <f>'[1]2013ГОД'!E235</f>
        <v>60.67</v>
      </c>
      <c r="F89" s="4">
        <f>'[1]2013ГОД'!F235</f>
        <v>300524.69214999996</v>
      </c>
      <c r="G89" s="64">
        <f>'[1]2013ГОД'!G235</f>
        <v>300.52469214999996</v>
      </c>
      <c r="H89" s="4">
        <f>'[1]2013ГОД'!H235</f>
        <v>0.2</v>
      </c>
      <c r="I89" s="8">
        <f>'[1]2013ГОД'!I235</f>
        <v>17</v>
      </c>
      <c r="J89" s="4">
        <v>109397</v>
      </c>
    </row>
    <row r="90" spans="1:10" ht="31.5" x14ac:dyDescent="0.25">
      <c r="A90" s="3">
        <f>'[1]2013ГОД'!A236</f>
        <v>3</v>
      </c>
      <c r="B90" s="3" t="str">
        <f>'[1]2013ГОД'!B236</f>
        <v>Подметание лотковых зон (дороги)</v>
      </c>
      <c r="C90" s="3" t="str">
        <f>'[1]2013ГОД'!C236</f>
        <v>механ</v>
      </c>
      <c r="D90" s="3" t="str">
        <f>'[1]2013ГОД'!D236</f>
        <v>1000м2</v>
      </c>
      <c r="E90" s="7">
        <f>'[1]2013ГОД'!E236</f>
        <v>86.69</v>
      </c>
      <c r="F90" s="4">
        <f>'[1]2013ГОД'!F236</f>
        <v>150239.80784999998</v>
      </c>
      <c r="G90" s="64">
        <f>'[1]2013ГОД'!G236</f>
        <v>150.23980784999998</v>
      </c>
      <c r="H90" s="4">
        <f>'[1]2013ГОД'!H236</f>
        <v>0.2</v>
      </c>
      <c r="I90" s="8">
        <f>'[1]2013ГОД'!I236</f>
        <v>17</v>
      </c>
      <c r="J90" s="4">
        <v>78145.73</v>
      </c>
    </row>
    <row r="91" spans="1:10" ht="31.5" x14ac:dyDescent="0.25">
      <c r="A91" s="3">
        <f>'[1]2013ГОД'!A237</f>
        <v>4</v>
      </c>
      <c r="B91" s="3" t="str">
        <f>'[1]2013ГОД'!B237</f>
        <v>Мойка лотковых зон (дороги)</v>
      </c>
      <c r="C91" s="3" t="str">
        <f>'[1]2013ГОД'!C237</f>
        <v>механ</v>
      </c>
      <c r="D91" s="3" t="str">
        <f>'[1]2013ГОД'!D237</f>
        <v>1000м2</v>
      </c>
      <c r="E91" s="7">
        <f>'[1]2013ГОД'!E237</f>
        <v>200</v>
      </c>
      <c r="F91" s="4">
        <f>'[1]2013ГОД'!F237</f>
        <v>150239.80784999998</v>
      </c>
      <c r="G91" s="64">
        <f>'[1]2013ГОД'!G237</f>
        <v>150.23980784999998</v>
      </c>
      <c r="H91" s="4">
        <f>'[1]2013ГОД'!H237</f>
        <v>0.2</v>
      </c>
      <c r="I91" s="8">
        <f>'[1]2013ГОД'!I237</f>
        <v>17</v>
      </c>
      <c r="J91" s="4">
        <v>180287.77</v>
      </c>
    </row>
    <row r="92" spans="1:10" ht="31.5" x14ac:dyDescent="0.25">
      <c r="A92" s="3">
        <f>'[1]2013ГОД'!A238</f>
        <v>5</v>
      </c>
      <c r="B92" s="3" t="str">
        <f>'[1]2013ГОД'!B238</f>
        <v>Уборка крупного мусора с дорог</v>
      </c>
      <c r="C92" s="3" t="str">
        <f>'[1]2013ГОД'!C238</f>
        <v>ручн</v>
      </c>
      <c r="D92" s="3" t="str">
        <f>'[1]2013ГОД'!D238</f>
        <v>1000м2</v>
      </c>
      <c r="E92" s="7">
        <f>'[1]2013ГОД'!E238</f>
        <v>12.27</v>
      </c>
      <c r="F92" s="4">
        <f>'[1]2013ГОД'!F238</f>
        <v>450764.49999999994</v>
      </c>
      <c r="G92" s="64">
        <f>'[1]2013ГОД'!G238</f>
        <v>450.76449999999994</v>
      </c>
      <c r="H92" s="4">
        <f>'[1]2013ГОД'!H238</f>
        <v>0.33</v>
      </c>
      <c r="I92" s="8">
        <f>'[1]2013ГОД'!I238</f>
        <v>28</v>
      </c>
      <c r="J92" s="4">
        <v>55308.800000000003</v>
      </c>
    </row>
    <row r="93" spans="1:10" ht="31.5" x14ac:dyDescent="0.25">
      <c r="A93" s="3">
        <f>'[1]2013ГОД'!A239</f>
        <v>6</v>
      </c>
      <c r="B93" s="3" t="str">
        <f>'[1]2013ГОД'!B240</f>
        <v>Мойка проезжей части (заездные карманы)</v>
      </c>
      <c r="C93" s="3" t="str">
        <f>'[1]2013ГОД'!C240</f>
        <v>механ</v>
      </c>
      <c r="D93" s="3" t="str">
        <f>'[1]2013ГОД'!D240</f>
        <v>1000м2</v>
      </c>
      <c r="E93" s="7">
        <f>'[1]2013ГОД'!E240</f>
        <v>53.82</v>
      </c>
      <c r="F93" s="4">
        <f>'[1]2013ГОД'!F240</f>
        <v>12342.150409999998</v>
      </c>
      <c r="G93" s="64">
        <f>'[1]2013ГОД'!G240</f>
        <v>12.342150409999999</v>
      </c>
      <c r="H93" s="4">
        <f>'[1]2013ГОД'!H240</f>
        <v>0.2</v>
      </c>
      <c r="I93" s="8">
        <f>'[1]2013ГОД'!I240</f>
        <v>17</v>
      </c>
      <c r="J93" s="4">
        <v>3985.53</v>
      </c>
    </row>
    <row r="94" spans="1:10" ht="47.25" x14ac:dyDescent="0.25">
      <c r="A94" s="3">
        <f>'[1]2013ГОД'!A240</f>
        <v>7</v>
      </c>
      <c r="B94" s="9" t="str">
        <f>'[1]2013ГОД'!B241</f>
        <v>Подметание проезжей части (заездные карманы)</v>
      </c>
      <c r="C94" s="3" t="str">
        <f>'[1]2013ГОД'!C241</f>
        <v>механ</v>
      </c>
      <c r="D94" s="3" t="str">
        <f>'[1]2013ГОД'!D241</f>
        <v>1000м2</v>
      </c>
      <c r="E94" s="7">
        <f>'[1]2013ГОД'!E241</f>
        <v>60.67</v>
      </c>
      <c r="F94" s="4">
        <f>'[1]2013ГОД'!F241</f>
        <v>12342.150409999998</v>
      </c>
      <c r="G94" s="64">
        <f>'[1]2013ГОД'!G241</f>
        <v>12.342150409999999</v>
      </c>
      <c r="H94" s="4">
        <f>'[1]2013ГОД'!H241</f>
        <v>0.2</v>
      </c>
      <c r="I94" s="8">
        <f>'[1]2013ГОД'!I241</f>
        <v>17</v>
      </c>
      <c r="J94" s="4">
        <v>4492.79</v>
      </c>
    </row>
    <row r="95" spans="1:10" ht="31.5" x14ac:dyDescent="0.25">
      <c r="A95" s="3">
        <f>'[1]2013ГОД'!A241</f>
        <v>8</v>
      </c>
      <c r="B95" s="3" t="str">
        <f>'[1]2013ГОД'!B242</f>
        <v>Подметание лотковых зон (заездные карманы)</v>
      </c>
      <c r="C95" s="3" t="str">
        <f>'[1]2013ГОД'!C242</f>
        <v>механ</v>
      </c>
      <c r="D95" s="3" t="str">
        <f>'[1]2013ГОД'!D242</f>
        <v>1000м2</v>
      </c>
      <c r="E95" s="7">
        <f>'[1]2013ГОД'!E242</f>
        <v>86.69</v>
      </c>
      <c r="F95" s="4">
        <f>'[1]2013ГОД'!F242</f>
        <v>6170.1495899999991</v>
      </c>
      <c r="G95" s="64">
        <f>'[1]2013ГОД'!G242</f>
        <v>6.1701495899999994</v>
      </c>
      <c r="H95" s="4">
        <f>'[1]2013ГОД'!H242</f>
        <v>0.2</v>
      </c>
      <c r="I95" s="8">
        <f>'[1]2013ГОД'!I242</f>
        <v>17</v>
      </c>
      <c r="J95" s="4">
        <v>3209.34</v>
      </c>
    </row>
    <row r="96" spans="1:10" ht="31.5" x14ac:dyDescent="0.25">
      <c r="A96" s="3">
        <f>'[1]2013ГОД'!A242</f>
        <v>9</v>
      </c>
      <c r="B96" s="3" t="str">
        <f>'[1]2013ГОД'!B243</f>
        <v>Мойка лотковых зон (заездные карманы)</v>
      </c>
      <c r="C96" s="3" t="str">
        <f>'[1]2013ГОД'!C243</f>
        <v>механ</v>
      </c>
      <c r="D96" s="3" t="str">
        <f>'[1]2013ГОД'!D243</f>
        <v>1000м2</v>
      </c>
      <c r="E96" s="7">
        <f>'[1]2013ГОД'!E243</f>
        <v>200</v>
      </c>
      <c r="F96" s="4">
        <f>'[1]2013ГОД'!F243</f>
        <v>6170.1495899999991</v>
      </c>
      <c r="G96" s="64">
        <f>'[1]2013ГОД'!G243</f>
        <v>6.1701495899999994</v>
      </c>
      <c r="H96" s="4">
        <f>'[1]2013ГОД'!H243</f>
        <v>0.2</v>
      </c>
      <c r="I96" s="8">
        <f>'[1]2013ГОД'!I243</f>
        <v>17</v>
      </c>
      <c r="J96" s="4">
        <v>7404.18</v>
      </c>
    </row>
    <row r="97" spans="1:10" ht="31.5" x14ac:dyDescent="0.25">
      <c r="A97" s="3">
        <f>'[1]2013ГОД'!A243</f>
        <v>10</v>
      </c>
      <c r="B97" s="3" t="str">
        <f>'[1]2013ГОД'!B244</f>
        <v>Уборка крупного мусора с заездных карманов</v>
      </c>
      <c r="C97" s="3" t="str">
        <f>'[1]2013ГОД'!C244</f>
        <v>ручн</v>
      </c>
      <c r="D97" s="3" t="str">
        <f>'[1]2013ГОД'!D244</f>
        <v>1000м2</v>
      </c>
      <c r="E97" s="7">
        <f>'[1]2013ГОД'!E244</f>
        <v>12.27</v>
      </c>
      <c r="F97" s="4">
        <f>'[1]2013ГОД'!F244</f>
        <v>18512.299999999996</v>
      </c>
      <c r="G97" s="64">
        <f>'[1]2013ГОД'!G244</f>
        <v>18.512299999999996</v>
      </c>
      <c r="H97" s="4">
        <f>'[1]2013ГОД'!H244</f>
        <v>0.33</v>
      </c>
      <c r="I97" s="8">
        <f>'[1]2013ГОД'!I244</f>
        <v>28</v>
      </c>
      <c r="J97" s="4">
        <v>2271.46</v>
      </c>
    </row>
    <row r="98" spans="1:10" ht="31.5" x14ac:dyDescent="0.25">
      <c r="A98" s="3">
        <f>'[1]2013ГОД'!A244</f>
        <v>11</v>
      </c>
      <c r="B98" s="3" t="str">
        <f>'[1]2013ГОД'!B246</f>
        <v>Уборка заездных карманов</v>
      </c>
      <c r="C98" s="3" t="str">
        <f>'[1]2013ГОД'!C246</f>
        <v>ручн</v>
      </c>
      <c r="D98" s="3" t="str">
        <f>'[1]2013ГОД'!D246</f>
        <v>1000м2</v>
      </c>
      <c r="E98" s="7">
        <f>'[1]2013ГОД'!E246</f>
        <v>285.41000000000003</v>
      </c>
      <c r="F98" s="4">
        <f>'[1]2013ГОД'!F246</f>
        <v>699.30000000000007</v>
      </c>
      <c r="G98" s="64">
        <f>'[1]2013ГОД'!G246</f>
        <v>0.69930000000000003</v>
      </c>
      <c r="H98" s="4">
        <f>'[1]2013ГОД'!H246</f>
        <v>0.2</v>
      </c>
      <c r="I98" s="8">
        <f>'[1]2013ГОД'!I246</f>
        <v>17</v>
      </c>
      <c r="J98" s="4">
        <v>1197.52</v>
      </c>
    </row>
    <row r="99" spans="1:10" ht="15.75" x14ac:dyDescent="0.25">
      <c r="A99" s="3">
        <f>'[1]2013ГОД'!A245</f>
        <v>12</v>
      </c>
      <c r="B99" s="3" t="str">
        <f>'[1]2013ГОД'!B247</f>
        <v>Уборка съездов</v>
      </c>
      <c r="C99" s="3" t="str">
        <f>'[1]2013ГОД'!C247</f>
        <v>механ</v>
      </c>
      <c r="D99" s="3" t="str">
        <f>'[1]2013ГОД'!D247</f>
        <v>1000м2</v>
      </c>
      <c r="E99" s="7">
        <f>'[1]2013ГОД'!E247</f>
        <v>75.28</v>
      </c>
      <c r="F99" s="4">
        <f>'[1]2013ГОД'!F247</f>
        <v>29250.699999999997</v>
      </c>
      <c r="G99" s="64">
        <f>'[1]2013ГОД'!G247</f>
        <v>29.250699999999998</v>
      </c>
      <c r="H99" s="4">
        <f>'[1]2013ГОД'!H247</f>
        <v>1</v>
      </c>
      <c r="I99" s="8">
        <f>'[1]2013ГОД'!I247</f>
        <v>17</v>
      </c>
      <c r="J99" s="4">
        <v>13211.96</v>
      </c>
    </row>
    <row r="100" spans="1:10" ht="15.75" x14ac:dyDescent="0.25">
      <c r="A100" s="3">
        <f>'[1]2013ГОД'!A246</f>
        <v>13</v>
      </c>
      <c r="B100" s="3" t="str">
        <f>'[1]2013ГОД'!B248</f>
        <v>Планировка обочин</v>
      </c>
      <c r="C100" s="3" t="str">
        <f>'[1]2013ГОД'!C248</f>
        <v>механ</v>
      </c>
      <c r="D100" s="3" t="str">
        <f>'[1]2013ГОД'!D248</f>
        <v>1000м2</v>
      </c>
      <c r="E100" s="7">
        <f>'[1]2013ГОД'!E248</f>
        <v>234.63</v>
      </c>
      <c r="F100" s="4">
        <f>'[1]2013ГОД'!F248</f>
        <v>73974.200000000012</v>
      </c>
      <c r="G100" s="64">
        <f>'[1]2013ГОД'!G248</f>
        <v>73.97420000000001</v>
      </c>
      <c r="H100" s="4">
        <f>'[1]2013ГОД'!H248</f>
        <v>0</v>
      </c>
      <c r="I100" s="8">
        <f>'[1]2013ГОД'!I248</f>
        <v>3</v>
      </c>
      <c r="J100" s="4">
        <v>17356.57</v>
      </c>
    </row>
    <row r="101" spans="1:10" ht="15.75" x14ac:dyDescent="0.25">
      <c r="A101" s="3">
        <f>'[1]2013ГОД'!A247</f>
        <v>14</v>
      </c>
      <c r="B101" s="3" t="str">
        <f>'[1]2013ГОД'!B249</f>
        <v>Уборка обочин от мусора</v>
      </c>
      <c r="C101" s="3" t="str">
        <f>'[1]2013ГОД'!C249</f>
        <v>ручн</v>
      </c>
      <c r="D101" s="3" t="str">
        <f>'[1]2013ГОД'!D249</f>
        <v>1000м2</v>
      </c>
      <c r="E101" s="7">
        <f>'[1]2013ГОД'!E249</f>
        <v>40.880000000000003</v>
      </c>
      <c r="F101" s="4">
        <f>'[1]2013ГОД'!F249</f>
        <v>73974.200000000012</v>
      </c>
      <c r="G101" s="64">
        <f>'[1]2013ГОД'!G249</f>
        <v>73.97420000000001</v>
      </c>
      <c r="H101" s="4">
        <f>'[1]2013ГОД'!H249</f>
        <v>0.33</v>
      </c>
      <c r="I101" s="8">
        <f>'[1]2013ГОД'!I249</f>
        <v>28</v>
      </c>
      <c r="J101" s="4">
        <v>30240.65</v>
      </c>
    </row>
    <row r="102" spans="1:10" ht="31.5" x14ac:dyDescent="0.25">
      <c r="A102" s="3">
        <f>'[1]2013ГОД'!A248</f>
        <v>15</v>
      </c>
      <c r="B102" s="3" t="str">
        <f>'[1]2013ГОД'!B251</f>
        <v>Уборка газонов от мусора</v>
      </c>
      <c r="C102" s="3" t="str">
        <f>'[1]2013ГОД'!C251</f>
        <v>ручн</v>
      </c>
      <c r="D102" s="3" t="str">
        <f>'[1]2013ГОД'!D251</f>
        <v>1000м2</v>
      </c>
      <c r="E102" s="7">
        <f>'[1]2013ГОД'!E251</f>
        <v>40.880000000000003</v>
      </c>
      <c r="F102" s="4">
        <f>'[1]2013ГОД'!F251</f>
        <v>306498.90000000002</v>
      </c>
      <c r="G102" s="64">
        <f>'[1]2013ГОД'!G251</f>
        <v>306.49890000000005</v>
      </c>
      <c r="H102" s="4">
        <f>'[1]2013ГОД'!H251</f>
        <v>0.33</v>
      </c>
      <c r="I102" s="8">
        <f>'[1]2013ГОД'!I251</f>
        <v>28</v>
      </c>
      <c r="J102" s="4">
        <v>125296.75</v>
      </c>
    </row>
    <row r="103" spans="1:10" ht="15.75" x14ac:dyDescent="0.25">
      <c r="A103" s="3">
        <f>'[1]2013ГОД'!A249</f>
        <v>16</v>
      </c>
      <c r="B103" s="3" t="str">
        <f>'[1]2013ГОД'!B252</f>
        <v>Очистка урн от мусора</v>
      </c>
      <c r="C103" s="3" t="str">
        <f>'[1]2013ГОД'!C252</f>
        <v>ручн</v>
      </c>
      <c r="D103" s="3" t="str">
        <f>'[1]2013ГОД'!D252</f>
        <v>1 урна</v>
      </c>
      <c r="E103" s="7">
        <f>'[1]2013ГОД'!E252</f>
        <v>10.83</v>
      </c>
      <c r="F103" s="4">
        <f>'[1]2013ГОД'!F252</f>
        <v>93</v>
      </c>
      <c r="G103" s="64">
        <f>'[1]2013ГОД'!G252</f>
        <v>93</v>
      </c>
      <c r="H103" s="4">
        <f>'[1]2013ГОД'!H252</f>
        <v>0.5</v>
      </c>
      <c r="I103" s="8">
        <f>'[1]2013ГОД'!I252</f>
        <v>43</v>
      </c>
      <c r="J103" s="4">
        <v>15107.85</v>
      </c>
    </row>
    <row r="104" spans="1:10" ht="15.75" x14ac:dyDescent="0.25">
      <c r="A104" s="3">
        <f>'[1]2013ГОД'!A250</f>
        <v>17</v>
      </c>
      <c r="B104" s="3" t="str">
        <f>'[1]2013ГОД'!B255</f>
        <v>Очистка тротуаров</v>
      </c>
      <c r="C104" s="3" t="str">
        <f>'[1]2013ГОД'!C255</f>
        <v>ручн</v>
      </c>
      <c r="D104" s="3" t="str">
        <f>'[1]2013ГОД'!D255</f>
        <v>1000м2</v>
      </c>
      <c r="E104" s="7">
        <f>'[1]2013ГОД'!E255</f>
        <v>259.45999999999998</v>
      </c>
      <c r="F104" s="4">
        <f>'[1]2013ГОД'!F255</f>
        <v>3857.5</v>
      </c>
      <c r="G104" s="64">
        <f>'[1]2013ГОД'!G255</f>
        <v>3.8574999999999999</v>
      </c>
      <c r="H104" s="4">
        <f>'[1]2013ГОД'!H255</f>
        <v>0.33</v>
      </c>
      <c r="I104" s="8">
        <f>'[1]2013ГОД'!I255</f>
        <v>28</v>
      </c>
      <c r="J104" s="4">
        <v>10008.67</v>
      </c>
    </row>
    <row r="105" spans="1:10" ht="15.75" x14ac:dyDescent="0.25">
      <c r="A105" s="3">
        <f>'[1]2013ГОД'!A251</f>
        <v>18</v>
      </c>
      <c r="B105" s="3" t="str">
        <f>'[1]2013ГОД'!B256</f>
        <v>Очистка тротуаров</v>
      </c>
      <c r="C105" s="3" t="str">
        <f>'[1]2013ГОД'!C256</f>
        <v>механ</v>
      </c>
      <c r="D105" s="3" t="str">
        <f>'[1]2013ГОД'!D256</f>
        <v>1000м2</v>
      </c>
      <c r="E105" s="7">
        <f>'[1]2013ГОД'!E256</f>
        <v>38.43</v>
      </c>
      <c r="F105" s="4">
        <f>'[1]2013ГОД'!F256</f>
        <v>67932.7</v>
      </c>
      <c r="G105" s="64">
        <f>'[1]2013ГОД'!G256</f>
        <v>67.932699999999997</v>
      </c>
      <c r="H105" s="4">
        <f>'[1]2013ГОД'!H256</f>
        <v>0.33</v>
      </c>
      <c r="I105" s="8">
        <f>'[1]2013ГОД'!I256</f>
        <v>28</v>
      </c>
      <c r="J105" s="4">
        <v>26106.54</v>
      </c>
    </row>
    <row r="106" spans="1:10" ht="15.75" x14ac:dyDescent="0.25">
      <c r="A106" s="3"/>
      <c r="B106" s="3"/>
      <c r="C106" s="3"/>
      <c r="D106" s="3"/>
      <c r="E106" s="7"/>
      <c r="F106" s="4"/>
      <c r="G106" s="64"/>
      <c r="H106" s="4"/>
      <c r="I106" s="8"/>
      <c r="J106" s="4"/>
    </row>
    <row r="107" spans="1:10" ht="31.5" x14ac:dyDescent="0.25">
      <c r="A107" s="10"/>
      <c r="B107" s="10" t="str">
        <f>'[1]2013ГОД'!B266</f>
        <v>Итого по основным операциям</v>
      </c>
      <c r="C107" s="10"/>
      <c r="D107" s="10"/>
      <c r="E107" s="10">
        <f>'[1]2013ГОД'!E266</f>
        <v>0</v>
      </c>
      <c r="F107" s="11">
        <f>'[1]2013ГОД'!F266</f>
        <v>0</v>
      </c>
      <c r="G107" s="11"/>
      <c r="H107" s="11">
        <f>'[1]2013ГОД'!H266</f>
        <v>0</v>
      </c>
      <c r="I107" s="11">
        <f>'[1]2013ГОД'!I266</f>
        <v>0</v>
      </c>
      <c r="J107" s="11">
        <v>780074.54</v>
      </c>
    </row>
    <row r="108" spans="1:10" ht="31.5" customHeight="1" x14ac:dyDescent="0.25">
      <c r="A108" s="3"/>
      <c r="B108" s="113" t="str">
        <f>'[1]2013ГОД'!B268</f>
        <v>ВЫВОЗКА СМЕТА, МУСОРА</v>
      </c>
      <c r="C108" s="114"/>
      <c r="D108" s="115"/>
      <c r="E108" s="3">
        <f>'[1]2013ГОД'!E268</f>
        <v>0</v>
      </c>
      <c r="F108" s="4">
        <f>'[1]2013ГОД'!F268</f>
        <v>0</v>
      </c>
      <c r="G108" s="4"/>
      <c r="H108" s="4">
        <f>'[1]2013ГОД'!H268</f>
        <v>0</v>
      </c>
      <c r="I108" s="4">
        <f>'[1]2013ГОД'!I268</f>
        <v>0</v>
      </c>
      <c r="J108" s="4"/>
    </row>
    <row r="109" spans="1:10" ht="31.5" x14ac:dyDescent="0.25">
      <c r="A109" s="7">
        <f>'[1]2013ГОД'!A269</f>
        <v>1</v>
      </c>
      <c r="B109" s="14" t="str">
        <f>'[1]2013ГОД'!B269</f>
        <v xml:space="preserve">Вывозка при постоянной уборке </v>
      </c>
      <c r="C109" s="15">
        <f>'[1]2013ГОД'!C269</f>
        <v>0</v>
      </c>
      <c r="D109" s="7" t="str">
        <f>'[1]2013ГОД'!D269</f>
        <v>тн/сезон</v>
      </c>
      <c r="E109" s="7">
        <f>'[1]2013ГОД'!E269</f>
        <v>310.43</v>
      </c>
      <c r="F109" s="16">
        <f>'[1]2013ГОД'!F269</f>
        <v>3068</v>
      </c>
      <c r="G109" s="4">
        <v>1105.9100000000001</v>
      </c>
      <c r="H109" s="4">
        <f>'[1]2013ГОД'!H269</f>
        <v>0</v>
      </c>
      <c r="I109" s="4">
        <f>'[1]2013ГОД'!I269</f>
        <v>0</v>
      </c>
      <c r="J109" s="4">
        <v>343306.7</v>
      </c>
    </row>
    <row r="110" spans="1:10" ht="15.75" x14ac:dyDescent="0.25">
      <c r="A110" s="7"/>
      <c r="B110" s="14"/>
      <c r="C110" s="15"/>
      <c r="D110" s="7"/>
      <c r="E110" s="7"/>
      <c r="F110" s="16"/>
      <c r="G110" s="4"/>
      <c r="H110" s="4"/>
      <c r="I110" s="4"/>
      <c r="J110" s="4"/>
    </row>
    <row r="111" spans="1:10" ht="31.5" x14ac:dyDescent="0.25">
      <c r="A111" s="10"/>
      <c r="B111" s="10" t="str">
        <f>'[1]2013ГОД'!B271</f>
        <v>Итого по вывозке смета</v>
      </c>
      <c r="C111" s="10"/>
      <c r="D111" s="10"/>
      <c r="E111" s="10"/>
      <c r="F111" s="11"/>
      <c r="G111" s="11"/>
      <c r="H111" s="11">
        <f>'[1]2013ГОД'!H271</f>
        <v>0</v>
      </c>
      <c r="I111" s="11">
        <f>'[1]2013ГОД'!I271</f>
        <v>0</v>
      </c>
      <c r="J111" s="11">
        <f>J109</f>
        <v>343306.7</v>
      </c>
    </row>
    <row r="112" spans="1:10" ht="15.75" x14ac:dyDescent="0.25">
      <c r="A112" s="3"/>
      <c r="B112" s="3"/>
      <c r="C112" s="3"/>
      <c r="D112" s="3"/>
      <c r="E112" s="3"/>
      <c r="F112" s="4"/>
      <c r="G112" s="4"/>
      <c r="H112" s="4">
        <f>'[1]2013ГОД'!H272</f>
        <v>0</v>
      </c>
      <c r="I112" s="4">
        <f>'[1]2013ГОД'!I272</f>
        <v>0</v>
      </c>
      <c r="J112" s="4"/>
    </row>
    <row r="113" spans="1:10" ht="31.5" x14ac:dyDescent="0.25">
      <c r="A113" s="21"/>
      <c r="B113" s="21" t="str">
        <f>'[1]2013ГОД'!B273</f>
        <v>Всего по летнему содержанию</v>
      </c>
      <c r="C113" s="21"/>
      <c r="D113" s="21"/>
      <c r="E113" s="21">
        <f>'[1]2013ГОД'!E273</f>
        <v>0</v>
      </c>
      <c r="F113" s="22">
        <f>'[1]2013ГОД'!F273</f>
        <v>0</v>
      </c>
      <c r="G113" s="22"/>
      <c r="H113" s="22">
        <f>'[1]2013ГОД'!H273</f>
        <v>0</v>
      </c>
      <c r="I113" s="22">
        <f>'[1]2013ГОД'!I273</f>
        <v>0</v>
      </c>
      <c r="J113" s="22">
        <f>J107+J111</f>
        <v>1123381.24</v>
      </c>
    </row>
    <row r="114" spans="1:10" ht="15.75" x14ac:dyDescent="0.25">
      <c r="A114" s="3"/>
      <c r="B114" s="3"/>
      <c r="C114" s="3"/>
      <c r="D114" s="3"/>
      <c r="E114" s="3"/>
      <c r="F114" s="4"/>
      <c r="G114" s="4"/>
      <c r="H114" s="4"/>
      <c r="I114" s="4"/>
      <c r="J114" s="4"/>
    </row>
    <row r="115" spans="1:10" ht="15.75" x14ac:dyDescent="0.25">
      <c r="A115" s="3"/>
      <c r="B115" s="3"/>
      <c r="C115" s="3"/>
      <c r="D115" s="3"/>
      <c r="E115" s="3">
        <f>'[1]2013ГОД'!E318</f>
        <v>0</v>
      </c>
      <c r="F115" s="4">
        <f>'[1]2013ГОД'!F318</f>
        <v>0</v>
      </c>
      <c r="G115" s="4"/>
      <c r="H115" s="4">
        <f>'[1]2013ГОД'!H318</f>
        <v>0</v>
      </c>
      <c r="I115" s="4">
        <f>'[1]2013ГОД'!I318</f>
        <v>0</v>
      </c>
      <c r="J115" s="4">
        <f>'[1]2013ГОД'!J318</f>
        <v>0</v>
      </c>
    </row>
    <row r="116" spans="1:10" ht="63" x14ac:dyDescent="0.25">
      <c r="A116" s="23"/>
      <c r="B116" s="23" t="str">
        <f>'[1]2013ГОД'!B319</f>
        <v>ВСЕГО по 3 категории дорог Орджоникидзевский район</v>
      </c>
      <c r="C116" s="23"/>
      <c r="D116" s="23" t="str">
        <f>'[1]2013ГОД'!D319</f>
        <v>год</v>
      </c>
      <c r="E116" s="23">
        <f>'[1]2013ГОД'!E319</f>
        <v>2013</v>
      </c>
      <c r="F116" s="24">
        <f>'[1]2013ГОД'!F319</f>
        <v>0</v>
      </c>
      <c r="G116" s="24"/>
      <c r="H116" s="24">
        <f>'[1]2013ГОД'!H319</f>
        <v>0</v>
      </c>
      <c r="I116" s="24">
        <f>'[1]2013ГОД'!I319</f>
        <v>0</v>
      </c>
      <c r="J116" s="24">
        <f>J113</f>
        <v>1123381.24</v>
      </c>
    </row>
    <row r="117" spans="1:10" ht="16.5" thickBot="1" x14ac:dyDescent="0.3">
      <c r="A117" s="25"/>
      <c r="B117" s="25"/>
      <c r="C117" s="25"/>
      <c r="D117" s="25"/>
      <c r="E117" s="25"/>
      <c r="F117" s="26"/>
      <c r="G117" s="26"/>
      <c r="H117" s="26">
        <f>'[1]2013ГОД'!H320</f>
        <v>0</v>
      </c>
      <c r="I117" s="26">
        <f>'[1]2013ГОД'!I320</f>
        <v>0</v>
      </c>
      <c r="J117" s="26">
        <f>'[1]2013ГОД'!J320</f>
        <v>0</v>
      </c>
    </row>
    <row r="118" spans="1:10" ht="48" thickBot="1" x14ac:dyDescent="0.3">
      <c r="A118" s="27"/>
      <c r="B118" s="28" t="str">
        <f>'[1]2013ГОД'!B321</f>
        <v>ВСЕГО по ОРДЖОНИКИДЗЕВСКОМУ РАЙОНУ -лот№1</v>
      </c>
      <c r="C118" s="28">
        <v>2013</v>
      </c>
      <c r="D118" s="29" t="str">
        <f>'[1]2013ГОД'!D321</f>
        <v>год</v>
      </c>
      <c r="E118" s="29">
        <f>'[1]2013ГОД'!E321</f>
        <v>2013</v>
      </c>
      <c r="F118" s="30">
        <f>'[1]2013ГОД'!F321</f>
        <v>0</v>
      </c>
      <c r="G118" s="30"/>
      <c r="H118" s="30">
        <f>'[1]2013ГОД'!H321</f>
        <v>0</v>
      </c>
      <c r="I118" s="30">
        <f>'[1]2013ГОД'!I321</f>
        <v>0</v>
      </c>
      <c r="J118" s="31">
        <f>J116+J80+J43</f>
        <v>2542512.7799999998</v>
      </c>
    </row>
    <row r="119" spans="1:10" ht="46.5" customHeight="1" x14ac:dyDescent="0.25">
      <c r="A119" s="105" t="s">
        <v>6</v>
      </c>
      <c r="B119" s="105"/>
      <c r="C119" s="105"/>
      <c r="D119" s="105"/>
      <c r="E119" s="105"/>
      <c r="F119" s="105"/>
      <c r="G119" s="105"/>
      <c r="H119" s="105"/>
      <c r="I119" s="105"/>
      <c r="J119" s="105"/>
    </row>
    <row r="120" spans="1:10" ht="15.75" x14ac:dyDescent="0.25">
      <c r="A120" s="100" t="str">
        <f>'[1]вкп,чс'!A11</f>
        <v>№ п/п</v>
      </c>
      <c r="B120" s="100" t="str">
        <f>'[1]вкп,чс'!B11</f>
        <v>Наименование операции</v>
      </c>
      <c r="C120" s="100" t="str">
        <f>'[1]вкп,чс'!C11</f>
        <v>Вид уборки</v>
      </c>
      <c r="D120" s="100" t="str">
        <f>'[1]вкп,чс'!D11</f>
        <v>Ед. изм.</v>
      </c>
      <c r="E120" s="100" t="str">
        <f>'[1]вкп,чс'!E11</f>
        <v xml:space="preserve">Расценка на ед. изм, руб/раз </v>
      </c>
      <c r="F120" s="122" t="str">
        <f>'[1]вкп,чс'!F11</f>
        <v>Фактический объем</v>
      </c>
      <c r="G120" s="123" t="str">
        <f>'[1]вкп,чс'!G11</f>
        <v>Объем в ед. изм.</v>
      </c>
      <c r="H120" s="100"/>
      <c r="I120" s="100"/>
      <c r="J120" s="100"/>
    </row>
    <row r="121" spans="1:10" ht="15.75" x14ac:dyDescent="0.25">
      <c r="A121" s="100"/>
      <c r="B121" s="100"/>
      <c r="C121" s="100"/>
      <c r="D121" s="100"/>
      <c r="E121" s="100"/>
      <c r="F121" s="122"/>
      <c r="G121" s="124"/>
      <c r="H121" s="107" t="s">
        <v>5</v>
      </c>
      <c r="I121" s="108"/>
      <c r="J121" s="109"/>
    </row>
    <row r="122" spans="1:10" ht="63" x14ac:dyDescent="0.25">
      <c r="A122" s="100"/>
      <c r="B122" s="100"/>
      <c r="C122" s="100"/>
      <c r="D122" s="100"/>
      <c r="E122" s="100"/>
      <c r="F122" s="122"/>
      <c r="G122" s="125"/>
      <c r="H122" s="3" t="str">
        <f>'[1]вкп,чс'!H13</f>
        <v>Количество раз уборки в сутки</v>
      </c>
      <c r="I122" s="3" t="str">
        <f>'[1]вкп,чс'!I13</f>
        <v>Расчетная периодичность</v>
      </c>
      <c r="J122" s="32" t="str">
        <f>'[1]вкп,чс'!J13</f>
        <v>Всего стоимость работ за сезон</v>
      </c>
    </row>
    <row r="123" spans="1:10" ht="15.75" x14ac:dyDescent="0.25">
      <c r="A123" s="119" t="str">
        <f>'[1]вкп,чс'!A34</f>
        <v>Летнее содержание</v>
      </c>
      <c r="B123" s="120"/>
      <c r="C123" s="120"/>
      <c r="D123" s="120"/>
      <c r="E123" s="120"/>
      <c r="F123" s="120"/>
      <c r="G123" s="121"/>
      <c r="H123" s="33" t="str">
        <f>'[1]вкп,чс'!H34</f>
        <v>суток</v>
      </c>
      <c r="I123" s="5">
        <f>'[1]вкп,чс'!I34</f>
        <v>86</v>
      </c>
      <c r="J123" s="5"/>
    </row>
    <row r="124" spans="1:10" ht="15.75" x14ac:dyDescent="0.25">
      <c r="A124" s="113" t="str">
        <f>'[1]вкп,чс'!A35</f>
        <v>СОДЕРЖАНИЕ ДОРОГ ЧАСТНОГО СЕКТОРА</v>
      </c>
      <c r="B124" s="114"/>
      <c r="C124" s="114"/>
      <c r="D124" s="114"/>
      <c r="E124" s="114"/>
      <c r="F124" s="114"/>
      <c r="G124" s="114"/>
      <c r="H124" s="114"/>
      <c r="I124" s="114"/>
      <c r="J124" s="115"/>
    </row>
    <row r="125" spans="1:10" ht="31.5" x14ac:dyDescent="0.25">
      <c r="A125" s="3">
        <f>'[1]вкп,чс'!A36</f>
        <v>1</v>
      </c>
      <c r="B125" s="3" t="str">
        <f>'[1]вкп,чс'!B36</f>
        <v>Уборка проезжей части от крупного мусора</v>
      </c>
      <c r="C125" s="3" t="str">
        <f>'[1]вкп,чс'!C36</f>
        <v>механ</v>
      </c>
      <c r="D125" s="3" t="str">
        <f>'[1]вкп,чс'!D36</f>
        <v>1000м2</v>
      </c>
      <c r="E125" s="3">
        <f>'[1]вкп,чс'!E36</f>
        <v>40.880000000000003</v>
      </c>
      <c r="F125" s="34">
        <f>'[1]вкп,чс'!F36</f>
        <v>673265.2</v>
      </c>
      <c r="G125" s="38">
        <f>'[1]вкп,чс'!G36</f>
        <v>673.26519999999994</v>
      </c>
      <c r="H125" s="3">
        <f>'[1]вкп,чс'!H36</f>
        <v>0</v>
      </c>
      <c r="I125" s="3">
        <f>'[1]вкп,чс'!I36</f>
        <v>3</v>
      </c>
      <c r="J125" s="32">
        <v>27523.08</v>
      </c>
    </row>
    <row r="126" spans="1:10" ht="15.75" x14ac:dyDescent="0.25">
      <c r="A126" s="52"/>
      <c r="B126" s="52"/>
      <c r="C126" s="52"/>
      <c r="D126" s="52"/>
      <c r="E126" s="41"/>
      <c r="F126" s="34"/>
      <c r="G126" s="38"/>
      <c r="H126" s="3"/>
      <c r="I126" s="3"/>
      <c r="J126" s="32"/>
    </row>
    <row r="127" spans="1:10" ht="15.75" x14ac:dyDescent="0.25">
      <c r="A127" s="3"/>
      <c r="B127" s="23" t="str">
        <f>'[1]вкп,чс'!B38</f>
        <v>Вывозка смета, мусора</v>
      </c>
      <c r="C127" s="3"/>
      <c r="D127" s="3"/>
      <c r="E127" s="3"/>
      <c r="F127" s="34"/>
      <c r="G127" s="32"/>
      <c r="H127" s="3"/>
      <c r="I127" s="3"/>
      <c r="J127" s="32"/>
    </row>
    <row r="128" spans="1:10" ht="15.75" x14ac:dyDescent="0.25">
      <c r="A128" s="3">
        <f>'[1]вкп,чс'!A39</f>
        <v>1</v>
      </c>
      <c r="B128" s="3" t="str">
        <f>'[1]вкп,чс'!B39</f>
        <v>на расстояние 41 км</v>
      </c>
      <c r="C128" s="3"/>
      <c r="D128" s="3" t="str">
        <f>'[1]вкп,чс'!D39</f>
        <v>тн/сезон</v>
      </c>
      <c r="E128" s="3">
        <f>'[1]вкп,чс'!E39</f>
        <v>310.43</v>
      </c>
      <c r="F128" s="36">
        <f>'[1]вкп,чс'!F39</f>
        <v>475</v>
      </c>
      <c r="G128" s="36">
        <v>61.64</v>
      </c>
      <c r="H128" s="3">
        <f>'[1]вкп,чс'!H39</f>
        <v>0</v>
      </c>
      <c r="I128" s="3">
        <f>'[1]вкп,чс'!I39</f>
        <v>0</v>
      </c>
      <c r="J128" s="32">
        <v>19134.759999999998</v>
      </c>
    </row>
    <row r="129" spans="1:10" ht="15.75" x14ac:dyDescent="0.25">
      <c r="A129" s="3"/>
      <c r="B129" s="23" t="str">
        <f>'[1]вкп,чс'!B40</f>
        <v>Итого</v>
      </c>
      <c r="C129" s="3"/>
      <c r="D129" s="3"/>
      <c r="E129" s="3"/>
      <c r="F129" s="42"/>
      <c r="G129" s="42"/>
      <c r="H129" s="3">
        <f>'[1]вкп,чс'!H40</f>
        <v>0</v>
      </c>
      <c r="I129" s="3">
        <f>'[1]вкп,чс'!I40</f>
        <v>0</v>
      </c>
      <c r="J129" s="43">
        <f>J125+J128</f>
        <v>46657.84</v>
      </c>
    </row>
    <row r="130" spans="1:10" ht="15.75" x14ac:dyDescent="0.25">
      <c r="A130" s="118" t="str">
        <f>'[1]вкп,чс'!A41</f>
        <v>СОДЕРЖАНИЕ ВНУТРИКВАРТАЛЬНЫХ ПРОЕЗДОВ</v>
      </c>
      <c r="B130" s="118"/>
      <c r="C130" s="118"/>
      <c r="D130" s="118"/>
      <c r="E130" s="118"/>
      <c r="F130" s="118"/>
      <c r="G130" s="118"/>
      <c r="H130" s="118"/>
      <c r="I130" s="118"/>
      <c r="J130" s="118"/>
    </row>
    <row r="131" spans="1:10" ht="31.5" x14ac:dyDescent="0.25">
      <c r="A131" s="3">
        <f>'[1]вкп,чс'!A42</f>
        <v>1</v>
      </c>
      <c r="B131" s="3" t="str">
        <f>'[1]вкп,чс'!B42</f>
        <v>Подметание проезжей части</v>
      </c>
      <c r="C131" s="3" t="str">
        <f>'[1]вкп,чс'!C42</f>
        <v>механ</v>
      </c>
      <c r="D131" s="3" t="str">
        <f>'[1]вкп,чс'!D42</f>
        <v>1000м2</v>
      </c>
      <c r="E131" s="7">
        <f>'[1]вкп,чс'!E42</f>
        <v>59.87</v>
      </c>
      <c r="F131" s="36">
        <f>'[1]вкп,чс'!F42</f>
        <v>77152.5</v>
      </c>
      <c r="G131" s="65">
        <f>'[1]вкп,чс'!G42</f>
        <v>77.152500000000003</v>
      </c>
      <c r="H131" s="3">
        <f>'[1]вкп,чс'!H42</f>
        <v>0.1</v>
      </c>
      <c r="I131" s="3">
        <f>'[1]вкп,чс'!I42</f>
        <v>9</v>
      </c>
      <c r="J131" s="32">
        <v>13857.36</v>
      </c>
    </row>
    <row r="132" spans="1:10" ht="15.75" x14ac:dyDescent="0.25">
      <c r="A132" s="3">
        <f>'[1]вкп,чс'!A43</f>
        <v>2</v>
      </c>
      <c r="B132" s="3" t="str">
        <f>'[1]вкп,чс'!B43</f>
        <v>Уборка смета у борта</v>
      </c>
      <c r="C132" s="3" t="str">
        <f>'[1]вкп,чс'!C43</f>
        <v>ручн</v>
      </c>
      <c r="D132" s="3" t="str">
        <f>'[1]вкп,чс'!D43</f>
        <v>1000м2</v>
      </c>
      <c r="E132" s="7">
        <f>'[1]вкп,чс'!E43</f>
        <v>33.94</v>
      </c>
      <c r="F132" s="36">
        <f>'[1]вкп,чс'!F43</f>
        <v>77152.5</v>
      </c>
      <c r="G132" s="65">
        <f>'[1]вкп,чс'!G43</f>
        <v>77.152500000000003</v>
      </c>
      <c r="H132" s="3">
        <f>'[1]вкп,чс'!H43</f>
        <v>0.1</v>
      </c>
      <c r="I132" s="3">
        <f>'[1]вкп,чс'!I43</f>
        <v>9</v>
      </c>
      <c r="J132" s="32">
        <v>7855.67</v>
      </c>
    </row>
    <row r="133" spans="1:10" ht="31.5" x14ac:dyDescent="0.25">
      <c r="A133" s="3">
        <f>'[1]вкп,чс'!A44</f>
        <v>3</v>
      </c>
      <c r="B133" s="3" t="str">
        <f>'[1]вкп,чс'!B44</f>
        <v>Уборка проезжей части от крупного мусора</v>
      </c>
      <c r="C133" s="3" t="str">
        <f>'[1]вкп,чс'!C44</f>
        <v>ручн</v>
      </c>
      <c r="D133" s="3" t="str">
        <f>'[1]вкп,чс'!D44</f>
        <v>1000м2</v>
      </c>
      <c r="E133" s="7">
        <f>'[1]вкп,чс'!E44</f>
        <v>12.27</v>
      </c>
      <c r="F133" s="36">
        <f>'[1]вкп,чс'!F44</f>
        <v>77152.5</v>
      </c>
      <c r="G133" s="65">
        <f>'[1]вкп,чс'!G44</f>
        <v>77.152500000000003</v>
      </c>
      <c r="H133" s="3">
        <f>'[1]вкп,чс'!H44</f>
        <v>0.13</v>
      </c>
      <c r="I133" s="3">
        <f>'[1]вкп,чс'!I44</f>
        <v>11</v>
      </c>
      <c r="J133" s="32">
        <v>3786.64</v>
      </c>
    </row>
    <row r="134" spans="1:10" ht="15.75" x14ac:dyDescent="0.25">
      <c r="A134" s="3"/>
      <c r="B134" s="23" t="str">
        <f>'[1]вкп,чс'!B45</f>
        <v>Вывозка смета, мусора</v>
      </c>
      <c r="C134" s="3"/>
      <c r="D134" s="3"/>
      <c r="E134" s="7"/>
      <c r="F134" s="36"/>
      <c r="G134" s="32"/>
      <c r="H134" s="3"/>
      <c r="I134" s="3"/>
      <c r="J134" s="32"/>
    </row>
    <row r="135" spans="1:10" ht="15.75" x14ac:dyDescent="0.25">
      <c r="A135" s="3">
        <f>'[1]вкп,чс'!A46</f>
        <v>1</v>
      </c>
      <c r="B135" s="3" t="str">
        <f>'[1]вкп,чс'!B46</f>
        <v>на расстояние 41 км</v>
      </c>
      <c r="C135" s="3"/>
      <c r="D135" s="3" t="str">
        <f>'[1]вкп,чс'!D46</f>
        <v>тн/сезон</v>
      </c>
      <c r="E135" s="7">
        <f>'[1]вкп,чс'!E46</f>
        <v>310.43</v>
      </c>
      <c r="F135" s="36">
        <f>'[1]вкп,чс'!F46</f>
        <v>54</v>
      </c>
      <c r="G135" s="36">
        <v>7.21</v>
      </c>
      <c r="H135" s="3">
        <f>'[1]вкп,чс'!H46</f>
        <v>0</v>
      </c>
      <c r="I135" s="3">
        <f>'[1]вкп,чс'!I46</f>
        <v>0</v>
      </c>
      <c r="J135" s="32">
        <v>2237.98</v>
      </c>
    </row>
    <row r="136" spans="1:10" ht="15.75" x14ac:dyDescent="0.25">
      <c r="A136" s="3"/>
      <c r="B136" s="23" t="str">
        <f>'[1]вкп,чс'!B47</f>
        <v>Итого</v>
      </c>
      <c r="C136" s="3"/>
      <c r="D136" s="3"/>
      <c r="E136" s="3"/>
      <c r="F136" s="42"/>
      <c r="G136" s="42"/>
      <c r="H136" s="3">
        <f>'[1]вкп,чс'!H47</f>
        <v>0</v>
      </c>
      <c r="I136" s="3">
        <f>'[1]вкп,чс'!I47</f>
        <v>0</v>
      </c>
      <c r="J136" s="43">
        <v>27737.65</v>
      </c>
    </row>
    <row r="137" spans="1:10" ht="15.75" x14ac:dyDescent="0.25">
      <c r="A137" s="118" t="str">
        <f>'[1]вкп,чс'!A54</f>
        <v xml:space="preserve">СОДЕРЖАНИЕ ТРОТУАРОВ </v>
      </c>
      <c r="B137" s="118"/>
      <c r="C137" s="118"/>
      <c r="D137" s="118"/>
      <c r="E137" s="118"/>
      <c r="F137" s="118"/>
      <c r="G137" s="118"/>
      <c r="H137" s="118"/>
      <c r="I137" s="118"/>
      <c r="J137" s="118"/>
    </row>
    <row r="138" spans="1:10" ht="15.75" x14ac:dyDescent="0.25">
      <c r="A138" s="3">
        <f>'[1]вкп,чс'!A55</f>
        <v>1</v>
      </c>
      <c r="B138" s="3" t="str">
        <f>'[1]вкп,чс'!B55</f>
        <v>Уборка от мусора</v>
      </c>
      <c r="C138" s="3" t="str">
        <f>'[1]вкп,чс'!C55</f>
        <v>ручн</v>
      </c>
      <c r="D138" s="3" t="str">
        <f>'[1]вкп,чс'!D55</f>
        <v>1000м2</v>
      </c>
      <c r="E138" s="7">
        <f>'[1]вкп,чс'!E55</f>
        <v>40.880000000000003</v>
      </c>
      <c r="F138" s="36">
        <f>'[1]вкп,чс'!F55</f>
        <v>11617.2</v>
      </c>
      <c r="G138" s="65">
        <f>'[1]вкп,чс'!G55</f>
        <v>11.6172</v>
      </c>
      <c r="H138" s="3">
        <f>'[1]вкп,чс'!H55</f>
        <v>0.33</v>
      </c>
      <c r="I138" s="3">
        <f>'[1]вкп,чс'!I55</f>
        <v>28</v>
      </c>
      <c r="J138" s="32">
        <v>4749.1099999999997</v>
      </c>
    </row>
    <row r="139" spans="1:10" ht="15.75" x14ac:dyDescent="0.25">
      <c r="A139" s="3"/>
      <c r="B139" s="23" t="str">
        <f>'[1]вкп,чс'!B56</f>
        <v>Вывозка смета, мусора</v>
      </c>
      <c r="C139" s="3"/>
      <c r="D139" s="3"/>
      <c r="E139" s="7"/>
      <c r="F139" s="36"/>
      <c r="G139" s="32"/>
      <c r="H139" s="3">
        <f>'[1]вкп,чс'!H56</f>
        <v>0</v>
      </c>
      <c r="I139" s="3">
        <f>'[1]вкп,чс'!I56</f>
        <v>0</v>
      </c>
      <c r="J139" s="32"/>
    </row>
    <row r="140" spans="1:10" ht="15.75" x14ac:dyDescent="0.25">
      <c r="A140" s="3">
        <f>'[1]вкп,чс'!A57</f>
        <v>1</v>
      </c>
      <c r="B140" s="3" t="str">
        <f>'[1]вкп,чс'!B57</f>
        <v>на расстояние 41 км</v>
      </c>
      <c r="C140" s="3"/>
      <c r="D140" s="3" t="str">
        <f>'[1]вкп,чс'!D57</f>
        <v>тн/сезон</v>
      </c>
      <c r="E140" s="7">
        <f>'[1]вкп,чс'!E57</f>
        <v>310.43</v>
      </c>
      <c r="F140" s="36">
        <f>'[1]вкп,чс'!F57</f>
        <v>8</v>
      </c>
      <c r="G140" s="32">
        <v>1.08</v>
      </c>
      <c r="H140" s="3">
        <f>'[1]вкп,чс'!H57</f>
        <v>0</v>
      </c>
      <c r="I140" s="3">
        <f>'[1]вкп,чс'!I57</f>
        <v>0</v>
      </c>
      <c r="J140" s="32">
        <v>335.7</v>
      </c>
    </row>
    <row r="141" spans="1:10" ht="15.75" x14ac:dyDescent="0.25">
      <c r="A141" s="3"/>
      <c r="B141" s="23" t="str">
        <f>'[1]вкп,чс'!B58</f>
        <v>Итого</v>
      </c>
      <c r="C141" s="23"/>
      <c r="D141" s="23"/>
      <c r="E141" s="23">
        <f>'[1]вкп,чс'!E58</f>
        <v>0</v>
      </c>
      <c r="F141" s="44">
        <f>'[1]вкп,чс'!F58</f>
        <v>0</v>
      </c>
      <c r="G141" s="44"/>
      <c r="H141" s="23">
        <f>'[1]вкп,чс'!H58</f>
        <v>0</v>
      </c>
      <c r="I141" s="23">
        <f>'[1]вкп,чс'!I58</f>
        <v>0</v>
      </c>
      <c r="J141" s="37">
        <f>J138+J140</f>
        <v>5084.8099999999995</v>
      </c>
    </row>
    <row r="142" spans="1:10" ht="15.75" x14ac:dyDescent="0.25">
      <c r="A142" s="118" t="str">
        <f>'[1]вкп,чс'!A59</f>
        <v xml:space="preserve">СОДЕРЖАНИЕ ГАЗОНОВ </v>
      </c>
      <c r="B142" s="118"/>
      <c r="C142" s="118"/>
      <c r="D142" s="118"/>
      <c r="E142" s="118"/>
      <c r="F142" s="118"/>
      <c r="G142" s="118"/>
      <c r="H142" s="118"/>
      <c r="I142" s="118"/>
      <c r="J142" s="118"/>
    </row>
    <row r="143" spans="1:10" ht="31.5" x14ac:dyDescent="0.25">
      <c r="A143" s="3">
        <v>1</v>
      </c>
      <c r="B143" s="3" t="str">
        <f>'[1]вкп,чс'!B61</f>
        <v>Кошение травы на газонах</v>
      </c>
      <c r="C143" s="3"/>
      <c r="D143" s="3" t="str">
        <f>'[1]вкп,чс'!D61</f>
        <v>1000м2</v>
      </c>
      <c r="E143" s="45">
        <f>'[1]вкп,чс'!E61</f>
        <v>3622.08</v>
      </c>
      <c r="F143" s="34">
        <f>'[1]вкп,чс'!F61</f>
        <v>27265</v>
      </c>
      <c r="G143" s="65">
        <f>'[1]вкп,чс'!G61</f>
        <v>27.265000000000001</v>
      </c>
      <c r="H143" s="3">
        <f>'[1]вкп,чс'!H61</f>
        <v>0</v>
      </c>
      <c r="I143" s="3">
        <f>'[1]вкп,чс'!I61</f>
        <v>2</v>
      </c>
      <c r="J143" s="32">
        <v>98756.01</v>
      </c>
    </row>
    <row r="144" spans="1:10" ht="15.75" x14ac:dyDescent="0.25">
      <c r="A144" s="3">
        <v>2</v>
      </c>
      <c r="B144" s="3" t="str">
        <f>'[1]вкп,чс'!B62</f>
        <v>Уборка от мусора</v>
      </c>
      <c r="C144" s="3" t="str">
        <f>'[1]вкп,чс'!C62</f>
        <v>ручн</v>
      </c>
      <c r="D144" s="3" t="str">
        <f>'[1]вкп,чс'!D62</f>
        <v>1000м2</v>
      </c>
      <c r="E144" s="7">
        <f>'[1]вкп,чс'!E62</f>
        <v>40.880000000000003</v>
      </c>
      <c r="F144" s="34">
        <f>'[1]вкп,чс'!F62</f>
        <v>27265</v>
      </c>
      <c r="G144" s="65">
        <f>'[1]вкп,чс'!G62</f>
        <v>27.265000000000001</v>
      </c>
      <c r="H144" s="3">
        <f>'[1]вкп,чс'!H62</f>
        <v>0.33</v>
      </c>
      <c r="I144" s="3">
        <f>'[1]вкп,чс'!I62</f>
        <v>28</v>
      </c>
      <c r="J144" s="32">
        <v>11145.93</v>
      </c>
    </row>
    <row r="145" spans="1:10" ht="15.75" x14ac:dyDescent="0.25">
      <c r="A145" s="3"/>
      <c r="B145" s="23" t="str">
        <f>'[1]вкп,чс'!B63</f>
        <v>Вывозка смета, мусора</v>
      </c>
      <c r="C145" s="3"/>
      <c r="D145" s="3"/>
      <c r="E145" s="7"/>
      <c r="F145" s="34"/>
      <c r="G145" s="32"/>
      <c r="H145" s="3"/>
      <c r="I145" s="3"/>
      <c r="J145" s="32"/>
    </row>
    <row r="146" spans="1:10" ht="15.75" x14ac:dyDescent="0.25">
      <c r="A146" s="3">
        <f>'[1]вкп,чс'!A64</f>
        <v>1</v>
      </c>
      <c r="B146" s="3" t="str">
        <f>'[1]вкп,чс'!B64</f>
        <v>на расстояние 41 км</v>
      </c>
      <c r="C146" s="3"/>
      <c r="D146" s="3" t="str">
        <f>'[1]вкп,чс'!D64</f>
        <v>тн/сезон</v>
      </c>
      <c r="E146" s="7">
        <f>'[1]вкп,чс'!E64</f>
        <v>310.43</v>
      </c>
      <c r="F146" s="36">
        <f>'[1]вкп,чс'!F64</f>
        <v>32</v>
      </c>
      <c r="G146" s="36">
        <v>1.44</v>
      </c>
      <c r="H146" s="3">
        <f>'[1]вкп,чс'!H64</f>
        <v>0</v>
      </c>
      <c r="I146" s="3">
        <f>'[1]вкп,чс'!I64</f>
        <v>0</v>
      </c>
      <c r="J146" s="32">
        <v>447.6</v>
      </c>
    </row>
    <row r="147" spans="1:10" ht="15.75" x14ac:dyDescent="0.25">
      <c r="A147" s="3"/>
      <c r="B147" s="23" t="str">
        <f>'[1]вкп,чс'!B65</f>
        <v>Итого</v>
      </c>
      <c r="C147" s="3"/>
      <c r="D147" s="3"/>
      <c r="E147" s="3"/>
      <c r="F147" s="32"/>
      <c r="G147" s="32"/>
      <c r="H147" s="3">
        <f>'[1]вкп,чс'!H65</f>
        <v>0</v>
      </c>
      <c r="I147" s="3">
        <f>'[1]вкп,чс'!I65</f>
        <v>0</v>
      </c>
      <c r="J147" s="37">
        <f>J143+J144+J146</f>
        <v>110349.54000000001</v>
      </c>
    </row>
    <row r="148" spans="1:10" ht="31.5" x14ac:dyDescent="0.25">
      <c r="A148" s="46"/>
      <c r="B148" s="39" t="str">
        <f>'[1]вкп,чс'!B66</f>
        <v>Всего по летнему содержанию</v>
      </c>
      <c r="C148" s="46"/>
      <c r="D148" s="46"/>
      <c r="E148" s="46"/>
      <c r="F148" s="47"/>
      <c r="G148" s="47"/>
      <c r="H148" s="46">
        <f>'[1]вкп,чс'!H66</f>
        <v>0</v>
      </c>
      <c r="I148" s="46">
        <f>'[1]вкп,чс'!I66</f>
        <v>0</v>
      </c>
      <c r="J148" s="40">
        <f>J129+J136+J141+J147</f>
        <v>189829.84</v>
      </c>
    </row>
    <row r="149" spans="1:10" ht="47.25" x14ac:dyDescent="0.25">
      <c r="A149" s="21"/>
      <c r="B149" s="21" t="str">
        <f>'[1]вкп,чс'!B67</f>
        <v>Всего по Орджоникидзевскому району-ЛОТ№1</v>
      </c>
      <c r="C149" s="21" t="str">
        <f>'[1]вкп,чс'!C67</f>
        <v>год</v>
      </c>
      <c r="D149" s="21">
        <f>'[1]вкп,чс'!D67</f>
        <v>2013</v>
      </c>
      <c r="E149" s="21">
        <f>'[1]вкп,чс'!E67</f>
        <v>0</v>
      </c>
      <c r="F149" s="48">
        <f>'[1]вкп,чс'!F67</f>
        <v>0</v>
      </c>
      <c r="G149" s="48"/>
      <c r="H149" s="21">
        <f>'[1]вкп,чс'!H67</f>
        <v>0</v>
      </c>
      <c r="I149" s="21">
        <f>'[1]вкп,чс'!I67</f>
        <v>0</v>
      </c>
      <c r="J149" s="48">
        <f>J148</f>
        <v>189829.84</v>
      </c>
    </row>
    <row r="150" spans="1:10" ht="16.5" customHeight="1" thickBot="1" x14ac:dyDescent="0.3">
      <c r="A150" s="96"/>
      <c r="B150" s="96"/>
      <c r="C150" s="96"/>
      <c r="D150" s="96"/>
      <c r="E150" s="96"/>
      <c r="F150" s="96"/>
      <c r="G150" s="96"/>
      <c r="H150" s="96"/>
      <c r="I150" s="96"/>
      <c r="J150" s="96"/>
    </row>
    <row r="151" spans="1:10" ht="33.75" customHeight="1" x14ac:dyDescent="0.25">
      <c r="A151" s="105" t="s">
        <v>7</v>
      </c>
      <c r="B151" s="105"/>
      <c r="C151" s="105"/>
      <c r="D151" s="105"/>
      <c r="E151" s="105"/>
      <c r="F151" s="105"/>
      <c r="G151" s="105"/>
      <c r="H151" s="105"/>
      <c r="I151" s="105"/>
      <c r="J151" s="105"/>
    </row>
    <row r="152" spans="1:10" ht="15.75" x14ac:dyDescent="0.25">
      <c r="A152" s="98"/>
      <c r="B152" s="98"/>
      <c r="C152" s="98"/>
      <c r="D152" s="98"/>
      <c r="E152" s="98"/>
      <c r="F152" s="98"/>
      <c r="G152" s="98"/>
      <c r="H152" s="98"/>
      <c r="I152" s="98"/>
      <c r="J152" s="98"/>
    </row>
    <row r="153" spans="1:10" ht="21" customHeight="1" x14ac:dyDescent="0.25">
      <c r="A153" s="126" t="str">
        <f>[2]Расчет!A12</f>
        <v>№ п/п</v>
      </c>
      <c r="B153" s="126" t="str">
        <f>[2]Расчет!B12</f>
        <v>Наименование операции</v>
      </c>
      <c r="C153" s="126" t="str">
        <f>[2]Расчет!C12</f>
        <v>Вид уборки</v>
      </c>
      <c r="D153" s="126" t="str">
        <f>[2]Расчет!D12</f>
        <v>Ед. изм.</v>
      </c>
      <c r="E153" s="126" t="str">
        <f>[2]Расчет!E12</f>
        <v xml:space="preserve">Расценка на ед. изм, руб/раз </v>
      </c>
      <c r="F153" s="102" t="str">
        <f>[2]Расчет!F12</f>
        <v>Фактический объем</v>
      </c>
      <c r="G153" s="102" t="str">
        <f>[2]Расчет!G12</f>
        <v>Объем в ед. изм.</v>
      </c>
      <c r="H153" s="128" t="str">
        <f>[2]Расчет!H12</f>
        <v>Стоимость работ, руб</v>
      </c>
      <c r="I153" s="129"/>
      <c r="J153" s="130"/>
    </row>
    <row r="154" spans="1:10" ht="15" customHeight="1" x14ac:dyDescent="0.25">
      <c r="A154" s="127"/>
      <c r="B154" s="127"/>
      <c r="C154" s="127"/>
      <c r="D154" s="127"/>
      <c r="E154" s="127"/>
      <c r="F154" s="104"/>
      <c r="G154" s="104"/>
      <c r="H154" s="131"/>
      <c r="I154" s="132"/>
      <c r="J154" s="133"/>
    </row>
    <row r="155" spans="1:10" ht="16.5" customHeight="1" thickBot="1" x14ac:dyDescent="0.3">
      <c r="A155" s="134" t="s">
        <v>8</v>
      </c>
      <c r="B155" s="134"/>
      <c r="C155" s="134"/>
      <c r="D155" s="134"/>
      <c r="E155" s="134"/>
      <c r="F155" s="134"/>
      <c r="G155" s="134"/>
      <c r="H155" s="134"/>
      <c r="I155" s="134"/>
      <c r="J155" s="134"/>
    </row>
    <row r="156" spans="1:10" ht="15" customHeight="1" x14ac:dyDescent="0.25">
      <c r="A156" s="49"/>
      <c r="B156" s="135" t="str">
        <f>[2]Расчет!B15</f>
        <v>Летнее содержание</v>
      </c>
      <c r="C156" s="136"/>
      <c r="D156" s="136"/>
      <c r="E156" s="136"/>
      <c r="F156" s="136"/>
      <c r="G156" s="137"/>
      <c r="H156" s="50" t="str">
        <f>[2]Расчет!H15</f>
        <v>суток</v>
      </c>
      <c r="I156" s="50">
        <f>[2]Расчет!I15</f>
        <v>86</v>
      </c>
      <c r="J156" s="49"/>
    </row>
    <row r="157" spans="1:10" ht="21.75" customHeight="1" x14ac:dyDescent="0.25">
      <c r="A157" s="49"/>
      <c r="B157" s="113" t="str">
        <f>[2]Расчет!B16</f>
        <v>ОСНОВНЫЕ ОПЕРАЦИИ</v>
      </c>
      <c r="C157" s="114"/>
      <c r="D157" s="114"/>
      <c r="E157" s="114"/>
      <c r="F157" s="114"/>
      <c r="G157" s="115"/>
      <c r="H157" s="49"/>
      <c r="I157" s="49"/>
      <c r="J157" s="49"/>
    </row>
    <row r="158" spans="1:10" ht="15.75" x14ac:dyDescent="0.25">
      <c r="A158" s="3">
        <v>1</v>
      </c>
      <c r="B158" s="3" t="str">
        <f>[2]Расчет!B17</f>
        <v>Очистка остановок</v>
      </c>
      <c r="C158" s="3" t="str">
        <f>[2]Расчет!C17</f>
        <v>ручн</v>
      </c>
      <c r="D158" s="3" t="str">
        <f>[2]Расчет!D17</f>
        <v>1000м2</v>
      </c>
      <c r="E158" s="7">
        <f>[2]Расчет!E17</f>
        <v>259.45999999999998</v>
      </c>
      <c r="F158" s="4">
        <f>[2]Расчет!F17</f>
        <v>667</v>
      </c>
      <c r="G158" s="64">
        <f>[2]Расчет!G17</f>
        <v>0.66700000000000004</v>
      </c>
      <c r="H158" s="8">
        <f>[2]Расчет!H17</f>
        <v>1</v>
      </c>
      <c r="I158" s="8">
        <f>[2]Расчет!I17</f>
        <v>86</v>
      </c>
      <c r="J158" s="4">
        <v>5364.85</v>
      </c>
    </row>
    <row r="159" spans="1:10" ht="15.75" x14ac:dyDescent="0.25">
      <c r="A159" s="3">
        <v>2</v>
      </c>
      <c r="B159" s="3" t="str">
        <f>[2]Расчет!B18</f>
        <v>Уборка крупного мусора</v>
      </c>
      <c r="C159" s="3" t="str">
        <f>[2]Расчет!C18</f>
        <v>ручн</v>
      </c>
      <c r="D159" s="3" t="str">
        <f>[2]Расчет!D18</f>
        <v>1000м2</v>
      </c>
      <c r="E159" s="7">
        <f>[2]Расчет!E18</f>
        <v>40.880000000000003</v>
      </c>
      <c r="F159" s="4">
        <f>[2]Расчет!F18</f>
        <v>1119</v>
      </c>
      <c r="G159" s="64">
        <f>[2]Расчет!G18</f>
        <v>1.119</v>
      </c>
      <c r="H159" s="51">
        <f>[2]Расчет!H18</f>
        <v>0.14000000000000001</v>
      </c>
      <c r="I159" s="8">
        <f>[2]Расчет!I18</f>
        <v>28</v>
      </c>
      <c r="J159" s="4">
        <v>457.45</v>
      </c>
    </row>
    <row r="160" spans="1:10" ht="15.75" x14ac:dyDescent="0.25">
      <c r="A160" s="3">
        <v>3</v>
      </c>
      <c r="B160" s="3" t="str">
        <f>[2]Расчет!B19</f>
        <v>Очистка урн от мусора</v>
      </c>
      <c r="C160" s="3" t="str">
        <f>[2]Расчет!C19</f>
        <v>ручн</v>
      </c>
      <c r="D160" s="3" t="str">
        <f>[2]Расчет!D19</f>
        <v>1 урна</v>
      </c>
      <c r="E160" s="7">
        <f>[2]Расчет!E19</f>
        <v>10.83</v>
      </c>
      <c r="F160" s="4">
        <f>[2]Расчет!F19</f>
        <v>26</v>
      </c>
      <c r="G160" s="4">
        <f>[2]Расчет!G19</f>
        <v>26</v>
      </c>
      <c r="H160" s="8">
        <f>[2]Расчет!H19</f>
        <v>1</v>
      </c>
      <c r="I160" s="8">
        <f>[2]Расчет!I19</f>
        <v>86</v>
      </c>
      <c r="J160" s="4">
        <v>8728.98</v>
      </c>
    </row>
    <row r="161" spans="1:10" ht="31.5" x14ac:dyDescent="0.25">
      <c r="A161" s="10"/>
      <c r="B161" s="10" t="str">
        <f>[2]Расчет!B21</f>
        <v>Итого по основным операциям</v>
      </c>
      <c r="C161" s="10"/>
      <c r="D161" s="10"/>
      <c r="E161" s="10"/>
      <c r="F161" s="11"/>
      <c r="G161" s="11"/>
      <c r="H161" s="11" t="e">
        <f>[2]Расчет!H21</f>
        <v>#REF!</v>
      </c>
      <c r="I161" s="11" t="e">
        <f>[2]Расчет!I21</f>
        <v>#REF!</v>
      </c>
      <c r="J161" s="11">
        <f>J158+J159+J160</f>
        <v>14551.279999999999</v>
      </c>
    </row>
    <row r="162" spans="1:10" ht="31.5" customHeight="1" x14ac:dyDescent="0.25">
      <c r="A162" s="12"/>
      <c r="B162" s="116" t="str">
        <f>[2]Расчет!B22</f>
        <v>ВЫВОЗКА СМЕТА, МУСОРА</v>
      </c>
      <c r="C162" s="117"/>
      <c r="D162" s="12"/>
      <c r="E162" s="12"/>
      <c r="F162" s="13"/>
      <c r="G162" s="13"/>
      <c r="H162" s="13"/>
      <c r="I162" s="13"/>
      <c r="J162" s="13"/>
    </row>
    <row r="163" spans="1:10" ht="31.5" x14ac:dyDescent="0.25">
      <c r="A163" s="7">
        <v>1</v>
      </c>
      <c r="B163" s="14" t="str">
        <f>[2]Расчет!B23</f>
        <v xml:space="preserve">Вывозка при постоянной уборке </v>
      </c>
      <c r="C163" s="15"/>
      <c r="D163" s="7" t="str">
        <f>[2]Расчет!D23</f>
        <v>тн/сезон</v>
      </c>
      <c r="E163" s="7">
        <f>[2]Расчет!E23</f>
        <v>310.43</v>
      </c>
      <c r="F163" s="16">
        <f>[2]Расчет!F23</f>
        <v>14.991458907103825</v>
      </c>
      <c r="G163" s="16">
        <v>5.4</v>
      </c>
      <c r="H163" s="16" t="e">
        <f>[2]Расчет!H23</f>
        <v>#REF!</v>
      </c>
      <c r="I163" s="16" t="e">
        <f>[2]Расчет!I23</f>
        <v>#REF!</v>
      </c>
      <c r="J163" s="16">
        <v>1677.53</v>
      </c>
    </row>
    <row r="164" spans="1:10" ht="31.5" x14ac:dyDescent="0.25">
      <c r="A164" s="10"/>
      <c r="B164" s="10" t="str">
        <f>[2]Расчет!B25</f>
        <v>Итого по вывозке смета</v>
      </c>
      <c r="C164" s="10"/>
      <c r="D164" s="10"/>
      <c r="E164" s="10"/>
      <c r="F164" s="11"/>
      <c r="G164" s="11"/>
      <c r="H164" s="11" t="e">
        <f>[2]Расчет!H25</f>
        <v>#REF!</v>
      </c>
      <c r="I164" s="11" t="e">
        <f>[2]Расчет!I25</f>
        <v>#REF!</v>
      </c>
      <c r="J164" s="11">
        <f>J163</f>
        <v>1677.53</v>
      </c>
    </row>
    <row r="165" spans="1:10" ht="31.5" x14ac:dyDescent="0.25">
      <c r="A165" s="21"/>
      <c r="B165" s="21" t="str">
        <f>[2]Расчет!B30</f>
        <v>Всего по летнему содержанию</v>
      </c>
      <c r="C165" s="21"/>
      <c r="D165" s="21"/>
      <c r="E165" s="21"/>
      <c r="F165" s="22"/>
      <c r="G165" s="22"/>
      <c r="H165" s="22" t="e">
        <f>[2]Расчет!H30</f>
        <v>#REF!</v>
      </c>
      <c r="I165" s="22" t="e">
        <f>[2]Расчет!I30</f>
        <v>#REF!</v>
      </c>
      <c r="J165" s="22">
        <f>J161+J164</f>
        <v>16228.81</v>
      </c>
    </row>
    <row r="166" spans="1:10" ht="47.25" x14ac:dyDescent="0.25">
      <c r="A166" s="23"/>
      <c r="B166" s="23" t="str">
        <f>[2]Расчет!B43</f>
        <v>ВСЕГО по 1 категории  Орджоникидзевский район</v>
      </c>
      <c r="C166" s="23">
        <v>2013</v>
      </c>
      <c r="D166" s="23" t="str">
        <f>[2]Расчет!D43</f>
        <v>год</v>
      </c>
      <c r="E166" s="23">
        <f>[2]Расчет!E43</f>
        <v>2013</v>
      </c>
      <c r="F166" s="24" t="e">
        <f>[2]Расчет!F43</f>
        <v>#REF!</v>
      </c>
      <c r="G166" s="24"/>
      <c r="H166" s="24" t="e">
        <f>[2]Расчет!H43</f>
        <v>#REF!</v>
      </c>
      <c r="I166" s="24" t="e">
        <f>[2]Расчет!I43</f>
        <v>#REF!</v>
      </c>
      <c r="J166" s="24">
        <f>J165</f>
        <v>16228.81</v>
      </c>
    </row>
    <row r="167" spans="1:10" ht="15.75" x14ac:dyDescent="0.25">
      <c r="A167" s="25"/>
      <c r="B167" s="25"/>
      <c r="C167" s="25"/>
      <c r="D167" s="25"/>
      <c r="E167" s="25"/>
      <c r="F167" s="26"/>
      <c r="G167" s="26"/>
      <c r="H167" s="26"/>
      <c r="I167" s="26"/>
      <c r="J167" s="26"/>
    </row>
    <row r="168" spans="1:10" ht="16.5" customHeight="1" thickBot="1" x14ac:dyDescent="0.3">
      <c r="A168" s="134" t="s">
        <v>9</v>
      </c>
      <c r="B168" s="134"/>
      <c r="C168" s="134"/>
      <c r="D168" s="134"/>
      <c r="E168" s="134"/>
      <c r="F168" s="134"/>
      <c r="G168" s="134"/>
      <c r="H168" s="134"/>
      <c r="I168" s="134"/>
      <c r="J168" s="134"/>
    </row>
    <row r="169" spans="1:10" ht="15" customHeight="1" x14ac:dyDescent="0.25">
      <c r="A169" s="138" t="str">
        <f>[2]Расчет!A46</f>
        <v>№ п/п</v>
      </c>
      <c r="B169" s="138" t="str">
        <f>[2]Расчет!B46</f>
        <v>Наименование операции</v>
      </c>
      <c r="C169" s="138" t="str">
        <f>[2]Расчет!C46</f>
        <v>Вид уборки</v>
      </c>
      <c r="D169" s="138" t="str">
        <f>[2]Расчет!D46</f>
        <v>Ед. изм.</v>
      </c>
      <c r="E169" s="138" t="str">
        <f>[2]Расчет!E46</f>
        <v xml:space="preserve">Расценка на ед. изм, руб/раз </v>
      </c>
      <c r="F169" s="140" t="str">
        <f>[2]Расчет!F46</f>
        <v>Фактический объем</v>
      </c>
      <c r="G169" s="140" t="str">
        <f>[2]Расчет!G46</f>
        <v>Объем в ед. изм.</v>
      </c>
      <c r="H169" s="141" t="s">
        <v>0</v>
      </c>
      <c r="I169" s="142"/>
      <c r="J169" s="143"/>
    </row>
    <row r="170" spans="1:10" ht="15" customHeight="1" x14ac:dyDescent="0.25">
      <c r="A170" s="139"/>
      <c r="B170" s="139"/>
      <c r="C170" s="139"/>
      <c r="D170" s="139"/>
      <c r="E170" s="139"/>
      <c r="F170" s="103"/>
      <c r="G170" s="103"/>
      <c r="H170" s="144"/>
      <c r="I170" s="145"/>
      <c r="J170" s="146"/>
    </row>
    <row r="171" spans="1:10" ht="15" customHeight="1" x14ac:dyDescent="0.25">
      <c r="A171" s="127"/>
      <c r="B171" s="127"/>
      <c r="C171" s="127"/>
      <c r="D171" s="127"/>
      <c r="E171" s="127"/>
      <c r="F171" s="104"/>
      <c r="G171" s="104"/>
      <c r="H171" s="147"/>
      <c r="I171" s="148"/>
      <c r="J171" s="149"/>
    </row>
    <row r="172" spans="1:10" ht="15" customHeight="1" x14ac:dyDescent="0.25">
      <c r="A172" s="119" t="str">
        <f>[2]Расчет!A49</f>
        <v xml:space="preserve">ЛЕТНЕЕ СОДЕРЖАНИЕ </v>
      </c>
      <c r="B172" s="120"/>
      <c r="C172" s="120"/>
      <c r="D172" s="120"/>
      <c r="E172" s="120"/>
      <c r="F172" s="120"/>
      <c r="G172" s="121"/>
      <c r="H172" s="5" t="str">
        <f>[2]Расчет!H49</f>
        <v>суток</v>
      </c>
      <c r="I172" s="5">
        <f>[2]Расчет!I49</f>
        <v>86</v>
      </c>
      <c r="J172" s="5"/>
    </row>
    <row r="173" spans="1:10" ht="31.5" customHeight="1" x14ac:dyDescent="0.25">
      <c r="A173" s="6"/>
      <c r="B173" s="113" t="str">
        <f>[2]Расчет!B50</f>
        <v>ОСНОВНЫЕ ОПЕРАЦИИ</v>
      </c>
      <c r="C173" s="115"/>
      <c r="D173" s="6"/>
      <c r="E173" s="6"/>
      <c r="F173" s="6"/>
      <c r="G173" s="6"/>
      <c r="H173" s="6"/>
      <c r="I173" s="6"/>
      <c r="J173" s="6"/>
    </row>
    <row r="174" spans="1:10" ht="15.75" x14ac:dyDescent="0.25">
      <c r="A174" s="3">
        <v>1</v>
      </c>
      <c r="B174" s="3" t="str">
        <f>[2]Расчет!B51</f>
        <v>Очистка остановок</v>
      </c>
      <c r="C174" s="3" t="str">
        <f>[2]Расчет!C51</f>
        <v>ручн</v>
      </c>
      <c r="D174" s="3" t="str">
        <f>[2]Расчет!D51</f>
        <v>1000м2</v>
      </c>
      <c r="E174" s="7">
        <f>[2]Расчет!E51</f>
        <v>259.45999999999998</v>
      </c>
      <c r="F174" s="4">
        <f>[2]Расчет!F51</f>
        <v>1013</v>
      </c>
      <c r="G174" s="64">
        <f>[2]Расчет!G51</f>
        <v>1.0129999999999999</v>
      </c>
      <c r="H174" s="8">
        <f>[2]Расчет!H51</f>
        <v>1</v>
      </c>
      <c r="I174" s="8">
        <f>[2]Расчет!I51</f>
        <v>86</v>
      </c>
      <c r="J174" s="4">
        <v>8147.82</v>
      </c>
    </row>
    <row r="175" spans="1:10" ht="15.75" x14ac:dyDescent="0.25">
      <c r="A175" s="3">
        <v>2</v>
      </c>
      <c r="B175" s="3" t="str">
        <f>[2]Расчет!B52</f>
        <v>Уборка крупного мусора</v>
      </c>
      <c r="C175" s="3" t="str">
        <f>[2]Расчет!C52</f>
        <v>ручн</v>
      </c>
      <c r="D175" s="3" t="str">
        <f>[2]Расчет!D52</f>
        <v>1000м2</v>
      </c>
      <c r="E175" s="7">
        <f>[2]Расчет!E52</f>
        <v>40.880000000000003</v>
      </c>
      <c r="F175" s="4">
        <f>[2]Расчет!F52</f>
        <v>1551</v>
      </c>
      <c r="G175" s="64">
        <f>[2]Расчет!G52</f>
        <v>1.5509999999999999</v>
      </c>
      <c r="H175" s="53">
        <f>[2]Расчет!H52</f>
        <v>0.14000000000000001</v>
      </c>
      <c r="I175" s="8">
        <f>[2]Расчет!I52</f>
        <v>28</v>
      </c>
      <c r="J175" s="4">
        <v>634.04999999999995</v>
      </c>
    </row>
    <row r="176" spans="1:10" ht="15.75" x14ac:dyDescent="0.25">
      <c r="A176" s="3">
        <v>3</v>
      </c>
      <c r="B176" s="3" t="str">
        <f>[2]Расчет!B53</f>
        <v>Очистка урн от мусора</v>
      </c>
      <c r="C176" s="3" t="str">
        <f>[2]Расчет!C53</f>
        <v>ручн</v>
      </c>
      <c r="D176" s="3" t="str">
        <f>[2]Расчет!D53</f>
        <v>1 урна</v>
      </c>
      <c r="E176" s="7">
        <f>[2]Расчет!E53</f>
        <v>10.83</v>
      </c>
      <c r="F176" s="4">
        <f>[2]Расчет!F53</f>
        <v>40</v>
      </c>
      <c r="G176" s="4">
        <f>[2]Расчет!G53</f>
        <v>40</v>
      </c>
      <c r="H176" s="8">
        <f>[2]Расчет!H53</f>
        <v>1</v>
      </c>
      <c r="I176" s="8">
        <f>[2]Расчет!I53</f>
        <v>86</v>
      </c>
      <c r="J176" s="4">
        <v>13429.2</v>
      </c>
    </row>
    <row r="177" spans="1:10" ht="31.5" x14ac:dyDescent="0.25">
      <c r="A177" s="10"/>
      <c r="B177" s="10" t="str">
        <f>[2]Расчет!B55</f>
        <v>Итого по основным операциям</v>
      </c>
      <c r="C177" s="10"/>
      <c r="D177" s="10"/>
      <c r="E177" s="10"/>
      <c r="F177" s="11"/>
      <c r="G177" s="11"/>
      <c r="H177" s="11" t="e">
        <f>[2]Расчет!H55</f>
        <v>#REF!</v>
      </c>
      <c r="I177" s="11" t="e">
        <f>[2]Расчет!I55</f>
        <v>#REF!</v>
      </c>
      <c r="J177" s="11">
        <f>J174+J175+J176</f>
        <v>22211.07</v>
      </c>
    </row>
    <row r="178" spans="1:10" ht="31.5" customHeight="1" x14ac:dyDescent="0.25">
      <c r="A178" s="3"/>
      <c r="B178" s="113" t="str">
        <f>[2]Расчет!B56</f>
        <v>ВЫВОЗКА СМЕТА, МУСОРА</v>
      </c>
      <c r="C178" s="115"/>
      <c r="D178" s="3"/>
      <c r="E178" s="3"/>
      <c r="F178" s="4"/>
      <c r="G178" s="4"/>
      <c r="H178" s="4"/>
      <c r="I178" s="4"/>
      <c r="J178" s="4"/>
    </row>
    <row r="179" spans="1:10" ht="31.5" x14ac:dyDescent="0.25">
      <c r="A179" s="7">
        <v>1</v>
      </c>
      <c r="B179" s="14" t="str">
        <f>[2]Расчет!B57</f>
        <v xml:space="preserve">Вывозка при постоянной уборке </v>
      </c>
      <c r="C179" s="15"/>
      <c r="D179" s="7" t="str">
        <f>[2]Расчет!D57</f>
        <v>тн/сезон</v>
      </c>
      <c r="E179" s="7">
        <f>[2]Расчет!E57</f>
        <v>310.43</v>
      </c>
      <c r="F179" s="16">
        <f>[2]Расчет!F57</f>
        <v>22.927914863387979</v>
      </c>
      <c r="G179" s="4">
        <v>8.26</v>
      </c>
      <c r="H179" s="4" t="e">
        <f>[2]Расчет!H57</f>
        <v>#REF!</v>
      </c>
      <c r="I179" s="4" t="e">
        <f>[2]Расчет!I57</f>
        <v>#REF!</v>
      </c>
      <c r="J179" s="4">
        <v>2565.62</v>
      </c>
    </row>
    <row r="180" spans="1:10" ht="31.5" x14ac:dyDescent="0.25">
      <c r="A180" s="10"/>
      <c r="B180" s="10" t="str">
        <f>[2]Расчет!B59</f>
        <v>Итого по вывозке смета</v>
      </c>
      <c r="C180" s="10"/>
      <c r="D180" s="10"/>
      <c r="E180" s="10"/>
      <c r="F180" s="11"/>
      <c r="G180" s="11"/>
      <c r="H180" s="11" t="e">
        <f>[2]Расчет!H59</f>
        <v>#REF!</v>
      </c>
      <c r="I180" s="11" t="e">
        <f>[2]Расчет!I59</f>
        <v>#REF!</v>
      </c>
      <c r="J180" s="11">
        <f>J179</f>
        <v>2565.62</v>
      </c>
    </row>
    <row r="181" spans="1:10" ht="31.5" x14ac:dyDescent="0.25">
      <c r="A181" s="21"/>
      <c r="B181" s="21" t="str">
        <f>[2]Расчет!B60</f>
        <v>Всего по летнему содержанию</v>
      </c>
      <c r="C181" s="21"/>
      <c r="D181" s="21"/>
      <c r="E181" s="21"/>
      <c r="F181" s="22"/>
      <c r="G181" s="22"/>
      <c r="H181" s="22" t="e">
        <f>[2]Расчет!H60</f>
        <v>#REF!</v>
      </c>
      <c r="I181" s="22" t="e">
        <f>[2]Расчет!I60</f>
        <v>#REF!</v>
      </c>
      <c r="J181" s="22">
        <f>J177+J180</f>
        <v>24776.69</v>
      </c>
    </row>
    <row r="182" spans="1:10" ht="63" x14ac:dyDescent="0.25">
      <c r="A182" s="23"/>
      <c r="B182" s="23" t="str">
        <f>[2]Расчет!B74</f>
        <v>ВСЕГО по 2 категории дорог Орджоникидзевский район</v>
      </c>
      <c r="C182" s="23">
        <v>2013</v>
      </c>
      <c r="D182" s="23" t="str">
        <f>[2]Расчет!D74</f>
        <v>год</v>
      </c>
      <c r="E182" s="23">
        <f>[2]Расчет!E74</f>
        <v>2013</v>
      </c>
      <c r="F182" s="24" t="e">
        <f>[2]Расчет!F74</f>
        <v>#REF!</v>
      </c>
      <c r="G182" s="24"/>
      <c r="H182" s="24" t="e">
        <f>[2]Расчет!H74</f>
        <v>#REF!</v>
      </c>
      <c r="I182" s="24" t="e">
        <f>[2]Расчет!I74</f>
        <v>#REF!</v>
      </c>
      <c r="J182" s="24">
        <f>J181</f>
        <v>24776.69</v>
      </c>
    </row>
    <row r="183" spans="1:10" ht="15.75" x14ac:dyDescent="0.25">
      <c r="A183" s="25"/>
      <c r="B183" s="25"/>
      <c r="C183" s="25"/>
      <c r="D183" s="25"/>
      <c r="E183" s="25"/>
      <c r="F183" s="26"/>
      <c r="G183" s="26"/>
      <c r="H183" s="26"/>
      <c r="I183" s="26"/>
      <c r="J183" s="26"/>
    </row>
    <row r="184" spans="1:10" ht="16.5" customHeight="1" thickBot="1" x14ac:dyDescent="0.3">
      <c r="A184" s="134" t="s">
        <v>10</v>
      </c>
      <c r="B184" s="134"/>
      <c r="C184" s="134"/>
      <c r="D184" s="134"/>
      <c r="E184" s="134"/>
      <c r="F184" s="134"/>
      <c r="G184" s="134"/>
      <c r="H184" s="134"/>
      <c r="I184" s="134"/>
      <c r="J184" s="134"/>
    </row>
    <row r="185" spans="1:10" ht="15" customHeight="1" x14ac:dyDescent="0.25">
      <c r="A185" s="127" t="str">
        <f>[2]Расчет!A77</f>
        <v>№ п/п</v>
      </c>
      <c r="B185" s="127" t="str">
        <f>[2]Расчет!B77</f>
        <v>Наименование операции</v>
      </c>
      <c r="C185" s="127" t="str">
        <f>[2]Расчет!C77</f>
        <v>Вид уборки</v>
      </c>
      <c r="D185" s="127" t="str">
        <f>[2]Расчет!D77</f>
        <v>Ед. изм.</v>
      </c>
      <c r="E185" s="127" t="str">
        <f>[2]Расчет!E77</f>
        <v xml:space="preserve">Расценка на ед. изм, руб/раз </v>
      </c>
      <c r="F185" s="104" t="str">
        <f>[2]Расчет!F77</f>
        <v>Фактический объем</v>
      </c>
      <c r="G185" s="140" t="str">
        <f>[2]Расчет!G77</f>
        <v>Объем в ед. изм.</v>
      </c>
      <c r="H185" s="150"/>
      <c r="I185" s="151"/>
      <c r="J185" s="152"/>
    </row>
    <row r="186" spans="1:10" ht="15" customHeight="1" x14ac:dyDescent="0.25">
      <c r="A186" s="100"/>
      <c r="B186" s="100"/>
      <c r="C186" s="100"/>
      <c r="D186" s="100"/>
      <c r="E186" s="100"/>
      <c r="F186" s="101"/>
      <c r="G186" s="103"/>
      <c r="H186" s="150" t="s">
        <v>0</v>
      </c>
      <c r="I186" s="151"/>
      <c r="J186" s="152"/>
    </row>
    <row r="187" spans="1:10" ht="15.75" x14ac:dyDescent="0.25">
      <c r="A187" s="100"/>
      <c r="B187" s="100"/>
      <c r="C187" s="100"/>
      <c r="D187" s="100"/>
      <c r="E187" s="100"/>
      <c r="F187" s="101"/>
      <c r="G187" s="104"/>
      <c r="H187" s="61" t="str">
        <f>[2]Расчет!H79</f>
        <v>Количество раз уборки в сутки</v>
      </c>
      <c r="I187" s="62" t="str">
        <f>[2]Расчет!I79</f>
        <v>Расчетная периодичность</v>
      </c>
      <c r="J187" s="63"/>
    </row>
    <row r="188" spans="1:10" ht="15" customHeight="1" x14ac:dyDescent="0.25">
      <c r="A188" s="106" t="str">
        <f>[2]Расчет!A80</f>
        <v xml:space="preserve">ЛЕТНЕЕ СОДЕРЖАНИЕ </v>
      </c>
      <c r="B188" s="106"/>
      <c r="C188" s="106"/>
      <c r="D188" s="106"/>
      <c r="E188" s="106"/>
      <c r="F188" s="106"/>
      <c r="G188" s="106"/>
      <c r="H188" s="58" t="str">
        <f>[2]Расчет!H80</f>
        <v>суток</v>
      </c>
      <c r="I188" s="58">
        <f>[2]Расчет!I80</f>
        <v>86</v>
      </c>
      <c r="J188" s="58"/>
    </row>
    <row r="189" spans="1:10" ht="31.5" customHeight="1" x14ac:dyDescent="0.25">
      <c r="A189" s="6"/>
      <c r="B189" s="113" t="str">
        <f>[2]Расчет!B81</f>
        <v>ОСНОВНЫЕ ОПЕРАЦИИ</v>
      </c>
      <c r="C189" s="115"/>
      <c r="D189" s="6"/>
      <c r="E189" s="6"/>
      <c r="F189" s="6"/>
      <c r="G189" s="6"/>
      <c r="H189" s="6"/>
      <c r="I189" s="6"/>
      <c r="J189" s="6"/>
    </row>
    <row r="190" spans="1:10" ht="15.75" x14ac:dyDescent="0.25">
      <c r="A190" s="3">
        <v>1</v>
      </c>
      <c r="B190" s="3" t="str">
        <f>[2]Расчет!B82</f>
        <v>Очистка остановок</v>
      </c>
      <c r="C190" s="3" t="str">
        <f>[2]Расчет!C82</f>
        <v>ручн</v>
      </c>
      <c r="D190" s="3" t="str">
        <f>[2]Расчет!D82</f>
        <v>1000м2</v>
      </c>
      <c r="E190" s="7">
        <f>[2]Расчет!E82</f>
        <v>259.45999999999998</v>
      </c>
      <c r="F190" s="4">
        <f>[2]Расчет!F82</f>
        <v>2983</v>
      </c>
      <c r="G190" s="64">
        <f>[2]Расчет!G82</f>
        <v>2.9830000000000001</v>
      </c>
      <c r="H190" s="53">
        <f>[2]Расчет!H82</f>
        <v>0.5</v>
      </c>
      <c r="I190" s="8">
        <f>[2]Расчет!I82</f>
        <v>43</v>
      </c>
      <c r="J190" s="4">
        <v>11609.54</v>
      </c>
    </row>
    <row r="191" spans="1:10" ht="15.75" x14ac:dyDescent="0.25">
      <c r="A191" s="3">
        <v>2</v>
      </c>
      <c r="B191" s="3" t="str">
        <f>[2]Расчет!B83</f>
        <v>Уборка крупного мусора</v>
      </c>
      <c r="C191" s="3" t="str">
        <f>[2]Расчет!C83</f>
        <v>ручн</v>
      </c>
      <c r="D191" s="3" t="str">
        <f>[2]Расчет!D83</f>
        <v>1000м2</v>
      </c>
      <c r="E191" s="7">
        <f>[2]Расчет!E83</f>
        <v>40.880000000000003</v>
      </c>
      <c r="F191" s="4">
        <f>[2]Расчет!F83</f>
        <v>4385</v>
      </c>
      <c r="G191" s="64">
        <f>[2]Расчет!G83</f>
        <v>4.3849999999999998</v>
      </c>
      <c r="H191" s="53">
        <f>[2]Расчет!H83</f>
        <v>0.14000000000000001</v>
      </c>
      <c r="I191" s="8">
        <f>[2]Расчет!I83</f>
        <v>28</v>
      </c>
      <c r="J191" s="4">
        <v>1792.59</v>
      </c>
    </row>
    <row r="192" spans="1:10" ht="15.75" x14ac:dyDescent="0.25">
      <c r="A192" s="3">
        <v>3</v>
      </c>
      <c r="B192" s="3" t="str">
        <f>[2]Расчет!B84</f>
        <v>Очистка урн от мусора</v>
      </c>
      <c r="C192" s="3" t="str">
        <f>[2]Расчет!C84</f>
        <v>ручн</v>
      </c>
      <c r="D192" s="3" t="str">
        <f>[2]Расчет!D84</f>
        <v>1 урна</v>
      </c>
      <c r="E192" s="7">
        <f>[2]Расчет!E84</f>
        <v>10.83</v>
      </c>
      <c r="F192" s="4">
        <f>[2]Расчет!F84</f>
        <v>120</v>
      </c>
      <c r="G192" s="4">
        <f>[2]Расчет!G84</f>
        <v>120</v>
      </c>
      <c r="H192" s="53">
        <f>[2]Расчет!H84</f>
        <v>0.5</v>
      </c>
      <c r="I192" s="8">
        <f>[2]Расчет!I84</f>
        <v>43</v>
      </c>
      <c r="J192" s="4">
        <v>19494</v>
      </c>
    </row>
    <row r="193" spans="1:14" ht="31.5" x14ac:dyDescent="0.25">
      <c r="A193" s="10"/>
      <c r="B193" s="10" t="str">
        <f>[2]Расчет!B86</f>
        <v>Итого по основным операциям</v>
      </c>
      <c r="C193" s="10"/>
      <c r="D193" s="10"/>
      <c r="E193" s="10"/>
      <c r="F193" s="11"/>
      <c r="G193" s="11"/>
      <c r="H193" s="11" t="e">
        <f>[2]Расчет!H86</f>
        <v>#REF!</v>
      </c>
      <c r="I193" s="11" t="e">
        <f>[2]Расчет!I86</f>
        <v>#REF!</v>
      </c>
      <c r="J193" s="11">
        <f>J190+J191+J192</f>
        <v>32896.130000000005</v>
      </c>
    </row>
    <row r="194" spans="1:14" ht="31.5" customHeight="1" x14ac:dyDescent="0.25">
      <c r="A194" s="3"/>
      <c r="B194" s="113" t="str">
        <f>[2]Расчет!B87</f>
        <v>ВЫВОЗКА СМЕТА, МУСОРА</v>
      </c>
      <c r="C194" s="115"/>
      <c r="D194" s="3"/>
      <c r="E194" s="3"/>
      <c r="F194" s="4"/>
      <c r="G194" s="4"/>
      <c r="H194" s="4"/>
      <c r="I194" s="4"/>
      <c r="J194" s="4"/>
    </row>
    <row r="195" spans="1:14" ht="31.5" x14ac:dyDescent="0.25">
      <c r="A195" s="7">
        <v>1</v>
      </c>
      <c r="B195" s="14" t="str">
        <f>[2]Расчет!B88</f>
        <v xml:space="preserve">Вывозка при постоянной уборке </v>
      </c>
      <c r="C195" s="15"/>
      <c r="D195" s="7" t="str">
        <f>[2]Расчет!D88</f>
        <v>тн/сезон</v>
      </c>
      <c r="E195" s="7">
        <f>[2]Расчет!E88</f>
        <v>310.43</v>
      </c>
      <c r="F195" s="16">
        <f>[2]Расчет!F88</f>
        <v>68.392580874316948</v>
      </c>
      <c r="G195" s="4">
        <v>24.65</v>
      </c>
      <c r="H195" s="4" t="e">
        <f>[2]Расчет!H88</f>
        <v>#REF!</v>
      </c>
      <c r="I195" s="4" t="e">
        <f>[2]Расчет!I88</f>
        <v>#REF!</v>
      </c>
      <c r="J195" s="4">
        <v>7653.07</v>
      </c>
    </row>
    <row r="196" spans="1:14" ht="31.5" x14ac:dyDescent="0.25">
      <c r="A196" s="10"/>
      <c r="B196" s="10" t="str">
        <f>[2]Расчет!B90</f>
        <v>Итого по вывозке смета</v>
      </c>
      <c r="C196" s="10"/>
      <c r="D196" s="10"/>
      <c r="E196" s="10"/>
      <c r="F196" s="11"/>
      <c r="G196" s="11"/>
      <c r="H196" s="11" t="e">
        <f>[2]Расчет!H90</f>
        <v>#REF!</v>
      </c>
      <c r="I196" s="11" t="e">
        <f>[2]Расчет!I90</f>
        <v>#REF!</v>
      </c>
      <c r="J196" s="11">
        <f>J195</f>
        <v>7653.07</v>
      </c>
    </row>
    <row r="197" spans="1:14" ht="31.5" x14ac:dyDescent="0.25">
      <c r="A197" s="21"/>
      <c r="B197" s="21" t="str">
        <f>[2]Расчет!B91</f>
        <v>Всего по летнему содержанию</v>
      </c>
      <c r="C197" s="21"/>
      <c r="D197" s="21"/>
      <c r="E197" s="21"/>
      <c r="F197" s="22"/>
      <c r="G197" s="22"/>
      <c r="H197" s="22" t="e">
        <f>[2]Расчет!H91</f>
        <v>#REF!</v>
      </c>
      <c r="I197" s="22" t="e">
        <f>[2]Расчет!I91</f>
        <v>#REF!</v>
      </c>
      <c r="J197" s="22">
        <f>J193+J196</f>
        <v>40549.200000000004</v>
      </c>
    </row>
    <row r="198" spans="1:14" ht="63" x14ac:dyDescent="0.25">
      <c r="A198" s="23"/>
      <c r="B198" s="23" t="str">
        <f>[2]Расчет!B105</f>
        <v>ВСЕГО по 3 категории дорог Орджоникидзевский район</v>
      </c>
      <c r="C198" s="23">
        <v>2013</v>
      </c>
      <c r="D198" s="23" t="str">
        <f>[2]Расчет!D105</f>
        <v>год</v>
      </c>
      <c r="E198" s="23">
        <f>[2]Расчет!E105</f>
        <v>2013</v>
      </c>
      <c r="F198" s="24" t="e">
        <f>[2]Расчет!F105</f>
        <v>#REF!</v>
      </c>
      <c r="G198" s="24"/>
      <c r="H198" s="24" t="e">
        <f>[2]Расчет!H105</f>
        <v>#REF!</v>
      </c>
      <c r="I198" s="24" t="e">
        <f>[2]Расчет!I105</f>
        <v>#REF!</v>
      </c>
      <c r="J198" s="24">
        <f>J193+J196</f>
        <v>40549.200000000004</v>
      </c>
    </row>
    <row r="199" spans="1:14" ht="16.5" thickBot="1" x14ac:dyDescent="0.3">
      <c r="A199" s="25"/>
      <c r="B199" s="25"/>
      <c r="C199" s="25"/>
      <c r="D199" s="25"/>
      <c r="E199" s="25"/>
      <c r="F199" s="26"/>
      <c r="G199" s="26"/>
      <c r="H199" s="26"/>
      <c r="I199" s="26"/>
      <c r="J199" s="26"/>
    </row>
    <row r="200" spans="1:14" ht="48" thickBot="1" x14ac:dyDescent="0.3">
      <c r="A200" s="27"/>
      <c r="B200" s="28" t="str">
        <f>[2]Расчет!B107</f>
        <v>ВСЕГО по ОРДЖОНИКИДЗЕВСКОМУ РАЙОНУ -лот№1</v>
      </c>
      <c r="C200" s="28">
        <v>2013</v>
      </c>
      <c r="D200" s="29" t="str">
        <f>[2]Расчет!D107</f>
        <v>год</v>
      </c>
      <c r="E200" s="29">
        <f>[2]Расчет!E107</f>
        <v>2013</v>
      </c>
      <c r="F200" s="30" t="e">
        <f>[2]Расчет!F107</f>
        <v>#REF!</v>
      </c>
      <c r="G200" s="30"/>
      <c r="H200" s="30" t="e">
        <f>[2]Расчет!H107</f>
        <v>#REF!</v>
      </c>
      <c r="I200" s="30" t="e">
        <f>[2]Расчет!I107</f>
        <v>#REF!</v>
      </c>
      <c r="J200" s="31">
        <f>J198+J182+J166</f>
        <v>81554.7</v>
      </c>
    </row>
    <row r="202" spans="1:14" ht="16.5" thickBot="1" x14ac:dyDescent="0.3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1"/>
    </row>
    <row r="203" spans="1:14" ht="15.75" customHeight="1" x14ac:dyDescent="0.25">
      <c r="A203" s="105" t="s">
        <v>17</v>
      </c>
      <c r="B203" s="105"/>
      <c r="C203" s="105"/>
      <c r="D203" s="105"/>
      <c r="E203" s="105"/>
      <c r="F203" s="105"/>
      <c r="G203" s="105"/>
      <c r="H203" s="105"/>
      <c r="I203" s="105"/>
      <c r="J203" s="105"/>
    </row>
    <row r="204" spans="1:14" ht="15.75" x14ac:dyDescent="0.25">
      <c r="A204" s="59" t="s">
        <v>18</v>
      </c>
      <c r="B204" s="94" t="s">
        <v>19</v>
      </c>
      <c r="C204" s="94"/>
      <c r="D204" s="59" t="s">
        <v>20</v>
      </c>
      <c r="E204" s="59"/>
      <c r="F204" s="59"/>
      <c r="G204" s="59" t="s">
        <v>21</v>
      </c>
      <c r="H204" s="59"/>
      <c r="I204" s="59"/>
      <c r="J204" s="75" t="s">
        <v>22</v>
      </c>
    </row>
    <row r="205" spans="1:14" ht="15.75" x14ac:dyDescent="0.25">
      <c r="A205" s="59">
        <v>1</v>
      </c>
      <c r="B205" s="59" t="s">
        <v>23</v>
      </c>
      <c r="C205" s="59"/>
      <c r="D205" s="59" t="s">
        <v>24</v>
      </c>
      <c r="E205" s="59"/>
      <c r="F205" s="59"/>
      <c r="G205" s="59">
        <v>215</v>
      </c>
      <c r="H205" s="59"/>
      <c r="I205" s="59"/>
      <c r="J205" s="76">
        <v>186033.05</v>
      </c>
      <c r="N205" s="72"/>
    </row>
    <row r="206" spans="1:14" ht="16.5" thickBot="1" x14ac:dyDescent="0.3">
      <c r="A206" s="59"/>
      <c r="B206" s="94" t="s">
        <v>25</v>
      </c>
      <c r="C206" s="94"/>
      <c r="D206" s="59" t="s">
        <v>24</v>
      </c>
      <c r="E206" s="59"/>
      <c r="F206" s="59"/>
      <c r="G206" s="59">
        <f>SUM(G205:G205,)</f>
        <v>215</v>
      </c>
      <c r="H206" s="59"/>
      <c r="I206" s="59"/>
      <c r="J206" s="76">
        <f>J205</f>
        <v>186033.05</v>
      </c>
    </row>
    <row r="207" spans="1:14" ht="48" thickBot="1" x14ac:dyDescent="0.3">
      <c r="A207" s="77"/>
      <c r="B207" s="78" t="s">
        <v>26</v>
      </c>
      <c r="C207" s="28">
        <v>2013</v>
      </c>
      <c r="D207" s="29" t="s">
        <v>27</v>
      </c>
      <c r="E207" s="79">
        <f>'[3]2013ГОД'!E309</f>
        <v>177.61</v>
      </c>
      <c r="F207" s="80">
        <f>'[3]2013ГОД'!F309</f>
        <v>7311</v>
      </c>
      <c r="G207" s="80"/>
      <c r="H207" s="80" t="e">
        <f>'[3]2013ГОД'!H309</f>
        <v>#REF!</v>
      </c>
      <c r="I207" s="80" t="e">
        <f>'[3]2013ГОД'!I309</f>
        <v>#REF!</v>
      </c>
      <c r="J207" s="81">
        <f>J206</f>
        <v>186033.05</v>
      </c>
    </row>
    <row r="209" spans="1:11" ht="15.75" x14ac:dyDescent="0.25">
      <c r="A209" s="66"/>
      <c r="B209" s="66" t="s">
        <v>29</v>
      </c>
      <c r="C209" s="66"/>
      <c r="D209" s="66"/>
      <c r="E209" s="66"/>
      <c r="F209" s="66"/>
      <c r="G209" s="66"/>
      <c r="H209" s="66"/>
      <c r="I209" s="66"/>
      <c r="J209" s="66"/>
      <c r="K209" s="1"/>
    </row>
    <row r="210" spans="1:11" ht="15.75" x14ac:dyDescent="0.25">
      <c r="A210" s="59"/>
      <c r="B210" s="59" t="s">
        <v>11</v>
      </c>
      <c r="C210" s="82" t="s">
        <v>12</v>
      </c>
      <c r="D210" s="83"/>
      <c r="E210" s="83"/>
      <c r="F210" s="83"/>
      <c r="G210" s="84"/>
      <c r="H210" s="59"/>
      <c r="I210" s="59"/>
      <c r="J210" s="59" t="s">
        <v>13</v>
      </c>
      <c r="K210" s="59" t="s">
        <v>30</v>
      </c>
    </row>
    <row r="211" spans="1:11" ht="47.25" x14ac:dyDescent="0.25">
      <c r="A211" s="59">
        <v>1</v>
      </c>
      <c r="B211" s="67" t="s">
        <v>14</v>
      </c>
      <c r="C211" s="85">
        <v>2686211.07</v>
      </c>
      <c r="D211" s="86"/>
      <c r="E211" s="86"/>
      <c r="F211" s="86"/>
      <c r="G211" s="87"/>
      <c r="H211" s="59"/>
      <c r="I211" s="59"/>
      <c r="J211" s="68">
        <v>46131.55</v>
      </c>
      <c r="K211" s="68">
        <v>2732342.62</v>
      </c>
    </row>
    <row r="212" spans="1:11" ht="47.25" x14ac:dyDescent="0.25">
      <c r="A212" s="59">
        <v>2</v>
      </c>
      <c r="B212" s="67" t="s">
        <v>28</v>
      </c>
      <c r="C212" s="88">
        <v>186033.05</v>
      </c>
      <c r="D212" s="89"/>
      <c r="E212" s="89"/>
      <c r="F212" s="89"/>
      <c r="G212" s="90"/>
      <c r="H212" s="59"/>
      <c r="I212" s="59"/>
      <c r="J212" s="59"/>
      <c r="K212" s="68">
        <f>C212</f>
        <v>186033.05</v>
      </c>
    </row>
    <row r="213" spans="1:11" ht="31.5" x14ac:dyDescent="0.25">
      <c r="A213" s="59">
        <v>3</v>
      </c>
      <c r="B213" s="67" t="s">
        <v>15</v>
      </c>
      <c r="C213" s="88">
        <v>81554.7</v>
      </c>
      <c r="D213" s="89"/>
      <c r="E213" s="89"/>
      <c r="F213" s="89"/>
      <c r="G213" s="90"/>
      <c r="H213" s="59"/>
      <c r="I213" s="59"/>
      <c r="J213" s="68"/>
      <c r="K213" s="68">
        <v>81554.7</v>
      </c>
    </row>
    <row r="214" spans="1:11" ht="63" x14ac:dyDescent="0.25">
      <c r="A214" s="59"/>
      <c r="B214" s="69" t="s">
        <v>16</v>
      </c>
      <c r="C214" s="91">
        <f>C211+C212+C213</f>
        <v>2953798.82</v>
      </c>
      <c r="D214" s="92"/>
      <c r="E214" s="92"/>
      <c r="F214" s="92"/>
      <c r="G214" s="93"/>
      <c r="H214" s="70"/>
      <c r="I214" s="70"/>
      <c r="J214" s="71">
        <f>J211</f>
        <v>46131.55</v>
      </c>
      <c r="K214" s="71">
        <f>K211+K212+K213</f>
        <v>2999930.37</v>
      </c>
    </row>
  </sheetData>
  <mergeCells count="103">
    <mergeCell ref="A188:G188"/>
    <mergeCell ref="B189:C189"/>
    <mergeCell ref="B194:C194"/>
    <mergeCell ref="A203:J203"/>
    <mergeCell ref="B204:C204"/>
    <mergeCell ref="A172:G172"/>
    <mergeCell ref="A184:J184"/>
    <mergeCell ref="H169:J171"/>
    <mergeCell ref="G185:G187"/>
    <mergeCell ref="A185:A187"/>
    <mergeCell ref="B185:B187"/>
    <mergeCell ref="C185:C187"/>
    <mergeCell ref="D185:D187"/>
    <mergeCell ref="E185:E187"/>
    <mergeCell ref="F185:F187"/>
    <mergeCell ref="F169:F171"/>
    <mergeCell ref="B178:C178"/>
    <mergeCell ref="B173:C173"/>
    <mergeCell ref="H186:J186"/>
    <mergeCell ref="H185:J185"/>
    <mergeCell ref="A155:J155"/>
    <mergeCell ref="B156:G156"/>
    <mergeCell ref="A168:J168"/>
    <mergeCell ref="A169:A171"/>
    <mergeCell ref="B169:B171"/>
    <mergeCell ref="C169:C171"/>
    <mergeCell ref="D169:D171"/>
    <mergeCell ref="E169:E171"/>
    <mergeCell ref="B157:G157"/>
    <mergeCell ref="G169:G171"/>
    <mergeCell ref="B162:C162"/>
    <mergeCell ref="A152:J152"/>
    <mergeCell ref="A153:A154"/>
    <mergeCell ref="B153:B154"/>
    <mergeCell ref="C153:C154"/>
    <mergeCell ref="D153:D154"/>
    <mergeCell ref="E153:E154"/>
    <mergeCell ref="F153:F154"/>
    <mergeCell ref="G153:G154"/>
    <mergeCell ref="H153:J154"/>
    <mergeCell ref="A151:J151"/>
    <mergeCell ref="A124:J124"/>
    <mergeCell ref="A130:J130"/>
    <mergeCell ref="A137:J137"/>
    <mergeCell ref="A142:J142"/>
    <mergeCell ref="A150:J150"/>
    <mergeCell ref="H121:J121"/>
    <mergeCell ref="A123:G123"/>
    <mergeCell ref="A120:A122"/>
    <mergeCell ref="B120:B122"/>
    <mergeCell ref="C120:C122"/>
    <mergeCell ref="D120:D122"/>
    <mergeCell ref="E120:E122"/>
    <mergeCell ref="F120:F122"/>
    <mergeCell ref="G120:G122"/>
    <mergeCell ref="H120:J120"/>
    <mergeCell ref="B33:C33"/>
    <mergeCell ref="B11:C11"/>
    <mergeCell ref="A86:G86"/>
    <mergeCell ref="A82:J82"/>
    <mergeCell ref="A83:A85"/>
    <mergeCell ref="B83:B85"/>
    <mergeCell ref="C83:C85"/>
    <mergeCell ref="D83:D85"/>
    <mergeCell ref="E83:E85"/>
    <mergeCell ref="F83:F85"/>
    <mergeCell ref="G83:G85"/>
    <mergeCell ref="H83:J83"/>
    <mergeCell ref="H84:J84"/>
    <mergeCell ref="E46:E48"/>
    <mergeCell ref="F46:F48"/>
    <mergeCell ref="G46:G48"/>
    <mergeCell ref="H46:J46"/>
    <mergeCell ref="H47:J47"/>
    <mergeCell ref="A49:G49"/>
    <mergeCell ref="C37:J37"/>
    <mergeCell ref="B108:D108"/>
    <mergeCell ref="B87:C87"/>
    <mergeCell ref="B50:C50"/>
    <mergeCell ref="C210:G210"/>
    <mergeCell ref="C211:G211"/>
    <mergeCell ref="C213:G213"/>
    <mergeCell ref="C214:G214"/>
    <mergeCell ref="B206:C206"/>
    <mergeCell ref="C212:G212"/>
    <mergeCell ref="G1:J1"/>
    <mergeCell ref="A3:J3"/>
    <mergeCell ref="A4:J4"/>
    <mergeCell ref="A6:J6"/>
    <mergeCell ref="A7:A9"/>
    <mergeCell ref="B7:B9"/>
    <mergeCell ref="C7:C9"/>
    <mergeCell ref="D7:D9"/>
    <mergeCell ref="E7:E9"/>
    <mergeCell ref="F7:F9"/>
    <mergeCell ref="G7:G9"/>
    <mergeCell ref="A119:J119"/>
    <mergeCell ref="A10:G10"/>
    <mergeCell ref="A45:J45"/>
    <mergeCell ref="A46:A48"/>
    <mergeCell ref="B46:B48"/>
    <mergeCell ref="C46:C48"/>
    <mergeCell ref="D46:D48"/>
  </mergeCells>
  <pageMargins left="0.7" right="0.7" top="0.75" bottom="0.75" header="0.3" footer="0.3"/>
  <pageSetup paperSize="9" scale="64" orientation="portrait" r:id="rId1"/>
  <rowBreaks count="5" manualBreakCount="5">
    <brk id="43" max="10" man="1"/>
    <brk id="80" max="10" man="1"/>
    <brk id="118" max="10" man="1"/>
    <brk id="161" max="10" man="1"/>
    <brk id="20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2013-06-19T11:39:26Z</dcterms:modified>
</cp:coreProperties>
</file>