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 Проект межевания" sheetId="2" r:id="rId1"/>
  </sheets>
  <calcPr calcId="124519"/>
</workbook>
</file>

<file path=xl/calcChain.xml><?xml version="1.0" encoding="utf-8"?>
<calcChain xmlns="http://schemas.openxmlformats.org/spreadsheetml/2006/main">
  <c r="E18" i="2"/>
  <c r="F18" s="1"/>
  <c r="E17"/>
  <c r="E13"/>
  <c r="F13" s="1"/>
  <c r="E11"/>
  <c r="E12"/>
  <c r="E16"/>
  <c r="E15"/>
  <c r="E10"/>
  <c r="E9"/>
  <c r="C26"/>
  <c r="C29" s="1"/>
  <c r="E14"/>
  <c r="E8"/>
  <c r="E7"/>
  <c r="E6"/>
  <c r="F6" s="1"/>
  <c r="F17" l="1"/>
  <c r="F11"/>
  <c r="F14"/>
  <c r="F12"/>
  <c r="F7"/>
  <c r="F16"/>
  <c r="F15"/>
  <c r="F10"/>
  <c r="F9"/>
  <c r="F8"/>
  <c r="F19" l="1"/>
  <c r="F20" l="1"/>
  <c r="F21" s="1"/>
  <c r="F22" s="1"/>
</calcChain>
</file>

<file path=xl/sharedStrings.xml><?xml version="1.0" encoding="utf-8"?>
<sst xmlns="http://schemas.openxmlformats.org/spreadsheetml/2006/main" count="58" uniqueCount="46">
  <si>
    <t>№№ п/п</t>
  </si>
  <si>
    <t>Кадастровый инженер</t>
  </si>
  <si>
    <t xml:space="preserve">Обоснование начальной (максимальной) цены гражданско-правового договора </t>
  </si>
  <si>
    <t>2.</t>
  </si>
  <si>
    <t>Трудозатраты*, руб</t>
  </si>
  <si>
    <t>*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</si>
  <si>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</si>
  <si>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</si>
  <si>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</si>
  <si>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</si>
  <si>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</si>
  <si>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</si>
  <si>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</si>
  <si>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</si>
  <si>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</si>
  <si>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3.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</si>
  <si>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</si>
  <si>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</si>
  <si>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</si>
  <si>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</si>
  <si>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</si>
  <si>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</si>
  <si>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Техник</t>
  </si>
  <si>
    <t>расчитано ресурсным методом</t>
  </si>
  <si>
    <t>Итого по смете:</t>
  </si>
  <si>
    <t>1.1.</t>
  </si>
  <si>
    <t>1.2.</t>
  </si>
  <si>
    <t>1.3.</t>
  </si>
  <si>
    <t>1.4.</t>
  </si>
  <si>
    <t>1.5.</t>
  </si>
  <si>
    <t>1.6.</t>
  </si>
  <si>
    <t>2.1.</t>
  </si>
  <si>
    <t>Накладные расходы (30 %), руб.</t>
  </si>
  <si>
    <t>1.7.</t>
  </si>
  <si>
    <t>1.8.</t>
  </si>
  <si>
    <t>и.о. директора МБУ "БГП"</t>
  </si>
  <si>
    <t>Л.А.Мымрина</t>
  </si>
  <si>
    <t>Приложение № 4 документации об открытом аукционе в электронном виде</t>
  </si>
  <si>
    <t>1.9.</t>
  </si>
  <si>
    <t>1.10.</t>
  </si>
  <si>
    <t>1.11.</t>
  </si>
  <si>
    <t>1.12.</t>
  </si>
  <si>
    <t>1.13.</t>
  </si>
  <si>
    <t>Средняя оплата труда за 1 день, руб***.</t>
  </si>
  <si>
    <t>***</t>
  </si>
  <si>
    <t>указано на основе мониторинга рынка с условием срока работ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</si>
</sst>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3" borderId="0" xfId="0" applyFill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workbookViewId="0">
      <selection activeCell="R20" sqref="R20"/>
    </sheetView>
  </sheetViews>
  <sheetFormatPr defaultRowHeight="15"/>
  <cols>
    <col min="1" max="1" width="5.5703125" customWidth="1"/>
    <col min="2" max="2" width="35" customWidth="1"/>
    <col min="3" max="3" width="11.28515625" customWidth="1"/>
    <col min="5" max="5" width="10" customWidth="1"/>
    <col min="6" max="6" width="19.28515625" customWidth="1"/>
    <col min="7" max="7" width="10.7109375" customWidth="1"/>
  </cols>
  <sheetData>
    <row r="1" spans="1:15">
      <c r="A1" s="13"/>
      <c r="B1" s="27" t="s">
        <v>37</v>
      </c>
      <c r="C1" s="27"/>
      <c r="D1" s="27"/>
      <c r="E1" s="27"/>
      <c r="F1" s="27"/>
      <c r="G1" s="13"/>
    </row>
    <row r="2" spans="1:15" ht="23.25" customHeight="1">
      <c r="A2" s="13"/>
      <c r="B2" s="28" t="s">
        <v>2</v>
      </c>
      <c r="C2" s="28"/>
      <c r="D2" s="28"/>
      <c r="E2" s="28"/>
      <c r="F2" s="28"/>
      <c r="G2" s="13"/>
    </row>
    <row r="3" spans="1:15">
      <c r="B3" s="1"/>
    </row>
    <row r="4" spans="1:15" ht="126.75" customHeight="1">
      <c r="A4" s="4" t="s">
        <v>0</v>
      </c>
      <c r="B4" s="9" t="s">
        <v>4</v>
      </c>
      <c r="C4" s="9" t="s">
        <v>43</v>
      </c>
      <c r="D4" s="9" t="s">
        <v>6</v>
      </c>
      <c r="E4" s="9" t="s">
        <v>7</v>
      </c>
      <c r="F4" s="9" t="s">
        <v>20</v>
      </c>
      <c r="G4" s="2"/>
      <c r="H4" s="2"/>
      <c r="I4" s="2"/>
      <c r="J4" s="2"/>
      <c r="K4" s="3"/>
      <c r="L4" s="2"/>
      <c r="M4" s="2"/>
      <c r="N4" s="2"/>
      <c r="O4" s="2"/>
    </row>
    <row r="5" spans="1:15">
      <c r="A5" s="8" t="s">
        <v>9</v>
      </c>
      <c r="B5" s="9" t="s">
        <v>8</v>
      </c>
      <c r="C5" s="9"/>
      <c r="D5" s="9"/>
      <c r="E5" s="9"/>
      <c r="F5" s="9"/>
      <c r="G5" s="6"/>
      <c r="H5" s="2"/>
      <c r="I5" s="2"/>
      <c r="J5" s="2"/>
      <c r="K5" s="3"/>
      <c r="L5" s="2"/>
      <c r="M5" s="2"/>
      <c r="N5" s="2"/>
      <c r="O5" s="2"/>
    </row>
    <row r="6" spans="1:15">
      <c r="A6" s="4" t="s">
        <v>25</v>
      </c>
      <c r="B6" s="5" t="s">
        <v>1</v>
      </c>
      <c r="C6" s="11">
        <v>2700</v>
      </c>
      <c r="D6" s="11">
        <v>20</v>
      </c>
      <c r="E6" s="11">
        <f>C6*D6</f>
        <v>54000</v>
      </c>
      <c r="F6" s="11">
        <f>E6+(E6*C29/100)</f>
        <v>70308</v>
      </c>
      <c r="G6" s="6"/>
      <c r="H6" s="2"/>
      <c r="I6" s="2"/>
      <c r="J6" s="2"/>
      <c r="K6" s="3"/>
      <c r="L6" s="2"/>
      <c r="M6" s="2"/>
      <c r="N6" s="2"/>
      <c r="O6" s="2"/>
    </row>
    <row r="7" spans="1:15">
      <c r="A7" s="4" t="s">
        <v>26</v>
      </c>
      <c r="B7" s="5" t="s">
        <v>1</v>
      </c>
      <c r="C7" s="11">
        <v>2700</v>
      </c>
      <c r="D7" s="11">
        <v>20</v>
      </c>
      <c r="E7" s="11">
        <f>C7*D7</f>
        <v>54000</v>
      </c>
      <c r="F7" s="11">
        <f>E7+(E7*C29/100)</f>
        <v>70308</v>
      </c>
      <c r="G7" s="6"/>
      <c r="H7" s="2"/>
      <c r="I7" s="2"/>
      <c r="J7" s="2"/>
      <c r="K7" s="3"/>
      <c r="L7" s="2"/>
      <c r="M7" s="2"/>
      <c r="N7" s="2"/>
      <c r="O7" s="2"/>
    </row>
    <row r="8" spans="1:15">
      <c r="A8" s="4" t="s">
        <v>27</v>
      </c>
      <c r="B8" s="5" t="s">
        <v>1</v>
      </c>
      <c r="C8" s="11">
        <v>2700</v>
      </c>
      <c r="D8" s="11">
        <v>20</v>
      </c>
      <c r="E8" s="11">
        <f t="shared" ref="E8:E18" si="0">C8*D8</f>
        <v>54000</v>
      </c>
      <c r="F8" s="11">
        <f>E8+(E8*C29/100)</f>
        <v>70308</v>
      </c>
      <c r="G8" s="6"/>
      <c r="H8" s="2"/>
      <c r="I8" s="2"/>
      <c r="J8" s="2"/>
      <c r="K8" s="3"/>
      <c r="L8" s="2"/>
      <c r="M8" s="2"/>
      <c r="N8" s="2"/>
      <c r="O8" s="2"/>
    </row>
    <row r="9" spans="1:15">
      <c r="A9" s="4" t="s">
        <v>28</v>
      </c>
      <c r="B9" s="5" t="s">
        <v>1</v>
      </c>
      <c r="C9" s="11">
        <v>2700</v>
      </c>
      <c r="D9" s="11">
        <v>20</v>
      </c>
      <c r="E9" s="11">
        <f t="shared" si="0"/>
        <v>54000</v>
      </c>
      <c r="F9" s="11">
        <f>E9+(E9*C29/100)</f>
        <v>70308</v>
      </c>
      <c r="G9" s="6"/>
      <c r="H9" s="2"/>
      <c r="I9" s="2"/>
      <c r="J9" s="2"/>
      <c r="K9" s="3"/>
      <c r="L9" s="2"/>
      <c r="M9" s="2"/>
      <c r="N9" s="2"/>
      <c r="O9" s="2"/>
    </row>
    <row r="10" spans="1:15">
      <c r="A10" s="4" t="s">
        <v>29</v>
      </c>
      <c r="B10" s="5" t="s">
        <v>1</v>
      </c>
      <c r="C10" s="11">
        <v>2700</v>
      </c>
      <c r="D10" s="11">
        <v>20</v>
      </c>
      <c r="E10" s="11">
        <f t="shared" si="0"/>
        <v>54000</v>
      </c>
      <c r="F10" s="11">
        <f>E10+(E10*C29/100)</f>
        <v>70308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>
      <c r="A11" s="4" t="s">
        <v>30</v>
      </c>
      <c r="B11" s="5" t="s">
        <v>1</v>
      </c>
      <c r="C11" s="11">
        <v>2700</v>
      </c>
      <c r="D11" s="11">
        <v>20</v>
      </c>
      <c r="E11" s="11">
        <f>C11*D11</f>
        <v>54000</v>
      </c>
      <c r="F11" s="11">
        <f>E11+(E11*C29/100)</f>
        <v>70308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 t="s">
        <v>33</v>
      </c>
      <c r="B12" s="5" t="s">
        <v>1</v>
      </c>
      <c r="C12" s="11">
        <v>2700</v>
      </c>
      <c r="D12" s="11">
        <v>20</v>
      </c>
      <c r="E12" s="11">
        <f>C12*D12</f>
        <v>54000</v>
      </c>
      <c r="F12" s="11">
        <f>E12+(E12*C29/100)</f>
        <v>70308</v>
      </c>
      <c r="G12" s="6"/>
      <c r="H12" s="2"/>
      <c r="I12" s="2"/>
      <c r="J12" s="2"/>
      <c r="K12" s="3"/>
      <c r="L12" s="2"/>
      <c r="M12" s="2"/>
      <c r="N12" s="2"/>
      <c r="O12" s="2"/>
    </row>
    <row r="13" spans="1:15">
      <c r="A13" s="4" t="s">
        <v>34</v>
      </c>
      <c r="B13" s="5" t="s">
        <v>1</v>
      </c>
      <c r="C13" s="11">
        <v>2700</v>
      </c>
      <c r="D13" s="11">
        <v>20</v>
      </c>
      <c r="E13" s="11">
        <f>C13*D13</f>
        <v>54000</v>
      </c>
      <c r="F13" s="11">
        <f>E13+(E13*C30/100)</f>
        <v>54000</v>
      </c>
      <c r="G13" s="6"/>
      <c r="H13" s="2"/>
      <c r="I13" s="2"/>
      <c r="J13" s="2"/>
      <c r="K13" s="3"/>
      <c r="L13" s="2"/>
      <c r="M13" s="2"/>
      <c r="N13" s="2"/>
      <c r="O13" s="2"/>
    </row>
    <row r="14" spans="1:15">
      <c r="A14" s="4" t="s">
        <v>38</v>
      </c>
      <c r="B14" s="5" t="s">
        <v>22</v>
      </c>
      <c r="C14" s="11">
        <v>1000</v>
      </c>
      <c r="D14" s="11">
        <v>20</v>
      </c>
      <c r="E14" s="11">
        <f t="shared" si="0"/>
        <v>20000</v>
      </c>
      <c r="F14" s="11">
        <f>E14+(E14*C29/100)</f>
        <v>26040</v>
      </c>
      <c r="G14" s="6"/>
      <c r="H14" s="2"/>
      <c r="I14" s="2"/>
      <c r="J14" s="2"/>
      <c r="K14" s="3"/>
      <c r="L14" s="2"/>
      <c r="M14" s="2"/>
      <c r="N14" s="2"/>
      <c r="O14" s="2"/>
    </row>
    <row r="15" spans="1:15">
      <c r="A15" s="24" t="s">
        <v>39</v>
      </c>
      <c r="B15" s="5" t="s">
        <v>22</v>
      </c>
      <c r="C15" s="11">
        <v>1000</v>
      </c>
      <c r="D15" s="11">
        <v>20</v>
      </c>
      <c r="E15" s="11">
        <f t="shared" si="0"/>
        <v>20000</v>
      </c>
      <c r="F15" s="11">
        <f>E15+(E15*C29/100)</f>
        <v>26040</v>
      </c>
      <c r="G15" s="6"/>
      <c r="H15" s="2"/>
      <c r="I15" s="2"/>
      <c r="J15" s="2"/>
      <c r="K15" s="2"/>
      <c r="L15" s="2"/>
      <c r="M15" s="2"/>
      <c r="N15" s="2"/>
      <c r="O15" s="2"/>
    </row>
    <row r="16" spans="1:15">
      <c r="A16" s="4" t="s">
        <v>40</v>
      </c>
      <c r="B16" s="5" t="s">
        <v>22</v>
      </c>
      <c r="C16" s="11">
        <v>1000</v>
      </c>
      <c r="D16" s="11">
        <v>20</v>
      </c>
      <c r="E16" s="11">
        <f t="shared" si="0"/>
        <v>20000</v>
      </c>
      <c r="F16" s="11">
        <f>E16+(E16*C29/100)</f>
        <v>26040</v>
      </c>
      <c r="G16" s="6"/>
      <c r="H16" s="2"/>
      <c r="I16" s="2"/>
      <c r="J16" s="2"/>
      <c r="K16" s="2"/>
      <c r="L16" s="2"/>
      <c r="M16" s="2"/>
      <c r="N16" s="2"/>
      <c r="O16" s="2"/>
    </row>
    <row r="17" spans="1:15">
      <c r="A17" s="4" t="s">
        <v>41</v>
      </c>
      <c r="B17" s="5" t="s">
        <v>22</v>
      </c>
      <c r="C17" s="11">
        <v>1000</v>
      </c>
      <c r="D17" s="11">
        <v>20</v>
      </c>
      <c r="E17" s="11">
        <f t="shared" si="0"/>
        <v>20000</v>
      </c>
      <c r="F17" s="11">
        <f>E17+(E17*C29/100)</f>
        <v>26040</v>
      </c>
      <c r="G17" s="6"/>
      <c r="H17" s="2"/>
      <c r="I17" s="2"/>
      <c r="J17" s="2"/>
      <c r="K17" s="2"/>
      <c r="L17" s="2"/>
      <c r="M17" s="2"/>
      <c r="N17" s="2"/>
      <c r="O17" s="2"/>
    </row>
    <row r="18" spans="1:15">
      <c r="A18" s="4" t="s">
        <v>42</v>
      </c>
      <c r="B18" s="5" t="s">
        <v>22</v>
      </c>
      <c r="C18" s="11">
        <v>1000</v>
      </c>
      <c r="D18" s="11">
        <v>20</v>
      </c>
      <c r="E18" s="11">
        <f t="shared" si="0"/>
        <v>20000</v>
      </c>
      <c r="F18" s="11">
        <f>E18+(E18*C29/100)</f>
        <v>26040</v>
      </c>
      <c r="G18" s="6"/>
      <c r="H18" s="2"/>
      <c r="I18" s="2"/>
      <c r="J18" s="2"/>
      <c r="K18" s="2"/>
      <c r="L18" s="2"/>
      <c r="M18" s="2"/>
      <c r="N18" s="2"/>
      <c r="O18" s="2"/>
    </row>
    <row r="19" spans="1:15">
      <c r="A19" s="5"/>
      <c r="B19" s="5" t="s">
        <v>16</v>
      </c>
      <c r="C19" s="5"/>
      <c r="D19" s="5"/>
      <c r="E19" s="5"/>
      <c r="F19" s="11">
        <f>SUM(F6:F18)</f>
        <v>676356</v>
      </c>
      <c r="G19" s="6"/>
      <c r="H19" s="2"/>
      <c r="I19" s="2"/>
      <c r="J19" s="2"/>
      <c r="K19" s="2"/>
      <c r="L19" s="2"/>
      <c r="M19" s="2"/>
      <c r="N19" s="2"/>
      <c r="O19" s="2"/>
    </row>
    <row r="20" spans="1:15">
      <c r="A20" s="8" t="s">
        <v>3</v>
      </c>
      <c r="B20" s="9" t="s">
        <v>32</v>
      </c>
      <c r="C20" s="9"/>
      <c r="D20" s="9"/>
      <c r="E20" s="9"/>
      <c r="F20" s="21">
        <f>F19+(F19*30/100)</f>
        <v>879262.8</v>
      </c>
      <c r="G20" s="6"/>
      <c r="H20" s="2"/>
      <c r="I20" s="2"/>
      <c r="J20" s="2"/>
      <c r="M20" t="s">
        <v>21</v>
      </c>
    </row>
    <row r="21" spans="1:15">
      <c r="A21" s="22" t="s">
        <v>31</v>
      </c>
      <c r="B21" s="9" t="s">
        <v>17</v>
      </c>
      <c r="C21" s="9"/>
      <c r="D21" s="9"/>
      <c r="E21" s="9"/>
      <c r="F21" s="21">
        <f>F20+(F20*18/100)</f>
        <v>1037530.1040000001</v>
      </c>
      <c r="G21" s="6"/>
      <c r="H21" s="2"/>
      <c r="I21" s="2"/>
      <c r="J21" s="2"/>
    </row>
    <row r="22" spans="1:15">
      <c r="A22" s="8" t="s">
        <v>15</v>
      </c>
      <c r="B22" s="10" t="s">
        <v>18</v>
      </c>
      <c r="C22" s="9"/>
      <c r="D22" s="9"/>
      <c r="E22" s="9"/>
      <c r="F22" s="20">
        <f>F21</f>
        <v>1037530.1040000001</v>
      </c>
      <c r="G22" s="23"/>
      <c r="H22" s="2"/>
      <c r="I22" s="2" t="s">
        <v>21</v>
      </c>
      <c r="J22" s="2"/>
    </row>
    <row r="23" spans="1:15">
      <c r="A23" s="6"/>
      <c r="B23" s="2"/>
      <c r="C23" s="6"/>
      <c r="D23" s="6"/>
      <c r="E23" s="6"/>
      <c r="F23" s="6"/>
      <c r="G23" s="6"/>
      <c r="H23" s="2"/>
      <c r="I23" s="2"/>
      <c r="J23" s="2"/>
    </row>
    <row r="24" spans="1:15">
      <c r="A24" s="2"/>
      <c r="B24" s="7" t="s">
        <v>19</v>
      </c>
      <c r="C24" s="2"/>
      <c r="D24" s="2"/>
      <c r="E24" s="2"/>
      <c r="F24" s="2"/>
      <c r="G24" s="2"/>
      <c r="H24" s="2"/>
      <c r="I24" s="2"/>
      <c r="J24" s="2"/>
      <c r="K24" s="2"/>
    </row>
    <row r="25" spans="1:15">
      <c r="A25" s="14" t="s">
        <v>5</v>
      </c>
      <c r="B25" s="15" t="s">
        <v>23</v>
      </c>
      <c r="C25" s="15"/>
      <c r="D25" s="15"/>
      <c r="E25" s="15"/>
      <c r="F25" s="15"/>
    </row>
    <row r="26" spans="1:15">
      <c r="A26" s="16" t="s">
        <v>10</v>
      </c>
      <c r="B26" s="5" t="s">
        <v>12</v>
      </c>
      <c r="C26" s="11">
        <f>2.9+5.1</f>
        <v>8</v>
      </c>
      <c r="D26" s="17"/>
      <c r="E26" s="15"/>
      <c r="F26" s="15"/>
    </row>
    <row r="27" spans="1:15">
      <c r="A27" s="17"/>
      <c r="B27" s="5" t="s">
        <v>13</v>
      </c>
      <c r="C27" s="11">
        <v>22</v>
      </c>
      <c r="D27" s="17"/>
      <c r="E27" s="15"/>
      <c r="F27" s="15"/>
    </row>
    <row r="28" spans="1:15" ht="30">
      <c r="A28" s="17"/>
      <c r="B28" s="5" t="s">
        <v>14</v>
      </c>
      <c r="C28" s="11">
        <v>0.2</v>
      </c>
      <c r="D28" s="17"/>
      <c r="E28" s="15"/>
      <c r="F28" s="15"/>
    </row>
    <row r="29" spans="1:15">
      <c r="A29" s="17"/>
      <c r="B29" s="18" t="s">
        <v>11</v>
      </c>
      <c r="C29" s="19">
        <f>C26+C27+C28</f>
        <v>30.2</v>
      </c>
      <c r="D29" s="17"/>
      <c r="E29" s="15"/>
      <c r="F29" s="15"/>
    </row>
    <row r="30" spans="1:15">
      <c r="A30" s="15" t="s">
        <v>44</v>
      </c>
      <c r="B30" s="15" t="s">
        <v>45</v>
      </c>
      <c r="C30" s="15"/>
      <c r="D30" s="15"/>
      <c r="E30" s="15"/>
      <c r="F30" s="15"/>
    </row>
    <row r="31" spans="1:15" ht="28.5" customHeight="1">
      <c r="A31" s="29" t="s">
        <v>24</v>
      </c>
      <c r="B31" s="29"/>
      <c r="C31" s="29"/>
      <c r="D31" s="29"/>
      <c r="E31" s="29"/>
      <c r="F31" s="29"/>
    </row>
    <row r="33" spans="1:6" ht="23.25" customHeight="1">
      <c r="A33" s="25" t="s">
        <v>35</v>
      </c>
      <c r="B33" s="25"/>
      <c r="C33" s="12"/>
      <c r="D33" s="26" t="s">
        <v>36</v>
      </c>
      <c r="E33" s="26"/>
      <c r="F33" s="26"/>
    </row>
  </sheetData>
  <mergeCells count="5">
    <mergeCell ref="A33:B33"/>
    <mergeCell ref="D33:F33"/>
    <mergeCell ref="B1:F1"/>
    <mergeCell ref="B2:F2"/>
    <mergeCell ref="A31:F3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Проект межевания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2013-07-17T11:48:45Z</cp:lastPrinted>
  <dcterms:created xsi:type="dcterms:W3CDTF">2012-10-19T05:12:03Z</dcterms:created>
  <dcterms:modified xsi:type="dcterms:W3CDTF">2013-07-17T11:49:50Z</dcterms:modified>
</cp:coreProperties>
</file>