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575" windowHeight="1450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E11"/>
  <c r="F11" s="1"/>
  <c r="E13"/>
  <c r="F13" s="1"/>
  <c r="E10"/>
  <c r="F10" s="1"/>
  <c r="E8"/>
  <c r="A9"/>
  <c r="E9"/>
  <c r="E12"/>
  <c r="E14"/>
  <c r="C22"/>
  <c r="C25" s="1"/>
  <c r="F9" l="1"/>
  <c r="F14"/>
  <c r="F12"/>
  <c r="F8"/>
  <c r="F15" l="1"/>
  <c r="F16" s="1"/>
  <c r="F17" s="1"/>
  <c r="F18" s="1"/>
</calcChain>
</file>

<file path=xl/sharedStrings.xml><?xml version="1.0" encoding="utf-8"?>
<sst xmlns="http://schemas.openxmlformats.org/spreadsheetml/2006/main" count="37" uniqueCount="33">
  <si>
    <t>№№ п/п</t>
  </si>
  <si>
    <t>Статьи затрат</t>
  </si>
  <si>
    <t xml:space="preserve">Обоснование начальной (максимальной) цены гражданско-правового договора </t>
  </si>
  <si>
    <t>Трудозатраты*, руб</t>
  </si>
  <si>
    <t>*</t>
  </si>
  <si>
    <t>Средняя оплата труда за 1 день, руб.</t>
  </si>
  <si>
    <t>Кол-во дней</t>
  </si>
  <si>
    <t>Оплата труда, всего, руб.</t>
  </si>
  <si>
    <t>Исполнители (должность):</t>
  </si>
  <si>
    <t>1.</t>
  </si>
  <si>
    <t>Главный инженер проекта</t>
  </si>
  <si>
    <t>Техник</t>
  </si>
  <si>
    <t>**</t>
  </si>
  <si>
    <t>Итого, в процентах</t>
  </si>
  <si>
    <t>ФФОМС, ФСС, в процентах</t>
  </si>
  <si>
    <t>Несч. случай на производство, в процентах</t>
  </si>
  <si>
    <t>ИТОГО, по трудозатратам, руб.</t>
  </si>
  <si>
    <t>НДС, 1,18, руб.</t>
  </si>
  <si>
    <t>ИТОГО, затрат по смете, руб.</t>
  </si>
  <si>
    <t>ПРИМЕЧАНИЕ:</t>
  </si>
  <si>
    <t>Оплата труда с обязательными выплатами (ФФОМС, ФСС, Пенсионный фонд в РФ нес.случай на производстве**), руб.</t>
  </si>
  <si>
    <t xml:space="preserve">  </t>
  </si>
  <si>
    <t>Инженер-строитель по специальности "Водоснабжение и водоотведение"</t>
  </si>
  <si>
    <t>накладные расчитаны с учетом запросов в сетевые компании</t>
  </si>
  <si>
    <t>***</t>
  </si>
  <si>
    <t>расчитано ресурсным методом</t>
  </si>
  <si>
    <t>Накладные расходы*** (15 %), руб.</t>
  </si>
  <si>
    <t>Пенс. фонд, в процентах</t>
  </si>
  <si>
    <t>и.о. директора МБУ "БГП"</t>
  </si>
  <si>
    <t xml:space="preserve">Итого: </t>
  </si>
  <si>
    <t>Итого, начальная (макисмальная) цена гражданско-правового договора: Девятьсот пятьдесят четыре тысячи семьдесят девять рублей 56 копеек</t>
  </si>
  <si>
    <t>Приложение № 4 к  документации об открытом аукционе в элекронной форме</t>
  </si>
  <si>
    <t>О.В.Горюнов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</si>
</sst>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Border="1"/>
    <xf numFmtId="1" fontId="0" fillId="0" borderId="0" xfId="0" applyNumberForma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0" fillId="3" borderId="0" xfId="0" applyFill="1"/>
    <xf numFmtId="2" fontId="3" fillId="2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1" fontId="1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2" fontId="1" fillId="0" borderId="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0" fillId="3" borderId="0" xfId="0" applyFill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9"/>
  <sheetViews>
    <sheetView tabSelected="1" topLeftCell="A4" workbookViewId="0">
      <selection activeCell="O15" sqref="O15"/>
    </sheetView>
  </sheetViews>
  <sheetFormatPr defaultRowHeight="15"/>
  <cols>
    <col min="1" max="1" width="4.7109375" customWidth="1"/>
    <col min="2" max="2" width="36.42578125" customWidth="1"/>
    <col min="3" max="3" width="10.5703125" customWidth="1"/>
    <col min="5" max="5" width="10" customWidth="1"/>
    <col min="6" max="6" width="17.42578125" customWidth="1"/>
    <col min="7" max="7" width="10.7109375" customWidth="1"/>
  </cols>
  <sheetData>
    <row r="1" spans="1:15" s="15" customFormat="1">
      <c r="B1" s="31" t="s">
        <v>31</v>
      </c>
      <c r="C1" s="31"/>
      <c r="D1" s="31"/>
      <c r="E1" s="31"/>
      <c r="F1" s="31"/>
    </row>
    <row r="2" spans="1:15" ht="23.25" customHeight="1">
      <c r="B2" s="32" t="s">
        <v>2</v>
      </c>
      <c r="C2" s="32"/>
      <c r="D2" s="32"/>
      <c r="E2" s="32"/>
      <c r="F2" s="32"/>
    </row>
    <row r="3" spans="1:15">
      <c r="B3" s="33"/>
      <c r="C3" s="33"/>
      <c r="D3" s="33"/>
      <c r="E3" s="33"/>
      <c r="F3" s="33"/>
    </row>
    <row r="4" spans="1:15">
      <c r="B4" s="1"/>
    </row>
    <row r="5" spans="1:15" ht="45" customHeight="1">
      <c r="A5" s="4" t="s">
        <v>0</v>
      </c>
      <c r="B5" s="13" t="s">
        <v>1</v>
      </c>
      <c r="C5" s="34" t="s">
        <v>5</v>
      </c>
      <c r="D5" s="34" t="s">
        <v>6</v>
      </c>
      <c r="E5" s="34" t="s">
        <v>7</v>
      </c>
      <c r="F5" s="34" t="s">
        <v>20</v>
      </c>
      <c r="G5" s="2"/>
      <c r="H5" s="2"/>
      <c r="I5" s="2"/>
      <c r="J5" s="2"/>
    </row>
    <row r="6" spans="1:15" ht="134.25" customHeight="1">
      <c r="A6" s="4" t="s">
        <v>9</v>
      </c>
      <c r="B6" s="9" t="s">
        <v>3</v>
      </c>
      <c r="C6" s="35"/>
      <c r="D6" s="35"/>
      <c r="E6" s="35"/>
      <c r="F6" s="35"/>
      <c r="G6" s="2"/>
      <c r="H6" s="2"/>
      <c r="I6" s="2"/>
      <c r="J6" s="2"/>
      <c r="K6" s="3"/>
      <c r="L6" s="2"/>
      <c r="M6" s="2"/>
      <c r="N6" s="2"/>
      <c r="O6" s="2"/>
    </row>
    <row r="7" spans="1:15">
      <c r="A7" s="4"/>
      <c r="B7" s="5" t="s">
        <v>8</v>
      </c>
      <c r="C7" s="5"/>
      <c r="D7" s="5"/>
      <c r="E7" s="5"/>
      <c r="F7" s="5"/>
      <c r="G7" s="6"/>
      <c r="H7" s="2"/>
      <c r="I7" s="2"/>
      <c r="J7" s="2"/>
      <c r="K7" s="3"/>
      <c r="L7" s="2"/>
      <c r="M7" s="2"/>
      <c r="N7" s="2"/>
      <c r="O7" s="2"/>
    </row>
    <row r="8" spans="1:15">
      <c r="A8" s="4">
        <v>1</v>
      </c>
      <c r="B8" s="5" t="s">
        <v>10</v>
      </c>
      <c r="C8" s="11">
        <v>3000</v>
      </c>
      <c r="D8" s="11">
        <v>40</v>
      </c>
      <c r="E8" s="11">
        <f>C8*D8</f>
        <v>120000</v>
      </c>
      <c r="F8" s="11">
        <f>E8+(E8*C25/100)</f>
        <v>156240</v>
      </c>
      <c r="G8" s="6"/>
      <c r="H8" s="2"/>
      <c r="I8" s="2"/>
      <c r="J8" s="2"/>
      <c r="K8" s="3"/>
      <c r="L8" s="2"/>
      <c r="M8" s="2"/>
      <c r="N8" s="2"/>
      <c r="O8" s="2"/>
    </row>
    <row r="9" spans="1:15" ht="30">
      <c r="A9" s="4">
        <f>A8+1</f>
        <v>2</v>
      </c>
      <c r="B9" s="5" t="s">
        <v>22</v>
      </c>
      <c r="C9" s="11">
        <v>2500</v>
      </c>
      <c r="D9" s="11">
        <v>40</v>
      </c>
      <c r="E9" s="11">
        <f>C9*D9</f>
        <v>100000</v>
      </c>
      <c r="F9" s="11">
        <f>E9+(E9*C25/100)</f>
        <v>130200</v>
      </c>
      <c r="G9" s="6"/>
      <c r="H9" s="2"/>
      <c r="I9" s="2"/>
      <c r="J9" s="2"/>
      <c r="K9" s="3"/>
      <c r="L9" s="2"/>
      <c r="M9" s="2"/>
      <c r="N9" s="2"/>
      <c r="O9" s="2"/>
    </row>
    <row r="10" spans="1:15" ht="30">
      <c r="A10" s="4">
        <f t="shared" ref="A10:A14" si="0">A9+1</f>
        <v>3</v>
      </c>
      <c r="B10" s="5" t="s">
        <v>22</v>
      </c>
      <c r="C10" s="11">
        <v>2500</v>
      </c>
      <c r="D10" s="11">
        <v>40</v>
      </c>
      <c r="E10" s="11">
        <f>C10*D10</f>
        <v>100000</v>
      </c>
      <c r="F10" s="11">
        <f>E10+(E10*C25/100)</f>
        <v>130200</v>
      </c>
      <c r="G10" s="6"/>
      <c r="H10" s="2"/>
      <c r="I10" s="2"/>
      <c r="J10" s="2"/>
      <c r="K10" s="3"/>
      <c r="L10" s="2"/>
      <c r="M10" s="2"/>
      <c r="N10" s="2"/>
      <c r="O10" s="2"/>
    </row>
    <row r="11" spans="1:15" ht="30">
      <c r="A11" s="4">
        <f t="shared" si="0"/>
        <v>4</v>
      </c>
      <c r="B11" s="5" t="s">
        <v>22</v>
      </c>
      <c r="C11" s="11">
        <v>2500</v>
      </c>
      <c r="D11" s="11">
        <v>40</v>
      </c>
      <c r="E11" s="11">
        <f>C11*D11</f>
        <v>100000</v>
      </c>
      <c r="F11" s="11">
        <f>E11+(E11*C25/100)</f>
        <v>130200</v>
      </c>
      <c r="G11" s="6"/>
      <c r="H11" s="2"/>
      <c r="I11" s="2"/>
      <c r="J11" s="2"/>
      <c r="K11" s="3"/>
      <c r="L11" s="2"/>
      <c r="M11" s="2"/>
      <c r="N11" s="2"/>
      <c r="O11" s="2"/>
    </row>
    <row r="12" spans="1:15">
      <c r="A12" s="4">
        <f t="shared" si="0"/>
        <v>5</v>
      </c>
      <c r="B12" s="5" t="s">
        <v>11</v>
      </c>
      <c r="C12" s="11">
        <v>1000</v>
      </c>
      <c r="D12" s="11">
        <v>40</v>
      </c>
      <c r="E12" s="11">
        <f t="shared" ref="E12" si="1">C12*D12</f>
        <v>40000</v>
      </c>
      <c r="F12" s="11">
        <f>E12+(E12*C25/100)</f>
        <v>52080</v>
      </c>
      <c r="G12" s="6"/>
      <c r="H12" s="2"/>
      <c r="I12" s="2"/>
      <c r="J12" s="2"/>
      <c r="K12" s="3"/>
      <c r="L12" s="2"/>
      <c r="M12" s="2"/>
      <c r="N12" s="2"/>
      <c r="O12" s="2"/>
    </row>
    <row r="13" spans="1:15">
      <c r="A13" s="4">
        <f t="shared" si="0"/>
        <v>6</v>
      </c>
      <c r="B13" s="5" t="s">
        <v>11</v>
      </c>
      <c r="C13" s="11">
        <v>1000</v>
      </c>
      <c r="D13" s="11">
        <v>40</v>
      </c>
      <c r="E13" s="11">
        <f t="shared" ref="E13" si="2">C13*D13</f>
        <v>40000</v>
      </c>
      <c r="F13" s="11">
        <f>E13+(E13*C25/100)</f>
        <v>52080</v>
      </c>
      <c r="G13" s="6"/>
      <c r="H13" s="2"/>
      <c r="I13" s="2"/>
      <c r="J13" s="2"/>
      <c r="K13" s="3"/>
      <c r="L13" s="2"/>
      <c r="M13" s="2"/>
      <c r="N13" s="2"/>
      <c r="O13" s="2"/>
    </row>
    <row r="14" spans="1:15">
      <c r="A14" s="4">
        <f t="shared" si="0"/>
        <v>7</v>
      </c>
      <c r="B14" s="5" t="s">
        <v>11</v>
      </c>
      <c r="C14" s="11">
        <v>1000</v>
      </c>
      <c r="D14" s="11">
        <v>40</v>
      </c>
      <c r="E14" s="11">
        <f>C14*D14</f>
        <v>40000</v>
      </c>
      <c r="F14" s="11">
        <f>E14+(E14*C25/100)</f>
        <v>52080</v>
      </c>
      <c r="G14" s="6"/>
      <c r="H14" s="2"/>
      <c r="I14" s="2"/>
      <c r="J14" s="2"/>
      <c r="K14" s="2"/>
      <c r="L14" s="2"/>
      <c r="M14" s="2"/>
      <c r="N14" s="2"/>
      <c r="O14" s="2"/>
    </row>
    <row r="15" spans="1:15">
      <c r="A15" s="5"/>
      <c r="B15" s="5" t="s">
        <v>16</v>
      </c>
      <c r="C15" s="5"/>
      <c r="D15" s="5"/>
      <c r="E15" s="5"/>
      <c r="F15" s="11">
        <f>SUM(F8:F14)</f>
        <v>703080</v>
      </c>
      <c r="G15" s="6"/>
      <c r="H15" s="2"/>
      <c r="I15" s="2"/>
      <c r="J15" s="2"/>
      <c r="K15" s="2"/>
      <c r="L15" s="2"/>
      <c r="M15" s="2"/>
      <c r="N15" s="2"/>
      <c r="O15" s="2"/>
    </row>
    <row r="16" spans="1:15">
      <c r="A16" s="5"/>
      <c r="B16" s="5" t="s">
        <v>26</v>
      </c>
      <c r="C16" s="5"/>
      <c r="D16" s="5"/>
      <c r="E16" s="5"/>
      <c r="F16" s="12">
        <f>F15+(F15*15/100)</f>
        <v>808542</v>
      </c>
      <c r="G16" s="6"/>
      <c r="H16" s="2"/>
      <c r="I16" s="2"/>
      <c r="J16" s="2"/>
      <c r="K16" s="2"/>
      <c r="L16" s="2"/>
      <c r="M16" s="2" t="s">
        <v>21</v>
      </c>
      <c r="N16" s="2"/>
      <c r="O16" s="2"/>
    </row>
    <row r="17" spans="1:18">
      <c r="A17" s="5"/>
      <c r="B17" s="5" t="s">
        <v>17</v>
      </c>
      <c r="C17" s="5"/>
      <c r="D17" s="5"/>
      <c r="E17" s="5"/>
      <c r="F17" s="12">
        <f>F16+(F16*18/100)</f>
        <v>954079.56</v>
      </c>
      <c r="G17" s="6"/>
      <c r="H17" s="2"/>
      <c r="I17" s="2"/>
      <c r="J17" s="2"/>
      <c r="K17" s="2"/>
      <c r="L17" s="2"/>
      <c r="M17" s="2"/>
      <c r="N17" s="2"/>
      <c r="O17" s="2"/>
    </row>
    <row r="18" spans="1:18">
      <c r="A18" s="8"/>
      <c r="B18" s="10" t="s">
        <v>18</v>
      </c>
      <c r="C18" s="9"/>
      <c r="D18" s="9"/>
      <c r="E18" s="9"/>
      <c r="F18" s="16">
        <f>F17</f>
        <v>954079.56</v>
      </c>
      <c r="G18" s="27"/>
      <c r="H18" s="2"/>
      <c r="I18" s="2"/>
      <c r="J18" s="2"/>
      <c r="K18" s="2"/>
      <c r="L18" s="2"/>
      <c r="M18" s="2"/>
      <c r="N18" s="2"/>
      <c r="O18" s="2"/>
    </row>
    <row r="19" spans="1:18">
      <c r="A19" s="6"/>
      <c r="B19" s="2"/>
      <c r="C19" s="6"/>
      <c r="D19" s="6"/>
      <c r="E19" s="6"/>
      <c r="F19" s="6"/>
      <c r="G19" s="6"/>
      <c r="H19" s="2"/>
      <c r="I19" s="2"/>
      <c r="J19" s="2"/>
      <c r="K19" s="2"/>
      <c r="L19" s="2"/>
      <c r="M19" s="2"/>
      <c r="N19" s="2"/>
      <c r="O19" s="2"/>
    </row>
    <row r="20" spans="1:18">
      <c r="A20" s="2"/>
      <c r="B20" s="7" t="s">
        <v>19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8" s="19" customFormat="1" ht="46.5" customHeight="1">
      <c r="A21" s="26" t="s">
        <v>4</v>
      </c>
      <c r="B21" s="36" t="s">
        <v>25</v>
      </c>
      <c r="C21" s="37"/>
      <c r="D21" s="37"/>
      <c r="E21" s="37"/>
      <c r="F21" s="38"/>
      <c r="G21" s="6"/>
      <c r="H21" s="6"/>
      <c r="I21" s="6"/>
      <c r="J21" s="6"/>
      <c r="K21" s="6"/>
      <c r="L21" s="21"/>
      <c r="M21" s="21"/>
      <c r="N21" s="21"/>
      <c r="O21" s="21"/>
    </row>
    <row r="22" spans="1:18" s="19" customFormat="1">
      <c r="A22" s="20" t="s">
        <v>12</v>
      </c>
      <c r="B22" s="5" t="s">
        <v>14</v>
      </c>
      <c r="C22" s="11">
        <f>2.9+5.1</f>
        <v>8</v>
      </c>
      <c r="D22" s="21"/>
    </row>
    <row r="23" spans="1:18" s="19" customFormat="1">
      <c r="A23" s="21"/>
      <c r="B23" s="5" t="s">
        <v>27</v>
      </c>
      <c r="C23" s="11">
        <v>22</v>
      </c>
      <c r="D23" s="21"/>
    </row>
    <row r="24" spans="1:18" s="19" customFormat="1" ht="30">
      <c r="A24" s="21"/>
      <c r="B24" s="5" t="s">
        <v>15</v>
      </c>
      <c r="C24" s="11">
        <v>0.2</v>
      </c>
      <c r="D24" s="21"/>
    </row>
    <row r="25" spans="1:18" s="19" customFormat="1">
      <c r="A25" s="21"/>
      <c r="B25" s="22" t="s">
        <v>13</v>
      </c>
      <c r="C25" s="23">
        <f>C22+C23+C24</f>
        <v>30.2</v>
      </c>
      <c r="D25" s="21"/>
      <c r="F25" s="24"/>
    </row>
    <row r="26" spans="1:18" s="19" customFormat="1">
      <c r="A26" s="18" t="s">
        <v>24</v>
      </c>
      <c r="B26" s="19" t="s">
        <v>23</v>
      </c>
    </row>
    <row r="27" spans="1:18" ht="36" customHeight="1">
      <c r="A27" s="28" t="s">
        <v>30</v>
      </c>
      <c r="B27" s="29" t="s">
        <v>29</v>
      </c>
      <c r="C27" s="29"/>
      <c r="D27" s="29"/>
      <c r="E27" s="29"/>
      <c r="F27" s="29"/>
    </row>
    <row r="28" spans="1:18">
      <c r="A28" s="29"/>
      <c r="B28" s="29"/>
      <c r="C28" s="29"/>
      <c r="D28" s="29"/>
      <c r="E28" s="29"/>
      <c r="F28" s="29"/>
    </row>
    <row r="29" spans="1:18" ht="25.5" customHeight="1">
      <c r="B29" s="17" t="s">
        <v>28</v>
      </c>
      <c r="C29" s="17"/>
      <c r="D29" s="25"/>
      <c r="E29" s="30" t="s">
        <v>32</v>
      </c>
      <c r="F29" s="30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</row>
  </sheetData>
  <mergeCells count="11">
    <mergeCell ref="A27:F27"/>
    <mergeCell ref="A28:F28"/>
    <mergeCell ref="E29:F29"/>
    <mergeCell ref="B1:F1"/>
    <mergeCell ref="B2:F2"/>
    <mergeCell ref="B3:F3"/>
    <mergeCell ref="C5:C6"/>
    <mergeCell ref="D5:D6"/>
    <mergeCell ref="E5:E6"/>
    <mergeCell ref="F5:F6"/>
    <mergeCell ref="B21:F21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2013-08-08T07:46:06Z</cp:lastPrinted>
  <dcterms:created xsi:type="dcterms:W3CDTF">2012-10-19T05:12:03Z</dcterms:created>
  <dcterms:modified xsi:type="dcterms:W3CDTF">2013-08-08T07:58:40Z</dcterms:modified>
</cp:coreProperties>
</file>