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990" windowHeight="9915"/>
  </bookViews>
  <sheets>
    <sheet name="НОВАЯ СМЕТА 03.07.2013" sheetId="5" r:id="rId1"/>
    <sheet name="Лист1" sheetId="6" r:id="rId2"/>
  </sheets>
  <calcPr calcId="125725"/>
</workbook>
</file>

<file path=xl/calcChain.xml><?xml version="1.0" encoding="utf-8"?>
<calcChain xmlns="http://schemas.openxmlformats.org/spreadsheetml/2006/main">
  <c r="C24" i="5"/>
  <c r="D9"/>
  <c r="C12" s="1"/>
  <c r="C16"/>
  <c r="C15"/>
  <c r="C20"/>
  <c r="C19"/>
  <c r="C18"/>
  <c r="C17"/>
  <c r="C21" l="1"/>
</calcChain>
</file>

<file path=xl/sharedStrings.xml><?xml version="1.0" encoding="utf-8"?>
<sst xmlns="http://schemas.openxmlformats.org/spreadsheetml/2006/main" count="60" uniqueCount="54">
  <si>
    <t xml:space="preserve">Наименование вида работ </t>
  </si>
  <si>
    <t>ед. изм.</t>
  </si>
  <si>
    <t>Расценка</t>
  </si>
  <si>
    <t>участок</t>
  </si>
  <si>
    <t>Для расчета используются Сборники цен и расценок:</t>
  </si>
  <si>
    <t>Расчет</t>
  </si>
  <si>
    <t>Обоснование</t>
  </si>
  <si>
    <t>по выставленным счетам</t>
  </si>
  <si>
    <t>А.В.Никулин</t>
  </si>
  <si>
    <t>Сборник 1995 г. табл. 114</t>
  </si>
  <si>
    <t>ИТОГО</t>
  </si>
  <si>
    <t>Начальник отдела градостроительной подготовки  территории УТП и МР ДГА</t>
  </si>
  <si>
    <t>Утверждаю</t>
  </si>
  <si>
    <t>Начальник ДГА администрации города Перми</t>
  </si>
  <si>
    <t>га</t>
  </si>
  <si>
    <t>Проложение теодолитных ходов</t>
  </si>
  <si>
    <t>км</t>
  </si>
  <si>
    <t>1*1074*0,85</t>
  </si>
  <si>
    <t>Внутренний транспорт</t>
  </si>
  <si>
    <t>%</t>
  </si>
  <si>
    <t>Организация и ликвидация работ</t>
  </si>
  <si>
    <t>Справочник базовых цен на инженерных изыскания для строительства, Москва, 2004</t>
  </si>
  <si>
    <t>11,25*19,33</t>
  </si>
  <si>
    <t>6*2,5*21,5</t>
  </si>
  <si>
    <t>8*26,59</t>
  </si>
  <si>
    <t>Письмо Минрегиона России от 07.06.2013 № 9912-СД/10</t>
  </si>
  <si>
    <t>_________________ Д.Ю.Лапшин</t>
  </si>
  <si>
    <t>"____"______________ 2013</t>
  </si>
  <si>
    <t>Полевые работы</t>
  </si>
  <si>
    <t xml:space="preserve">Камеральные работы </t>
  </si>
  <si>
    <t>С районным коэффициентом</t>
  </si>
  <si>
    <t>S уч.*(4824*0,5*0,85*1,4)</t>
  </si>
  <si>
    <t>Горизонтальная съемка масштаба 1:500 застроенных территорий (при обновлении топографических планов) кат. сложности II</t>
  </si>
  <si>
    <t>Итого (топосъемка с коэффициентом индексации цен)</t>
  </si>
  <si>
    <t>п.13 оу  прим.1</t>
  </si>
  <si>
    <t>п.15 оу д</t>
  </si>
  <si>
    <t>т.3 параграф 2</t>
  </si>
  <si>
    <t>т.47 параграф  1</t>
  </si>
  <si>
    <t>т,4 параграф 2</t>
  </si>
  <si>
    <t>тт9 параграф 5 прим.3,6, т10</t>
  </si>
  <si>
    <t>3,66*стоимость топосъемки</t>
  </si>
  <si>
    <t>Sуч.*(1559*0,5*1,2)</t>
  </si>
  <si>
    <t>Сборник цен и расценок на виды работ, выполняемых хозрасчетными проектно-производственными архитектурно-планировочными бюро, 1989 г.том 1</t>
  </si>
  <si>
    <t>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</si>
  <si>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 xml:space="preserve">Площадь земельного участка </t>
  </si>
  <si>
    <t xml:space="preserve">справка </t>
  </si>
  <si>
    <t>(1183*0.12*0.9+161*D9)*1,22*14,4</t>
  </si>
  <si>
    <t>1.Установление границ земельного участка на местности</t>
  </si>
  <si>
    <t xml:space="preserve">2.Топографическая съемка </t>
  </si>
  <si>
    <t>3.Согласование топографических планов с эксплуатирущими сетевыми организациями</t>
  </si>
  <si>
    <t>4. Определение предварительных инженерно-геологических условий земельного участка для строительства</t>
  </si>
  <si>
    <t>Обоснование начальной (максимальной) цены контракта на выполнение работ  по формированию земельных участков для проведения торгов по земельным участкам (земельный  участок расположен  по бул. Гагарина,88а в Свердловском районе города Перми) для строительства административного здания.</t>
  </si>
  <si>
    <t>приложение 3 к документации о проведении открытого аукциона в электронной форме</t>
  </si>
  <si>
    <t>* D - коэффициент уставноления границ земельного участка (расчет по формуле)</t>
  </si>
</sst>
</file>

<file path=xl/styles.xml><?xml version="1.0" encoding="utf-8"?>
<styleSheet xmlns="http://schemas.openxmlformats.org/spreadsheetml/2006/main">
  <numFmts count="4">
    <numFmt numFmtId="164" formatCode="000000"/>
    <numFmt numFmtId="165" formatCode="#,##0.00_р_."/>
    <numFmt numFmtId="166" formatCode="0.000"/>
    <numFmt numFmtId="167" formatCode="0.0"/>
  </numFmts>
  <fonts count="9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rgb="FF0070C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2" fontId="0" fillId="0" borderId="0" xfId="0" applyNumberFormat="1" applyAlignment="1">
      <alignment wrapText="1"/>
    </xf>
    <xf numFmtId="2" fontId="2" fillId="0" borderId="0" xfId="0" applyNumberFormat="1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Border="1" applyAlignment="1">
      <alignment wrapText="1"/>
    </xf>
    <xf numFmtId="0" fontId="2" fillId="2" borderId="0" xfId="0" applyFont="1" applyFill="1" applyBorder="1" applyAlignment="1">
      <alignment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0" fillId="0" borderId="0" xfId="0" applyNumberForma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165" fontId="2" fillId="0" borderId="0" xfId="0" applyNumberFormat="1" applyFont="1" applyBorder="1" applyAlignment="1">
      <alignment horizontal="center" wrapText="1"/>
    </xf>
    <xf numFmtId="165" fontId="8" fillId="2" borderId="0" xfId="0" applyNumberFormat="1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2" fontId="0" fillId="0" borderId="0" xfId="0" applyNumberForma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  <xf numFmtId="166" fontId="2" fillId="0" borderId="0" xfId="0" applyNumberFormat="1" applyFont="1" applyAlignment="1">
      <alignment wrapText="1"/>
    </xf>
    <xf numFmtId="2" fontId="5" fillId="2" borderId="0" xfId="0" applyNumberFormat="1" applyFont="1" applyFill="1" applyAlignment="1">
      <alignment wrapText="1"/>
    </xf>
    <xf numFmtId="167" fontId="2" fillId="0" borderId="0" xfId="0" applyNumberFormat="1" applyFont="1" applyAlignment="1">
      <alignment wrapText="1"/>
    </xf>
    <xf numFmtId="2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wrapText="1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6"/>
  <sheetViews>
    <sheetView tabSelected="1" topLeftCell="A7" workbookViewId="0">
      <selection activeCell="G10" sqref="G10:M27"/>
    </sheetView>
  </sheetViews>
  <sheetFormatPr defaultRowHeight="12.75"/>
  <cols>
    <col min="1" max="1" width="38.42578125" style="13" customWidth="1"/>
    <col min="2" max="2" width="10.5703125" style="13" customWidth="1"/>
    <col min="3" max="3" width="13" style="14" customWidth="1"/>
    <col min="4" max="4" width="51.85546875" style="13" customWidth="1"/>
    <col min="5" max="5" width="29" style="13" customWidth="1"/>
    <col min="6" max="6" width="9.140625" style="3"/>
    <col min="7" max="8" width="11.5703125" style="3" bestFit="1" customWidth="1"/>
    <col min="9" max="9" width="9.140625" style="3"/>
    <col min="10" max="10" width="13.7109375" style="3" customWidth="1"/>
    <col min="11" max="11" width="9.140625" style="3"/>
    <col min="12" max="12" width="10.5703125" style="3" bestFit="1" customWidth="1"/>
    <col min="13" max="16384" width="9.140625" style="3"/>
  </cols>
  <sheetData>
    <row r="1" spans="1:10">
      <c r="A1" s="45"/>
      <c r="B1" s="46"/>
      <c r="D1" s="45" t="s">
        <v>52</v>
      </c>
      <c r="E1" s="46"/>
    </row>
    <row r="2" spans="1:10">
      <c r="A2" s="12"/>
      <c r="D2" s="12"/>
    </row>
    <row r="3" spans="1:10">
      <c r="A3" s="15"/>
      <c r="D3" s="15" t="s">
        <v>12</v>
      </c>
    </row>
    <row r="4" spans="1:10" ht="20.25" customHeight="1">
      <c r="A4" s="15"/>
      <c r="D4" s="43" t="s">
        <v>13</v>
      </c>
    </row>
    <row r="5" spans="1:10">
      <c r="A5" s="15"/>
      <c r="D5" s="43" t="s">
        <v>26</v>
      </c>
    </row>
    <row r="6" spans="1:10" ht="12.75" customHeight="1">
      <c r="D6" s="12" t="s">
        <v>27</v>
      </c>
    </row>
    <row r="7" spans="1:10" ht="12.75" customHeight="1">
      <c r="D7" s="12"/>
    </row>
    <row r="8" spans="1:10" s="2" customFormat="1" ht="69" customHeight="1">
      <c r="A8" s="48" t="s">
        <v>51</v>
      </c>
      <c r="B8" s="48"/>
      <c r="C8" s="48"/>
      <c r="D8" s="48"/>
      <c r="E8" s="48"/>
    </row>
    <row r="9" spans="1:10" s="10" customFormat="1" ht="14.25" customHeight="1">
      <c r="A9" s="29" t="s">
        <v>44</v>
      </c>
      <c r="B9" s="29" t="s">
        <v>14</v>
      </c>
      <c r="C9" s="34">
        <v>0.54100000000000004</v>
      </c>
      <c r="D9" s="35">
        <f>1+0.08*(8-3)</f>
        <v>1.4</v>
      </c>
      <c r="E9" s="28"/>
    </row>
    <row r="10" spans="1:10" s="1" customFormat="1" ht="14.25" customHeight="1">
      <c r="A10" s="50"/>
      <c r="B10" s="50"/>
      <c r="C10" s="50"/>
      <c r="D10" s="50"/>
      <c r="E10" s="50"/>
    </row>
    <row r="11" spans="1:10" s="1" customFormat="1" ht="14.25" customHeight="1">
      <c r="A11" s="16" t="s">
        <v>0</v>
      </c>
      <c r="B11" s="16" t="s">
        <v>1</v>
      </c>
      <c r="C11" s="17" t="s">
        <v>2</v>
      </c>
      <c r="D11" s="16" t="s">
        <v>5</v>
      </c>
      <c r="E11" s="16" t="s">
        <v>6</v>
      </c>
    </row>
    <row r="12" spans="1:10" s="1" customFormat="1" ht="32.25" customHeight="1">
      <c r="A12" s="16" t="s">
        <v>47</v>
      </c>
      <c r="B12" s="20" t="s">
        <v>3</v>
      </c>
      <c r="C12" s="17">
        <f>(1183*0.12*0.9+161*D9)*1.22*14.4</f>
        <v>6204.3851519999998</v>
      </c>
      <c r="D12" s="18" t="s">
        <v>46</v>
      </c>
      <c r="E12" s="18" t="s">
        <v>9</v>
      </c>
      <c r="G12" s="7"/>
      <c r="J12" s="7"/>
    </row>
    <row r="13" spans="1:10" s="1" customFormat="1" ht="37.5" customHeight="1">
      <c r="A13" s="16" t="s">
        <v>48</v>
      </c>
      <c r="B13" s="20"/>
      <c r="C13" s="17"/>
      <c r="D13" s="18"/>
      <c r="E13" s="18" t="s">
        <v>21</v>
      </c>
    </row>
    <row r="14" spans="1:10" s="1" customFormat="1" ht="53.25" customHeight="1">
      <c r="A14" s="18" t="s">
        <v>32</v>
      </c>
      <c r="B14" s="18"/>
      <c r="C14" s="19"/>
      <c r="D14" s="18"/>
      <c r="E14" s="18"/>
      <c r="F14" s="10"/>
    </row>
    <row r="15" spans="1:10" s="1" customFormat="1" ht="21" customHeight="1">
      <c r="A15" s="18" t="s">
        <v>28</v>
      </c>
      <c r="B15" s="18" t="s">
        <v>14</v>
      </c>
      <c r="C15" s="19">
        <f>C9*4824*0.5*0.85*1.4</f>
        <v>1552.8214800000001</v>
      </c>
      <c r="D15" s="18" t="s">
        <v>31</v>
      </c>
      <c r="E15" s="18" t="s">
        <v>39</v>
      </c>
      <c r="F15" s="11"/>
      <c r="G15" s="40"/>
      <c r="J15" s="7"/>
    </row>
    <row r="16" spans="1:10" s="1" customFormat="1" ht="13.5" customHeight="1">
      <c r="A16" s="18" t="s">
        <v>29</v>
      </c>
      <c r="B16" s="18" t="s">
        <v>14</v>
      </c>
      <c r="C16" s="19">
        <f>C9*1559*0.5*1.2</f>
        <v>506.05140000000006</v>
      </c>
      <c r="D16" s="18" t="s">
        <v>41</v>
      </c>
      <c r="E16" s="18" t="s">
        <v>35</v>
      </c>
      <c r="F16" s="10"/>
      <c r="G16" s="7"/>
      <c r="J16" s="7"/>
    </row>
    <row r="17" spans="1:14" s="1" customFormat="1" ht="18" customHeight="1">
      <c r="A17" s="18" t="s">
        <v>15</v>
      </c>
      <c r="B17" s="18" t="s">
        <v>16</v>
      </c>
      <c r="C17" s="19">
        <f>1*1074*0.85</f>
        <v>912.9</v>
      </c>
      <c r="D17" s="18" t="s">
        <v>17</v>
      </c>
      <c r="E17" s="18" t="s">
        <v>37</v>
      </c>
      <c r="G17" s="41"/>
      <c r="J17" s="7"/>
    </row>
    <row r="18" spans="1:14" s="1" customFormat="1" ht="18.75" customHeight="1">
      <c r="A18" s="18" t="s">
        <v>18</v>
      </c>
      <c r="B18" s="18" t="s">
        <v>19</v>
      </c>
      <c r="C18" s="19">
        <f>11.25*19.33</f>
        <v>217.46249999999998</v>
      </c>
      <c r="D18" s="18" t="s">
        <v>22</v>
      </c>
      <c r="E18" s="18" t="s">
        <v>38</v>
      </c>
      <c r="G18" s="7"/>
      <c r="J18" s="39"/>
    </row>
    <row r="19" spans="1:14" s="1" customFormat="1" ht="18.75" customHeight="1">
      <c r="A19" s="18" t="s">
        <v>20</v>
      </c>
      <c r="B19" s="18" t="s">
        <v>19</v>
      </c>
      <c r="C19" s="19">
        <f>6*2.5*21.5</f>
        <v>322.5</v>
      </c>
      <c r="D19" s="18" t="s">
        <v>23</v>
      </c>
      <c r="E19" s="18" t="s">
        <v>34</v>
      </c>
      <c r="J19" s="39"/>
    </row>
    <row r="20" spans="1:14" s="1" customFormat="1" ht="22.5" customHeight="1">
      <c r="A20" s="18" t="s">
        <v>30</v>
      </c>
      <c r="B20" s="18" t="s">
        <v>19</v>
      </c>
      <c r="C20" s="19">
        <f>8*26.59</f>
        <v>212.72</v>
      </c>
      <c r="D20" s="18" t="s">
        <v>24</v>
      </c>
      <c r="E20" s="18" t="s">
        <v>36</v>
      </c>
      <c r="G20" s="7"/>
      <c r="J20" s="39"/>
    </row>
    <row r="21" spans="1:14" s="1" customFormat="1" ht="37.5" customHeight="1">
      <c r="A21" s="16" t="s">
        <v>33</v>
      </c>
      <c r="B21" s="16"/>
      <c r="C21" s="17">
        <f>(SUM(C15:C20)*3.66)</f>
        <v>13631.506690800001</v>
      </c>
      <c r="D21" s="18" t="s">
        <v>40</v>
      </c>
      <c r="E21" s="18" t="s">
        <v>25</v>
      </c>
      <c r="G21" s="7"/>
      <c r="H21" s="7"/>
      <c r="I21" s="37"/>
      <c r="J21" s="36"/>
      <c r="K21" s="36"/>
      <c r="L21" s="3"/>
      <c r="M21" s="3"/>
      <c r="N21" s="3"/>
    </row>
    <row r="22" spans="1:14" s="1" customFormat="1" ht="37.5" customHeight="1">
      <c r="A22" s="16" t="s">
        <v>49</v>
      </c>
      <c r="B22" s="16"/>
      <c r="C22" s="17">
        <v>2500</v>
      </c>
      <c r="D22" s="18" t="s">
        <v>7</v>
      </c>
      <c r="E22" s="18"/>
      <c r="I22" s="38"/>
      <c r="J22" s="42"/>
      <c r="K22" s="38"/>
      <c r="L22" s="9"/>
      <c r="M22" s="9"/>
      <c r="N22" s="5"/>
    </row>
    <row r="23" spans="1:14" s="1" customFormat="1" ht="54.75" customHeight="1">
      <c r="A23" s="30" t="s">
        <v>50</v>
      </c>
      <c r="B23" s="31" t="s">
        <v>45</v>
      </c>
      <c r="C23" s="17">
        <v>53230</v>
      </c>
      <c r="D23" s="32" t="s">
        <v>7</v>
      </c>
      <c r="E23" s="31"/>
      <c r="I23" s="8"/>
      <c r="J23" s="42"/>
      <c r="K23" s="8"/>
      <c r="L23" s="9"/>
      <c r="M23" s="9"/>
      <c r="N23" s="5"/>
    </row>
    <row r="24" spans="1:14" s="1" customFormat="1" ht="30" customHeight="1">
      <c r="A24" s="22" t="s">
        <v>10</v>
      </c>
      <c r="B24" s="23"/>
      <c r="C24" s="21">
        <f>(C12+C21+C22)*1.18+C23</f>
        <v>79586.352374504</v>
      </c>
      <c r="D24" s="18"/>
      <c r="E24" s="18"/>
      <c r="G24" s="7"/>
      <c r="H24" s="7"/>
      <c r="J24" s="7"/>
    </row>
    <row r="25" spans="1:14">
      <c r="A25" s="52" t="s">
        <v>53</v>
      </c>
      <c r="B25" s="53"/>
      <c r="C25" s="53"/>
      <c r="D25" s="53"/>
      <c r="E25" s="53"/>
      <c r="H25" s="6"/>
    </row>
    <row r="26" spans="1:14">
      <c r="A26" s="15"/>
      <c r="B26" s="15"/>
      <c r="C26" s="24"/>
      <c r="H26" s="49"/>
      <c r="I26" s="49"/>
      <c r="J26" s="49"/>
      <c r="K26" s="49"/>
      <c r="L26" s="49"/>
    </row>
    <row r="27" spans="1:14" ht="12.75" customHeight="1">
      <c r="A27" s="45" t="s">
        <v>4</v>
      </c>
      <c r="B27" s="46"/>
      <c r="C27" s="46"/>
      <c r="D27" s="46"/>
    </row>
    <row r="28" spans="1:14" ht="17.25" customHeight="1">
      <c r="A28" s="45" t="s">
        <v>42</v>
      </c>
      <c r="B28" s="46"/>
      <c r="C28" s="46"/>
      <c r="D28" s="46"/>
      <c r="E28" s="46"/>
      <c r="H28" s="51"/>
      <c r="I28" s="51"/>
      <c r="J28" s="51"/>
    </row>
    <row r="29" spans="1:14" s="4" customFormat="1" ht="25.5" customHeight="1">
      <c r="A29" s="47" t="s">
        <v>43</v>
      </c>
      <c r="B29" s="47"/>
      <c r="C29" s="47"/>
      <c r="D29" s="47"/>
      <c r="E29" s="47"/>
    </row>
    <row r="30" spans="1:14" s="4" customFormat="1" ht="39.75" customHeight="1">
      <c r="A30" s="47" t="s">
        <v>21</v>
      </c>
      <c r="B30" s="47"/>
      <c r="C30" s="47"/>
      <c r="D30" s="47"/>
      <c r="E30" s="47"/>
    </row>
    <row r="31" spans="1:14" s="4" customFormat="1" ht="25.5">
      <c r="A31" s="25" t="s">
        <v>11</v>
      </c>
      <c r="B31" s="25"/>
      <c r="C31" s="26"/>
      <c r="D31" s="25"/>
      <c r="E31" s="25" t="s">
        <v>8</v>
      </c>
    </row>
    <row r="32" spans="1:14" s="5" customFormat="1">
      <c r="A32" s="15"/>
      <c r="B32" s="15"/>
      <c r="C32" s="24"/>
      <c r="D32" s="15"/>
      <c r="E32" s="27"/>
      <c r="H32" s="44"/>
      <c r="I32" s="44"/>
      <c r="J32" s="44"/>
      <c r="K32" s="9"/>
      <c r="L32" s="9"/>
    </row>
    <row r="33" spans="1:5" s="1" customFormat="1">
      <c r="A33" s="15"/>
      <c r="B33" s="15"/>
      <c r="C33" s="24"/>
      <c r="D33" s="15"/>
      <c r="E33" s="15"/>
    </row>
    <row r="34" spans="1:5">
      <c r="C34" s="33"/>
    </row>
    <row r="36" spans="1:5" s="1" customFormat="1">
      <c r="A36" s="15"/>
      <c r="B36" s="15"/>
      <c r="C36" s="24"/>
      <c r="D36" s="15"/>
      <c r="E36" s="15"/>
    </row>
  </sheetData>
  <mergeCells count="12">
    <mergeCell ref="H32:J32"/>
    <mergeCell ref="A28:E28"/>
    <mergeCell ref="A29:E29"/>
    <mergeCell ref="A30:E30"/>
    <mergeCell ref="D1:E1"/>
    <mergeCell ref="A8:E8"/>
    <mergeCell ref="A27:D27"/>
    <mergeCell ref="A1:B1"/>
    <mergeCell ref="H26:L26"/>
    <mergeCell ref="A10:E10"/>
    <mergeCell ref="H28:J28"/>
    <mergeCell ref="A25:E25"/>
  </mergeCells>
  <phoneticPr fontId="4" type="noConversion"/>
  <pageMargins left="0.35433070866141736" right="0.19685039370078741" top="0.19685039370078741" bottom="0.19685039370078741" header="0.51181102362204722" footer="0.51181102362204722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НОВАЯ СМЕТА 03.07.2013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Kozlova</cp:lastModifiedBy>
  <cp:lastPrinted>2013-08-16T09:04:30Z</cp:lastPrinted>
  <dcterms:created xsi:type="dcterms:W3CDTF">1996-10-08T23:32:33Z</dcterms:created>
  <dcterms:modified xsi:type="dcterms:W3CDTF">2013-08-16T09:04:42Z</dcterms:modified>
</cp:coreProperties>
</file>