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2315" windowHeight="5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1" i="1"/>
  <c r="O10"/>
  <c r="P10" s="1"/>
  <c r="O9"/>
  <c r="P9" s="1"/>
  <c r="O7"/>
  <c r="P7" s="1"/>
  <c r="O12"/>
  <c r="P12" s="1"/>
  <c r="O8"/>
  <c r="L13"/>
  <c r="L12"/>
  <c r="L11"/>
  <c r="L10"/>
  <c r="L9"/>
  <c r="L8"/>
  <c r="L7"/>
  <c r="P11"/>
  <c r="P8"/>
  <c r="N12"/>
  <c r="N11"/>
  <c r="N10"/>
  <c r="N9"/>
  <c r="N8"/>
  <c r="N13" s="1"/>
  <c r="N7"/>
  <c r="J12"/>
  <c r="J13" s="1"/>
  <c r="J10"/>
  <c r="J9"/>
  <c r="J8"/>
  <c r="J7"/>
  <c r="J11"/>
  <c r="H12"/>
  <c r="H11"/>
  <c r="H10"/>
  <c r="H9"/>
  <c r="H8"/>
  <c r="H13" s="1"/>
  <c r="H7"/>
  <c r="F12"/>
  <c r="F11"/>
  <c r="F10"/>
  <c r="F9"/>
  <c r="F8"/>
  <c r="F7"/>
  <c r="P13" l="1"/>
  <c r="F13"/>
</calcChain>
</file>

<file path=xl/sharedStrings.xml><?xml version="1.0" encoding="utf-8"?>
<sst xmlns="http://schemas.openxmlformats.org/spreadsheetml/2006/main" count="36" uniqueCount="23">
  <si>
    <t>Ед.</t>
  </si>
  <si>
    <t>Кол-во</t>
  </si>
  <si>
    <t>шт</t>
  </si>
  <si>
    <t>Коммерческие предложения</t>
  </si>
  <si>
    <t>цена</t>
  </si>
  <si>
    <t>сумма</t>
  </si>
  <si>
    <t xml:space="preserve">Стол письменный  (1200х700х750 мм). </t>
  </si>
  <si>
    <t xml:space="preserve">Тумба с 3-мя ящиками   428х430х632 мм  </t>
  </si>
  <si>
    <t xml:space="preserve">Подставка под системный блок  (500х300х140), </t>
  </si>
  <si>
    <t>№ п/п</t>
  </si>
  <si>
    <t>средняя цена</t>
  </si>
  <si>
    <t>Кресло поворотное</t>
  </si>
  <si>
    <t>Расширитель  (700х600х750 мм.), нога-опора в комплекте</t>
  </si>
  <si>
    <t>Товар ОКДП 162</t>
  </si>
  <si>
    <t>Обоснование начальной (максимальной) цены контракта на приобретение мебели</t>
  </si>
  <si>
    <t>Компания №1</t>
  </si>
  <si>
    <t>Компания №2</t>
  </si>
  <si>
    <r>
      <rPr>
        <b/>
        <sz val="8"/>
        <color theme="1"/>
        <rFont val="Times New Roman"/>
        <family val="1"/>
        <charset val="204"/>
      </rPr>
      <t xml:space="preserve">Компания №3 </t>
    </r>
    <r>
      <rPr>
        <sz val="8"/>
        <color theme="1"/>
        <rFont val="Times New Roman"/>
        <family val="1"/>
        <charset val="204"/>
      </rPr>
      <t>www/shatura.com/goods/chair/office-armchair/</t>
    </r>
  </si>
  <si>
    <r>
      <rPr>
        <b/>
        <sz val="8"/>
        <color theme="1"/>
        <rFont val="Times New Roman"/>
        <family val="1"/>
        <charset val="204"/>
      </rPr>
      <t>Компания №4</t>
    </r>
    <r>
      <rPr>
        <sz val="8"/>
        <color theme="1"/>
        <rFont val="Times New Roman"/>
        <family val="1"/>
        <charset val="204"/>
      </rPr>
      <t xml:space="preserve"> www/officemag.ru/catalog/88541/ 253394</t>
    </r>
  </si>
  <si>
    <r>
      <rPr>
        <b/>
        <sz val="8"/>
        <color theme="1"/>
        <rFont val="Times New Roman"/>
        <family val="1"/>
        <charset val="204"/>
      </rPr>
      <t xml:space="preserve">Компания №5 </t>
    </r>
    <r>
      <rPr>
        <sz val="8"/>
        <color theme="1"/>
        <rFont val="Times New Roman"/>
        <family val="1"/>
        <charset val="204"/>
      </rPr>
      <t xml:space="preserve"> perm.kabinetof.ru/catalogue/personal/index _942.html</t>
    </r>
  </si>
  <si>
    <t xml:space="preserve">Начальная (максимальная) цена контракта составила </t>
  </si>
  <si>
    <t>50 680 руб</t>
  </si>
  <si>
    <t>Шкаф  металлический архивный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</si>
</sst>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/>
    </xf>
  </cellStyleXfs>
  <cellXfs count="30">
    <xf numFmtId="0" fontId="0" fillId="0" borderId="0" xfId="0"/>
    <xf numFmtId="0" fontId="2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1" fontId="6" fillId="0" borderId="1" xfId="1" applyNumberFormat="1" applyFont="1" applyBorder="1" applyAlignment="1">
      <alignment horizontal="center" wrapText="1"/>
    </xf>
    <xf numFmtId="4" fontId="6" fillId="0" borderId="1" xfId="1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/>
    <xf numFmtId="4" fontId="3" fillId="0" borderId="1" xfId="0" applyNumberFormat="1" applyFont="1" applyBorder="1"/>
    <xf numFmtId="0" fontId="6" fillId="0" borderId="2" xfId="1" applyFont="1" applyBorder="1" applyAlignment="1">
      <alignment horizontal="center" wrapText="1"/>
    </xf>
    <xf numFmtId="1" fontId="6" fillId="0" borderId="2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4" fontId="5" fillId="0" borderId="1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5"/>
  <sheetViews>
    <sheetView tabSelected="1" topLeftCell="A10" workbookViewId="0">
      <selection activeCell="B13" sqref="B13"/>
    </sheetView>
  </sheetViews>
  <sheetFormatPr defaultRowHeight="15"/>
  <cols>
    <col min="1" max="1" width="4.28515625" customWidth="1"/>
    <col min="2" max="2" width="17" customWidth="1"/>
    <col min="3" max="3" width="4.28515625" customWidth="1"/>
    <col min="4" max="4" width="5.42578125" customWidth="1"/>
    <col min="5" max="5" width="7.85546875" customWidth="1"/>
    <col min="6" max="6" width="9.42578125" customWidth="1"/>
    <col min="7" max="7" width="8.42578125" customWidth="1"/>
    <col min="8" max="8" width="10.140625" customWidth="1"/>
    <col min="9" max="9" width="7" customWidth="1"/>
    <col min="10" max="10" width="8.5703125" customWidth="1"/>
    <col min="11" max="11" width="7.85546875" customWidth="1"/>
    <col min="12" max="12" width="9.7109375" customWidth="1"/>
    <col min="13" max="13" width="7.7109375" customWidth="1"/>
    <col min="14" max="14" width="9.140625" customWidth="1"/>
    <col min="15" max="15" width="8.7109375" customWidth="1"/>
    <col min="16" max="16" width="10.85546875" customWidth="1"/>
  </cols>
  <sheetData>
    <row r="2" spans="1:16" ht="15" customHeight="1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6">
      <c r="B3" s="1" t="s">
        <v>3</v>
      </c>
    </row>
    <row r="5" spans="1:16" ht="78.75" customHeight="1">
      <c r="A5" s="20" t="s">
        <v>9</v>
      </c>
      <c r="B5" s="18" t="s">
        <v>13</v>
      </c>
      <c r="C5" s="18" t="s">
        <v>0</v>
      </c>
      <c r="D5" s="18" t="s">
        <v>1</v>
      </c>
      <c r="E5" s="28" t="s">
        <v>15</v>
      </c>
      <c r="F5" s="29"/>
      <c r="G5" s="28" t="s">
        <v>16</v>
      </c>
      <c r="H5" s="29"/>
      <c r="I5" s="26" t="s">
        <v>17</v>
      </c>
      <c r="J5" s="27"/>
      <c r="K5" s="26" t="s">
        <v>18</v>
      </c>
      <c r="L5" s="27"/>
      <c r="M5" s="26" t="s">
        <v>19</v>
      </c>
      <c r="N5" s="27"/>
      <c r="O5" s="22" t="s">
        <v>10</v>
      </c>
      <c r="P5" s="23"/>
    </row>
    <row r="6" spans="1:16" ht="28.5" customHeight="1">
      <c r="A6" s="21"/>
      <c r="B6" s="19"/>
      <c r="C6" s="19"/>
      <c r="D6" s="19"/>
      <c r="E6" s="2" t="s">
        <v>4</v>
      </c>
      <c r="F6" s="3" t="s">
        <v>5</v>
      </c>
      <c r="G6" s="2" t="s">
        <v>4</v>
      </c>
      <c r="H6" s="3" t="s">
        <v>5</v>
      </c>
      <c r="I6" s="2" t="s">
        <v>4</v>
      </c>
      <c r="J6" s="3" t="s">
        <v>5</v>
      </c>
      <c r="K6" s="2" t="s">
        <v>4</v>
      </c>
      <c r="L6" s="3" t="s">
        <v>5</v>
      </c>
      <c r="M6" s="2" t="s">
        <v>4</v>
      </c>
      <c r="N6" s="3" t="s">
        <v>5</v>
      </c>
      <c r="O6" s="24"/>
      <c r="P6" s="25"/>
    </row>
    <row r="7" spans="1:16" ht="23.25">
      <c r="A7" s="4">
        <v>1</v>
      </c>
      <c r="B7" s="5" t="s">
        <v>6</v>
      </c>
      <c r="C7" s="5" t="s">
        <v>2</v>
      </c>
      <c r="D7" s="6">
        <v>3</v>
      </c>
      <c r="E7" s="7">
        <v>2411</v>
      </c>
      <c r="F7" s="8">
        <f>D7*E7</f>
        <v>7233</v>
      </c>
      <c r="G7" s="8">
        <v>2932.69</v>
      </c>
      <c r="H7" s="8">
        <f>D7*G7</f>
        <v>8798.07</v>
      </c>
      <c r="I7" s="9">
        <v>2010</v>
      </c>
      <c r="J7" s="9">
        <f t="shared" ref="J7:J10" si="0">D7*I7</f>
        <v>6030</v>
      </c>
      <c r="K7" s="9">
        <v>2288</v>
      </c>
      <c r="L7" s="9">
        <f>D7*K7</f>
        <v>6864</v>
      </c>
      <c r="M7" s="10">
        <v>3190</v>
      </c>
      <c r="N7" s="10">
        <f t="shared" ref="N7:N12" si="1">D7*M7</f>
        <v>9570</v>
      </c>
      <c r="O7" s="10">
        <f>(E7+G7+I7+M7+K7)/5</f>
        <v>2566.3380000000002</v>
      </c>
      <c r="P7" s="10">
        <f>D7*O7</f>
        <v>7699.014000000001</v>
      </c>
    </row>
    <row r="8" spans="1:16" ht="45.75">
      <c r="A8" s="4">
        <v>2</v>
      </c>
      <c r="B8" s="11" t="s">
        <v>12</v>
      </c>
      <c r="C8" s="11" t="s">
        <v>2</v>
      </c>
      <c r="D8" s="12">
        <v>3</v>
      </c>
      <c r="E8" s="7">
        <v>1432</v>
      </c>
      <c r="F8" s="8">
        <f t="shared" ref="F8:F12" si="2">D8*E8</f>
        <v>4296</v>
      </c>
      <c r="G8" s="8">
        <v>2461.6999999999998</v>
      </c>
      <c r="H8" s="8">
        <f t="shared" ref="H8:H12" si="3">D8*G8</f>
        <v>7385.0999999999995</v>
      </c>
      <c r="I8" s="9">
        <v>1130</v>
      </c>
      <c r="J8" s="9">
        <f t="shared" si="0"/>
        <v>3390</v>
      </c>
      <c r="K8" s="9"/>
      <c r="L8" s="9">
        <f t="shared" ref="L8:L12" si="4">D8*K8</f>
        <v>0</v>
      </c>
      <c r="M8" s="10">
        <v>1340</v>
      </c>
      <c r="N8" s="10">
        <f t="shared" si="1"/>
        <v>4020</v>
      </c>
      <c r="O8" s="10">
        <f t="shared" ref="O8" si="5">(E8+G8+I8+M8+K8)/4</f>
        <v>1590.925</v>
      </c>
      <c r="P8" s="10">
        <f t="shared" ref="P8:P12" si="6">D8*O8</f>
        <v>4772.7749999999996</v>
      </c>
    </row>
    <row r="9" spans="1:16" ht="23.25">
      <c r="A9" s="4">
        <v>3</v>
      </c>
      <c r="B9" s="11" t="s">
        <v>7</v>
      </c>
      <c r="C9" s="11" t="s">
        <v>2</v>
      </c>
      <c r="D9" s="12">
        <v>3</v>
      </c>
      <c r="E9" s="7">
        <v>3128</v>
      </c>
      <c r="F9" s="8">
        <f t="shared" si="2"/>
        <v>9384</v>
      </c>
      <c r="G9" s="8">
        <v>4127.5</v>
      </c>
      <c r="H9" s="8">
        <f t="shared" si="3"/>
        <v>12382.5</v>
      </c>
      <c r="I9" s="9">
        <v>2660</v>
      </c>
      <c r="J9" s="9">
        <f t="shared" si="0"/>
        <v>7980</v>
      </c>
      <c r="K9" s="9">
        <v>3155</v>
      </c>
      <c r="L9" s="9">
        <f t="shared" si="4"/>
        <v>9465</v>
      </c>
      <c r="M9" s="10">
        <v>4550</v>
      </c>
      <c r="N9" s="10">
        <f t="shared" si="1"/>
        <v>13650</v>
      </c>
      <c r="O9" s="10">
        <f>(E9+G9+I9+M9+K9)/5</f>
        <v>3524.1</v>
      </c>
      <c r="P9" s="10">
        <f t="shared" si="6"/>
        <v>10572.3</v>
      </c>
    </row>
    <row r="10" spans="1:16" ht="34.5">
      <c r="A10" s="4">
        <v>4</v>
      </c>
      <c r="B10" s="11" t="s">
        <v>8</v>
      </c>
      <c r="C10" s="11" t="s">
        <v>2</v>
      </c>
      <c r="D10" s="12">
        <v>3</v>
      </c>
      <c r="E10" s="7">
        <v>529</v>
      </c>
      <c r="F10" s="8">
        <f t="shared" si="2"/>
        <v>1587</v>
      </c>
      <c r="G10" s="8">
        <v>2523.84</v>
      </c>
      <c r="H10" s="8">
        <f t="shared" si="3"/>
        <v>7571.52</v>
      </c>
      <c r="I10" s="9"/>
      <c r="J10" s="9">
        <f t="shared" si="0"/>
        <v>0</v>
      </c>
      <c r="K10" s="9">
        <v>887</v>
      </c>
      <c r="L10" s="9">
        <f t="shared" si="4"/>
        <v>2661</v>
      </c>
      <c r="M10" s="10"/>
      <c r="N10" s="10">
        <f t="shared" si="1"/>
        <v>0</v>
      </c>
      <c r="O10" s="10">
        <f>(E10+G10+K10)/3</f>
        <v>1313.28</v>
      </c>
      <c r="P10" s="10">
        <f t="shared" si="6"/>
        <v>3939.84</v>
      </c>
    </row>
    <row r="11" spans="1:16">
      <c r="A11" s="4">
        <v>5</v>
      </c>
      <c r="B11" s="11" t="s">
        <v>11</v>
      </c>
      <c r="C11" s="11" t="s">
        <v>2</v>
      </c>
      <c r="D11" s="12">
        <v>3</v>
      </c>
      <c r="E11" s="7">
        <v>1600</v>
      </c>
      <c r="F11" s="8">
        <f t="shared" si="2"/>
        <v>4800</v>
      </c>
      <c r="G11" s="8">
        <v>2398</v>
      </c>
      <c r="H11" s="8">
        <f t="shared" si="3"/>
        <v>7194</v>
      </c>
      <c r="I11" s="9">
        <v>1770</v>
      </c>
      <c r="J11" s="9">
        <f>D11*I11</f>
        <v>5310</v>
      </c>
      <c r="K11" s="9">
        <v>1239</v>
      </c>
      <c r="L11" s="9">
        <f t="shared" si="4"/>
        <v>3717</v>
      </c>
      <c r="M11" s="10">
        <v>2730</v>
      </c>
      <c r="N11" s="10">
        <f t="shared" si="1"/>
        <v>8190</v>
      </c>
      <c r="O11" s="10">
        <f>(E11+G11+I11+M11+K11)/5</f>
        <v>1947.4</v>
      </c>
      <c r="P11" s="10">
        <f t="shared" si="6"/>
        <v>5842.2000000000007</v>
      </c>
    </row>
    <row r="12" spans="1:16" ht="23.25">
      <c r="A12" s="4">
        <v>6</v>
      </c>
      <c r="B12" s="13" t="s">
        <v>22</v>
      </c>
      <c r="C12" s="11" t="s">
        <v>2</v>
      </c>
      <c r="D12" s="4">
        <v>2</v>
      </c>
      <c r="E12" s="8">
        <v>6783</v>
      </c>
      <c r="F12" s="8">
        <f t="shared" si="2"/>
        <v>13566</v>
      </c>
      <c r="G12" s="8">
        <v>12373.02</v>
      </c>
      <c r="H12" s="8">
        <f t="shared" si="3"/>
        <v>24746.04</v>
      </c>
      <c r="I12" s="9"/>
      <c r="J12" s="9">
        <f t="shared" ref="J12" si="7">D12*I12</f>
        <v>0</v>
      </c>
      <c r="K12" s="9">
        <v>7627</v>
      </c>
      <c r="L12" s="9">
        <f t="shared" si="4"/>
        <v>15254</v>
      </c>
      <c r="M12" s="10"/>
      <c r="N12" s="10">
        <f t="shared" si="1"/>
        <v>0</v>
      </c>
      <c r="O12" s="10">
        <f>(E12+G12+K12)/3</f>
        <v>8927.6733333333341</v>
      </c>
      <c r="P12" s="10">
        <f t="shared" si="6"/>
        <v>17855.346666666668</v>
      </c>
    </row>
    <row r="13" spans="1:16">
      <c r="A13" s="4"/>
      <c r="B13" s="4"/>
      <c r="C13" s="4"/>
      <c r="D13" s="4"/>
      <c r="E13" s="8"/>
      <c r="F13" s="8">
        <f>SUM(F7:F12)</f>
        <v>40866</v>
      </c>
      <c r="G13" s="8"/>
      <c r="H13" s="8">
        <f>SUM(H7:H12)</f>
        <v>68077.23000000001</v>
      </c>
      <c r="I13" s="14"/>
      <c r="J13" s="10">
        <f>SUM(J7:J12)</f>
        <v>22710</v>
      </c>
      <c r="K13" s="10"/>
      <c r="L13" s="10">
        <f>SUM(L7:L12)</f>
        <v>37961</v>
      </c>
      <c r="M13" s="14"/>
      <c r="N13" s="10">
        <f>SUM(N7:N12)</f>
        <v>35430</v>
      </c>
      <c r="O13" s="10"/>
      <c r="P13" s="15">
        <f>SUM(P7:P12)</f>
        <v>50681.475666666665</v>
      </c>
    </row>
    <row r="15" spans="1:16" ht="15.75">
      <c r="B15" s="16" t="s">
        <v>20</v>
      </c>
      <c r="J15" s="15" t="s">
        <v>21</v>
      </c>
    </row>
  </sheetData>
  <mergeCells count="12">
    <mergeCell ref="A2:L2"/>
    <mergeCell ref="B5:B6"/>
    <mergeCell ref="A5:A6"/>
    <mergeCell ref="O5:P5"/>
    <mergeCell ref="O6:P6"/>
    <mergeCell ref="K5:L5"/>
    <mergeCell ref="I5:J5"/>
    <mergeCell ref="M5:N5"/>
    <mergeCell ref="E5:F5"/>
    <mergeCell ref="G5:H5"/>
    <mergeCell ref="C5:C6"/>
    <mergeCell ref="D5:D6"/>
  </mergeCells>
  <pageMargins left="0.42" right="0.46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shabalina-si</dc:creator>
  <cp:lastModifiedBy>shabalina-si</cp:lastModifiedBy>
  <cp:lastPrinted>2013-10-16T09:59:09Z</cp:lastPrinted>
  <dcterms:created xsi:type="dcterms:W3CDTF">2013-09-10T11:38:03Z</dcterms:created>
  <dcterms:modified xsi:type="dcterms:W3CDTF">2013-10-21T08:22:33Z</dcterms:modified>
</cp:coreProperties>
</file>