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котировка Проект межевания" sheetId="2" r:id="rId1"/>
  </sheets>
  <calcPr calcId="124519"/>
</workbook>
</file>

<file path=xl/calcChain.xml><?xml version="1.0" encoding="utf-8"?>
<calcChain xmlns="http://schemas.openxmlformats.org/spreadsheetml/2006/main">
  <c r="F11" i="2"/>
  <c r="E11"/>
  <c r="E10"/>
  <c r="E12"/>
  <c r="E6"/>
  <c r="E9"/>
  <c r="E8"/>
  <c r="C21"/>
  <c r="C24" s="1"/>
  <c r="F12" s="1"/>
  <c r="E13"/>
  <c r="E7"/>
  <c r="F7" s="1"/>
  <c r="F10" l="1"/>
  <c r="F6"/>
  <c r="F14" s="1"/>
  <c r="F8"/>
  <c r="F9"/>
  <c r="F13"/>
  <c r="F15" l="1"/>
  <c r="F16" s="1"/>
  <c r="F17" s="1"/>
</calcChain>
</file>

<file path=xl/sharedStrings.xml><?xml version="1.0" encoding="utf-8"?>
<sst xmlns="http://schemas.openxmlformats.org/spreadsheetml/2006/main" count="48" uniqueCount="41">
  <si>
    <t>№№ п/п</t>
  </si>
  <si>
    <t>Кадастровый инженер</t>
  </si>
  <si>
    <t xml:space="preserve">Обоснование начальной (максимальной) цены гражданско-правового договора </t>
  </si>
  <si>
    <t>2.</t>
  </si>
  <si>
    <t>Трудозатраты*, руб</t>
  </si>
  <si>
    <t>*</t>
  </si>
  <si>
    <t>Средняя оплата труда за 1 день, руб.</t>
  </si>
  <si>
    <t>Кол-во дней</t>
  </si>
  <si>
    <t>Оплата труда, всего, руб.</t>
  </si>
  <si>
    <t>Исполнители (должность):</t>
  </si>
  <si>
    <t>1.</t>
  </si>
  <si>
    <t>**</t>
  </si>
  <si>
    <t>Итого, в процентах</t>
  </si>
  <si>
    <t>ФФОМС, ФСС, в процентах</t>
  </si>
  <si>
    <t>Пенс. Фонд, в процентах</t>
  </si>
  <si>
    <t>Несч. случай на производство, в процентах</t>
  </si>
  <si>
    <t>3.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</si>
  <si>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</si>
  <si>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</si>
  <si>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</si>
  <si>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</si>
  <si>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</si>
  <si>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</si>
  <si>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Техник</t>
  </si>
  <si>
    <t>расчитано ресурсным методом</t>
  </si>
  <si>
    <t>1.1.</t>
  </si>
  <si>
    <t>1.2.</t>
  </si>
  <si>
    <t>1.3.</t>
  </si>
  <si>
    <t>1.4.</t>
  </si>
  <si>
    <t>1.5.</t>
  </si>
  <si>
    <t>1.6.</t>
  </si>
  <si>
    <t>2.1.</t>
  </si>
  <si>
    <t>Приложение № 6 к извещению о проведении запроса котировок</t>
  </si>
  <si>
    <t>Накладные расходы (30 %)***, руб.</t>
  </si>
  <si>
    <t>***</t>
  </si>
  <si>
    <t>с учетом накладных расходов на картографические материалы</t>
  </si>
  <si>
    <t>и.о. директора МБУ "БГП"</t>
  </si>
  <si>
    <t>Е.С.Ермолина</t>
  </si>
  <si>
    <t>1.7.</t>
  </si>
  <si>
    <t>1.8.</t>
  </si>
  <si>
    <t>Итого по смете: Четыреста девяносто пять тысяч триста двадцать два рубля 46 копеек.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</si>
</sst>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0" fillId="3" borderId="0" xfId="0" applyFill="1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2" fontId="2" fillId="2" borderId="1" xfId="0" applyNumberFormat="1" applyFont="1" applyFill="1" applyBorder="1" applyAlignment="1">
      <alignment horizontal="right" vertical="center" wrapText="1"/>
    </xf>
    <xf numFmtId="1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1" fillId="3" borderId="0" xfId="0" applyFont="1" applyFill="1" applyAlignment="1">
      <alignment horizontal="right"/>
    </xf>
    <xf numFmtId="0" fontId="3" fillId="3" borderId="0" xfId="0" applyFont="1" applyFill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8"/>
  <sheetViews>
    <sheetView tabSelected="1" workbookViewId="0">
      <selection activeCell="H27" sqref="H27"/>
    </sheetView>
  </sheetViews>
  <sheetFormatPr defaultRowHeight="15"/>
  <cols>
    <col min="1" max="1" width="7" customWidth="1"/>
    <col min="2" max="2" width="36.42578125" customWidth="1"/>
    <col min="3" max="3" width="11.28515625" customWidth="1"/>
    <col min="5" max="5" width="10" customWidth="1"/>
    <col min="6" max="6" width="19.28515625" customWidth="1"/>
    <col min="7" max="7" width="10.7109375" customWidth="1"/>
  </cols>
  <sheetData>
    <row r="1" spans="1:15">
      <c r="A1" s="13"/>
      <c r="B1" s="24" t="s">
        <v>32</v>
      </c>
      <c r="C1" s="24"/>
      <c r="D1" s="24"/>
      <c r="E1" s="24"/>
      <c r="F1" s="24"/>
      <c r="G1" s="13"/>
    </row>
    <row r="2" spans="1:15" ht="23.25" customHeight="1">
      <c r="A2" s="13"/>
      <c r="B2" s="25" t="s">
        <v>2</v>
      </c>
      <c r="C2" s="25"/>
      <c r="D2" s="25"/>
      <c r="E2" s="25"/>
      <c r="F2" s="25"/>
      <c r="G2" s="13"/>
    </row>
    <row r="3" spans="1:15">
      <c r="B3" s="1"/>
    </row>
    <row r="4" spans="1:15" ht="126.75" customHeight="1">
      <c r="A4" s="4" t="s">
        <v>0</v>
      </c>
      <c r="B4" s="9" t="s">
        <v>4</v>
      </c>
      <c r="C4" s="9" t="s">
        <v>6</v>
      </c>
      <c r="D4" s="9" t="s">
        <v>7</v>
      </c>
      <c r="E4" s="9" t="s">
        <v>8</v>
      </c>
      <c r="F4" s="9" t="s">
        <v>21</v>
      </c>
      <c r="G4" s="2"/>
      <c r="H4" s="2"/>
      <c r="I4" s="2"/>
      <c r="J4" s="2"/>
      <c r="K4" s="3"/>
      <c r="L4" s="2"/>
      <c r="M4" s="2"/>
      <c r="N4" s="2"/>
      <c r="O4" s="2"/>
    </row>
    <row r="5" spans="1:15">
      <c r="A5" s="8" t="s">
        <v>10</v>
      </c>
      <c r="B5" s="9" t="s">
        <v>9</v>
      </c>
      <c r="C5" s="9"/>
      <c r="D5" s="9"/>
      <c r="E5" s="9"/>
      <c r="F5" s="9"/>
      <c r="G5" s="6"/>
      <c r="H5" s="2"/>
      <c r="I5" s="2"/>
      <c r="J5" s="2"/>
      <c r="K5" s="3"/>
      <c r="L5" s="2"/>
      <c r="M5" s="2"/>
      <c r="N5" s="2"/>
      <c r="O5" s="2"/>
    </row>
    <row r="6" spans="1:15">
      <c r="A6" s="4" t="s">
        <v>25</v>
      </c>
      <c r="B6" s="5" t="s">
        <v>1</v>
      </c>
      <c r="C6" s="11">
        <v>2000</v>
      </c>
      <c r="D6" s="23">
        <v>20</v>
      </c>
      <c r="E6" s="11">
        <f>C6*D6</f>
        <v>40000</v>
      </c>
      <c r="F6" s="11">
        <f>E6+(E6*C24/100)</f>
        <v>52080</v>
      </c>
      <c r="G6" s="6"/>
      <c r="H6" s="2"/>
      <c r="I6" s="2"/>
      <c r="J6" s="2"/>
      <c r="K6" s="3"/>
      <c r="L6" s="2"/>
      <c r="M6" s="2"/>
      <c r="N6" s="2"/>
      <c r="O6" s="2"/>
    </row>
    <row r="7" spans="1:15">
      <c r="A7" s="4" t="s">
        <v>26</v>
      </c>
      <c r="B7" s="5" t="s">
        <v>1</v>
      </c>
      <c r="C7" s="11">
        <v>2000</v>
      </c>
      <c r="D7" s="23">
        <v>20</v>
      </c>
      <c r="E7" s="11">
        <f>C7*D7</f>
        <v>40000</v>
      </c>
      <c r="F7" s="11">
        <f>E7+(E7*C24/100)</f>
        <v>52080</v>
      </c>
      <c r="G7" s="6"/>
      <c r="H7" s="2"/>
      <c r="I7" s="2"/>
      <c r="J7" s="2"/>
      <c r="K7" s="3"/>
      <c r="L7" s="2"/>
      <c r="M7" s="2"/>
      <c r="N7" s="2"/>
      <c r="O7" s="2"/>
    </row>
    <row r="8" spans="1:15">
      <c r="A8" s="4" t="s">
        <v>27</v>
      </c>
      <c r="B8" s="5" t="s">
        <v>1</v>
      </c>
      <c r="C8" s="11">
        <v>2000</v>
      </c>
      <c r="D8" s="23">
        <v>20</v>
      </c>
      <c r="E8" s="11">
        <f t="shared" ref="E8:E12" si="0">C8*D8</f>
        <v>40000</v>
      </c>
      <c r="F8" s="11">
        <f>E8+(E8*C24/100)</f>
        <v>52080</v>
      </c>
      <c r="G8" s="6"/>
      <c r="H8" s="2"/>
      <c r="I8" s="2"/>
      <c r="J8" s="2"/>
      <c r="K8" s="3"/>
      <c r="L8" s="2"/>
      <c r="M8" s="2"/>
      <c r="N8" s="2"/>
      <c r="O8" s="2"/>
    </row>
    <row r="9" spans="1:15">
      <c r="A9" s="4" t="s">
        <v>28</v>
      </c>
      <c r="B9" s="5" t="s">
        <v>1</v>
      </c>
      <c r="C9" s="11">
        <v>2000</v>
      </c>
      <c r="D9" s="23">
        <v>20</v>
      </c>
      <c r="E9" s="11">
        <f t="shared" si="0"/>
        <v>40000</v>
      </c>
      <c r="F9" s="11">
        <f>E9+(E9*C24/100)</f>
        <v>52080</v>
      </c>
      <c r="G9" s="6"/>
      <c r="H9" s="2"/>
      <c r="I9" s="2"/>
      <c r="J9" s="2"/>
      <c r="K9" s="3"/>
      <c r="L9" s="2"/>
      <c r="M9" s="2"/>
      <c r="N9" s="2"/>
      <c r="O9" s="2"/>
    </row>
    <row r="10" spans="1:15">
      <c r="A10" s="4" t="s">
        <v>29</v>
      </c>
      <c r="B10" s="5" t="s">
        <v>1</v>
      </c>
      <c r="C10" s="11">
        <v>2000</v>
      </c>
      <c r="D10" s="23">
        <v>20</v>
      </c>
      <c r="E10" s="11">
        <f t="shared" ref="E10:E11" si="1">C10*D10</f>
        <v>40000</v>
      </c>
      <c r="F10" s="11">
        <f>E10+(E10*C24/100)</f>
        <v>52080</v>
      </c>
      <c r="G10" s="6"/>
      <c r="H10" s="2"/>
      <c r="I10" s="2"/>
      <c r="J10" s="2"/>
      <c r="K10" s="3"/>
      <c r="L10" s="2"/>
      <c r="M10" s="2"/>
      <c r="N10" s="2"/>
      <c r="O10" s="2"/>
    </row>
    <row r="11" spans="1:15">
      <c r="A11" s="4" t="s">
        <v>30</v>
      </c>
      <c r="B11" s="5" t="s">
        <v>23</v>
      </c>
      <c r="C11" s="11">
        <v>800</v>
      </c>
      <c r="D11" s="23">
        <v>20</v>
      </c>
      <c r="E11" s="11">
        <f t="shared" si="1"/>
        <v>16000</v>
      </c>
      <c r="F11" s="11">
        <f>E11+(E11*C24/100)</f>
        <v>20832</v>
      </c>
      <c r="G11" s="6"/>
      <c r="H11" s="2"/>
      <c r="I11" s="2"/>
      <c r="J11" s="2"/>
      <c r="K11" s="3"/>
      <c r="L11" s="2"/>
      <c r="M11" s="2"/>
      <c r="N11" s="2"/>
      <c r="O11" s="2"/>
    </row>
    <row r="12" spans="1:15">
      <c r="A12" s="4" t="s">
        <v>38</v>
      </c>
      <c r="B12" s="5" t="s">
        <v>23</v>
      </c>
      <c r="C12" s="11">
        <v>800</v>
      </c>
      <c r="D12" s="23">
        <v>20</v>
      </c>
      <c r="E12" s="11">
        <f t="shared" si="0"/>
        <v>16000</v>
      </c>
      <c r="F12" s="11">
        <f>E12+(E12*C24/100)</f>
        <v>20832</v>
      </c>
      <c r="G12" s="6"/>
      <c r="H12" s="2"/>
      <c r="I12" s="2"/>
      <c r="J12" s="2"/>
      <c r="K12" s="3"/>
      <c r="L12" s="2"/>
      <c r="M12" s="2"/>
      <c r="N12" s="2"/>
      <c r="O12" s="2"/>
    </row>
    <row r="13" spans="1:15">
      <c r="A13" s="4" t="s">
        <v>39</v>
      </c>
      <c r="B13" s="5" t="s">
        <v>23</v>
      </c>
      <c r="C13" s="11">
        <v>800</v>
      </c>
      <c r="D13" s="23">
        <v>20</v>
      </c>
      <c r="E13" s="11">
        <f>C13*D13</f>
        <v>16000</v>
      </c>
      <c r="F13" s="11">
        <f>E13+(E13*C24/100)</f>
        <v>20832</v>
      </c>
      <c r="G13" s="6"/>
      <c r="H13" s="2"/>
      <c r="I13" s="2"/>
      <c r="J13" s="2"/>
      <c r="K13" s="2"/>
      <c r="L13" s="2"/>
      <c r="M13" s="2"/>
      <c r="N13" s="2"/>
      <c r="O13" s="2"/>
    </row>
    <row r="14" spans="1:15">
      <c r="A14" s="5"/>
      <c r="B14" s="5" t="s">
        <v>17</v>
      </c>
      <c r="C14" s="5"/>
      <c r="D14" s="5"/>
      <c r="E14" s="5"/>
      <c r="F14" s="11">
        <f>SUM(F6:F13)</f>
        <v>322896</v>
      </c>
      <c r="G14" s="6"/>
      <c r="H14" s="2"/>
      <c r="I14" s="2"/>
      <c r="J14" s="2"/>
      <c r="K14" s="2"/>
      <c r="L14" s="2"/>
      <c r="M14" s="2"/>
      <c r="N14" s="2"/>
      <c r="O14" s="2"/>
    </row>
    <row r="15" spans="1:15">
      <c r="A15" s="8" t="s">
        <v>3</v>
      </c>
      <c r="B15" s="9" t="s">
        <v>33</v>
      </c>
      <c r="C15" s="9"/>
      <c r="D15" s="9"/>
      <c r="E15" s="9"/>
      <c r="F15" s="21">
        <f>F14+(F14*30/100)</f>
        <v>419764.8</v>
      </c>
      <c r="G15" s="6"/>
      <c r="H15" s="2"/>
      <c r="I15" s="2"/>
      <c r="J15" s="2"/>
      <c r="M15" t="s">
        <v>22</v>
      </c>
    </row>
    <row r="16" spans="1:15">
      <c r="A16" s="22" t="s">
        <v>31</v>
      </c>
      <c r="B16" s="9" t="s">
        <v>18</v>
      </c>
      <c r="C16" s="9"/>
      <c r="D16" s="9"/>
      <c r="E16" s="9"/>
      <c r="F16" s="21">
        <f>F15+(F15*18/100)</f>
        <v>495322.46399999998</v>
      </c>
      <c r="G16" s="6"/>
      <c r="H16" s="2"/>
      <c r="I16" s="2"/>
      <c r="J16" s="2"/>
    </row>
    <row r="17" spans="1:11">
      <c r="A17" s="8" t="s">
        <v>16</v>
      </c>
      <c r="B17" s="10" t="s">
        <v>19</v>
      </c>
      <c r="C17" s="9"/>
      <c r="D17" s="9"/>
      <c r="E17" s="9"/>
      <c r="F17" s="20">
        <f>F16</f>
        <v>495322.46399999998</v>
      </c>
      <c r="G17" s="6"/>
      <c r="H17" s="2"/>
      <c r="I17" s="2" t="s">
        <v>22</v>
      </c>
      <c r="J17" s="2"/>
    </row>
    <row r="18" spans="1:11">
      <c r="A18" s="6"/>
      <c r="B18" s="2"/>
      <c r="C18" s="6"/>
      <c r="D18" s="6"/>
      <c r="E18" s="6"/>
      <c r="F18" s="6"/>
      <c r="G18" s="6"/>
      <c r="H18" s="2"/>
      <c r="I18" s="2"/>
      <c r="J18" s="2"/>
    </row>
    <row r="19" spans="1:11">
      <c r="A19" s="2"/>
      <c r="B19" s="7" t="s">
        <v>20</v>
      </c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14" t="s">
        <v>5</v>
      </c>
      <c r="B20" s="15" t="s">
        <v>24</v>
      </c>
      <c r="C20" s="15"/>
      <c r="D20" s="15"/>
      <c r="E20" s="15"/>
      <c r="F20" s="15"/>
    </row>
    <row r="21" spans="1:11">
      <c r="A21" s="16" t="s">
        <v>11</v>
      </c>
      <c r="B21" s="5" t="s">
        <v>13</v>
      </c>
      <c r="C21" s="11">
        <f>2.9+5.1</f>
        <v>8</v>
      </c>
      <c r="D21" s="17"/>
      <c r="E21" s="15"/>
      <c r="F21" s="15"/>
    </row>
    <row r="22" spans="1:11">
      <c r="A22" s="17"/>
      <c r="B22" s="5" t="s">
        <v>14</v>
      </c>
      <c r="C22" s="11">
        <v>22</v>
      </c>
      <c r="D22" s="17"/>
      <c r="E22" s="15"/>
      <c r="F22" s="15"/>
    </row>
    <row r="23" spans="1:11" ht="30">
      <c r="A23" s="17"/>
      <c r="B23" s="5" t="s">
        <v>15</v>
      </c>
      <c r="C23" s="11">
        <v>0.2</v>
      </c>
      <c r="D23" s="17"/>
      <c r="E23" s="15"/>
      <c r="F23" s="15"/>
    </row>
    <row r="24" spans="1:11">
      <c r="A24" s="17"/>
      <c r="B24" s="18" t="s">
        <v>12</v>
      </c>
      <c r="C24" s="19">
        <f>C21+C22+C23</f>
        <v>30.2</v>
      </c>
      <c r="D24" s="17"/>
      <c r="E24" s="15"/>
      <c r="F24" s="15"/>
    </row>
    <row r="25" spans="1:11">
      <c r="A25" s="15" t="s">
        <v>34</v>
      </c>
      <c r="B25" s="15" t="s">
        <v>35</v>
      </c>
      <c r="C25" s="15"/>
      <c r="D25" s="15"/>
      <c r="E25" s="15"/>
      <c r="F25" s="15"/>
    </row>
    <row r="26" spans="1:11" ht="27.75" customHeight="1">
      <c r="A26" s="26" t="s">
        <v>40</v>
      </c>
      <c r="B26" s="26"/>
      <c r="C26" s="26"/>
      <c r="D26" s="26"/>
      <c r="E26" s="26"/>
      <c r="F26" s="26"/>
    </row>
    <row r="28" spans="1:11" ht="23.25" customHeight="1">
      <c r="A28" s="27" t="s">
        <v>36</v>
      </c>
      <c r="B28" s="27"/>
      <c r="C28" s="12"/>
      <c r="D28" s="28" t="s">
        <v>37</v>
      </c>
      <c r="E28" s="28"/>
      <c r="F28" s="28"/>
    </row>
  </sheetData>
  <mergeCells count="5">
    <mergeCell ref="B1:F1"/>
    <mergeCell ref="B2:F2"/>
    <mergeCell ref="A26:F26"/>
    <mergeCell ref="A28:B28"/>
    <mergeCell ref="D28:F28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котировка Проект межевания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2013-10-28T08:15:06Z</cp:lastPrinted>
  <dcterms:created xsi:type="dcterms:W3CDTF">2012-10-19T05:12:03Z</dcterms:created>
  <dcterms:modified xsi:type="dcterms:W3CDTF">2013-10-29T02:53:20Z</dcterms:modified>
</cp:coreProperties>
</file>