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55" windowWidth="18195" windowHeight="11640" activeTab="2"/>
  </bookViews>
  <sheets>
    <sheet name="сводная" sheetId="2" r:id="rId1"/>
    <sheet name="2015 " sheetId="7" r:id="rId2"/>
    <sheet name="2014" sheetId="6" r:id="rId3"/>
    <sheet name="Лист3" sheetId="3" r:id="rId4"/>
  </sheets>
  <calcPr calcId="124519" refMode="R1C1"/>
</workbook>
</file>

<file path=xl/calcChain.xml><?xml version="1.0" encoding="utf-8"?>
<calcChain xmlns="http://schemas.openxmlformats.org/spreadsheetml/2006/main">
  <c r="G41" i="7"/>
  <c r="G40"/>
  <c r="G39"/>
  <c r="G35"/>
  <c r="G34"/>
  <c r="G31"/>
  <c r="G30"/>
  <c r="G29"/>
  <c r="G28"/>
  <c r="G27"/>
  <c r="G25"/>
  <c r="G24"/>
  <c r="G23"/>
  <c r="G22"/>
  <c r="G20"/>
  <c r="G19"/>
  <c r="G18"/>
  <c r="G17"/>
  <c r="G16"/>
  <c r="G7"/>
  <c r="G42" s="1"/>
  <c r="N42" s="1"/>
  <c r="G41" i="6"/>
  <c r="G40"/>
  <c r="G39"/>
  <c r="G35"/>
  <c r="G34"/>
  <c r="G31"/>
  <c r="G30"/>
  <c r="G29"/>
  <c r="G28"/>
  <c r="G27"/>
  <c r="G25"/>
  <c r="G24"/>
  <c r="G23"/>
  <c r="G22"/>
  <c r="G20"/>
  <c r="G19"/>
  <c r="G18"/>
  <c r="G17"/>
  <c r="G16"/>
  <c r="G7"/>
  <c r="G42" s="1"/>
  <c r="N42" s="1"/>
  <c r="H6" i="3" l="1"/>
  <c r="H5" s="1"/>
  <c r="D5"/>
  <c r="E5"/>
  <c r="F5"/>
  <c r="G5"/>
  <c r="I5"/>
  <c r="J5"/>
  <c r="K5"/>
  <c r="L5"/>
  <c r="M5"/>
  <c r="N5"/>
  <c r="C5"/>
  <c r="D7"/>
  <c r="O6"/>
  <c r="P6" s="1"/>
  <c r="O7" l="1"/>
  <c r="P7" s="1"/>
  <c r="O5"/>
  <c r="P5" s="1"/>
  <c r="B5"/>
  <c r="O4"/>
  <c r="C10" i="2" l="1"/>
</calcChain>
</file>

<file path=xl/sharedStrings.xml><?xml version="1.0" encoding="utf-8"?>
<sst xmlns="http://schemas.openxmlformats.org/spreadsheetml/2006/main" count="252" uniqueCount="100">
  <si>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</si>
  <si>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</si>
  <si>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</si>
  <si>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</si>
  <si>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</si>
  <si>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</si>
  <si>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</si>
  <si>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</si>
  <si>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</si>
  <si>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</si>
  <si>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</si>
  <si>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</si>
  <si>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</si>
  <si>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</si>
  <si>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</si>
  <si>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</si>
  <si>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</si>
  <si>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</si>
  <si>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</si>
  <si>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</si>
  <si>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</si>
  <si>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</si>
  <si>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</si>
  <si>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</si>
  <si>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</si>
  <si>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</si>
  <si>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</si>
  <si>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</si>
  <si>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</si>
  <si>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</si>
  <si>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</si>
  <si>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</si>
  <si>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</si>
  <si>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</si>
  <si>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</si>
  <si>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</si>
  <si>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</si>
  <si>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Стоимость содержания элементов озеленения  на период с 21.12.2013 по 20.12.2014</t>
  </si>
  <si>
    <t>Мойка ограждений, вертикального озеленения</t>
  </si>
  <si>
    <t>Покраска ограждений, вертикального озеленения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</si>
  <si>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</si>
  <si>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</si>
  <si>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</si>
  <si>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</si>
  <si>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</si>
  <si>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</si>
  <si>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</si>
  <si>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</si>
  <si>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</si>
  <si>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</si>
  <si>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</si>
  <si>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</si>
  <si>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</si>
  <si>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Урны на объектах</t>
  </si>
  <si>
    <t>Садовые скамьи на объектах</t>
  </si>
  <si>
    <t>Дороги и площадки с асфальтовым покрытием</t>
  </si>
  <si>
    <t xml:space="preserve">Дороги и площадки с асфальтовым покрытием </t>
  </si>
  <si>
    <t>Дороги и площадки с плиточным покрытием</t>
  </si>
  <si>
    <t xml:space="preserve">Урны на объектах </t>
  </si>
  <si>
    <t xml:space="preserve">Газоны обыкновенные на  транзитных территориях </t>
  </si>
  <si>
    <t xml:space="preserve">Газоны обыкновенные </t>
  </si>
  <si>
    <t xml:space="preserve">Кустарники, деревья одиночные и в группах </t>
  </si>
  <si>
    <t xml:space="preserve">Устройство цветников из однолетних ковровых растений </t>
  </si>
  <si>
    <t>Мойка: ограждений, вертикального озеленения</t>
  </si>
  <si>
    <t>Покраска: ограждений, вертикального озеленеия</t>
  </si>
  <si>
    <t>Устройство цветников вертикал озеленения (посадка цветов вазоны, чаши, уход)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</si>
  <si>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</si>
  <si>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</si>
  <si>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</si>
  <si>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</si>
  <si>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Зимний период - 182 суток - 21.12.2014 - 14.04.2015(115 сут), 15.10.2015-20.12.2015 (67 сут)</t>
  </si>
  <si>
    <t>Летний период - 183 суток -  15.04.2015 - 14.10.2015</t>
  </si>
  <si>
    <t>Стоимость содержания элементов озеленения  на период с 21.12.2014 по 20.12.2015</t>
  </si>
  <si>
    <t xml:space="preserve">ВСЕГО  СОДЕРЖАНИЕ </t>
  </si>
  <si>
    <t>всего</t>
  </si>
  <si>
    <t>с 21.12.2013 по 20.01.2014</t>
  </si>
  <si>
    <t>с 21.01.2014 по 20.02.2014</t>
  </si>
  <si>
    <t>с 21.02.2014 по 20.03.2014</t>
  </si>
  <si>
    <t>с 21.03.2014 по 20.04.2014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</si>
  <si>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</si>
  <si>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</si>
  <si>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</si>
  <si>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</si>
  <si>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</si>
  <si>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</si>
  <si>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</si>
  <si>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</si>
  <si>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лето</t>
  </si>
  <si>
    <t>зима</t>
  </si>
  <si>
    <t xml:space="preserve">придорожные газоны по ул.Юрша </t>
  </si>
  <si>
    <t>Расчет стоимости на выполнение работ по содержанию объектов озеленения общего пользования Мотовилихинского района г. Перми (7)  с 21.12.2013 по 20.12.2014</t>
  </si>
  <si>
    <t>Итого</t>
  </si>
  <si>
    <t>Расчет стоимости на выполнение работ по содержанию объектов озеленения общего пользования Мотовилихинского района г. Перми (7)  с 21.12.2014 по 20.12.2015</t>
  </si>
  <si>
    <t xml:space="preserve">Приложение №3
                                     к документации об открытом
аукционе в электронной форме
</t>
  </si>
  <si>
    <t>Обоснование начальной (максимальной) цены контракта</t>
  </si>
  <si>
    <t>выполнение работ по содержанию объектов озеленения общего пользования Мотовилихинского района г. Перми (7)  на период с  21.12.2013 по 20.12.2015 гг.</t>
  </si>
  <si>
    <t>Период выполнения работ</t>
  </si>
  <si>
    <t xml:space="preserve">Объем: газоны по ул.Юрша </t>
  </si>
  <si>
    <t xml:space="preserve">Стоимость: газоны по ул.Юрша </t>
  </si>
  <si>
    <t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</si>
</sst>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3" fillId="0" borderId="0" xfId="0" applyFont="1"/>
    <xf numFmtId="0" fontId="2" fillId="2" borderId="0" xfId="0" applyFont="1" applyFill="1" applyAlignment="1">
      <alignment wrapText="1"/>
    </xf>
    <xf numFmtId="0" fontId="2" fillId="2" borderId="0" xfId="0" applyFont="1" applyFill="1" applyBorder="1"/>
    <xf numFmtId="0" fontId="2" fillId="2" borderId="0" xfId="0" applyFont="1" applyFill="1"/>
    <xf numFmtId="4" fontId="2" fillId="0" borderId="0" xfId="0" applyNumberFormat="1" applyFont="1"/>
    <xf numFmtId="4" fontId="3" fillId="0" borderId="0" xfId="0" applyNumberFormat="1" applyFont="1"/>
    <xf numFmtId="0" fontId="6" fillId="0" borderId="1" xfId="0" applyFont="1" applyBorder="1" applyAlignment="1">
      <alignment horizontal="center" vertical="justify"/>
    </xf>
    <xf numFmtId="4" fontId="6" fillId="0" borderId="1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vertical="justify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justify"/>
    </xf>
    <xf numFmtId="0" fontId="8" fillId="0" borderId="0" xfId="0" applyFont="1"/>
    <xf numFmtId="0" fontId="2" fillId="0" borderId="0" xfId="0" applyFont="1" applyBorder="1" applyAlignment="1">
      <alignment wrapText="1"/>
    </xf>
    <xf numFmtId="0" fontId="8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2" fontId="7" fillId="2" borderId="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wrapText="1"/>
    </xf>
    <xf numFmtId="4" fontId="12" fillId="0" borderId="0" xfId="0" applyNumberFormat="1" applyFont="1" applyFill="1" applyBorder="1" applyAlignment="1">
      <alignment vertical="top" wrapText="1"/>
    </xf>
    <xf numFmtId="4" fontId="12" fillId="0" borderId="0" xfId="0" applyNumberFormat="1" applyFont="1" applyFill="1" applyBorder="1"/>
    <xf numFmtId="4" fontId="11" fillId="0" borderId="0" xfId="0" applyNumberFormat="1" applyFont="1" applyFill="1" applyBorder="1"/>
    <xf numFmtId="4" fontId="11" fillId="0" borderId="0" xfId="0" applyNumberFormat="1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horizontal="center"/>
    </xf>
    <xf numFmtId="2" fontId="4" fillId="0" borderId="5" xfId="0" applyNumberFormat="1" applyFont="1" applyBorder="1" applyAlignment="1">
      <alignment horizontal="center" vertical="justify" wrapText="1"/>
    </xf>
    <xf numFmtId="2" fontId="5" fillId="0" borderId="5" xfId="0" applyNumberFormat="1" applyFont="1" applyBorder="1" applyAlignment="1">
      <alignment horizontal="center" vertical="justify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6" xfId="0" applyFont="1" applyFill="1" applyBorder="1" applyAlignment="1">
      <alignment vertical="top" wrapText="1"/>
    </xf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workbookViewId="0">
      <selection activeCell="F14" sqref="F14"/>
    </sheetView>
  </sheetViews>
  <sheetFormatPr defaultRowHeight="15"/>
  <cols>
    <col min="2" max="2" width="49.28515625" customWidth="1"/>
    <col min="3" max="3" width="28.5703125" customWidth="1"/>
  </cols>
  <sheetData>
    <row r="1" spans="1:3" ht="15.75">
      <c r="B1" s="59" t="s">
        <v>93</v>
      </c>
      <c r="C1" s="60"/>
    </row>
    <row r="2" spans="1:3" ht="28.5" customHeight="1">
      <c r="A2" s="61" t="s">
        <v>94</v>
      </c>
      <c r="B2" s="61"/>
      <c r="C2" s="61"/>
    </row>
    <row r="3" spans="1:3" ht="33.75" customHeight="1">
      <c r="A3" s="62" t="s">
        <v>95</v>
      </c>
      <c r="B3" s="62"/>
      <c r="C3" s="62"/>
    </row>
    <row r="4" spans="1:3" ht="29.25" customHeight="1">
      <c r="A4" s="56"/>
      <c r="B4" s="56"/>
      <c r="C4" s="56"/>
    </row>
    <row r="5" spans="1:3" ht="27.75" customHeight="1">
      <c r="A5" s="56"/>
      <c r="B5" s="56"/>
      <c r="C5" s="56"/>
    </row>
    <row r="6" spans="1:3" ht="15.75" customHeight="1">
      <c r="A6" s="57"/>
      <c r="B6" s="58"/>
      <c r="C6" s="58"/>
    </row>
    <row r="7" spans="1:3" ht="28.5">
      <c r="A7" s="13" t="s">
        <v>0</v>
      </c>
      <c r="B7" s="14" t="s">
        <v>96</v>
      </c>
      <c r="C7" s="14" t="s">
        <v>4</v>
      </c>
    </row>
    <row r="8" spans="1:3" ht="30">
      <c r="A8" s="15">
        <v>1</v>
      </c>
      <c r="B8" s="16" t="s">
        <v>37</v>
      </c>
      <c r="C8" s="17">
        <v>712106.78</v>
      </c>
    </row>
    <row r="9" spans="1:3" ht="30">
      <c r="A9" s="15">
        <v>2</v>
      </c>
      <c r="B9" s="16" t="s">
        <v>72</v>
      </c>
      <c r="C9" s="17">
        <v>712106.78</v>
      </c>
    </row>
    <row r="10" spans="1:3">
      <c r="A10" s="13"/>
      <c r="B10" s="18" t="s">
        <v>73</v>
      </c>
      <c r="C10" s="14">
        <f>C8+C9</f>
        <v>1424213.56</v>
      </c>
    </row>
    <row r="13" spans="1:3">
      <c r="B13" s="55" t="s">
        <v>99</v>
      </c>
      <c r="C13" s="55"/>
    </row>
    <row r="14" spans="1:3" ht="241.5" customHeight="1">
      <c r="B14" s="55"/>
      <c r="C14" s="55"/>
    </row>
  </sheetData>
  <mergeCells count="7">
    <mergeCell ref="B13:C14"/>
    <mergeCell ref="A5:C5"/>
    <mergeCell ref="A6:C6"/>
    <mergeCell ref="B1:C1"/>
    <mergeCell ref="A2:C2"/>
    <mergeCell ref="A3:C3"/>
    <mergeCell ref="A4:C4"/>
  </mergeCells>
  <pageMargins left="0.70866141732283472" right="0.31496062992125984" top="0.35433070866141736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4"/>
  <sheetViews>
    <sheetView topLeftCell="A19" zoomScale="70" zoomScaleNormal="70" workbookViewId="0">
      <selection activeCell="G5" sqref="G5"/>
    </sheetView>
  </sheetViews>
  <sheetFormatPr defaultRowHeight="12.75"/>
  <cols>
    <col min="1" max="1" width="5.28515625" style="1" customWidth="1"/>
    <col min="2" max="2" width="30.7109375" style="8" customWidth="1"/>
    <col min="3" max="3" width="29" style="8" customWidth="1"/>
    <col min="4" max="4" width="11.5703125" style="2" customWidth="1"/>
    <col min="5" max="5" width="13.5703125" style="8" customWidth="1"/>
    <col min="6" max="6" width="12.7109375" style="3" customWidth="1"/>
    <col min="7" max="7" width="12.85546875" style="4" customWidth="1"/>
    <col min="8" max="8" width="10.5703125" style="2" customWidth="1"/>
    <col min="9" max="12" width="9.140625" style="1" hidden="1" customWidth="1"/>
    <col min="13" max="13" width="31.5703125" style="1" hidden="1" customWidth="1"/>
    <col min="14" max="14" width="11.42578125" style="1" hidden="1" customWidth="1"/>
    <col min="15" max="16384" width="9.140625" style="1"/>
  </cols>
  <sheetData>
    <row r="1" spans="1:16">
      <c r="A1" s="19"/>
      <c r="B1" s="21"/>
      <c r="C1" s="21"/>
      <c r="D1" s="22"/>
      <c r="E1" s="21"/>
      <c r="F1" s="23"/>
      <c r="G1" s="24"/>
    </row>
    <row r="2" spans="1:16" ht="32.25" customHeight="1">
      <c r="A2" s="63" t="s">
        <v>92</v>
      </c>
      <c r="B2" s="63"/>
      <c r="C2" s="63"/>
      <c r="D2" s="63"/>
      <c r="E2" s="63"/>
      <c r="F2" s="63"/>
      <c r="G2" s="63"/>
    </row>
    <row r="3" spans="1:16">
      <c r="A3" s="19"/>
      <c r="B3" s="21"/>
      <c r="C3" s="21"/>
      <c r="D3" s="22"/>
      <c r="E3" s="21"/>
      <c r="F3" s="23"/>
      <c r="G3" s="24"/>
    </row>
    <row r="4" spans="1:16">
      <c r="A4" s="19"/>
      <c r="B4" s="21"/>
      <c r="C4" s="21"/>
      <c r="D4" s="22"/>
      <c r="E4" s="21"/>
      <c r="F4" s="23"/>
      <c r="G4" s="24"/>
    </row>
    <row r="5" spans="1:16" ht="60">
      <c r="A5" s="33" t="s">
        <v>0</v>
      </c>
      <c r="B5" s="34" t="s">
        <v>1</v>
      </c>
      <c r="C5" s="34" t="s">
        <v>2</v>
      </c>
      <c r="D5" s="33" t="s">
        <v>3</v>
      </c>
      <c r="E5" s="34" t="s">
        <v>4</v>
      </c>
      <c r="F5" s="35" t="s">
        <v>97</v>
      </c>
      <c r="G5" s="33" t="s">
        <v>98</v>
      </c>
      <c r="H5" s="64"/>
      <c r="I5" s="64"/>
      <c r="J5" s="64"/>
      <c r="K5" s="64"/>
      <c r="L5" s="64"/>
      <c r="M5" s="64"/>
      <c r="N5" s="20"/>
      <c r="O5" s="20"/>
      <c r="P5" s="20"/>
    </row>
    <row r="6" spans="1:16" ht="15" customHeight="1">
      <c r="A6" s="65" t="s">
        <v>70</v>
      </c>
      <c r="B6" s="66"/>
      <c r="C6" s="66"/>
      <c r="D6" s="66"/>
      <c r="E6" s="66"/>
      <c r="F6" s="66"/>
      <c r="G6" s="66"/>
      <c r="H6" s="20"/>
      <c r="I6" s="20"/>
      <c r="J6" s="20"/>
      <c r="K6" s="20"/>
      <c r="L6" s="20"/>
      <c r="M6" s="5"/>
      <c r="N6" s="20"/>
      <c r="O6" s="20"/>
      <c r="P6" s="20"/>
    </row>
    <row r="7" spans="1:16" ht="48" customHeight="1">
      <c r="A7" s="31">
        <v>1</v>
      </c>
      <c r="B7" s="32" t="s">
        <v>51</v>
      </c>
      <c r="C7" s="32" t="s">
        <v>6</v>
      </c>
      <c r="D7" s="33" t="s">
        <v>7</v>
      </c>
      <c r="E7" s="40">
        <v>6361.51</v>
      </c>
      <c r="F7" s="41">
        <v>1.6</v>
      </c>
      <c r="G7" s="41">
        <f>F7*E7</f>
        <v>10178.416000000001</v>
      </c>
      <c r="H7" s="67"/>
      <c r="I7" s="67"/>
      <c r="J7" s="67"/>
      <c r="K7" s="67"/>
      <c r="L7" s="67"/>
      <c r="M7" s="67"/>
      <c r="N7" s="6"/>
      <c r="O7" s="6"/>
      <c r="P7" s="6"/>
    </row>
    <row r="8" spans="1:16" ht="60" hidden="1">
      <c r="A8" s="31"/>
      <c r="B8" s="32" t="s">
        <v>8</v>
      </c>
      <c r="C8" s="32" t="s">
        <v>9</v>
      </c>
      <c r="D8" s="31" t="s">
        <v>7</v>
      </c>
      <c r="E8" s="36">
        <v>25567.119999999999</v>
      </c>
      <c r="F8" s="37"/>
      <c r="G8" s="37"/>
      <c r="H8" s="67"/>
      <c r="I8" s="67"/>
      <c r="J8" s="67"/>
      <c r="K8" s="67"/>
      <c r="L8" s="67"/>
      <c r="M8" s="67"/>
      <c r="N8" s="6"/>
      <c r="O8" s="6"/>
      <c r="P8" s="6"/>
    </row>
    <row r="9" spans="1:16" ht="60" hidden="1">
      <c r="A9" s="31"/>
      <c r="B9" s="32" t="s">
        <v>52</v>
      </c>
      <c r="C9" s="32" t="s">
        <v>40</v>
      </c>
      <c r="D9" s="31" t="s">
        <v>7</v>
      </c>
      <c r="E9" s="36">
        <v>31309.759999999998</v>
      </c>
      <c r="F9" s="37"/>
      <c r="G9" s="37"/>
      <c r="H9" s="67"/>
      <c r="I9" s="67"/>
      <c r="J9" s="67"/>
      <c r="K9" s="67"/>
      <c r="L9" s="67"/>
      <c r="M9" s="67"/>
      <c r="N9" s="6"/>
      <c r="O9" s="6"/>
      <c r="P9" s="6"/>
    </row>
    <row r="10" spans="1:16" s="10" customFormat="1" ht="30" hidden="1">
      <c r="A10" s="32"/>
      <c r="B10" s="32" t="s">
        <v>66</v>
      </c>
      <c r="C10" s="32" t="s">
        <v>67</v>
      </c>
      <c r="D10" s="32" t="s">
        <v>10</v>
      </c>
      <c r="E10" s="36">
        <v>876.69</v>
      </c>
      <c r="F10" s="36"/>
      <c r="G10" s="36"/>
      <c r="H10" s="67"/>
      <c r="I10" s="67"/>
      <c r="J10" s="67"/>
      <c r="K10" s="67"/>
      <c r="L10" s="67"/>
      <c r="M10" s="67"/>
      <c r="N10" s="9"/>
      <c r="O10" s="9"/>
    </row>
    <row r="11" spans="1:16" ht="45" hidden="1">
      <c r="A11" s="31"/>
      <c r="B11" s="32" t="s">
        <v>53</v>
      </c>
      <c r="C11" s="32" t="s">
        <v>41</v>
      </c>
      <c r="D11" s="31" t="s">
        <v>10</v>
      </c>
      <c r="E11" s="36">
        <v>2412.65</v>
      </c>
      <c r="F11" s="37"/>
      <c r="G11" s="37"/>
      <c r="H11" s="67"/>
      <c r="I11" s="67"/>
      <c r="J11" s="67"/>
      <c r="K11" s="67"/>
      <c r="L11" s="67"/>
      <c r="M11" s="67"/>
      <c r="N11" s="6"/>
      <c r="O11" s="6"/>
      <c r="P11" s="6"/>
    </row>
    <row r="12" spans="1:16" ht="30" hidden="1">
      <c r="A12" s="31"/>
      <c r="B12" s="32" t="s">
        <v>54</v>
      </c>
      <c r="C12" s="32" t="s">
        <v>42</v>
      </c>
      <c r="D12" s="31" t="s">
        <v>11</v>
      </c>
      <c r="E12" s="36">
        <v>320.26</v>
      </c>
      <c r="F12" s="37"/>
      <c r="G12" s="37"/>
      <c r="H12" s="67"/>
      <c r="I12" s="67"/>
      <c r="J12" s="67"/>
      <c r="K12" s="67"/>
      <c r="L12" s="67"/>
      <c r="M12" s="67"/>
      <c r="N12" s="6"/>
      <c r="O12" s="6"/>
      <c r="P12" s="6"/>
    </row>
    <row r="13" spans="1:16" ht="30" hidden="1">
      <c r="A13" s="31"/>
      <c r="B13" s="32" t="s">
        <v>12</v>
      </c>
      <c r="C13" s="32" t="s">
        <v>42</v>
      </c>
      <c r="D13" s="31" t="s">
        <v>11</v>
      </c>
      <c r="E13" s="36">
        <v>40.770000000000003</v>
      </c>
      <c r="F13" s="37"/>
      <c r="G13" s="37"/>
      <c r="H13" s="67"/>
      <c r="I13" s="67"/>
      <c r="J13" s="67"/>
      <c r="K13" s="67"/>
      <c r="L13" s="67"/>
      <c r="M13" s="67"/>
      <c r="N13" s="6"/>
      <c r="O13" s="6"/>
      <c r="P13" s="6"/>
    </row>
    <row r="14" spans="1:16" ht="45" hidden="1">
      <c r="A14" s="31"/>
      <c r="B14" s="32" t="s">
        <v>13</v>
      </c>
      <c r="C14" s="32" t="s">
        <v>43</v>
      </c>
      <c r="D14" s="31" t="s">
        <v>7</v>
      </c>
      <c r="E14" s="36">
        <v>165.75</v>
      </c>
      <c r="F14" s="37"/>
      <c r="G14" s="37"/>
      <c r="H14" s="67"/>
      <c r="I14" s="67"/>
      <c r="J14" s="67"/>
      <c r="K14" s="67"/>
      <c r="L14" s="67"/>
      <c r="M14" s="67"/>
      <c r="N14" s="6"/>
      <c r="O14" s="6"/>
      <c r="P14" s="6"/>
    </row>
    <row r="15" spans="1:16" s="10" customFormat="1" ht="16.5" customHeight="1">
      <c r="A15" s="32"/>
      <c r="B15" s="68" t="s">
        <v>71</v>
      </c>
      <c r="C15" s="69"/>
      <c r="D15" s="69"/>
      <c r="E15" s="69"/>
      <c r="F15" s="69"/>
      <c r="G15" s="70"/>
      <c r="H15" s="67"/>
      <c r="I15" s="67"/>
      <c r="J15" s="67"/>
      <c r="K15" s="67"/>
      <c r="L15" s="67"/>
      <c r="M15" s="67"/>
      <c r="N15" s="9"/>
      <c r="O15" s="9"/>
      <c r="P15" s="9"/>
    </row>
    <row r="16" spans="1:16" ht="60" hidden="1">
      <c r="A16" s="31"/>
      <c r="B16" s="32" t="s">
        <v>55</v>
      </c>
      <c r="C16" s="32" t="s">
        <v>15</v>
      </c>
      <c r="D16" s="31" t="s">
        <v>7</v>
      </c>
      <c r="E16" s="36">
        <v>5855.33</v>
      </c>
      <c r="F16" s="37"/>
      <c r="G16" s="37">
        <f>F16*E16</f>
        <v>0</v>
      </c>
      <c r="H16" s="67"/>
      <c r="I16" s="67"/>
      <c r="J16" s="67"/>
      <c r="K16" s="67"/>
      <c r="L16" s="67"/>
      <c r="M16" s="67"/>
      <c r="N16" s="6"/>
      <c r="O16" s="6"/>
      <c r="P16" s="6"/>
    </row>
    <row r="17" spans="1:18" s="10" customFormat="1" ht="64.5" customHeight="1">
      <c r="A17" s="32">
        <v>2</v>
      </c>
      <c r="B17" s="32" t="s">
        <v>68</v>
      </c>
      <c r="C17" s="32" t="s">
        <v>15</v>
      </c>
      <c r="D17" s="34" t="s">
        <v>69</v>
      </c>
      <c r="E17" s="40">
        <v>2172.21</v>
      </c>
      <c r="F17" s="40">
        <v>1.6</v>
      </c>
      <c r="G17" s="40">
        <f>F17*E17</f>
        <v>3475.5360000000001</v>
      </c>
      <c r="H17" s="67"/>
      <c r="I17" s="67"/>
      <c r="J17" s="67"/>
      <c r="K17" s="67"/>
      <c r="L17" s="67"/>
      <c r="M17" s="67"/>
      <c r="N17" s="9"/>
      <c r="O17" s="9"/>
    </row>
    <row r="18" spans="1:18" ht="60" hidden="1">
      <c r="A18" s="31"/>
      <c r="B18" s="32" t="s">
        <v>56</v>
      </c>
      <c r="C18" s="32" t="s">
        <v>15</v>
      </c>
      <c r="D18" s="33" t="s">
        <v>7</v>
      </c>
      <c r="E18" s="40">
        <v>2773.91</v>
      </c>
      <c r="F18" s="41"/>
      <c r="G18" s="41">
        <f>F18*E18</f>
        <v>0</v>
      </c>
      <c r="H18" s="67"/>
      <c r="I18" s="67"/>
      <c r="J18" s="67"/>
      <c r="K18" s="67"/>
      <c r="L18" s="67"/>
      <c r="M18" s="67"/>
      <c r="N18" s="6"/>
      <c r="O18" s="6"/>
      <c r="P18" s="6"/>
      <c r="Q18" s="6"/>
      <c r="R18" s="6"/>
    </row>
    <row r="19" spans="1:18" ht="78" customHeight="1">
      <c r="A19" s="31">
        <v>3</v>
      </c>
      <c r="B19" s="32" t="s">
        <v>57</v>
      </c>
      <c r="C19" s="32" t="s">
        <v>44</v>
      </c>
      <c r="D19" s="33" t="s">
        <v>7</v>
      </c>
      <c r="E19" s="40">
        <v>5117.66</v>
      </c>
      <c r="F19" s="41">
        <v>1.89</v>
      </c>
      <c r="G19" s="41">
        <f>F19*E19</f>
        <v>9672.3773999999994</v>
      </c>
      <c r="H19" s="67"/>
      <c r="I19" s="67"/>
      <c r="J19" s="67"/>
      <c r="K19" s="67"/>
      <c r="L19" s="67"/>
      <c r="M19" s="67"/>
      <c r="N19" s="6"/>
      <c r="O19" s="6"/>
      <c r="P19" s="6"/>
    </row>
    <row r="20" spans="1:18" s="10" customFormat="1" ht="30" hidden="1">
      <c r="A20" s="32"/>
      <c r="B20" s="32" t="s">
        <v>66</v>
      </c>
      <c r="C20" s="32" t="s">
        <v>16</v>
      </c>
      <c r="D20" s="34" t="s">
        <v>10</v>
      </c>
      <c r="E20" s="40">
        <v>798.37</v>
      </c>
      <c r="F20" s="40"/>
      <c r="G20" s="40">
        <f>E20*F20</f>
        <v>0</v>
      </c>
      <c r="H20" s="67"/>
      <c r="I20" s="67"/>
      <c r="J20" s="67"/>
      <c r="K20" s="67"/>
      <c r="L20" s="67"/>
      <c r="M20" s="67"/>
      <c r="N20" s="9"/>
      <c r="O20" s="9"/>
    </row>
    <row r="21" spans="1:18" ht="30" hidden="1">
      <c r="A21" s="31"/>
      <c r="B21" s="32" t="s">
        <v>58</v>
      </c>
      <c r="C21" s="32" t="s">
        <v>16</v>
      </c>
      <c r="D21" s="33" t="s">
        <v>10</v>
      </c>
      <c r="E21" s="40">
        <v>2176.48</v>
      </c>
      <c r="F21" s="41"/>
      <c r="G21" s="41"/>
      <c r="H21" s="67"/>
      <c r="I21" s="67"/>
      <c r="J21" s="67"/>
      <c r="K21" s="67"/>
      <c r="L21" s="67"/>
      <c r="M21" s="67"/>
      <c r="N21" s="6"/>
      <c r="O21" s="6"/>
      <c r="P21" s="6"/>
    </row>
    <row r="22" spans="1:18" ht="75" hidden="1">
      <c r="A22" s="31"/>
      <c r="B22" s="32" t="s">
        <v>59</v>
      </c>
      <c r="C22" s="32" t="s">
        <v>17</v>
      </c>
      <c r="D22" s="33" t="s">
        <v>7</v>
      </c>
      <c r="E22" s="40">
        <v>3593.44</v>
      </c>
      <c r="F22" s="41"/>
      <c r="G22" s="41">
        <f>F22*E22</f>
        <v>0</v>
      </c>
      <c r="H22" s="67"/>
      <c r="I22" s="67"/>
      <c r="J22" s="67"/>
      <c r="K22" s="67"/>
      <c r="L22" s="67"/>
      <c r="M22" s="67"/>
      <c r="N22" s="6"/>
      <c r="O22" s="6"/>
      <c r="P22" s="6"/>
    </row>
    <row r="23" spans="1:18" ht="65.25" customHeight="1">
      <c r="A23" s="31">
        <v>4</v>
      </c>
      <c r="B23" s="32" t="s">
        <v>60</v>
      </c>
      <c r="C23" s="32" t="s">
        <v>45</v>
      </c>
      <c r="D23" s="33" t="s">
        <v>7</v>
      </c>
      <c r="E23" s="40">
        <v>820.59</v>
      </c>
      <c r="F23" s="41">
        <v>222.06</v>
      </c>
      <c r="G23" s="41">
        <f>F23*E23</f>
        <v>182220.21540000002</v>
      </c>
      <c r="H23" s="67"/>
      <c r="I23" s="67"/>
      <c r="J23" s="67"/>
      <c r="K23" s="67"/>
      <c r="L23" s="67"/>
      <c r="M23" s="67"/>
      <c r="N23" s="6"/>
      <c r="O23" s="6"/>
      <c r="P23" s="6"/>
    </row>
    <row r="24" spans="1:18" ht="49.5" customHeight="1">
      <c r="A24" s="31">
        <v>5</v>
      </c>
      <c r="B24" s="32" t="s">
        <v>61</v>
      </c>
      <c r="C24" s="32" t="s">
        <v>18</v>
      </c>
      <c r="D24" s="33" t="s">
        <v>10</v>
      </c>
      <c r="E24" s="40">
        <v>93.18</v>
      </c>
      <c r="F24" s="41">
        <v>180</v>
      </c>
      <c r="G24" s="41">
        <f>F24*E24</f>
        <v>16772.400000000001</v>
      </c>
      <c r="H24" s="67"/>
      <c r="I24" s="67"/>
      <c r="J24" s="67"/>
      <c r="K24" s="67"/>
      <c r="L24" s="67"/>
      <c r="M24" s="67"/>
      <c r="N24" s="6"/>
      <c r="O24" s="6"/>
      <c r="P24" s="6"/>
    </row>
    <row r="25" spans="1:18" ht="52.5" customHeight="1">
      <c r="A25" s="31">
        <v>6</v>
      </c>
      <c r="B25" s="32" t="s">
        <v>19</v>
      </c>
      <c r="C25" s="32" t="s">
        <v>20</v>
      </c>
      <c r="D25" s="33" t="s">
        <v>21</v>
      </c>
      <c r="E25" s="40">
        <v>17076.82</v>
      </c>
      <c r="F25" s="41">
        <v>1.3</v>
      </c>
      <c r="G25" s="41">
        <f>F25*E25</f>
        <v>22199.866000000002</v>
      </c>
      <c r="H25" s="67"/>
      <c r="I25" s="67"/>
      <c r="J25" s="67"/>
      <c r="K25" s="67"/>
      <c r="L25" s="67"/>
      <c r="M25" s="67"/>
      <c r="N25" s="6"/>
      <c r="O25" s="6"/>
      <c r="P25" s="6"/>
    </row>
    <row r="26" spans="1:18" ht="45" hidden="1">
      <c r="A26" s="31"/>
      <c r="B26" s="32" t="s">
        <v>22</v>
      </c>
      <c r="C26" s="32" t="s">
        <v>20</v>
      </c>
      <c r="D26" s="33" t="s">
        <v>21</v>
      </c>
      <c r="E26" s="40">
        <v>34397.660000000003</v>
      </c>
      <c r="F26" s="41"/>
      <c r="G26" s="41"/>
      <c r="H26" s="67"/>
      <c r="I26" s="67"/>
      <c r="J26" s="67"/>
      <c r="K26" s="67"/>
      <c r="L26" s="67"/>
      <c r="M26" s="67"/>
      <c r="N26" s="6"/>
      <c r="O26" s="6"/>
      <c r="P26" s="6"/>
    </row>
    <row r="27" spans="1:18" ht="48" customHeight="1">
      <c r="A27" s="31">
        <v>7</v>
      </c>
      <c r="B27" s="32" t="s">
        <v>23</v>
      </c>
      <c r="C27" s="32" t="s">
        <v>24</v>
      </c>
      <c r="D27" s="33" t="s">
        <v>7</v>
      </c>
      <c r="E27" s="40">
        <v>19591.72</v>
      </c>
      <c r="F27" s="41">
        <v>0.23</v>
      </c>
      <c r="G27" s="41">
        <f>F27*E27</f>
        <v>4506.0956000000006</v>
      </c>
      <c r="H27" s="67"/>
      <c r="I27" s="67"/>
      <c r="J27" s="67"/>
      <c r="K27" s="67"/>
      <c r="L27" s="67"/>
      <c r="M27" s="67"/>
      <c r="N27" s="6"/>
      <c r="O27" s="6"/>
      <c r="P27" s="6"/>
    </row>
    <row r="28" spans="1:18" ht="53.25" customHeight="1">
      <c r="A28" s="31">
        <v>8</v>
      </c>
      <c r="B28" s="32" t="s">
        <v>25</v>
      </c>
      <c r="C28" s="32" t="s">
        <v>46</v>
      </c>
      <c r="D28" s="33" t="s">
        <v>7</v>
      </c>
      <c r="E28" s="40">
        <v>9409.56</v>
      </c>
      <c r="F28" s="41">
        <v>0.04</v>
      </c>
      <c r="G28" s="41">
        <f>F28*E28</f>
        <v>376.38239999999996</v>
      </c>
      <c r="H28" s="67"/>
      <c r="I28" s="67"/>
      <c r="J28" s="67"/>
      <c r="K28" s="67"/>
      <c r="L28" s="67"/>
      <c r="M28" s="67"/>
      <c r="N28" s="6"/>
      <c r="O28" s="6"/>
      <c r="P28" s="6"/>
    </row>
    <row r="29" spans="1:18" ht="45" hidden="1">
      <c r="A29" s="31"/>
      <c r="B29" s="32" t="s">
        <v>26</v>
      </c>
      <c r="C29" s="32" t="s">
        <v>47</v>
      </c>
      <c r="D29" s="33" t="s">
        <v>11</v>
      </c>
      <c r="E29" s="40">
        <v>1053.52</v>
      </c>
      <c r="F29" s="41"/>
      <c r="G29" s="41">
        <f>F29*E29</f>
        <v>0</v>
      </c>
      <c r="H29" s="67"/>
      <c r="I29" s="67"/>
      <c r="J29" s="67"/>
      <c r="K29" s="67"/>
      <c r="L29" s="67"/>
      <c r="M29" s="67"/>
      <c r="N29" s="6"/>
      <c r="O29" s="6"/>
      <c r="P29" s="6"/>
    </row>
    <row r="30" spans="1:18" s="10" customFormat="1" ht="48" customHeight="1">
      <c r="A30" s="32">
        <v>9</v>
      </c>
      <c r="B30" s="32" t="s">
        <v>26</v>
      </c>
      <c r="C30" s="32" t="s">
        <v>47</v>
      </c>
      <c r="D30" s="34" t="s">
        <v>11</v>
      </c>
      <c r="E30" s="40">
        <v>856.8</v>
      </c>
      <c r="F30" s="40">
        <v>23</v>
      </c>
      <c r="G30" s="40">
        <f>F30*E30</f>
        <v>19706.399999999998</v>
      </c>
      <c r="H30" s="67"/>
      <c r="I30" s="67"/>
      <c r="J30" s="67"/>
      <c r="K30" s="67"/>
      <c r="L30" s="67"/>
      <c r="M30" s="67"/>
      <c r="N30" s="9"/>
      <c r="O30" s="9"/>
      <c r="P30" s="9"/>
    </row>
    <row r="31" spans="1:18" ht="45" hidden="1">
      <c r="A31" s="31"/>
      <c r="B31" s="32" t="s">
        <v>62</v>
      </c>
      <c r="C31" s="32" t="s">
        <v>47</v>
      </c>
      <c r="D31" s="33" t="s">
        <v>11</v>
      </c>
      <c r="E31" s="40">
        <v>1571.58</v>
      </c>
      <c r="F31" s="41"/>
      <c r="G31" s="41">
        <f>F31*E31</f>
        <v>0</v>
      </c>
      <c r="H31" s="67"/>
      <c r="I31" s="67"/>
      <c r="J31" s="67"/>
      <c r="K31" s="67"/>
      <c r="L31" s="67"/>
      <c r="M31" s="67"/>
      <c r="N31" s="6"/>
      <c r="O31" s="6"/>
      <c r="P31" s="6"/>
    </row>
    <row r="32" spans="1:18" ht="15" hidden="1">
      <c r="A32" s="31"/>
      <c r="B32" s="32" t="s">
        <v>27</v>
      </c>
      <c r="C32" s="32" t="s">
        <v>27</v>
      </c>
      <c r="D32" s="33" t="s">
        <v>28</v>
      </c>
      <c r="E32" s="40">
        <v>93.75</v>
      </c>
      <c r="F32" s="41"/>
      <c r="G32" s="41"/>
      <c r="H32" s="67"/>
      <c r="I32" s="67"/>
      <c r="J32" s="67"/>
      <c r="K32" s="67"/>
      <c r="L32" s="67"/>
      <c r="M32" s="67"/>
      <c r="N32" s="6"/>
      <c r="O32" s="6"/>
      <c r="P32" s="6"/>
    </row>
    <row r="33" spans="1:16" ht="15" hidden="1">
      <c r="A33" s="31"/>
      <c r="B33" s="32" t="s">
        <v>29</v>
      </c>
      <c r="C33" s="32" t="s">
        <v>29</v>
      </c>
      <c r="D33" s="33" t="s">
        <v>28</v>
      </c>
      <c r="E33" s="40">
        <v>302.20999999999998</v>
      </c>
      <c r="F33" s="41"/>
      <c r="G33" s="41"/>
      <c r="H33" s="67"/>
      <c r="I33" s="67"/>
      <c r="J33" s="67"/>
      <c r="K33" s="67"/>
      <c r="L33" s="67"/>
      <c r="M33" s="67"/>
      <c r="N33" s="6"/>
      <c r="O33" s="6"/>
      <c r="P33" s="6"/>
    </row>
    <row r="34" spans="1:16" ht="33" customHeight="1">
      <c r="A34" s="31">
        <v>10</v>
      </c>
      <c r="B34" s="32" t="s">
        <v>63</v>
      </c>
      <c r="C34" s="32" t="s">
        <v>38</v>
      </c>
      <c r="D34" s="33" t="s">
        <v>28</v>
      </c>
      <c r="E34" s="40">
        <v>17.23</v>
      </c>
      <c r="F34" s="41">
        <v>2513</v>
      </c>
      <c r="G34" s="41">
        <f>F34*E34</f>
        <v>43298.99</v>
      </c>
      <c r="H34" s="67"/>
      <c r="I34" s="67"/>
      <c r="J34" s="67"/>
      <c r="K34" s="67"/>
      <c r="L34" s="67"/>
      <c r="M34" s="67"/>
      <c r="N34" s="6"/>
      <c r="O34" s="6"/>
      <c r="P34" s="6"/>
    </row>
    <row r="35" spans="1:16" ht="30" hidden="1">
      <c r="A35" s="31"/>
      <c r="B35" s="32" t="s">
        <v>64</v>
      </c>
      <c r="C35" s="32" t="s">
        <v>39</v>
      </c>
      <c r="D35" s="33" t="s">
        <v>28</v>
      </c>
      <c r="E35" s="40">
        <v>279.68</v>
      </c>
      <c r="F35" s="41"/>
      <c r="G35" s="41">
        <f>F35*E35</f>
        <v>0</v>
      </c>
      <c r="H35" s="67"/>
      <c r="I35" s="67"/>
      <c r="J35" s="67"/>
      <c r="K35" s="67"/>
      <c r="L35" s="67"/>
      <c r="M35" s="67"/>
      <c r="N35" s="6"/>
      <c r="O35" s="6"/>
      <c r="P35" s="6"/>
    </row>
    <row r="36" spans="1:16" ht="30" hidden="1">
      <c r="A36" s="31"/>
      <c r="B36" s="32" t="s">
        <v>30</v>
      </c>
      <c r="C36" s="32" t="s">
        <v>30</v>
      </c>
      <c r="D36" s="33" t="s">
        <v>10</v>
      </c>
      <c r="E36" s="40">
        <v>594.03</v>
      </c>
      <c r="F36" s="41"/>
      <c r="G36" s="41"/>
      <c r="H36" s="67"/>
      <c r="I36" s="67"/>
      <c r="J36" s="67"/>
      <c r="K36" s="67"/>
      <c r="L36" s="67"/>
      <c r="M36" s="67"/>
      <c r="N36" s="6"/>
      <c r="O36" s="6"/>
      <c r="P36" s="6"/>
    </row>
    <row r="37" spans="1:16" ht="30" hidden="1">
      <c r="A37" s="31"/>
      <c r="B37" s="32" t="s">
        <v>31</v>
      </c>
      <c r="C37" s="32" t="s">
        <v>31</v>
      </c>
      <c r="D37" s="33" t="s">
        <v>10</v>
      </c>
      <c r="E37" s="40">
        <v>476.19</v>
      </c>
      <c r="F37" s="41"/>
      <c r="G37" s="41"/>
      <c r="H37" s="67"/>
      <c r="I37" s="67"/>
      <c r="J37" s="67"/>
      <c r="K37" s="67"/>
      <c r="L37" s="67"/>
      <c r="M37" s="67"/>
      <c r="N37" s="6"/>
      <c r="O37" s="6"/>
      <c r="P37" s="6"/>
    </row>
    <row r="38" spans="1:16" ht="45" hidden="1">
      <c r="A38" s="31"/>
      <c r="B38" s="32" t="s">
        <v>65</v>
      </c>
      <c r="C38" s="32" t="s">
        <v>32</v>
      </c>
      <c r="D38" s="33" t="s">
        <v>28</v>
      </c>
      <c r="E38" s="40">
        <v>4161.51</v>
      </c>
      <c r="F38" s="41"/>
      <c r="G38" s="41"/>
      <c r="H38" s="67"/>
      <c r="I38" s="67"/>
      <c r="J38" s="67"/>
      <c r="K38" s="67"/>
      <c r="L38" s="67"/>
      <c r="M38" s="67"/>
      <c r="N38" s="6"/>
      <c r="O38" s="6"/>
      <c r="P38" s="6"/>
    </row>
    <row r="39" spans="1:16" ht="77.25" customHeight="1">
      <c r="A39" s="31">
        <v>11</v>
      </c>
      <c r="B39" s="32" t="s">
        <v>33</v>
      </c>
      <c r="C39" s="32" t="s">
        <v>48</v>
      </c>
      <c r="D39" s="33" t="s">
        <v>11</v>
      </c>
      <c r="E39" s="40">
        <v>67.05</v>
      </c>
      <c r="F39" s="41">
        <v>5240</v>
      </c>
      <c r="G39" s="41">
        <f>F39*E39</f>
        <v>351342</v>
      </c>
      <c r="H39" s="67"/>
      <c r="I39" s="67"/>
      <c r="J39" s="67"/>
      <c r="K39" s="67"/>
      <c r="L39" s="67"/>
      <c r="M39" s="67"/>
      <c r="N39" s="6"/>
      <c r="O39" s="6"/>
      <c r="P39" s="6"/>
    </row>
    <row r="40" spans="1:16" ht="50.25" customHeight="1">
      <c r="A40" s="31">
        <v>12</v>
      </c>
      <c r="B40" s="32" t="s">
        <v>34</v>
      </c>
      <c r="C40" s="32" t="s">
        <v>49</v>
      </c>
      <c r="D40" s="33" t="s">
        <v>35</v>
      </c>
      <c r="E40" s="40">
        <v>25.46</v>
      </c>
      <c r="F40" s="41">
        <v>1150</v>
      </c>
      <c r="G40" s="41">
        <f>F40*E40</f>
        <v>29279</v>
      </c>
      <c r="H40" s="67"/>
      <c r="I40" s="67"/>
      <c r="J40" s="67"/>
      <c r="K40" s="67"/>
      <c r="L40" s="67"/>
      <c r="M40" s="67"/>
      <c r="N40" s="6"/>
      <c r="O40" s="6"/>
      <c r="P40" s="6"/>
    </row>
    <row r="41" spans="1:16" ht="37.5" customHeight="1">
      <c r="A41" s="31">
        <v>13</v>
      </c>
      <c r="B41" s="32" t="s">
        <v>36</v>
      </c>
      <c r="C41" s="32" t="s">
        <v>50</v>
      </c>
      <c r="D41" s="33" t="s">
        <v>10</v>
      </c>
      <c r="E41" s="40">
        <v>635.97</v>
      </c>
      <c r="F41" s="41">
        <v>30</v>
      </c>
      <c r="G41" s="41">
        <f>F41*E41</f>
        <v>19079.100000000002</v>
      </c>
      <c r="H41" s="67"/>
      <c r="I41" s="67"/>
      <c r="J41" s="67"/>
      <c r="K41" s="67"/>
      <c r="L41" s="67"/>
      <c r="M41" s="67"/>
      <c r="N41" s="6"/>
      <c r="O41" s="6"/>
      <c r="P41" s="6"/>
    </row>
    <row r="42" spans="1:16" s="7" customFormat="1" ht="14.25">
      <c r="A42" s="38"/>
      <c r="B42" s="39" t="s">
        <v>91</v>
      </c>
      <c r="C42" s="39"/>
      <c r="D42" s="42"/>
      <c r="E42" s="43"/>
      <c r="F42" s="42"/>
      <c r="G42" s="44">
        <f>SUM(G7:G41)</f>
        <v>712106.77880000009</v>
      </c>
      <c r="H42" s="30"/>
      <c r="N42" s="12">
        <f>SUM(G42:M42)</f>
        <v>712106.77880000009</v>
      </c>
    </row>
    <row r="43" spans="1:16">
      <c r="N43" s="11"/>
    </row>
    <row r="44" spans="1:16">
      <c r="N44" s="11"/>
    </row>
  </sheetData>
  <mergeCells count="5">
    <mergeCell ref="A2:G2"/>
    <mergeCell ref="H5:M5"/>
    <mergeCell ref="A6:G6"/>
    <mergeCell ref="H7:M41"/>
    <mergeCell ref="B15:G15"/>
  </mergeCells>
  <pageMargins left="0.70866141732283472" right="0.11811023622047245" top="0.35433070866141736" bottom="0.15748031496062992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4"/>
  <sheetViews>
    <sheetView tabSelected="1" zoomScale="70" zoomScaleNormal="70" workbookViewId="0">
      <selection activeCell="U30" sqref="U30"/>
    </sheetView>
  </sheetViews>
  <sheetFormatPr defaultRowHeight="12.75"/>
  <cols>
    <col min="1" max="1" width="5.28515625" style="1" customWidth="1"/>
    <col min="2" max="2" width="31.7109375" style="8" customWidth="1"/>
    <col min="3" max="3" width="37.5703125" style="8" customWidth="1"/>
    <col min="4" max="4" width="11.5703125" style="2" customWidth="1"/>
    <col min="5" max="5" width="13.5703125" style="8" customWidth="1"/>
    <col min="6" max="6" width="12.7109375" style="3" customWidth="1"/>
    <col min="7" max="7" width="12.85546875" style="4" customWidth="1"/>
    <col min="8" max="8" width="10.5703125" style="2" customWidth="1"/>
    <col min="9" max="12" width="9.140625" style="1" hidden="1" customWidth="1"/>
    <col min="13" max="13" width="31.5703125" style="1" hidden="1" customWidth="1"/>
    <col min="14" max="14" width="11.42578125" style="1" hidden="1" customWidth="1"/>
    <col min="15" max="16384" width="9.140625" style="1"/>
  </cols>
  <sheetData>
    <row r="1" spans="1:16">
      <c r="A1" s="19"/>
      <c r="B1" s="21"/>
      <c r="C1" s="21"/>
      <c r="D1" s="22"/>
      <c r="E1" s="21"/>
      <c r="F1" s="23"/>
      <c r="G1" s="24"/>
    </row>
    <row r="2" spans="1:16" ht="32.25" customHeight="1">
      <c r="A2" s="63" t="s">
        <v>90</v>
      </c>
      <c r="B2" s="63"/>
      <c r="C2" s="63"/>
      <c r="D2" s="63"/>
      <c r="E2" s="63"/>
      <c r="F2" s="63"/>
      <c r="G2" s="63"/>
    </row>
    <row r="3" spans="1:16">
      <c r="A3" s="19"/>
      <c r="B3" s="21"/>
      <c r="C3" s="21"/>
      <c r="D3" s="22"/>
      <c r="E3" s="21"/>
      <c r="F3" s="23"/>
      <c r="G3" s="24"/>
    </row>
    <row r="4" spans="1:16">
      <c r="A4" s="19"/>
      <c r="B4" s="21"/>
      <c r="C4" s="21"/>
      <c r="D4" s="22"/>
      <c r="E4" s="21"/>
      <c r="F4" s="23"/>
      <c r="G4" s="24"/>
    </row>
    <row r="5" spans="1:16" ht="60">
      <c r="A5" s="45" t="s">
        <v>0</v>
      </c>
      <c r="B5" s="34" t="s">
        <v>1</v>
      </c>
      <c r="C5" s="34" t="s">
        <v>2</v>
      </c>
      <c r="D5" s="33" t="s">
        <v>3</v>
      </c>
      <c r="E5" s="34" t="s">
        <v>4</v>
      </c>
      <c r="F5" s="35" t="s">
        <v>97</v>
      </c>
      <c r="G5" s="33" t="s">
        <v>98</v>
      </c>
      <c r="H5" s="64"/>
      <c r="I5" s="64"/>
      <c r="J5" s="64"/>
      <c r="K5" s="64"/>
      <c r="L5" s="64"/>
      <c r="M5" s="64"/>
      <c r="N5" s="20"/>
      <c r="O5" s="20"/>
      <c r="P5" s="20"/>
    </row>
    <row r="6" spans="1:16" ht="15" customHeight="1">
      <c r="A6" s="65" t="s">
        <v>5</v>
      </c>
      <c r="B6" s="66"/>
      <c r="C6" s="66"/>
      <c r="D6" s="66"/>
      <c r="E6" s="66"/>
      <c r="F6" s="66"/>
      <c r="G6" s="66"/>
      <c r="H6" s="20"/>
      <c r="I6" s="20"/>
      <c r="J6" s="20"/>
      <c r="K6" s="20"/>
      <c r="L6" s="20"/>
      <c r="M6" s="5"/>
      <c r="N6" s="20"/>
      <c r="O6" s="20"/>
      <c r="P6" s="20"/>
    </row>
    <row r="7" spans="1:16" ht="40.5" customHeight="1">
      <c r="A7" s="31">
        <v>1</v>
      </c>
      <c r="B7" s="32" t="s">
        <v>51</v>
      </c>
      <c r="C7" s="32" t="s">
        <v>6</v>
      </c>
      <c r="D7" s="33" t="s">
        <v>7</v>
      </c>
      <c r="E7" s="40">
        <v>6361.51</v>
      </c>
      <c r="F7" s="41">
        <v>1.6</v>
      </c>
      <c r="G7" s="41">
        <f>F7*E7</f>
        <v>10178.416000000001</v>
      </c>
      <c r="H7" s="67"/>
      <c r="I7" s="67"/>
      <c r="J7" s="67"/>
      <c r="K7" s="67"/>
      <c r="L7" s="67"/>
      <c r="M7" s="67"/>
      <c r="N7" s="6"/>
      <c r="O7" s="6"/>
      <c r="P7" s="6"/>
    </row>
    <row r="8" spans="1:16" ht="45" hidden="1">
      <c r="A8" s="31"/>
      <c r="B8" s="32" t="s">
        <v>8</v>
      </c>
      <c r="C8" s="32" t="s">
        <v>9</v>
      </c>
      <c r="D8" s="31" t="s">
        <v>7</v>
      </c>
      <c r="E8" s="36">
        <v>25567.119999999999</v>
      </c>
      <c r="F8" s="37"/>
      <c r="G8" s="37"/>
      <c r="H8" s="67"/>
      <c r="I8" s="67"/>
      <c r="J8" s="67"/>
      <c r="K8" s="67"/>
      <c r="L8" s="67"/>
      <c r="M8" s="67"/>
      <c r="N8" s="6"/>
      <c r="O8" s="6"/>
      <c r="P8" s="6"/>
    </row>
    <row r="9" spans="1:16" ht="60" hidden="1">
      <c r="A9" s="31"/>
      <c r="B9" s="32" t="s">
        <v>52</v>
      </c>
      <c r="C9" s="32" t="s">
        <v>40</v>
      </c>
      <c r="D9" s="31" t="s">
        <v>7</v>
      </c>
      <c r="E9" s="36">
        <v>31309.759999999998</v>
      </c>
      <c r="F9" s="37"/>
      <c r="G9" s="37"/>
      <c r="H9" s="67"/>
      <c r="I9" s="67"/>
      <c r="J9" s="67"/>
      <c r="K9" s="67"/>
      <c r="L9" s="67"/>
      <c r="M9" s="67"/>
      <c r="N9" s="6"/>
      <c r="O9" s="6"/>
      <c r="P9" s="6"/>
    </row>
    <row r="10" spans="1:16" s="10" customFormat="1" ht="30" hidden="1">
      <c r="A10" s="32"/>
      <c r="B10" s="32" t="s">
        <v>66</v>
      </c>
      <c r="C10" s="32" t="s">
        <v>67</v>
      </c>
      <c r="D10" s="32" t="s">
        <v>10</v>
      </c>
      <c r="E10" s="36">
        <v>876.69</v>
      </c>
      <c r="F10" s="36"/>
      <c r="G10" s="36"/>
      <c r="H10" s="67"/>
      <c r="I10" s="67"/>
      <c r="J10" s="67"/>
      <c r="K10" s="67"/>
      <c r="L10" s="67"/>
      <c r="M10" s="67"/>
      <c r="N10" s="9"/>
      <c r="O10" s="9"/>
    </row>
    <row r="11" spans="1:16" ht="30" hidden="1">
      <c r="A11" s="31"/>
      <c r="B11" s="32" t="s">
        <v>53</v>
      </c>
      <c r="C11" s="32" t="s">
        <v>41</v>
      </c>
      <c r="D11" s="31" t="s">
        <v>10</v>
      </c>
      <c r="E11" s="36">
        <v>2412.65</v>
      </c>
      <c r="F11" s="37"/>
      <c r="G11" s="37"/>
      <c r="H11" s="67"/>
      <c r="I11" s="67"/>
      <c r="J11" s="67"/>
      <c r="K11" s="67"/>
      <c r="L11" s="67"/>
      <c r="M11" s="67"/>
      <c r="N11" s="6"/>
      <c r="O11" s="6"/>
      <c r="P11" s="6"/>
    </row>
    <row r="12" spans="1:16" ht="15" hidden="1">
      <c r="A12" s="31"/>
      <c r="B12" s="32" t="s">
        <v>54</v>
      </c>
      <c r="C12" s="32" t="s">
        <v>42</v>
      </c>
      <c r="D12" s="31" t="s">
        <v>11</v>
      </c>
      <c r="E12" s="36">
        <v>320.26</v>
      </c>
      <c r="F12" s="37"/>
      <c r="G12" s="37"/>
      <c r="H12" s="67"/>
      <c r="I12" s="67"/>
      <c r="J12" s="67"/>
      <c r="K12" s="67"/>
      <c r="L12" s="67"/>
      <c r="M12" s="67"/>
      <c r="N12" s="6"/>
      <c r="O12" s="6"/>
      <c r="P12" s="6"/>
    </row>
    <row r="13" spans="1:16" ht="15" hidden="1">
      <c r="A13" s="31"/>
      <c r="B13" s="32" t="s">
        <v>12</v>
      </c>
      <c r="C13" s="32" t="s">
        <v>42</v>
      </c>
      <c r="D13" s="31" t="s">
        <v>11</v>
      </c>
      <c r="E13" s="36">
        <v>40.770000000000003</v>
      </c>
      <c r="F13" s="37"/>
      <c r="G13" s="37"/>
      <c r="H13" s="67"/>
      <c r="I13" s="67"/>
      <c r="J13" s="67"/>
      <c r="K13" s="67"/>
      <c r="L13" s="67"/>
      <c r="M13" s="67"/>
      <c r="N13" s="6"/>
      <c r="O13" s="6"/>
      <c r="P13" s="6"/>
    </row>
    <row r="14" spans="1:16" ht="45" hidden="1">
      <c r="A14" s="31"/>
      <c r="B14" s="32" t="s">
        <v>13</v>
      </c>
      <c r="C14" s="32" t="s">
        <v>43</v>
      </c>
      <c r="D14" s="31" t="s">
        <v>7</v>
      </c>
      <c r="E14" s="36">
        <v>165.75</v>
      </c>
      <c r="F14" s="37"/>
      <c r="G14" s="37"/>
      <c r="H14" s="67"/>
      <c r="I14" s="67"/>
      <c r="J14" s="67"/>
      <c r="K14" s="67"/>
      <c r="L14" s="67"/>
      <c r="M14" s="67"/>
      <c r="N14" s="6"/>
      <c r="O14" s="6"/>
      <c r="P14" s="6"/>
    </row>
    <row r="15" spans="1:16" s="10" customFormat="1" ht="16.5" customHeight="1">
      <c r="A15" s="32"/>
      <c r="B15" s="68" t="s">
        <v>14</v>
      </c>
      <c r="C15" s="69"/>
      <c r="D15" s="69"/>
      <c r="E15" s="69"/>
      <c r="F15" s="69"/>
      <c r="G15" s="70"/>
      <c r="H15" s="67"/>
      <c r="I15" s="67"/>
      <c r="J15" s="67"/>
      <c r="K15" s="67"/>
      <c r="L15" s="67"/>
      <c r="M15" s="67"/>
      <c r="N15" s="9"/>
      <c r="O15" s="9"/>
      <c r="P15" s="9"/>
    </row>
    <row r="16" spans="1:16" ht="45" hidden="1">
      <c r="A16" s="31"/>
      <c r="B16" s="32" t="s">
        <v>55</v>
      </c>
      <c r="C16" s="32" t="s">
        <v>15</v>
      </c>
      <c r="D16" s="31" t="s">
        <v>7</v>
      </c>
      <c r="E16" s="36">
        <v>5855.33</v>
      </c>
      <c r="F16" s="37"/>
      <c r="G16" s="37">
        <f>F16*E16</f>
        <v>0</v>
      </c>
      <c r="H16" s="67"/>
      <c r="I16" s="67"/>
      <c r="J16" s="67"/>
      <c r="K16" s="67"/>
      <c r="L16" s="67"/>
      <c r="M16" s="67"/>
      <c r="N16" s="6"/>
      <c r="O16" s="6"/>
      <c r="P16" s="6"/>
    </row>
    <row r="17" spans="1:18" s="10" customFormat="1" ht="45.75" customHeight="1">
      <c r="A17" s="32">
        <v>2</v>
      </c>
      <c r="B17" s="32" t="s">
        <v>68</v>
      </c>
      <c r="C17" s="32" t="s">
        <v>15</v>
      </c>
      <c r="D17" s="34" t="s">
        <v>69</v>
      </c>
      <c r="E17" s="40">
        <v>2172.21</v>
      </c>
      <c r="F17" s="40">
        <v>1.6</v>
      </c>
      <c r="G17" s="40">
        <f>F17*E17</f>
        <v>3475.5360000000001</v>
      </c>
      <c r="H17" s="67"/>
      <c r="I17" s="67"/>
      <c r="J17" s="67"/>
      <c r="K17" s="67"/>
      <c r="L17" s="67"/>
      <c r="M17" s="67"/>
      <c r="N17" s="9"/>
      <c r="O17" s="9"/>
    </row>
    <row r="18" spans="1:18" ht="45" hidden="1">
      <c r="A18" s="31"/>
      <c r="B18" s="32" t="s">
        <v>56</v>
      </c>
      <c r="C18" s="32" t="s">
        <v>15</v>
      </c>
      <c r="D18" s="33" t="s">
        <v>7</v>
      </c>
      <c r="E18" s="40">
        <v>2773.91</v>
      </c>
      <c r="F18" s="41"/>
      <c r="G18" s="41">
        <f>F18*E18</f>
        <v>0</v>
      </c>
      <c r="H18" s="67"/>
      <c r="I18" s="67"/>
      <c r="J18" s="67"/>
      <c r="K18" s="67"/>
      <c r="L18" s="67"/>
      <c r="M18" s="67"/>
      <c r="N18" s="6"/>
      <c r="O18" s="6"/>
      <c r="P18" s="6"/>
      <c r="Q18" s="6"/>
      <c r="R18" s="6"/>
    </row>
    <row r="19" spans="1:18" ht="62.25" customHeight="1">
      <c r="A19" s="31">
        <v>3</v>
      </c>
      <c r="B19" s="32" t="s">
        <v>57</v>
      </c>
      <c r="C19" s="32" t="s">
        <v>44</v>
      </c>
      <c r="D19" s="33" t="s">
        <v>7</v>
      </c>
      <c r="E19" s="40">
        <v>5117.66</v>
      </c>
      <c r="F19" s="41">
        <v>1.89</v>
      </c>
      <c r="G19" s="41">
        <f>F19*E19</f>
        <v>9672.3773999999994</v>
      </c>
      <c r="H19" s="67"/>
      <c r="I19" s="67"/>
      <c r="J19" s="67"/>
      <c r="K19" s="67"/>
      <c r="L19" s="67"/>
      <c r="M19" s="67"/>
      <c r="N19" s="6"/>
      <c r="O19" s="6"/>
      <c r="P19" s="6"/>
    </row>
    <row r="20" spans="1:18" s="10" customFormat="1" ht="30" hidden="1">
      <c r="A20" s="32"/>
      <c r="B20" s="32" t="s">
        <v>66</v>
      </c>
      <c r="C20" s="32" t="s">
        <v>16</v>
      </c>
      <c r="D20" s="34" t="s">
        <v>10</v>
      </c>
      <c r="E20" s="40">
        <v>798.37</v>
      </c>
      <c r="F20" s="40"/>
      <c r="G20" s="40">
        <f>E20*F20</f>
        <v>0</v>
      </c>
      <c r="H20" s="67"/>
      <c r="I20" s="67"/>
      <c r="J20" s="67"/>
      <c r="K20" s="67"/>
      <c r="L20" s="67"/>
      <c r="M20" s="67"/>
      <c r="N20" s="9"/>
      <c r="O20" s="9"/>
    </row>
    <row r="21" spans="1:18" ht="30" hidden="1">
      <c r="A21" s="31"/>
      <c r="B21" s="32" t="s">
        <v>58</v>
      </c>
      <c r="C21" s="32" t="s">
        <v>16</v>
      </c>
      <c r="D21" s="33" t="s">
        <v>10</v>
      </c>
      <c r="E21" s="40">
        <v>2176.48</v>
      </c>
      <c r="F21" s="41"/>
      <c r="G21" s="41"/>
      <c r="H21" s="67"/>
      <c r="I21" s="67"/>
      <c r="J21" s="67"/>
      <c r="K21" s="67"/>
      <c r="L21" s="67"/>
      <c r="M21" s="67"/>
      <c r="N21" s="6"/>
      <c r="O21" s="6"/>
      <c r="P21" s="6"/>
    </row>
    <row r="22" spans="1:18" ht="60" hidden="1">
      <c r="A22" s="31"/>
      <c r="B22" s="32" t="s">
        <v>59</v>
      </c>
      <c r="C22" s="32" t="s">
        <v>17</v>
      </c>
      <c r="D22" s="33" t="s">
        <v>7</v>
      </c>
      <c r="E22" s="40">
        <v>3593.44</v>
      </c>
      <c r="F22" s="41"/>
      <c r="G22" s="41">
        <f>F22*E22</f>
        <v>0</v>
      </c>
      <c r="H22" s="67"/>
      <c r="I22" s="67"/>
      <c r="J22" s="67"/>
      <c r="K22" s="67"/>
      <c r="L22" s="67"/>
      <c r="M22" s="67"/>
      <c r="N22" s="6"/>
      <c r="O22" s="6"/>
      <c r="P22" s="6"/>
    </row>
    <row r="23" spans="1:18" ht="45" customHeight="1">
      <c r="A23" s="31">
        <v>4</v>
      </c>
      <c r="B23" s="32" t="s">
        <v>60</v>
      </c>
      <c r="C23" s="32" t="s">
        <v>45</v>
      </c>
      <c r="D23" s="33" t="s">
        <v>7</v>
      </c>
      <c r="E23" s="40">
        <v>820.59</v>
      </c>
      <c r="F23" s="41">
        <v>222.06</v>
      </c>
      <c r="G23" s="41">
        <f>F23*E23</f>
        <v>182220.21540000002</v>
      </c>
      <c r="H23" s="67"/>
      <c r="I23" s="67"/>
      <c r="J23" s="67"/>
      <c r="K23" s="67"/>
      <c r="L23" s="67"/>
      <c r="M23" s="67"/>
      <c r="N23" s="6"/>
      <c r="O23" s="6"/>
      <c r="P23" s="6"/>
    </row>
    <row r="24" spans="1:18" ht="36.75" customHeight="1">
      <c r="A24" s="31">
        <v>5</v>
      </c>
      <c r="B24" s="32" t="s">
        <v>61</v>
      </c>
      <c r="C24" s="32" t="s">
        <v>18</v>
      </c>
      <c r="D24" s="33" t="s">
        <v>10</v>
      </c>
      <c r="E24" s="40">
        <v>93.18</v>
      </c>
      <c r="F24" s="41">
        <v>180</v>
      </c>
      <c r="G24" s="41">
        <f>F24*E24</f>
        <v>16772.400000000001</v>
      </c>
      <c r="H24" s="67"/>
      <c r="I24" s="67"/>
      <c r="J24" s="67"/>
      <c r="K24" s="67"/>
      <c r="L24" s="67"/>
      <c r="M24" s="67"/>
      <c r="N24" s="6"/>
      <c r="O24" s="6"/>
      <c r="P24" s="6"/>
    </row>
    <row r="25" spans="1:18" ht="35.25" customHeight="1">
      <c r="A25" s="31">
        <v>6</v>
      </c>
      <c r="B25" s="32" t="s">
        <v>19</v>
      </c>
      <c r="C25" s="32" t="s">
        <v>20</v>
      </c>
      <c r="D25" s="33" t="s">
        <v>21</v>
      </c>
      <c r="E25" s="40">
        <v>17076.82</v>
      </c>
      <c r="F25" s="41">
        <v>1.3</v>
      </c>
      <c r="G25" s="41">
        <f>F25*E25</f>
        <v>22199.866000000002</v>
      </c>
      <c r="H25" s="67"/>
      <c r="I25" s="67"/>
      <c r="J25" s="67"/>
      <c r="K25" s="67"/>
      <c r="L25" s="67"/>
      <c r="M25" s="67"/>
      <c r="N25" s="6"/>
      <c r="O25" s="6"/>
      <c r="P25" s="6"/>
    </row>
    <row r="26" spans="1:18" ht="45" hidden="1">
      <c r="A26" s="31"/>
      <c r="B26" s="32" t="s">
        <v>22</v>
      </c>
      <c r="C26" s="32" t="s">
        <v>20</v>
      </c>
      <c r="D26" s="33" t="s">
        <v>21</v>
      </c>
      <c r="E26" s="40">
        <v>34397.660000000003</v>
      </c>
      <c r="F26" s="41"/>
      <c r="G26" s="41"/>
      <c r="H26" s="67"/>
      <c r="I26" s="67"/>
      <c r="J26" s="67"/>
      <c r="K26" s="67"/>
      <c r="L26" s="67"/>
      <c r="M26" s="67"/>
      <c r="N26" s="6"/>
      <c r="O26" s="6"/>
      <c r="P26" s="6"/>
    </row>
    <row r="27" spans="1:18" ht="39.75" customHeight="1">
      <c r="A27" s="31">
        <v>7</v>
      </c>
      <c r="B27" s="32" t="s">
        <v>23</v>
      </c>
      <c r="C27" s="32" t="s">
        <v>24</v>
      </c>
      <c r="D27" s="33" t="s">
        <v>7</v>
      </c>
      <c r="E27" s="40">
        <v>19591.72</v>
      </c>
      <c r="F27" s="41">
        <v>0.23</v>
      </c>
      <c r="G27" s="41">
        <f>F27*E27</f>
        <v>4506.0956000000006</v>
      </c>
      <c r="H27" s="67"/>
      <c r="I27" s="67"/>
      <c r="J27" s="67"/>
      <c r="K27" s="67"/>
      <c r="L27" s="67"/>
      <c r="M27" s="67"/>
      <c r="N27" s="6"/>
      <c r="O27" s="6"/>
      <c r="P27" s="6"/>
    </row>
    <row r="28" spans="1:18" ht="49.5" customHeight="1">
      <c r="A28" s="31">
        <v>8</v>
      </c>
      <c r="B28" s="32" t="s">
        <v>25</v>
      </c>
      <c r="C28" s="32" t="s">
        <v>46</v>
      </c>
      <c r="D28" s="33" t="s">
        <v>7</v>
      </c>
      <c r="E28" s="40">
        <v>9409.56</v>
      </c>
      <c r="F28" s="41">
        <v>0.04</v>
      </c>
      <c r="G28" s="41">
        <f>F28*E28</f>
        <v>376.38239999999996</v>
      </c>
      <c r="H28" s="67"/>
      <c r="I28" s="67"/>
      <c r="J28" s="67"/>
      <c r="K28" s="67"/>
      <c r="L28" s="67"/>
      <c r="M28" s="67"/>
      <c r="N28" s="6"/>
      <c r="O28" s="6"/>
      <c r="P28" s="6"/>
    </row>
    <row r="29" spans="1:18" ht="30" hidden="1">
      <c r="A29" s="31"/>
      <c r="B29" s="32" t="s">
        <v>26</v>
      </c>
      <c r="C29" s="32" t="s">
        <v>47</v>
      </c>
      <c r="D29" s="33" t="s">
        <v>11</v>
      </c>
      <c r="E29" s="40">
        <v>1053.52</v>
      </c>
      <c r="F29" s="41"/>
      <c r="G29" s="41">
        <f>F29*E29</f>
        <v>0</v>
      </c>
      <c r="H29" s="67"/>
      <c r="I29" s="67"/>
      <c r="J29" s="67"/>
      <c r="K29" s="67"/>
      <c r="L29" s="67"/>
      <c r="M29" s="67"/>
      <c r="N29" s="6"/>
      <c r="O29" s="6"/>
      <c r="P29" s="6"/>
    </row>
    <row r="30" spans="1:18" s="10" customFormat="1" ht="34.5" customHeight="1">
      <c r="A30" s="32">
        <v>9</v>
      </c>
      <c r="B30" s="32" t="s">
        <v>26</v>
      </c>
      <c r="C30" s="32" t="s">
        <v>47</v>
      </c>
      <c r="D30" s="34" t="s">
        <v>11</v>
      </c>
      <c r="E30" s="40">
        <v>856.8</v>
      </c>
      <c r="F30" s="40">
        <v>23</v>
      </c>
      <c r="G30" s="40">
        <f>F30*E30</f>
        <v>19706.399999999998</v>
      </c>
      <c r="H30" s="67"/>
      <c r="I30" s="67"/>
      <c r="J30" s="67"/>
      <c r="K30" s="67"/>
      <c r="L30" s="67"/>
      <c r="M30" s="67"/>
      <c r="N30" s="9"/>
      <c r="O30" s="9"/>
      <c r="P30" s="9"/>
    </row>
    <row r="31" spans="1:18" ht="30" hidden="1">
      <c r="A31" s="31"/>
      <c r="B31" s="32" t="s">
        <v>62</v>
      </c>
      <c r="C31" s="32" t="s">
        <v>47</v>
      </c>
      <c r="D31" s="33" t="s">
        <v>11</v>
      </c>
      <c r="E31" s="40">
        <v>1571.58</v>
      </c>
      <c r="F31" s="41"/>
      <c r="G31" s="41">
        <f>F31*E31</f>
        <v>0</v>
      </c>
      <c r="H31" s="67"/>
      <c r="I31" s="67"/>
      <c r="J31" s="67"/>
      <c r="K31" s="67"/>
      <c r="L31" s="67"/>
      <c r="M31" s="67"/>
      <c r="N31" s="6"/>
      <c r="O31" s="6"/>
      <c r="P31" s="6"/>
    </row>
    <row r="32" spans="1:18" ht="15" hidden="1">
      <c r="A32" s="31"/>
      <c r="B32" s="32" t="s">
        <v>27</v>
      </c>
      <c r="C32" s="32" t="s">
        <v>27</v>
      </c>
      <c r="D32" s="33" t="s">
        <v>28</v>
      </c>
      <c r="E32" s="40">
        <v>93.75</v>
      </c>
      <c r="F32" s="41"/>
      <c r="G32" s="41"/>
      <c r="H32" s="67"/>
      <c r="I32" s="67"/>
      <c r="J32" s="67"/>
      <c r="K32" s="67"/>
      <c r="L32" s="67"/>
      <c r="M32" s="67"/>
      <c r="N32" s="6"/>
      <c r="O32" s="6"/>
      <c r="P32" s="6"/>
    </row>
    <row r="33" spans="1:16" ht="15" hidden="1">
      <c r="A33" s="31"/>
      <c r="B33" s="32" t="s">
        <v>29</v>
      </c>
      <c r="C33" s="32" t="s">
        <v>29</v>
      </c>
      <c r="D33" s="33" t="s">
        <v>28</v>
      </c>
      <c r="E33" s="40">
        <v>302.20999999999998</v>
      </c>
      <c r="F33" s="41"/>
      <c r="G33" s="41"/>
      <c r="H33" s="67"/>
      <c r="I33" s="67"/>
      <c r="J33" s="67"/>
      <c r="K33" s="67"/>
      <c r="L33" s="67"/>
      <c r="M33" s="67"/>
      <c r="N33" s="6"/>
      <c r="O33" s="6"/>
      <c r="P33" s="6"/>
    </row>
    <row r="34" spans="1:16" ht="30">
      <c r="A34" s="31">
        <v>10</v>
      </c>
      <c r="B34" s="32" t="s">
        <v>63</v>
      </c>
      <c r="C34" s="32" t="s">
        <v>38</v>
      </c>
      <c r="D34" s="33" t="s">
        <v>28</v>
      </c>
      <c r="E34" s="40">
        <v>17.23</v>
      </c>
      <c r="F34" s="41">
        <v>2513</v>
      </c>
      <c r="G34" s="41">
        <f>F34*E34</f>
        <v>43298.99</v>
      </c>
      <c r="H34" s="67"/>
      <c r="I34" s="67"/>
      <c r="J34" s="67"/>
      <c r="K34" s="67"/>
      <c r="L34" s="67"/>
      <c r="M34" s="67"/>
      <c r="N34" s="6"/>
      <c r="O34" s="6"/>
      <c r="P34" s="6"/>
    </row>
    <row r="35" spans="1:16" ht="30" hidden="1">
      <c r="A35" s="31"/>
      <c r="B35" s="32" t="s">
        <v>64</v>
      </c>
      <c r="C35" s="32" t="s">
        <v>39</v>
      </c>
      <c r="D35" s="33" t="s">
        <v>28</v>
      </c>
      <c r="E35" s="40">
        <v>279.68</v>
      </c>
      <c r="F35" s="41"/>
      <c r="G35" s="41">
        <f>F35*E35</f>
        <v>0</v>
      </c>
      <c r="H35" s="67"/>
      <c r="I35" s="67"/>
      <c r="J35" s="67"/>
      <c r="K35" s="67"/>
      <c r="L35" s="67"/>
      <c r="M35" s="67"/>
      <c r="N35" s="6"/>
      <c r="O35" s="6"/>
      <c r="P35" s="6"/>
    </row>
    <row r="36" spans="1:16" ht="30" hidden="1">
      <c r="A36" s="31"/>
      <c r="B36" s="32" t="s">
        <v>30</v>
      </c>
      <c r="C36" s="32" t="s">
        <v>30</v>
      </c>
      <c r="D36" s="33" t="s">
        <v>10</v>
      </c>
      <c r="E36" s="40">
        <v>594.03</v>
      </c>
      <c r="F36" s="41"/>
      <c r="G36" s="41"/>
      <c r="H36" s="67"/>
      <c r="I36" s="67"/>
      <c r="J36" s="67"/>
      <c r="K36" s="67"/>
      <c r="L36" s="67"/>
      <c r="M36" s="67"/>
      <c r="N36" s="6"/>
      <c r="O36" s="6"/>
      <c r="P36" s="6"/>
    </row>
    <row r="37" spans="1:16" ht="30" hidden="1">
      <c r="A37" s="31"/>
      <c r="B37" s="32" t="s">
        <v>31</v>
      </c>
      <c r="C37" s="32" t="s">
        <v>31</v>
      </c>
      <c r="D37" s="33" t="s">
        <v>10</v>
      </c>
      <c r="E37" s="40">
        <v>476.19</v>
      </c>
      <c r="F37" s="41"/>
      <c r="G37" s="41"/>
      <c r="H37" s="67"/>
      <c r="I37" s="67"/>
      <c r="J37" s="67"/>
      <c r="K37" s="67"/>
      <c r="L37" s="67"/>
      <c r="M37" s="67"/>
      <c r="N37" s="6"/>
      <c r="O37" s="6"/>
      <c r="P37" s="6"/>
    </row>
    <row r="38" spans="1:16" ht="45" hidden="1">
      <c r="A38" s="31"/>
      <c r="B38" s="32" t="s">
        <v>65</v>
      </c>
      <c r="C38" s="32" t="s">
        <v>32</v>
      </c>
      <c r="D38" s="33" t="s">
        <v>28</v>
      </c>
      <c r="E38" s="40">
        <v>4161.51</v>
      </c>
      <c r="F38" s="41"/>
      <c r="G38" s="41"/>
      <c r="H38" s="67"/>
      <c r="I38" s="67"/>
      <c r="J38" s="67"/>
      <c r="K38" s="67"/>
      <c r="L38" s="67"/>
      <c r="M38" s="67"/>
      <c r="N38" s="6"/>
      <c r="O38" s="6"/>
      <c r="P38" s="6"/>
    </row>
    <row r="39" spans="1:16" ht="67.5" customHeight="1">
      <c r="A39" s="31">
        <v>11</v>
      </c>
      <c r="B39" s="32" t="s">
        <v>33</v>
      </c>
      <c r="C39" s="32" t="s">
        <v>48</v>
      </c>
      <c r="D39" s="33" t="s">
        <v>11</v>
      </c>
      <c r="E39" s="40">
        <v>67.05</v>
      </c>
      <c r="F39" s="41">
        <v>5240</v>
      </c>
      <c r="G39" s="41">
        <f>F39*E39</f>
        <v>351342</v>
      </c>
      <c r="H39" s="67"/>
      <c r="I39" s="67"/>
      <c r="J39" s="67"/>
      <c r="K39" s="67"/>
      <c r="L39" s="67"/>
      <c r="M39" s="67"/>
      <c r="N39" s="6"/>
      <c r="O39" s="6"/>
      <c r="P39" s="6"/>
    </row>
    <row r="40" spans="1:16" ht="32.25" customHeight="1">
      <c r="A40" s="31">
        <v>12</v>
      </c>
      <c r="B40" s="32" t="s">
        <v>34</v>
      </c>
      <c r="C40" s="32" t="s">
        <v>49</v>
      </c>
      <c r="D40" s="33" t="s">
        <v>35</v>
      </c>
      <c r="E40" s="40">
        <v>25.46</v>
      </c>
      <c r="F40" s="41">
        <v>1150</v>
      </c>
      <c r="G40" s="41">
        <f>F40*E40</f>
        <v>29279</v>
      </c>
      <c r="H40" s="67"/>
      <c r="I40" s="67"/>
      <c r="J40" s="67"/>
      <c r="K40" s="67"/>
      <c r="L40" s="67"/>
      <c r="M40" s="67"/>
      <c r="N40" s="6"/>
      <c r="O40" s="6"/>
      <c r="P40" s="6"/>
    </row>
    <row r="41" spans="1:16" ht="30">
      <c r="A41" s="31">
        <v>13</v>
      </c>
      <c r="B41" s="32" t="s">
        <v>36</v>
      </c>
      <c r="C41" s="32" t="s">
        <v>50</v>
      </c>
      <c r="D41" s="33" t="s">
        <v>10</v>
      </c>
      <c r="E41" s="40">
        <v>635.97</v>
      </c>
      <c r="F41" s="41">
        <v>30</v>
      </c>
      <c r="G41" s="41">
        <f>F41*E41</f>
        <v>19079.100000000002</v>
      </c>
      <c r="H41" s="67"/>
      <c r="I41" s="67"/>
      <c r="J41" s="67"/>
      <c r="K41" s="67"/>
      <c r="L41" s="67"/>
      <c r="M41" s="67"/>
      <c r="N41" s="6"/>
      <c r="O41" s="6"/>
      <c r="P41" s="6"/>
    </row>
    <row r="42" spans="1:16" s="7" customFormat="1" ht="14.25">
      <c r="A42" s="25"/>
      <c r="B42" s="26" t="s">
        <v>91</v>
      </c>
      <c r="C42" s="26"/>
      <c r="D42" s="27"/>
      <c r="E42" s="26"/>
      <c r="F42" s="28"/>
      <c r="G42" s="29">
        <f>SUM(G7:G41)</f>
        <v>712106.77880000009</v>
      </c>
      <c r="H42" s="30"/>
      <c r="N42" s="12">
        <f>SUM(G42:M42)</f>
        <v>712106.77880000009</v>
      </c>
    </row>
    <row r="43" spans="1:16">
      <c r="N43" s="11"/>
    </row>
    <row r="44" spans="1:16">
      <c r="N44" s="11"/>
    </row>
  </sheetData>
  <mergeCells count="5">
    <mergeCell ref="A2:G2"/>
    <mergeCell ref="H5:M5"/>
    <mergeCell ref="A6:G6"/>
    <mergeCell ref="H7:M41"/>
    <mergeCell ref="B15:G15"/>
  </mergeCells>
  <pageMargins left="0.51181102362204722" right="0.31496062992125984" top="0.35433070866141736" bottom="0.15748031496062992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Q9"/>
  <sheetViews>
    <sheetView workbookViewId="0">
      <selection activeCell="D22" sqref="D22"/>
    </sheetView>
  </sheetViews>
  <sheetFormatPr defaultRowHeight="12.75"/>
  <cols>
    <col min="1" max="1" width="9.85546875" style="19" customWidth="1"/>
    <col min="2" max="2" width="11" style="19" customWidth="1"/>
    <col min="3" max="14" width="10.28515625" style="19" customWidth="1"/>
    <col min="15" max="15" width="10.140625" style="19" hidden="1" customWidth="1"/>
    <col min="16" max="16" width="10" style="19" hidden="1" customWidth="1"/>
    <col min="17" max="16384" width="9.140625" style="19"/>
  </cols>
  <sheetData>
    <row r="2" spans="1:17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7" ht="40.5" customHeight="1">
      <c r="A3" s="47"/>
      <c r="B3" s="48" t="s">
        <v>74</v>
      </c>
      <c r="C3" s="49" t="s">
        <v>75</v>
      </c>
      <c r="D3" s="49" t="s">
        <v>76</v>
      </c>
      <c r="E3" s="49" t="s">
        <v>77</v>
      </c>
      <c r="F3" s="49" t="s">
        <v>78</v>
      </c>
      <c r="G3" s="49" t="s">
        <v>79</v>
      </c>
      <c r="H3" s="49" t="s">
        <v>80</v>
      </c>
      <c r="I3" s="50" t="s">
        <v>81</v>
      </c>
      <c r="J3" s="49" t="s">
        <v>82</v>
      </c>
      <c r="K3" s="49" t="s">
        <v>83</v>
      </c>
      <c r="L3" s="49" t="s">
        <v>84</v>
      </c>
      <c r="M3" s="49" t="s">
        <v>85</v>
      </c>
      <c r="N3" s="49" t="s">
        <v>86</v>
      </c>
      <c r="O3" s="46"/>
      <c r="P3" s="46"/>
      <c r="Q3" s="46"/>
    </row>
    <row r="4" spans="1:17">
      <c r="A4" s="47"/>
      <c r="B4" s="47"/>
      <c r="C4" s="49"/>
      <c r="D4" s="49"/>
      <c r="E4" s="49"/>
      <c r="F4" s="49"/>
      <c r="G4" s="49"/>
      <c r="H4" s="49"/>
      <c r="I4" s="50"/>
      <c r="J4" s="49"/>
      <c r="K4" s="49"/>
      <c r="L4" s="49"/>
      <c r="M4" s="49"/>
      <c r="N4" s="49"/>
      <c r="O4" s="46">
        <f>C4+D4+E4+F4+G4+H4+I4+J4+K4+L4+M4+N4</f>
        <v>0</v>
      </c>
      <c r="P4" s="46"/>
      <c r="Q4" s="46"/>
    </row>
    <row r="5" spans="1:17" ht="54.75" customHeight="1">
      <c r="A5" s="47" t="s">
        <v>89</v>
      </c>
      <c r="B5" s="51">
        <f>B6+B7</f>
        <v>712106.78</v>
      </c>
      <c r="C5" s="51">
        <f>C6+C7</f>
        <v>1628</v>
      </c>
      <c r="D5" s="51">
        <f t="shared" ref="D5:N5" si="0">D6+D7</f>
        <v>2038.42</v>
      </c>
      <c r="E5" s="51">
        <f t="shared" si="0"/>
        <v>1628</v>
      </c>
      <c r="F5" s="51">
        <f t="shared" si="0"/>
        <v>1628</v>
      </c>
      <c r="G5" s="51">
        <f t="shared" si="0"/>
        <v>112308</v>
      </c>
      <c r="H5" s="51">
        <f t="shared" si="0"/>
        <v>140388.35999999999</v>
      </c>
      <c r="I5" s="51">
        <f t="shared" si="0"/>
        <v>112308</v>
      </c>
      <c r="J5" s="51">
        <f t="shared" si="0"/>
        <v>112308</v>
      </c>
      <c r="K5" s="51">
        <f t="shared" si="0"/>
        <v>112308</v>
      </c>
      <c r="L5" s="51">
        <f t="shared" si="0"/>
        <v>112308</v>
      </c>
      <c r="M5" s="51">
        <f t="shared" si="0"/>
        <v>1628</v>
      </c>
      <c r="N5" s="51">
        <f t="shared" si="0"/>
        <v>1628</v>
      </c>
      <c r="O5" s="52">
        <f>C5+D5+E5+F5+G5+H5+I5+J5+K5+L5+M5+N5</f>
        <v>712106.78</v>
      </c>
      <c r="P5" s="53">
        <f t="shared" ref="P5:P6" si="1">B5-O5</f>
        <v>0</v>
      </c>
      <c r="Q5" s="46"/>
    </row>
    <row r="6" spans="1:17">
      <c r="A6" s="47" t="s">
        <v>87</v>
      </c>
      <c r="B6" s="54">
        <v>701928.36</v>
      </c>
      <c r="C6" s="54"/>
      <c r="D6" s="54"/>
      <c r="E6" s="54"/>
      <c r="F6" s="54"/>
      <c r="G6" s="54">
        <v>112308</v>
      </c>
      <c r="H6" s="54">
        <f>140386+2.36</f>
        <v>140388.35999999999</v>
      </c>
      <c r="I6" s="54">
        <v>112308</v>
      </c>
      <c r="J6" s="54">
        <v>112308</v>
      </c>
      <c r="K6" s="54">
        <v>112308</v>
      </c>
      <c r="L6" s="54">
        <v>112308</v>
      </c>
      <c r="M6" s="54"/>
      <c r="N6" s="53"/>
      <c r="O6" s="53">
        <f>C6+D6+E6+F6+G6+H6+I6+J6+K6+L6+M6+N6</f>
        <v>701928.36</v>
      </c>
      <c r="P6" s="53">
        <f t="shared" si="1"/>
        <v>0</v>
      </c>
      <c r="Q6" s="46"/>
    </row>
    <row r="7" spans="1:17">
      <c r="A7" s="47" t="s">
        <v>88</v>
      </c>
      <c r="B7" s="54">
        <v>10178.42</v>
      </c>
      <c r="C7" s="54">
        <v>1628</v>
      </c>
      <c r="D7" s="54">
        <f>2036+2.42</f>
        <v>2038.42</v>
      </c>
      <c r="E7" s="54">
        <v>1628</v>
      </c>
      <c r="F7" s="54">
        <v>1628</v>
      </c>
      <c r="G7" s="54"/>
      <c r="H7" s="54"/>
      <c r="I7" s="54"/>
      <c r="J7" s="54"/>
      <c r="K7" s="54"/>
      <c r="L7" s="54"/>
      <c r="M7" s="54">
        <v>1628</v>
      </c>
      <c r="N7" s="53">
        <v>1628</v>
      </c>
      <c r="O7" s="53">
        <f>C7+D7+E7+F7+G7+H7+I7+J7+K7+L7+M7+N7</f>
        <v>10178.42</v>
      </c>
      <c r="P7" s="53">
        <f>B7-O7</f>
        <v>0</v>
      </c>
      <c r="Q7" s="46"/>
    </row>
    <row r="8" spans="1:17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</row>
    <row r="9" spans="1:17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</sheetData>
  <pageMargins left="0.16" right="0.1400000000000000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сводная</vt:lpstr>
      <vt:lpstr>2015 </vt:lpstr>
      <vt:lpstr>2014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2013-11-13T11:37:33Z</cp:lastPrinted>
  <dcterms:created xsi:type="dcterms:W3CDTF">2013-09-03T03:38:41Z</dcterms:created>
  <dcterms:modified xsi:type="dcterms:W3CDTF">2013-11-13T11:49:49Z</dcterms:modified>
</cp:coreProperties>
</file>