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6" i="3"/>
  <c r="C37" s="1"/>
  <c r="C35"/>
  <c r="C32"/>
  <c r="C31"/>
  <c r="C30"/>
  <c r="C29"/>
  <c r="C28"/>
  <c r="C27"/>
  <c r="C26"/>
  <c r="C25"/>
  <c r="C24"/>
  <c r="C21"/>
  <c r="C18" s="1"/>
  <c r="C20"/>
  <c r="C19"/>
  <c r="C17"/>
  <c r="C16"/>
  <c r="C23" l="1"/>
  <c r="C15"/>
</calcChain>
</file>

<file path=xl/sharedStrings.xml><?xml version="1.0" encoding="utf-8"?>
<sst xmlns="http://schemas.openxmlformats.org/spreadsheetml/2006/main" count="82" uniqueCount="63">
  <si>
    <t xml:space="preserve">Наименование вида работ </t>
  </si>
  <si>
    <t>ед. изм.</t>
  </si>
  <si>
    <t>Для расчета используются Сборники цен и расценок:</t>
  </si>
  <si>
    <t>Расчет</t>
  </si>
  <si>
    <t>**Сборник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</si>
  <si>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>*Сборник цен и расценок на виды работ, выполняемых хозрасчетными проектно-производственными архитектурно-планировочными бюро, 1989 г.том 1</t>
  </si>
  <si>
    <t>Обоснование</t>
  </si>
  <si>
    <t>1. Разработка проекта  изменений границ территориальных зон</t>
  </si>
  <si>
    <t>1.1.  Текстовая часть проекта изменений в ПЗЗ</t>
  </si>
  <si>
    <t>1.2. Графическая часть проекта изменений в ПЗЗ</t>
  </si>
  <si>
    <t>2. Подготовка презентации материалов публичных слушаний</t>
  </si>
  <si>
    <t>2.2. Подготовка материалов к публичным слушаниям в печатном виде</t>
  </si>
  <si>
    <t>2.1. Подготовка материалов к публичным слушаниям в электронном виде</t>
  </si>
  <si>
    <t>3. Корректировка проекта по результатам публичных слушаний</t>
  </si>
  <si>
    <t>Сборник 1989 г. том 1</t>
  </si>
  <si>
    <t>Сборник 1995 г. табл. 126,175</t>
  </si>
  <si>
    <t>2.3. Подготовка бумажных комплектов материалов для публичных слушаний</t>
  </si>
  <si>
    <t>участок</t>
  </si>
  <si>
    <t>объект</t>
  </si>
  <si>
    <t>3 экз</t>
  </si>
  <si>
    <t>Сборник 1989 г. том 1 стр.111</t>
  </si>
  <si>
    <t>дело</t>
  </si>
  <si>
    <t>план</t>
  </si>
  <si>
    <t>(17+20*0,8)*15*1*1,22*10,58*1,07+</t>
  </si>
  <si>
    <t>Сборник 1995 г. табл. 175</t>
  </si>
  <si>
    <t>(111*0,264+45*0,8*0,6*0,8*2,3)*1,22*10,58*1,07+</t>
  </si>
  <si>
    <t>(111*0,28+45*0,6*0,95*1,95)*0,7*1,22*10,58*1,07</t>
  </si>
  <si>
    <t>4.1.Формирование пакета документов</t>
  </si>
  <si>
    <t>5.Оформление графической части карты-плана</t>
  </si>
  <si>
    <t>4.2.Изучение заявки</t>
  </si>
  <si>
    <t xml:space="preserve">4.3.Оформление каталога координат поворотных точек </t>
  </si>
  <si>
    <t>4.4.Оценка точности определения площади земельного участка</t>
  </si>
  <si>
    <t>4.5.Составление пояснительной записки</t>
  </si>
  <si>
    <t>4.6.Оформление титульного листа</t>
  </si>
  <si>
    <t>4.7.Доведение замечаний до сведения заказчика</t>
  </si>
  <si>
    <t>4.8.Согласование с  ДГА</t>
  </si>
  <si>
    <t>(111*0,8*10,1+45*140*1,1)*1,22*14,14+(17*10,1+20*8*1,1)*1,22*14,14*1,07</t>
  </si>
  <si>
    <t>(111*0,9+45*140*1,1)*0,4*1,22*14,14+(17*10,1+20*8*1,1)*1,22*14,14</t>
  </si>
  <si>
    <t>(0,895*280)*1,35*15/10*1,22*36,12*1,07</t>
  </si>
  <si>
    <t>(0,895*120)*1,35*15/10*1,22*36,12</t>
  </si>
  <si>
    <t>(0,895*160)*1,35*15/10*1,22*36,12</t>
  </si>
  <si>
    <t>(0,895*220)*1,35*15/10*1,22*36,12</t>
  </si>
  <si>
    <t>(0,895*1+0,693*0,67)*1,35*100*1,22*36,12*1,07</t>
  </si>
  <si>
    <t>(0,895*1,22)*1*1,35*100*36,12*1,07</t>
  </si>
  <si>
    <t>(0,895*1,22)*1,35*100*1,22*36,12*1,07+(0,945+0,09*1)*1,22*36,12*1,07</t>
  </si>
  <si>
    <t>(0,895*1,22*36,12)*1*1,35*100*1,07</t>
  </si>
  <si>
    <t>Итого с НДС</t>
  </si>
  <si>
    <t>Начальник отдела градостроительного зонирования</t>
  </si>
  <si>
    <t>4. Подготовка карты-плана (корректировка исходного слоя с учетом принятых изменений)</t>
  </si>
  <si>
    <t>Итого по II этапу (п.3)</t>
  </si>
  <si>
    <t>Итого по I этапу (п.1, 2, 4, 5)</t>
  </si>
  <si>
    <t>"УТВЕРЖДАЮ"</t>
  </si>
  <si>
    <t>Начальник департамента</t>
  </si>
  <si>
    <t>градостроительства и архитектуры</t>
  </si>
  <si>
    <t>администрации города Перми</t>
  </si>
  <si>
    <t>"___"______________________2013г.</t>
  </si>
  <si>
    <t>______________Д.Ю.Лапшин</t>
  </si>
  <si>
    <t>Обоснование начальной (максимальной) цены контракта</t>
  </si>
  <si>
    <t>СМЕТА</t>
  </si>
  <si>
    <t>Е.Б.Махнева</t>
  </si>
  <si>
    <t>Приложение № 4 к извещению о проведении запроса котировок</t>
  </si>
  <si>
    <t>Разработка проекта решения Пермской городской  Думы о внесении изменений в Правила землепользования и застройки города Перми, утвержденных решением Пермской городской думы от 26.06.2007 №143 "Об утверждении Правил землепользования и застройки города Перми" по заявлениям физических и юридических лиц (с 31.07.2013 по 10.11.2013).</t>
  </si>
  <si>
    <t>Расценка с НДС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</si>
</sst>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3" fillId="0" borderId="0" xfId="0" applyFont="1" applyBorder="1" applyAlignment="1">
      <alignment horizontal="center" wrapText="1"/>
    </xf>
    <xf numFmtId="1" fontId="2" fillId="0" borderId="0" xfId="0" applyNumberFormat="1" applyFont="1" applyBorder="1"/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2" fontId="5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2" fontId="2" fillId="0" borderId="0" xfId="0" applyNumberFormat="1" applyFont="1" applyAlignment="1">
      <alignment wrapText="1"/>
    </xf>
    <xf numFmtId="0" fontId="7" fillId="0" borderId="1" xfId="0" applyFont="1" applyBorder="1"/>
    <xf numFmtId="2" fontId="4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1"/>
  <sheetViews>
    <sheetView tabSelected="1" topLeftCell="A21" zoomScaleNormal="100" workbookViewId="0">
      <selection activeCell="I25" sqref="I25"/>
    </sheetView>
  </sheetViews>
  <sheetFormatPr defaultRowHeight="12.75"/>
  <cols>
    <col min="1" max="1" width="60.140625" style="3" customWidth="1"/>
    <col min="2" max="2" width="10.5703125" style="3" hidden="1" customWidth="1"/>
    <col min="3" max="3" width="12.28515625" style="3" customWidth="1"/>
    <col min="4" max="4" width="36.7109375" style="3" customWidth="1"/>
    <col min="5" max="5" width="30.28515625" style="3" customWidth="1"/>
    <col min="6" max="7" width="9.140625" style="3"/>
    <col min="8" max="8" width="21.28515625" style="3" customWidth="1"/>
    <col min="9" max="16384" width="9.140625" style="3"/>
  </cols>
  <sheetData>
    <row r="1" spans="1:5" ht="15.75">
      <c r="A1" s="36" t="s">
        <v>60</v>
      </c>
      <c r="B1" s="36"/>
      <c r="C1" s="36"/>
      <c r="D1" s="36"/>
      <c r="E1" s="36"/>
    </row>
    <row r="2" spans="1:5" ht="15.75">
      <c r="D2" s="37" t="s">
        <v>51</v>
      </c>
      <c r="E2" s="37"/>
    </row>
    <row r="3" spans="1:5" ht="15.75">
      <c r="D3" s="37" t="s">
        <v>52</v>
      </c>
      <c r="E3" s="37"/>
    </row>
    <row r="4" spans="1:5" ht="15.75">
      <c r="D4" s="37" t="s">
        <v>53</v>
      </c>
      <c r="E4" s="37"/>
    </row>
    <row r="5" spans="1:5" ht="15.75">
      <c r="D5" s="37" t="s">
        <v>54</v>
      </c>
      <c r="E5" s="37"/>
    </row>
    <row r="6" spans="1:5" ht="15.75">
      <c r="D6" s="32"/>
      <c r="E6" s="32"/>
    </row>
    <row r="7" spans="1:5" ht="15.75">
      <c r="D7" s="32"/>
      <c r="E7" s="32"/>
    </row>
    <row r="8" spans="1:5" ht="15.75">
      <c r="D8" s="37" t="s">
        <v>56</v>
      </c>
      <c r="E8" s="37"/>
    </row>
    <row r="9" spans="1:5" ht="15.75">
      <c r="D9" s="37" t="s">
        <v>55</v>
      </c>
      <c r="E9" s="37"/>
    </row>
    <row r="10" spans="1:5">
      <c r="A10" s="38" t="s">
        <v>57</v>
      </c>
      <c r="B10" s="39"/>
      <c r="C10" s="39"/>
      <c r="D10" s="39"/>
      <c r="E10" s="39"/>
    </row>
    <row r="11" spans="1:5" ht="15">
      <c r="A11" s="40" t="s">
        <v>58</v>
      </c>
      <c r="B11" s="41"/>
      <c r="C11" s="41"/>
      <c r="D11" s="41"/>
      <c r="E11" s="41"/>
    </row>
    <row r="12" spans="1:5" s="2" customFormat="1" ht="84" customHeight="1">
      <c r="A12" s="33" t="s">
        <v>61</v>
      </c>
      <c r="B12" s="33"/>
      <c r="C12" s="33"/>
      <c r="D12" s="33"/>
      <c r="E12" s="33"/>
    </row>
    <row r="13" spans="1:5" s="1" customFormat="1" ht="28.5">
      <c r="A13" s="18" t="s">
        <v>0</v>
      </c>
      <c r="B13" s="18" t="s">
        <v>1</v>
      </c>
      <c r="C13" s="19" t="s">
        <v>62</v>
      </c>
      <c r="D13" s="18" t="s">
        <v>3</v>
      </c>
      <c r="E13" s="18" t="s">
        <v>6</v>
      </c>
    </row>
    <row r="14" spans="1:5" s="1" customFormat="1" ht="14.25">
      <c r="A14" s="18"/>
      <c r="B14" s="18"/>
      <c r="C14" s="19"/>
      <c r="D14" s="18"/>
      <c r="E14" s="18"/>
    </row>
    <row r="15" spans="1:5" s="1" customFormat="1" ht="27" customHeight="1">
      <c r="A15" s="20" t="s">
        <v>7</v>
      </c>
      <c r="B15" s="18"/>
      <c r="C15" s="22">
        <f>C16+C17</f>
        <v>195131.19378105359</v>
      </c>
      <c r="D15" s="18"/>
      <c r="E15" s="18"/>
    </row>
    <row r="16" spans="1:5" s="1" customFormat="1" ht="26.25" customHeight="1">
      <c r="A16" s="24" t="s">
        <v>8</v>
      </c>
      <c r="B16" s="18"/>
      <c r="C16" s="25">
        <f>((0.895*280)*1.35*15/10*1.22*36.12*1.07)*1.18</f>
        <v>28234.457756517597</v>
      </c>
      <c r="D16" s="24" t="s">
        <v>38</v>
      </c>
      <c r="E16" s="23" t="s">
        <v>14</v>
      </c>
    </row>
    <row r="17" spans="1:8" s="1" customFormat="1" ht="34.5" customHeight="1">
      <c r="A17" s="24" t="s">
        <v>9</v>
      </c>
      <c r="B17" s="18"/>
      <c r="C17" s="25">
        <f>((111*0.8*10.1+45*140*1.1)*1.22*14.14+(17*10.1+20*8*1.1)*1.22*14.14*1.07)*1.18</f>
        <v>166896.73602453599</v>
      </c>
      <c r="D17" s="24" t="s">
        <v>36</v>
      </c>
      <c r="E17" s="23" t="s">
        <v>15</v>
      </c>
    </row>
    <row r="18" spans="1:8" s="1" customFormat="1" ht="29.25" customHeight="1">
      <c r="A18" s="20" t="s">
        <v>10</v>
      </c>
      <c r="B18" s="18"/>
      <c r="C18" s="22">
        <f>C19+C20+C21</f>
        <v>47120.256602999987</v>
      </c>
      <c r="D18" s="18"/>
      <c r="E18" s="18"/>
    </row>
    <row r="19" spans="1:8" s="1" customFormat="1" ht="30" customHeight="1">
      <c r="A19" s="24" t="s">
        <v>12</v>
      </c>
      <c r="B19" s="18"/>
      <c r="C19" s="25">
        <f>((0.895*120)*1.35*15/10*1.22*36.12)*1.18</f>
        <v>11308.861584720002</v>
      </c>
      <c r="D19" s="24" t="s">
        <v>39</v>
      </c>
      <c r="E19" s="23" t="s">
        <v>14</v>
      </c>
    </row>
    <row r="20" spans="1:8" s="1" customFormat="1" ht="34.5" customHeight="1">
      <c r="A20" s="24" t="s">
        <v>11</v>
      </c>
      <c r="B20" s="18"/>
      <c r="C20" s="25">
        <f>((0.895*160)*1.35*15/10*1.22*36.12)*1.18</f>
        <v>15078.482112959995</v>
      </c>
      <c r="D20" s="24" t="s">
        <v>40</v>
      </c>
      <c r="E20" s="23" t="s">
        <v>14</v>
      </c>
    </row>
    <row r="21" spans="1:8" s="1" customFormat="1" ht="32.25" customHeight="1">
      <c r="A21" s="24" t="s">
        <v>16</v>
      </c>
      <c r="B21" s="18"/>
      <c r="C21" s="25">
        <f>((0.895*220)*1.35*15/10*1.22*36.12)*1.18</f>
        <v>20732.912905319994</v>
      </c>
      <c r="D21" s="24" t="s">
        <v>41</v>
      </c>
      <c r="E21" s="23" t="s">
        <v>14</v>
      </c>
    </row>
    <row r="22" spans="1:8" s="1" customFormat="1" ht="56.25" customHeight="1">
      <c r="A22" s="20" t="s">
        <v>13</v>
      </c>
      <c r="B22" s="21"/>
      <c r="C22" s="22">
        <v>64813.3</v>
      </c>
      <c r="D22" s="24" t="s">
        <v>37</v>
      </c>
      <c r="E22" s="23" t="s">
        <v>15</v>
      </c>
    </row>
    <row r="23" spans="1:8" s="1" customFormat="1" ht="33" customHeight="1">
      <c r="A23" s="20" t="s">
        <v>48</v>
      </c>
      <c r="B23" s="21"/>
      <c r="C23" s="22">
        <f>C24+C25+C26+C27+C28+C29+C30+C31</f>
        <v>61877.027226062666</v>
      </c>
      <c r="D23" s="24"/>
      <c r="E23" s="23"/>
    </row>
    <row r="24" spans="1:8" s="1" customFormat="1" ht="33" customHeight="1">
      <c r="A24" s="24" t="s">
        <v>27</v>
      </c>
      <c r="B24" s="21" t="s">
        <v>17</v>
      </c>
      <c r="C24" s="25">
        <f>((0.895*1+0.693*0.67)*1.35*100*1.22*36.12*1.07)*1.18</f>
        <v>10209.997545360984</v>
      </c>
      <c r="D24" s="24" t="s">
        <v>42</v>
      </c>
      <c r="E24" s="23" t="s">
        <v>14</v>
      </c>
    </row>
    <row r="25" spans="1:8" s="1" customFormat="1" ht="58.5" customHeight="1">
      <c r="A25" s="24" t="s">
        <v>29</v>
      </c>
      <c r="B25" s="21" t="s">
        <v>18</v>
      </c>
      <c r="C25" s="25">
        <f>((0.895*1.22)*1*1.35*100*36.12*1.07)*1.18</f>
        <v>6722.4899420280008</v>
      </c>
      <c r="D25" s="24" t="s">
        <v>43</v>
      </c>
      <c r="E25" s="23" t="s">
        <v>14</v>
      </c>
    </row>
    <row r="26" spans="1:8" s="1" customFormat="1" ht="33" customHeight="1">
      <c r="A26" s="24" t="s">
        <v>30</v>
      </c>
      <c r="B26" s="21" t="s">
        <v>19</v>
      </c>
      <c r="C26" s="25">
        <f>((0.895*1.22)*1.35*100*1.22*36.12*1.07+(0.945+0.09*1)*1.22*36.12*1.07)*1.18</f>
        <v>8259.0233041965603</v>
      </c>
      <c r="D26" s="24" t="s">
        <v>44</v>
      </c>
      <c r="E26" s="23" t="s">
        <v>20</v>
      </c>
    </row>
    <row r="27" spans="1:8" s="1" customFormat="1" ht="33" customHeight="1">
      <c r="A27" s="24" t="s">
        <v>31</v>
      </c>
      <c r="B27" s="21" t="s">
        <v>19</v>
      </c>
      <c r="C27" s="25">
        <f>((0.895*1.22)*1.35*100*1.22*36.12*1.07+(0.945+0.09*1)*1.22*36.12*1.07)*1.18</f>
        <v>8259.0233041965603</v>
      </c>
      <c r="D27" s="24" t="s">
        <v>44</v>
      </c>
      <c r="E27" s="23" t="s">
        <v>20</v>
      </c>
    </row>
    <row r="28" spans="1:8" s="1" customFormat="1" ht="33" customHeight="1">
      <c r="A28" s="24" t="s">
        <v>32</v>
      </c>
      <c r="B28" s="21" t="s">
        <v>19</v>
      </c>
      <c r="C28" s="25">
        <f>((0.895*1.22)*1.35*100*1.22*36.12*1.07+(0.945+0.09*1)*1.22*36.12*1.07)*1.18</f>
        <v>8259.0233041965603</v>
      </c>
      <c r="D28" s="24" t="s">
        <v>44</v>
      </c>
      <c r="E28" s="23" t="s">
        <v>20</v>
      </c>
    </row>
    <row r="29" spans="1:8" s="1" customFormat="1" ht="33" customHeight="1">
      <c r="A29" s="24" t="s">
        <v>33</v>
      </c>
      <c r="B29" s="21" t="s">
        <v>19</v>
      </c>
      <c r="C29" s="25">
        <f>((0.895*1.22*36.12)*1*1.35*100*1.07)*1.18</f>
        <v>6722.4899420280008</v>
      </c>
      <c r="D29" s="24" t="s">
        <v>45</v>
      </c>
      <c r="E29" s="23" t="s">
        <v>20</v>
      </c>
    </row>
    <row r="30" spans="1:8" s="1" customFormat="1" ht="33" customHeight="1">
      <c r="A30" s="24" t="s">
        <v>34</v>
      </c>
      <c r="B30" s="21" t="s">
        <v>18</v>
      </c>
      <c r="C30" s="25">
        <f>((0.895*1.22*36.12)*1*1.35*100*1.07)*1.18</f>
        <v>6722.4899420280008</v>
      </c>
      <c r="D30" s="24" t="s">
        <v>45</v>
      </c>
      <c r="E30" s="23" t="s">
        <v>14</v>
      </c>
    </row>
    <row r="31" spans="1:8" s="1" customFormat="1" ht="33" customHeight="1">
      <c r="A31" s="24" t="s">
        <v>35</v>
      </c>
      <c r="B31" s="21" t="s">
        <v>21</v>
      </c>
      <c r="C31" s="25">
        <f>((0.895*1.22*36.12)*1*1.35*100*1.07)*1.18</f>
        <v>6722.4899420280008</v>
      </c>
      <c r="D31" s="24" t="s">
        <v>45</v>
      </c>
      <c r="E31" s="23" t="s">
        <v>14</v>
      </c>
    </row>
    <row r="32" spans="1:8" s="1" customFormat="1" ht="33" customHeight="1">
      <c r="A32" s="20" t="s">
        <v>28</v>
      </c>
      <c r="B32" s="21" t="s">
        <v>22</v>
      </c>
      <c r="C32" s="22">
        <f>(15*(17+20*0.8)*15*1*1.22*10.58*1.07+(111*0.264+45*0.8*0.6*0.8*2.3)*1.22*10.58*1.07+(111*0.28+45*0.6*0.95*1.95)*0.7*1.22*10.58*1.07)*1.18</f>
        <v>123056.67752506411</v>
      </c>
      <c r="D32" s="24" t="s">
        <v>23</v>
      </c>
      <c r="E32" s="23" t="s">
        <v>24</v>
      </c>
      <c r="H32" s="27"/>
    </row>
    <row r="33" spans="1:5" s="1" customFormat="1" ht="33" customHeight="1">
      <c r="A33" s="20"/>
      <c r="B33" s="21"/>
      <c r="C33" s="22"/>
      <c r="D33" s="24" t="s">
        <v>25</v>
      </c>
      <c r="E33" s="23"/>
    </row>
    <row r="34" spans="1:5" s="1" customFormat="1" ht="33" customHeight="1">
      <c r="A34" s="20"/>
      <c r="B34" s="21"/>
      <c r="C34" s="22"/>
      <c r="D34" s="24" t="s">
        <v>26</v>
      </c>
      <c r="E34" s="23"/>
    </row>
    <row r="35" spans="1:5" s="1" customFormat="1" ht="33" customHeight="1">
      <c r="A35" s="20" t="s">
        <v>50</v>
      </c>
      <c r="B35" s="21"/>
      <c r="C35" s="22">
        <f>C15+C18+C23+C32</f>
        <v>427185.15513518034</v>
      </c>
      <c r="D35" s="24"/>
      <c r="E35" s="23"/>
    </row>
    <row r="36" spans="1:5" s="1" customFormat="1" ht="33" customHeight="1">
      <c r="A36" s="28" t="s">
        <v>49</v>
      </c>
      <c r="B36" s="21"/>
      <c r="C36" s="22">
        <f>C22</f>
        <v>64813.3</v>
      </c>
      <c r="D36" s="30"/>
      <c r="E36" s="23"/>
    </row>
    <row r="37" spans="1:5" s="1" customFormat="1" ht="18" customHeight="1">
      <c r="A37" s="28" t="s">
        <v>46</v>
      </c>
      <c r="B37" s="11"/>
      <c r="C37" s="29">
        <f>C35+C36</f>
        <v>491998.45513518032</v>
      </c>
      <c r="D37" s="9"/>
      <c r="E37" s="10"/>
    </row>
    <row r="38" spans="1:5" s="1" customFormat="1" ht="18" customHeight="1">
      <c r="A38" s="13"/>
      <c r="B38" s="14"/>
      <c r="C38" s="15"/>
      <c r="D38" s="16"/>
      <c r="E38" s="17"/>
    </row>
    <row r="39" spans="1:5" s="1" customFormat="1" ht="18" customHeight="1">
      <c r="A39" s="26" t="s">
        <v>2</v>
      </c>
      <c r="B39" s="26"/>
      <c r="C39" s="26"/>
      <c r="D39" s="26"/>
      <c r="E39" s="3"/>
    </row>
    <row r="40" spans="1:5">
      <c r="A40" s="35" t="s">
        <v>5</v>
      </c>
      <c r="B40" s="35"/>
      <c r="C40" s="35"/>
      <c r="D40" s="35"/>
      <c r="E40" s="35"/>
    </row>
    <row r="41" spans="1:5" ht="12.75" customHeight="1">
      <c r="A41" s="34" t="s">
        <v>4</v>
      </c>
      <c r="B41" s="34"/>
      <c r="C41" s="34"/>
      <c r="D41" s="34"/>
      <c r="E41" s="34"/>
    </row>
    <row r="42" spans="1:5" ht="17.25" customHeight="1"/>
    <row r="43" spans="1:5" s="5" customFormat="1" ht="25.5" customHeight="1">
      <c r="A43" s="12" t="s">
        <v>47</v>
      </c>
      <c r="B43" s="12"/>
      <c r="C43" s="12"/>
      <c r="D43" s="12"/>
      <c r="E43" s="31" t="s">
        <v>59</v>
      </c>
    </row>
    <row r="44" spans="1:5" s="5" customFormat="1" ht="25.5" customHeight="1">
      <c r="A44" s="12"/>
      <c r="B44" s="12"/>
      <c r="C44" s="12"/>
      <c r="D44" s="12"/>
      <c r="E44" s="12"/>
    </row>
    <row r="45" spans="1:5" s="5" customFormat="1" ht="25.5" customHeight="1">
      <c r="A45" s="12"/>
      <c r="B45" s="12"/>
      <c r="C45" s="12"/>
      <c r="D45" s="12"/>
      <c r="E45" s="12"/>
    </row>
    <row r="46" spans="1:5" s="5" customFormat="1">
      <c r="A46" s="4"/>
    </row>
    <row r="47" spans="1:5" s="6" customFormat="1">
      <c r="D47" s="7"/>
      <c r="E47" s="8"/>
    </row>
    <row r="48" spans="1:5" s="1" customFormat="1"/>
    <row r="51" s="1" customFormat="1"/>
  </sheetData>
  <mergeCells count="12">
    <mergeCell ref="A12:E12"/>
    <mergeCell ref="A41:E41"/>
    <mergeCell ref="A40:E40"/>
    <mergeCell ref="A1:E1"/>
    <mergeCell ref="D2:E2"/>
    <mergeCell ref="D3:E3"/>
    <mergeCell ref="D4:E4"/>
    <mergeCell ref="D5:E5"/>
    <mergeCell ref="D8:E8"/>
    <mergeCell ref="D9:E9"/>
    <mergeCell ref="A10:E10"/>
    <mergeCell ref="A11:E11"/>
  </mergeCells>
  <phoneticPr fontId="0" type="noConversion"/>
  <pageMargins left="0.39370078740157483" right="0.39370078740157483" top="0.59055118110236227" bottom="0.78740157480314965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2013-11-11T11:21:06Z</cp:lastPrinted>
  <dcterms:created xsi:type="dcterms:W3CDTF">1996-10-08T23:32:33Z</dcterms:created>
  <dcterms:modified xsi:type="dcterms:W3CDTF">2013-11-18T05:58:24Z</dcterms:modified>
</cp:coreProperties>
</file>